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drawings/drawing1.xml" ContentType="application/vnd.openxmlformats-officedocument.drawing+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
    </mc:Choice>
  </mc:AlternateContent>
  <xr:revisionPtr revIDLastSave="448" documentId="13_ncr:1_{BC11C06C-632F-4459-8311-8DEFE511530D}" xr6:coauthVersionLast="47" xr6:coauthVersionMax="47" xr10:uidLastSave="{A8D4527F-5EC1-428C-A2BC-1F66066737D5}"/>
  <bookViews>
    <workbookView xWindow="-120" yWindow="-120" windowWidth="29040" windowHeight="157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 name="Checks" sheetId="20" r:id="rId10"/>
    <sheet name="Sheet2" sheetId="21" r:id="rId11"/>
  </sheets>
  <definedNames>
    <definedName name="_xlnm._FilterDatabase" localSheetId="2" hidden="1">PolicyLevers!$O$1:$O$1280</definedName>
  </definedNames>
  <calcPr calcId="191028"/>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19" l="1"/>
  <c r="C13" i="20"/>
  <c r="C4" i="20"/>
  <c r="C3" i="20"/>
  <c r="F151" i="8"/>
  <c r="F150" i="8"/>
  <c r="F149" i="8"/>
  <c r="B32" i="18"/>
  <c r="C5" i="20" l="1"/>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F100" i="8"/>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s="1"/>
  <c r="J95" i="19"/>
  <c r="P1254" i="1" s="1"/>
  <c r="J94" i="19"/>
  <c r="P1249" i="1" s="1"/>
  <c r="J93" i="19"/>
  <c r="P1244" i="1" s="1"/>
  <c r="J92" i="19"/>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s="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s="1"/>
  <c r="A90" i="19"/>
  <c r="A1227" i="1" s="1"/>
  <c r="A87" i="19"/>
  <c r="A1190" i="1" s="1"/>
  <c r="L84" i="19"/>
  <c r="R1176" i="1" s="1"/>
  <c r="K84" i="19"/>
  <c r="Q1176" i="1" s="1"/>
  <c r="J84" i="19"/>
  <c r="P1176" i="1" s="1"/>
  <c r="I84" i="19"/>
  <c r="O1176" i="1" s="1"/>
  <c r="H84" i="19"/>
  <c r="N1176" i="1"/>
  <c r="G84" i="19"/>
  <c r="M1176" i="1"/>
  <c r="F84" i="19"/>
  <c r="L1176" i="1" s="1"/>
  <c r="D84" i="19"/>
  <c r="J1176" i="1" s="1"/>
  <c r="L83" i="19"/>
  <c r="K83" i="19"/>
  <c r="J83" i="19"/>
  <c r="P1151" i="1" s="1"/>
  <c r="I83" i="19"/>
  <c r="O1151" i="1"/>
  <c r="H83" i="19"/>
  <c r="N1167" i="1" s="1"/>
  <c r="G83" i="19"/>
  <c r="M1151" i="1"/>
  <c r="F83" i="19"/>
  <c r="L1151" i="1" s="1"/>
  <c r="D83" i="19"/>
  <c r="J1151" i="1" s="1"/>
  <c r="L82" i="19"/>
  <c r="R1140" i="1" s="1"/>
  <c r="K82" i="19"/>
  <c r="Q1140" i="1" s="1"/>
  <c r="J82" i="19"/>
  <c r="P1140" i="1" s="1"/>
  <c r="I82" i="19"/>
  <c r="O1140" i="1"/>
  <c r="H82" i="19"/>
  <c r="N1140" i="1"/>
  <c r="G82" i="19"/>
  <c r="M1140" i="1" s="1"/>
  <c r="F82" i="19"/>
  <c r="L1140" i="1" s="1"/>
  <c r="D82" i="19"/>
  <c r="J1140" i="1" s="1"/>
  <c r="L81" i="19"/>
  <c r="R1139" i="1" s="1"/>
  <c r="K81" i="19"/>
  <c r="Q1139" i="1" s="1"/>
  <c r="J81" i="19"/>
  <c r="P1139" i="1" s="1"/>
  <c r="I81" i="19"/>
  <c r="O1139" i="1" s="1"/>
  <c r="H81" i="19"/>
  <c r="N1139" i="1"/>
  <c r="G81" i="19"/>
  <c r="M1139" i="1"/>
  <c r="F81" i="19"/>
  <c r="L1139" i="1" s="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C1162" i="1"/>
  <c r="L1162" i="1" s="1"/>
  <c r="C1163" i="1"/>
  <c r="B1163" i="1" s="1"/>
  <c r="C1164" i="1"/>
  <c r="L1164" i="1" s="1"/>
  <c r="C1165" i="1"/>
  <c r="L1165" i="1" s="1"/>
  <c r="C1166" i="1"/>
  <c r="B1166" i="1" s="1"/>
  <c r="C1167" i="1"/>
  <c r="C1168" i="1"/>
  <c r="C1169" i="1"/>
  <c r="L1169" i="1" s="1"/>
  <c r="C1170" i="1"/>
  <c r="C1171" i="1"/>
  <c r="C1172" i="1"/>
  <c r="L1172" i="1" s="1"/>
  <c r="C1173" i="1"/>
  <c r="C1174" i="1"/>
  <c r="Q1174" i="1" s="1"/>
  <c r="C1175" i="1"/>
  <c r="Q1213"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F44" i="8"/>
  <c r="B11" i="18"/>
  <c r="F78" i="8" s="1"/>
  <c r="F76" i="8"/>
  <c r="B12" i="18"/>
  <c r="F77" i="8" s="1"/>
  <c r="F64" i="8"/>
  <c r="B10" i="18"/>
  <c r="F50" i="8" s="1"/>
  <c r="F59" i="8"/>
  <c r="F145" i="8"/>
  <c r="F31" i="8"/>
  <c r="F7" i="8"/>
  <c r="B48" i="18"/>
  <c r="I40" i="19" s="1"/>
  <c r="B47" i="18"/>
  <c r="I72" i="19" s="1"/>
  <c r="F191" i="8"/>
  <c r="F188" i="8"/>
  <c r="F187" i="8"/>
  <c r="F186" i="8"/>
  <c r="F185" i="8"/>
  <c r="F183" i="8"/>
  <c r="F181" i="8"/>
  <c r="F179" i="8"/>
  <c r="F182" i="8"/>
  <c r="F162" i="8"/>
  <c r="F153" i="8"/>
  <c r="F152" i="8"/>
  <c r="F142" i="8"/>
  <c r="F139" i="8"/>
  <c r="B27" i="18"/>
  <c r="F113" i="8"/>
  <c r="B26" i="18"/>
  <c r="F112" i="8"/>
  <c r="B25" i="18"/>
  <c r="F107" i="8" s="1"/>
  <c r="B24" i="18"/>
  <c r="F106" i="8"/>
  <c r="F123" i="8"/>
  <c r="F122" i="8"/>
  <c r="B21" i="18"/>
  <c r="F105" i="8" s="1"/>
  <c r="F101" i="8"/>
  <c r="B19" i="18"/>
  <c r="F96" i="8"/>
  <c r="B15" i="18"/>
  <c r="F146" i="8"/>
  <c r="B14" i="18"/>
  <c r="F73"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P1239" i="1" l="1"/>
  <c r="C7" i="20"/>
  <c r="C9" i="20" s="1"/>
  <c r="C14" i="20" s="1"/>
  <c r="N1151" i="1"/>
  <c r="Q1143" i="1"/>
  <c r="J1167" i="1"/>
  <c r="N1175" i="1"/>
  <c r="N1161" i="1"/>
  <c r="F40" i="8"/>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tc={09AB21E9-D298-40DC-9514-27F5A6CDF500}</author>
    <author>tc={9BFE3C23-48E7-41A7-BD9D-05D162A317A1}</author>
    <author>tc={6CF11626-A855-4522-AD8B-0D6E1D78D242}</author>
    <author>tc={B7CCC003-2C10-4898-8F53-A175F0163389}</author>
    <author>tc={10E8C1BD-9CC0-498C-A5E7-41F298FE2D0A}</author>
    <author>tc={B9752D50-687F-417B-A0F0-BC9D5C951DBF}</author>
    <author>tc={06000DCA-228E-4D9C-9C74-E359F36B50DB}</author>
    <author>tc={2292DDF2-2FF1-4A55-A9BF-295D7704895C}</author>
    <author>tc={2874C40A-CEBE-4B62-A331-8F42CFEEF852}</author>
    <author>tc={19777683-0E7F-4DAF-955F-A7EBAC7AAEEA}</author>
    <author>tc={E8514BC7-0FB1-440F-88FB-46BB5A09BA84}</author>
    <author>tc={A2328F4B-C3F9-4761-BF76-1D4F4D6A14B6}</author>
    <author>tc={C5F44CF8-866C-472E-9742-625F69821D93}</author>
    <author>tc={04090EBC-06B2-44BE-9D7C-A2CA88A88E4C}</author>
    <author>tc={3224698C-8114-49BB-A425-26AE0DED31AE}</author>
    <author>tc={BEF665C4-3E17-438B-B0A7-428A70CFD4A2}</author>
    <author>tc={7F277DCC-EC22-4959-8909-C332B7864A7E}</author>
    <author>tc={665654FC-F39F-453B-870A-55D04739B622}</author>
    <author>tc={E19EA1A9-863C-4181-A221-B16F7D2F30B2}</author>
    <author>tc={E2106FC3-386C-4714-B306-9BA0FD425274}</author>
    <author>tc={533ED9E9-6679-4F87-8334-34B20092FA20}</author>
    <author>tc={B76EBD6A-8F59-41F4-8AAB-26AA7A625F0C}</author>
    <author>tc={E8911680-E731-4D67-9690-17976D3FED66}</author>
    <author>tc={89802AF0-411E-44DF-A381-801DED750DC0}</author>
    <author>tc={5B177B48-17FC-4889-93EE-8CEBBC9D67A1}</author>
    <author>tc={FC0E8780-2055-48EE-B42B-F31936B1D4FF}</author>
    <author>tc={9E6238C4-2B41-4F84-9F69-94DEF5E3EB8C}</author>
    <author>tc={6E9F8D40-752E-4116-9D9F-F74F76285640}</author>
    <author>tc={1117B5CA-95D6-4BF1-8A1F-1A941588168E}</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I14" authorId="1" shapeId="0" xr:uid="{09AB21E9-D298-40DC-9514-27F5A6CDF500}">
      <text>
        <t>[Threaded comment]
Your version of Excel allows you to read this threaded comment; however, any edits to it will get removed if the file is opened in a newer version of Excel. Learn more: https://go.microsoft.com/fwlink/?linkid=870924
Comment:
    Coleman to look for Canada reference?
Reply:
    Could try asking Betsy for a potential reference here
Reply:
    Since the description is based on model results it may be possible to leave as is.</t>
      </text>
    </comment>
    <comment ref="J14" authorId="2" shapeId="0" xr:uid="{9BFE3C23-48E7-41A7-BD9D-05D162A317A1}">
      <text>
        <t>[Threaded comment]
Your version of Excel allows you to read this threaded comment; however, any edits to it will get removed if the file is opened in a newer version of Excel. Learn more: https://go.microsoft.com/fwlink/?linkid=870924
Comment:
    Which file does this correspond to? BCEU?</t>
      </text>
    </comment>
    <comment ref="I20" authorId="3" shapeId="0" xr:uid="{6CF11626-A855-4522-AD8B-0D6E1D78D242}">
      <text>
        <t>[Threaded comment]
Your version of Excel allows you to read this threaded comment; however, any edits to it will get removed if the file is opened in a newer version of Excel. Learn more: https://go.microsoft.com/fwlink/?linkid=870924
Comment:
    Coleman, find canadian statistic for building longevity
Reply:
    Updated.</t>
      </text>
    </comment>
    <comment ref="J20" authorId="4" shapeId="0" xr:uid="{B7CCC003-2C10-4898-8F53-A175F0163389}">
      <text>
        <t xml:space="preserve">[Threaded comment]
Your version of Excel allows you to read this threaded comment; however, any edits to it will get removed if the file is opened in a newer version of Excel. Learn more: https://go.microsoft.com/fwlink/?linkid=870924
Comment:
    Update based on model results </t>
      </text>
    </comment>
    <comment ref="J21" authorId="5" shapeId="0" xr:uid="{10E8C1BD-9CC0-498C-A5E7-41F298FE2D0A}">
      <text>
        <t>[Threaded comment]
Your version of Excel allows you to read this threaded comment; however, any edits to it will get removed if the file is opened in a newer version of Excel. Learn more: https://go.microsoft.com/fwlink/?linkid=870924
Comment:
    Used some values from here to update description
https://www.energyhub.org/incentives/#canada-wide</t>
      </text>
    </comment>
    <comment ref="I25" authorId="6" shapeId="0" xr:uid="{B9752D50-687F-417B-A0F0-BC9D5C951DBF}">
      <text>
        <t>[Threaded comment]
Your version of Excel allows you to read this threaded comment; however, any edits to it will get removed if the file is opened in a newer version of Excel. Learn more: https://go.microsoft.com/fwlink/?linkid=870924
Comment:
    Update description with:
https://www.cer-rec.gc.ca/en/data-analysis/energy-commodities/electricity/statistics/electricity-trade-summary/index.html#a1</t>
      </text>
    </comment>
    <comment ref="J25" authorId="7" shapeId="0" xr:uid="{06000DCA-228E-4D9C-9C74-E359F36B50DB}">
      <text>
        <t>[Threaded comment]
Your version of Excel allows you to read this threaded comment; however, any edits to it will get removed if the file is opened in a newer version of Excel. Learn more: https://go.microsoft.com/fwlink/?linkid=870924
Comment:
    Used EIaE; Elec Imports and Exports</t>
      </text>
    </comment>
    <comment ref="J29" authorId="8" shapeId="0" xr:uid="{2292DDF2-2FF1-4A55-A9BF-295D7704895C}">
      <text>
        <t>[Threaded comment]
Your version of Excel allows you to read this threaded comment; however, any edits to it will get removed if the file is opened in a newer version of Excel. Learn more: https://go.microsoft.com/fwlink/?linkid=870924
Comment:
    File BCRbQ; check</t>
      </text>
    </comment>
    <comment ref="J31" authorId="9" shapeId="0" xr:uid="{2874C40A-CEBE-4B62-A331-8F42CFEEF852}">
      <text>
        <t>[Threaded comment]
Your version of Excel allows you to read this threaded comment; however, any edits to it will get removed if the file is opened in a newer version of Excel. Learn more: https://go.microsoft.com/fwlink/?linkid=870924
Comment:
    used BTC file</t>
      </text>
    </comment>
    <comment ref="E32" authorId="10"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2" authorId="11" shapeId="0" xr:uid="{E8514BC7-0FB1-440F-88FB-46BB5A09BA84}">
      <text>
        <t>[Threaded comment]
Your version of Excel allows you to read this threaded comment; however, any edits to it will get removed if the file is opened in a newer version of Excel. Learn more: https://go.microsoft.com/fwlink/?linkid=870924
Comment:
    Coleman, see what the Canadian BAU uses here and insert reference if possible.  Otherwise edit descriptor to say it uses USA data without better Canadian research
Reply:
    Updated. Leaving the U.S. data in but specifying it is used in the absence of Canadian data.</t>
      </text>
    </comment>
    <comment ref="E33" authorId="1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3" authorId="13" shapeId="0" xr:uid="{C5F44CF8-866C-472E-9742-625F69821D93}">
      <text>
        <t>[Threaded comment]
Your version of Excel allows you to read this threaded comment; however, any edits to it will get removed if the file is opened in a newer version of Excel. Learn more: https://go.microsoft.com/fwlink/?linkid=870924
Comment:
    Coleman, see how much NG Nonpeaker is forecast and affected by this policy.  Same with offshore wind
Reply:
    It looks like these values are based on model results. Updating to the red text may be required after a final model run.</t>
      </text>
    </comment>
    <comment ref="J33" authorId="14" shapeId="0" xr:uid="{04090EBC-06B2-44BE-9D7C-A2CA88A88E4C}">
      <text>
        <t>[Threaded comment]
Your version of Excel allows you to read this threaded comment; however, any edits to it will get removed if the file is opened in a newer version of Excel. Learn more: https://go.microsoft.com/fwlink/?linkid=870924
Comment:
    Currently have no effect on model</t>
      </text>
    </comment>
    <comment ref="E35" authorId="1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6" authorId="16" shapeId="0" xr:uid="{BEF665C4-3E17-438B-B0A7-428A70CFD4A2}">
      <text>
        <t>[Threaded comment]
Your version of Excel allows you to read this threaded comment; however, any edits to it will get removed if the file is opened in a newer version of Excel. Learn more: https://go.microsoft.com/fwlink/?linkid=870924
Comment:
    Find Canadian references if possible
Reply:
    Could not find Canadian equivalents of references - description updated to reflect this.</t>
      </text>
    </comment>
    <comment ref="J36" authorId="17" shapeId="0" xr:uid="{7F277DCC-EC22-4959-8909-C332B7864A7E}">
      <text>
        <t>[Threaded comment]
Your version of Excel allows you to read this threaded comment; however, any edits to it will get removed if the file is opened in a newer version of Excel. Learn more: https://go.microsoft.com/fwlink/?linkid=870924
Comment:
    Not sure where nonpeaker capacity factors found for Canada. Eyab/Electicity team</t>
      </text>
    </comment>
    <comment ref="J38" authorId="18" shapeId="0" xr:uid="{665654FC-F39F-453B-870A-55D04739B622}">
      <text>
        <t>[Threaded comment]
Your version of Excel allows you to read this threaded comment; however, any edits to it will get removed if the file is opened in a newer version of Excel. Learn more: https://go.microsoft.com/fwlink/?linkid=870924
Comment:
    BTaDLP</t>
      </text>
    </comment>
    <comment ref="I39" authorId="19" shapeId="0" xr:uid="{E19EA1A9-863C-4181-A221-B16F7D2F30B2}">
      <text>
        <t>[Threaded comment]
Your version of Excel allows you to read this threaded comment; however, any edits to it will get removed if the file is opened in a newer version of Excel. Learn more: https://go.microsoft.com/fwlink/?linkid=870924
Comment:
    Perhaps Coleman can fact check these?
Reply:
    Fact check these last if done everything else
Reply:
    Fact checked and cleaned up some of the $ statistics. Canadian refs are in column M - there were only U.S. refs before.</t>
      </text>
    </comment>
    <comment ref="I40" authorId="20"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J58" authorId="21" shapeId="0" xr:uid="{533ED9E9-6679-4F87-8334-34B20092FA20}">
      <text>
        <t>[Threaded comment]
Your version of Excel allows you to read this threaded comment; however, any edits to it will get removed if the file is opened in a newer version of Excel. Learn more: https://go.microsoft.com/fwlink/?linkid=870924
Comment:
    Double check-model has only thermal coal</t>
      </text>
    </comment>
    <comment ref="J64" authorId="22" shapeId="0" xr:uid="{B76EBD6A-8F59-41F4-8AAB-26AA7A625F0C}">
      <text>
        <t>[Threaded comment]
Your version of Excel allows you to read this threaded comment; however, any edits to it will get removed if the file is opened in a newer version of Excel. Learn more: https://go.microsoft.com/fwlink/?linkid=870924
Comment:
    Has no impact in BAU scenario</t>
      </text>
    </comment>
    <comment ref="I72" authorId="23"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24" shapeId="0" xr:uid="{89802AF0-411E-44DF-A381-801DED750DC0}">
      <text>
        <t>[Threaded comment]
Your version of Excel allows you to read this threaded comment; however, any edits to it will get removed if the file is opened in a newer version of Excel. Learn more: https://go.microsoft.com/fwlink/?linkid=870924
Comment:
    Find Canadian general data for different fuels if possible
Reply:
    Could not easily find Canadian data on this - updated the description accordingly since the values are calculated with the model.</t>
      </text>
    </comment>
    <comment ref="D74" authorId="25"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26"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27"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28"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6" authorId="29" shapeId="0" xr:uid="{1117B5CA-95D6-4BF1-8A1F-1A941588168E}">
      <text>
        <t>[Threaded comment]
Your version of Excel allows you to read this threaded comment; however, any edits to it will get removed if the file is opened in a newer version of Excel. Learn more: https://go.microsoft.com/fwlink/?linkid=870924
Comment:
    Eyab will need to confirm the settings we use for EPS</t>
      </text>
    </comment>
    <comment ref="B80" authorId="3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3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3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3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3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3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3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3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3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4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4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4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tc={F741F172-9C9D-4704-8D51-BA51E5D76D6A}</author>
    <author>tc={960770A4-80E0-40B0-97E5-FD88A660CB19}</author>
    <author>tc={48FDD5F9-9A99-403E-8F9C-2370722ACC25}</author>
  </authors>
  <commentList>
    <comment ref="I244" authorId="0" shapeId="0" xr:uid="{F741F172-9C9D-4704-8D51-BA51E5D76D6A}">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59" authorId="1" shapeId="0" xr:uid="{960770A4-80E0-40B0-97E5-FD88A660CB19}">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 ref="I270" authorId="2" shapeId="0" xr:uid="{48FDD5F9-9A99-403E-8F9C-2370722ACC25}">
      <text>
        <t>[Threaded comment]
Your version of Excel allows you to read this threaded comment; however, any edits to it will get removed if the file is opened in a newer version of Excel. Learn more: https://go.microsoft.com/fwlink/?linkid=870924
Comment:
    Set to No due to lack of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tc={EA7B1A3A-0673-401D-AA12-81F9A13AD71A}</author>
    <author>Eyab Al-Aini</author>
  </authors>
  <commentList>
    <comment ref="C145" authorId="0" shapeId="0" xr:uid="{EA7B1A3A-0673-401D-AA12-81F9A13AD71A}">
      <text>
        <t>[Threaded comment]
Your version of Excel allows you to read this threaded comment; however, any edits to it will get removed if the file is opened in a newer version of Excel. Learn more: https://go.microsoft.com/fwlink/?linkid=870924
Comment:
    @Andre Dixon, let's enable this and use the units that yield a number between 1-100 (PJ/$ million or billion  )</t>
      </text>
    </comment>
    <comment ref="F149" authorId="1" shapeId="0" xr:uid="{5C63D7D8-DFE3-4E52-8A79-AB1650E2878B}">
      <text>
        <r>
          <rPr>
            <b/>
            <sz val="9"/>
            <color indexed="81"/>
            <rFont val="Tahoma"/>
            <family val="2"/>
          </rPr>
          <t>Eyab Al-Aini:</t>
        </r>
        <r>
          <rPr>
            <sz val="9"/>
            <color indexed="81"/>
            <rFont val="Tahoma"/>
            <family val="2"/>
          </rPr>
          <t xml:space="preserve">
use PJ
(previously 'billion cubic meters / year', 
=UnitControlCenter!$B$31)</t>
        </r>
      </text>
    </comment>
    <comment ref="F150" authorId="1" shapeId="0" xr:uid="{A61272E7-06C2-4B2E-9630-0BAE62246E13}">
      <text>
        <r>
          <rPr>
            <b/>
            <sz val="9"/>
            <color indexed="81"/>
            <rFont val="Tahoma"/>
            <family val="2"/>
          </rPr>
          <t>Eyab Al-Aini:</t>
        </r>
        <r>
          <rPr>
            <sz val="9"/>
            <color indexed="81"/>
            <rFont val="Tahoma"/>
            <family val="2"/>
          </rPr>
          <t xml:space="preserve">
Use million Liters 
(previously 'million barrels of oil / year',
=UnitControlCenter!$B$32)</t>
        </r>
      </text>
    </comment>
    <comment ref="F151" authorId="1" shapeId="0" xr:uid="{1CF63890-4226-4BEB-81C1-12FC6DD28825}">
      <text>
        <r>
          <rPr>
            <b/>
            <sz val="9"/>
            <color indexed="81"/>
            <rFont val="Tahoma"/>
            <family val="2"/>
          </rPr>
          <t>Eyab Al-Aini:</t>
        </r>
        <r>
          <rPr>
            <sz val="9"/>
            <color indexed="81"/>
            <rFont val="Tahoma"/>
            <family val="2"/>
          </rPr>
          <t xml:space="preserve">
Use million Liters 
(previously 'million barrels of oil / year',
=UnitControlCenter!$B$32)</t>
        </r>
      </text>
    </comment>
    <comment ref="F177" authorId="1" shapeId="0" xr:uid="{04EF1CF4-8BF9-4C09-A83F-0CD383F8A370}">
      <text>
        <r>
          <rPr>
            <b/>
            <sz val="9"/>
            <color indexed="81"/>
            <rFont val="Tahoma"/>
            <family val="2"/>
          </rPr>
          <t>Eyab Al-Aini:</t>
        </r>
        <r>
          <rPr>
            <sz val="9"/>
            <color indexed="81"/>
            <rFont val="Tahoma"/>
            <family val="2"/>
          </rPr>
          <t xml:space="preserve">
convert short ton to metric tonnes </t>
        </r>
      </text>
    </comment>
    <comment ref="F179" authorId="1" shapeId="0" xr:uid="{5B4B3DBF-4C7B-4275-AFAC-A1C596B88906}">
      <text>
        <r>
          <rPr>
            <b/>
            <sz val="9"/>
            <color indexed="81"/>
            <rFont val="Tahoma"/>
            <family val="2"/>
          </rPr>
          <t>Eyab Al-Aini:</t>
        </r>
        <r>
          <rPr>
            <sz val="9"/>
            <color indexed="81"/>
            <rFont val="Tahoma"/>
            <family val="2"/>
          </rPr>
          <t xml:space="preserve">
Change to GJ</t>
        </r>
      </text>
    </comment>
    <comment ref="F183" authorId="1" shapeId="0" xr:uid="{C1EBF222-99CE-4054-BBDB-2EE5F6E73C54}">
      <text>
        <r>
          <rPr>
            <b/>
            <sz val="9"/>
            <color indexed="81"/>
            <rFont val="Tahoma"/>
            <family val="2"/>
          </rPr>
          <t>Eyab Al-Aini:
Change to $/L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<sst xmlns="http://schemas.openxmlformats.org/spreadsheetml/2006/main" count="15357" uniqueCount="3651">
  <si>
    <t>Web App Data</t>
  </si>
  <si>
    <t>This spreadsheet contains data that is used to populate the web application interface</t>
  </si>
  <si>
    <t>for the Energy Policy Simulator.  The data in other tabs in this spreadsheet are used</t>
  </si>
  <si>
    <t>to establish the policy levers, lever bounds, descriptive text for pop-over</t>
  </si>
  <si>
    <t>panels, output graphs, and reference scenarios available in the web app.</t>
  </si>
  <si>
    <t>A live version of the web application interface powered by a copy of this model</t>
  </si>
  <si>
    <t>can be found at:</t>
  </si>
  <si>
    <t>https://www.energypolicy.solutions</t>
  </si>
  <si>
    <t>You are unlikely to need to use or change the contents of this spreadsheet, unless</t>
  </si>
  <si>
    <t>you are adapting the Energy Policy Simulator to a new country and desire</t>
  </si>
  <si>
    <t>a web application interface customized for your country-specific model version.</t>
  </si>
  <si>
    <t>Checks for Policy ID Number Validity</t>
  </si>
  <si>
    <t>Max policy ID number in use</t>
  </si>
  <si>
    <t>Lowest duplicate ID number</t>
  </si>
  <si>
    <t>Row of first policy missing a valid ID number</t>
  </si>
  <si>
    <t>Customizing Policy Levers</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</si>
  <si>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</si>
  <si>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</si>
  <si>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</si>
  <si>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</si>
  <si>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</si>
  <si>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r>
      <t>Leave the "</t>
    </r>
    <r>
      <rPr>
        <b/>
        <sz val="11"/>
        <color rgb="FF740000"/>
        <rFont val="Calibri"/>
        <family val="2"/>
        <scheme val="minor"/>
      </rPr>
      <t>Policy Schedule Subscript</t>
    </r>
    <r>
      <rPr>
        <sz val="11"/>
        <rFont val="Calibri"/>
        <family val="2"/>
        <scheme val="minor"/>
      </rPr>
      <t>" cell blank to deny the ability to edit the implementation</t>
    </r>
  </si>
  <si>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</si>
  <si>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</si>
  <si>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</si>
  <si>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</si>
  <si>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r>
      <t>Leave the "</t>
    </r>
    <r>
      <rPr>
        <b/>
        <sz val="11"/>
        <color rgb="FF740000"/>
        <rFont val="Calibri"/>
        <family val="2"/>
        <scheme val="minor"/>
      </rPr>
      <t>Policy Group</t>
    </r>
    <r>
      <rPr>
        <sz val="11"/>
        <rFont val="Calibri"/>
        <family val="2"/>
        <scheme val="minor"/>
      </rPr>
      <t>" cell blank to exclude a lever from wedge diagrams and abatement cost curves.</t>
    </r>
  </si>
  <si>
    <t>This should always be done for "Control Settings" (which affect both the BAU and policy cases),</t>
  </si>
  <si>
    <t>and should generally never be done for actual policy levers.</t>
  </si>
  <si>
    <r>
      <t>Leave the "</t>
    </r>
    <r>
      <rPr>
        <b/>
        <sz val="11"/>
        <color rgb="FF740000"/>
        <rFont val="Calibri"/>
        <family val="2"/>
        <scheme val="minor"/>
      </rPr>
      <t>URL for "How the model handles this policy" links</t>
    </r>
    <r>
      <rPr>
        <sz val="11"/>
        <rFont val="Calibri"/>
        <family val="2"/>
        <scheme val="minor"/>
      </rPr>
      <t>" cell blank to exclude this link from</t>
    </r>
  </si>
  <si>
    <t>the policy's pop-over pane.  You should generally do this whenever there is no on-topic place</t>
  </si>
  <si>
    <t>in the documentation to which to send a user.</t>
  </si>
  <si>
    <r>
      <t>Leave the "</t>
    </r>
    <r>
      <rPr>
        <b/>
        <sz val="11"/>
        <color rgb="FF740000"/>
        <rFont val="Calibri"/>
        <family val="2"/>
        <scheme val="minor"/>
      </rPr>
      <t>URL for "How to design this policy well" links</t>
    </r>
    <r>
      <rPr>
        <sz val="11"/>
        <rFont val="Calibri"/>
        <family val="2"/>
        <scheme val="minor"/>
      </rPr>
      <t>" cell blank to exclude this link from</t>
    </r>
  </si>
  <si>
    <t>the policy's pop-over pane.  You should generally do this whenever no documentation page</t>
  </si>
  <si>
    <t>for that policy exists.</t>
  </si>
  <si>
    <t>Notes on Unit Formatting on Policy Characteristics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</si>
  <si>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</si>
  <si>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</si>
  <si>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</si>
  <si>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r>
      <t>policy settings based on the "</t>
    </r>
    <r>
      <rPr>
        <b/>
        <sz val="11"/>
        <color rgb="FF740000"/>
        <rFont val="Calibri"/>
        <family val="2"/>
        <scheme val="minor"/>
      </rPr>
      <t>Slider Step Size</t>
    </r>
    <r>
      <rPr>
        <sz val="11"/>
        <rFont val="Calibri"/>
        <family val="2"/>
        <scheme val="minor"/>
      </rPr>
      <t>."  Up to 2 decimal places (e.g. showing values as</t>
    </r>
  </si>
  <si>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</si>
  <si>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</si>
  <si>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t>This tab contains information about each policy that does not vary by subscripted element of that policy.</t>
  </si>
  <si>
    <t>It matches policies to the listing in the "PolicyLevers" tab using the "Vensim Variable Name" column.</t>
  </si>
  <si>
    <t>Sector</t>
  </si>
  <si>
    <t>Short Name</t>
  </si>
  <si>
    <t>Vensim Variable Name</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</si>
  <si>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</si>
  <si>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</si>
  <si>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</si>
  <si>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</si>
  <si>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</si>
  <si>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</si>
  <si>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</si>
  <si>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</si>
  <si>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</si>
  <si>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</si>
  <si>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</si>
  <si>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Transportation</t>
  </si>
  <si>
    <t>Conventional Pollutant Standards</t>
  </si>
  <si>
    <t>Percentage Reduction of Separately Regulated Pollutants</t>
  </si>
  <si>
    <t>Conventional Pollutant Standard</t>
  </si>
  <si>
    <t>trans reduce regulated pollutants</t>
  </si>
  <si>
    <t>% reduction in emissions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</si>
  <si>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t>
  </si>
  <si>
    <t>transportation-sector-main.html#conv-pol-stds</t>
  </si>
  <si>
    <t>conventional-pollutant-standards.html</t>
  </si>
  <si>
    <t>Electric Vehicle Charger Deployment</t>
  </si>
  <si>
    <t>EV Charger Deployment</t>
  </si>
  <si>
    <t>trans EV charger deployment</t>
  </si>
  <si>
    <t>chargers / 100k pop</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</si>
  <si>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t>
  </si>
  <si>
    <t>ev-charger-deployment.html</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</si>
  <si>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</si>
  <si>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</si>
  <si>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</si>
  <si>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</si>
  <si>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</si>
  <si>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</si>
  <si>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t>
  </si>
  <si>
    <t>reduce-range-anxiety-charging-time.html</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</si>
  <si>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</si>
  <si>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Electric Vehicle Sales Standard</t>
  </si>
  <si>
    <t>Additional Minimum Required EV Sales Percentage</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</si>
  <si>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</si>
  <si>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</si>
  <si>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</si>
  <si>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</si>
  <si>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</si>
  <si>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</si>
  <si>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Electric Vehicle Subsidy</t>
  </si>
  <si>
    <t>Additional EV Subsidy Percentage</t>
  </si>
  <si>
    <t>EV Subsidy</t>
  </si>
  <si>
    <t>trans EV subsidy</t>
  </si>
  <si>
    <t>% of vehicle cost</t>
  </si>
  <si>
    <t>**Description:**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</si>
  <si>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</si>
  <si>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</si>
  <si>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</si>
  <si>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</si>
  <si>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</si>
  <si>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</si>
  <si>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</si>
  <si>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</si>
  <si>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</si>
  <si>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</si>
  <si>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</si>
  <si>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</si>
  <si>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</si>
  <si>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</si>
  <si>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</si>
  <si>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</si>
  <si>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</si>
  <si>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</si>
  <si>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</si>
  <si>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Govt of Canada, "Canada Gazette, Part I, Volume 146, Number 49: Regulations Amending the Passenger Automobile and Light Truck Greenhouse Gas Emission Regulations" https://canadagazette.gc.ca/rp-pr/p1/2012/2012-12-08/html/reg1-eng.html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</si>
  <si>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</si>
  <si>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Hydrogen Vehicle Sales Standard</t>
  </si>
  <si>
    <t>Minimum Required Hydrogen Vehicle Sales Percentage</t>
  </si>
  <si>
    <t>Hydrogen Veh Sales Standard</t>
  </si>
  <si>
    <t>trans hydrogen vehicle minimum</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</si>
  <si>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</si>
  <si>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hydrogen-vehicle-mandate.html</t>
  </si>
  <si>
    <t>https://wamu.org/story/19/03/18/japan-is-betting-big-on-the-future-of-hydrogen-cars/</t>
  </si>
  <si>
    <t>Low Carbon Fuel Standard</t>
  </si>
  <si>
    <t>Additional LCFS Percentage</t>
  </si>
  <si>
    <t>trans LCFS</t>
  </si>
  <si>
    <t>% reduction in carbon emissions</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</si>
  <si>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</si>
  <si>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</si>
  <si>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</si>
  <si>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</si>
  <si>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</si>
  <si>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</si>
  <si>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</si>
  <si>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transportation-sector-main.html#tdm</t>
  </si>
  <si>
    <t>transportation-demand-management.html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</si>
  <si>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</si>
  <si>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Buildings and Appliances</t>
  </si>
  <si>
    <t>Building Component Electrification</t>
  </si>
  <si>
    <t>Fraction of New Bldg Components Shifted to Other Fuels</t>
  </si>
  <si>
    <t>bldgs new component fuel shifting</t>
  </si>
  <si>
    <t>% of newly sold non-electric building components</t>
  </si>
  <si>
    <t>**Description:**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t>
  </si>
  <si>
    <t>buildings-sector-main.html#component-elec</t>
  </si>
  <si>
    <t>building-component-electrification.html</t>
  </si>
  <si>
    <t>EIA AEO</t>
  </si>
  <si>
    <t>Building Energy Efficiency Standards</t>
  </si>
  <si>
    <t>Reduction in E Use Allowed by Component Eff Std</t>
  </si>
  <si>
    <t>bldgs efficiency standards</t>
  </si>
  <si>
    <t>% reduction in energy use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</si>
  <si>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</si>
  <si>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</si>
  <si>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</si>
  <si>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</si>
  <si>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</si>
  <si>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Contractor Training</t>
  </si>
  <si>
    <t>Boolean Improved Contractor Edu and Training</t>
  </si>
  <si>
    <t>bldgs contractor training</t>
  </si>
  <si>
    <t>on/off</t>
  </si>
  <si>
    <t>buildings-sector-main.html#contractor-ed</t>
  </si>
  <si>
    <t>contractor-training.html</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</si>
  <si>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</si>
  <si>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</si>
  <si>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</si>
  <si>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</si>
  <si>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</si>
  <si>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</si>
  <si>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</si>
  <si>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</si>
  <si>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</si>
  <si>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</si>
  <si>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</si>
  <si>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</si>
  <si>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</si>
  <si>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</si>
  <si>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</si>
  <si>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</si>
  <si>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</si>
  <si>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</si>
  <si>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</si>
  <si>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</si>
  <si>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</si>
  <si>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</si>
  <si>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</si>
  <si>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none</t>
  </si>
  <si>
    <t>Retrofit Existing Buildings</t>
  </si>
  <si>
    <t>Share of Preexisting Buildings Subject to Retrofitting</t>
  </si>
  <si>
    <t>Increased Retrofitting</t>
  </si>
  <si>
    <t>bldgs retrofitting</t>
  </si>
  <si>
    <t>% of existing buildings</t>
  </si>
  <si>
    <r>
      <rPr>
        <sz val="11"/>
        <color rgb="FF000000"/>
        <rFont val="Calibri"/>
        <family val="2"/>
      </rPr>
      <t>**Description:**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t>
    </r>
    <r>
      <rPr>
        <sz val="11"/>
        <color rgb="FFFF0000"/>
        <rFont val="Calibri"/>
        <family val="2"/>
      </rPr>
      <t xml:space="preserve"> </t>
    </r>
    <r>
      <rPr>
        <sz val="11"/>
        <color rgb="FF000000"/>
        <rFont val="Calibri"/>
        <family val="2"/>
      </rPr>
      <t>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t>
    </r>
  </si>
  <si>
    <t>buildings-sector-main.html#retrofitting</t>
  </si>
  <si>
    <t>increased-retrofitting.html</t>
  </si>
  <si>
    <t>Efficiency Canada report: https://www.efficiencycanada.org/wp-content/uploads/2021/06/Retrofit-Mission-FINAL-2021-06-16.pdf,
Homes and Buildings: https://www.canada.ca/en/services/environment/weather/climatechange/climate-action/federal-actions-clean-growth-economy/homes-buildings.html 75% of Canada's buildings in 2030 will be buildings standing today</t>
  </si>
  <si>
    <t>Rebate for Efficient Products</t>
  </si>
  <si>
    <t>Boolean Rebate Program for Efficient Components</t>
  </si>
  <si>
    <t>bldgs rebate</t>
  </si>
  <si>
    <t>**Description:**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t>
  </si>
  <si>
    <t>buildings-sector-main.html#rebate</t>
  </si>
  <si>
    <t>rebate-for-efficient-products.html</t>
  </si>
  <si>
    <t>Electricity Supply</t>
  </si>
  <si>
    <t>Ban New Power Plants</t>
  </si>
  <si>
    <t>Boolean Ban New Power Plants</t>
  </si>
  <si>
    <t>elec ban new power plants</t>
  </si>
  <si>
    <t>**Description:** This policy prevents new capacity of the selected type(s) from being built or deployed.</t>
  </si>
  <si>
    <t>electricity-sector-main.html#ban</t>
  </si>
  <si>
    <t>ban-new-capacity.html</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</si>
  <si>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</si>
  <si>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</si>
  <si>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</si>
  <si>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</si>
  <si>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</si>
  <si>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</si>
  <si>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</si>
  <si>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</si>
  <si>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Clean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</si>
  <si>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</si>
  <si>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</si>
  <si>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</si>
  <si>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</si>
  <si>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</si>
  <si>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</si>
  <si>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</si>
  <si>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</si>
  <si>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</si>
  <si>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</si>
  <si>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</si>
  <si>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t>
  </si>
  <si>
    <t>electricity-sector-main.html#elec-exports</t>
  </si>
  <si>
    <t>electricity-imports-exports.html</t>
  </si>
  <si>
    <t>Energy Information Administation.  2016.  Electric Power Annual.  Table 2.13.
https://www.cer-rec.gc.ca/en/data-analysis/energy-commodities/electricity/statistics/electricity-trade-summary/index.html#a1</t>
  </si>
  <si>
    <t>Change Electricity Imports</t>
  </si>
  <si>
    <t>Percent Change in Electricity Imports</t>
  </si>
  <si>
    <t>elec change imports</t>
  </si>
  <si>
    <t>% change in imports</t>
  </si>
  <si>
    <t>**Description:**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t>
  </si>
  <si>
    <t>electricity-sector-main.html#elec-imports</t>
  </si>
  <si>
    <t>Energy Information Administation.  2016.  Electric Power Annual.  Table 2.13.</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</si>
  <si>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</si>
  <si>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</si>
  <si>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</si>
  <si>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</si>
  <si>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</si>
  <si>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</si>
  <si>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</si>
  <si>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t>
  </si>
  <si>
    <t>electricity-sector-main.html#dr</t>
  </si>
  <si>
    <t>demand-response.html</t>
  </si>
  <si>
    <t>Calculated from model data; see the relevant variable(s) in the InputData folder for source information.</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</si>
  <si>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</si>
  <si>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</si>
  <si>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</si>
  <si>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</si>
  <si>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</si>
  <si>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</si>
  <si>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</si>
  <si>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</si>
  <si>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</si>
  <si>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</si>
  <si>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</si>
  <si>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</si>
  <si>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</si>
  <si>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</si>
  <si>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</si>
  <si>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</si>
  <si>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</si>
  <si>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</si>
  <si>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</si>
  <si>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</si>
  <si>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</si>
  <si>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</si>
  <si>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</si>
  <si>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Non BAU Capacity Retirement Schedule</t>
  </si>
  <si>
    <t>Boolean Use Non BAU Capacity Retirement Schedule</t>
  </si>
  <si>
    <t>Non BAU Mandated Capacity Construction</t>
  </si>
  <si>
    <t>Boolean Use Non BAU Mandated Capacity Construction Schedule</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</si>
  <si>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</si>
  <si>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</si>
  <si>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</si>
  <si>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</si>
  <si>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</si>
  <si>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</si>
  <si>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</si>
  <si>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</si>
  <si>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</si>
  <si>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</si>
  <si>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</si>
  <si>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</si>
  <si>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</si>
  <si>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elec reduce plant downtime</t>
  </si>
  <si>
    <t>% reduction in downtime</t>
  </si>
  <si>
    <t>electricity-sector-main.html#red-downtime</t>
  </si>
  <si>
    <t>reduce-downtime.html</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</si>
  <si>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</si>
  <si>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Reduce Soft Costs</t>
  </si>
  <si>
    <t>Percent Reduction in Soft Costs of Capacity Construction</t>
  </si>
  <si>
    <t>elec reduce soft costs</t>
  </si>
  <si>
    <t>% reduction in soft costs</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</si>
  <si>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</si>
  <si>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</si>
  <si>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</si>
  <si>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</si>
  <si>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</si>
  <si>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</si>
  <si>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</si>
  <si>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</si>
  <si>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</si>
  <si>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</si>
  <si>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</si>
  <si>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</si>
  <si>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</si>
  <si>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</si>
  <si>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</si>
  <si>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</si>
  <si>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t>
  </si>
  <si>
    <t>electricity-sector-main.html#subsidies</t>
  </si>
  <si>
    <t xml:space="preserve">https://www.canada.ca/en/innovation-science-economic-development/news/2022/03/government-of-canada-invests-in-small-modular-reactor-technology-to-help-transition-canada-to-net-zero-with-cleaner-sources-of-energy.html,
https://www.frederictonchamber.ca/insight/2021/04/25/an-update-on-advanced-small-modular-reactor-smr-in-new-brunswick/,
https://natural-resources.canada.ca/climate-change/green-infrastructure-programs/emerging-renewable-power/20502
</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</si>
  <si>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</si>
  <si>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</si>
  <si>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</si>
  <si>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</si>
  <si>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</si>
  <si>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Industry</t>
  </si>
  <si>
    <t>Buy In-Region Products</t>
  </si>
  <si>
    <t>Fraction of Imported Industrial Outputs Shifted to In Region Suppliers</t>
  </si>
  <si>
    <t>indst buy in region outputs</t>
  </si>
  <si>
    <t>% of imports shifted</t>
  </si>
  <si>
    <t>Industry Sector Fraction of Potential Additional CCS Achieved</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</si>
  <si>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</si>
  <si>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</si>
  <si>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t>
  </si>
  <si>
    <t>https://globalnews.ca/news/9199357/pathways-alliance-oilsands-carbon-capture-2030/</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</si>
  <si>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</si>
  <si>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</si>
  <si>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</si>
  <si>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</si>
  <si>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</si>
  <si>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</si>
  <si>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</si>
  <si>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</si>
  <si>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</si>
  <si>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</si>
  <si>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</si>
  <si>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</si>
  <si>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</si>
  <si>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</si>
  <si>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</si>
  <si>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</si>
  <si>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t>
  </si>
  <si>
    <t>industry-ag-main.html#early-ret</t>
  </si>
  <si>
    <t>early-retirement-of-industrial-facilities.html</t>
  </si>
  <si>
    <t>Industry Energy Efficiency Standards</t>
  </si>
  <si>
    <t>Percentage Improvement in Eqpt Efficiency Standards above BAU</t>
  </si>
  <si>
    <t>indst efficiency standards</t>
  </si>
  <si>
    <t>industry-ag-main.html#eff-stds</t>
  </si>
  <si>
    <t>industry-energy-efficiency-standards.html</t>
  </si>
  <si>
    <t>U.S. DOE, 2016, Industrial Energy Efficiency Potential Analysis, https://energy.gov/sites/prod/files/2017/04/f34/energy-savings-by-state-industrial-methodology.pdf</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</si>
  <si>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</si>
  <si>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</si>
  <si>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</si>
  <si>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t>
  </si>
  <si>
    <t>industry-ag-main.html#system-integ</t>
  </si>
  <si>
    <t>improved-system-design.html</t>
  </si>
  <si>
    <t>Electrification + Hydrogen (Med &amp; High Temp)</t>
  </si>
  <si>
    <t>Fraction of Med and High Temp Industrial Heat Shifted to Other Fuels</t>
  </si>
  <si>
    <t>Electrification + Hydrogen</t>
  </si>
  <si>
    <t>indst med and high temp fuel type shifting</t>
  </si>
  <si>
    <t>% of fuel shifted</t>
  </si>
  <si>
    <t>industry-ag-main.html#fuel-switching</t>
  </si>
  <si>
    <t>industry-elec-and-hydrogen.html</t>
  </si>
  <si>
    <t>Electrification (Low Temp)</t>
  </si>
  <si>
    <t>Fraction of Low Temp Industrial Heat Shifted to Other Fuels</t>
  </si>
  <si>
    <t>indst low temp fuel type shifting</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</si>
  <si>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</si>
  <si>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</si>
  <si>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</si>
  <si>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</si>
  <si>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63% relative to BAU.</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</si>
  <si>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</si>
  <si>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</si>
  <si>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</si>
  <si>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</si>
  <si>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</si>
  <si>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</si>
  <si>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</si>
  <si>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</si>
  <si>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</si>
  <si>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</si>
  <si>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</si>
  <si>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</si>
  <si>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</si>
  <si>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t>
  </si>
  <si>
    <t>Material Efficiency, Longevity, &amp; Re-Use</t>
  </si>
  <si>
    <t>Percent Reduction in Nonenergy Nonagriculture Industry Product Demand</t>
  </si>
  <si>
    <t>indst reduce nonenergy product demand</t>
  </si>
  <si>
    <t>% demand reduction</t>
  </si>
  <si>
    <t>material-efficiency-longevity-reuse.html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</si>
  <si>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</si>
  <si>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</si>
  <si>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</si>
  <si>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</si>
  <si>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</si>
  <si>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t>
  </si>
  <si>
    <t>industry-ag-main.html#methane-capture</t>
  </si>
  <si>
    <t>methane-capture.html</t>
  </si>
  <si>
    <t>Methane Destruction</t>
  </si>
  <si>
    <t>Fraction of Methane Destruction Opportunities Achieved</t>
  </si>
  <si>
    <t>indst methane destruction</t>
  </si>
  <si>
    <t>**Description:**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t>
  </si>
  <si>
    <t>industry-ag-main.html#methane-destr</t>
  </si>
  <si>
    <t>methane-destruction.html</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</si>
  <si>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</si>
  <si>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</si>
  <si>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</si>
  <si>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t>
  </si>
  <si>
    <t>Reduce Fossil Fuel Exports</t>
  </si>
  <si>
    <t>Percent Reduction in Fossil Fuel Exports</t>
  </si>
  <si>
    <t>indst reduce fossil fuel exports</t>
  </si>
  <si>
    <t>% reduction in exports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</si>
  <si>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t>
  </si>
  <si>
    <t>reduce-fuel-exports.html</t>
  </si>
  <si>
    <t>Agriculture, Land Use, and Forestry</t>
  </si>
  <si>
    <t>Afforestation and Reforestation</t>
  </si>
  <si>
    <t>Fraction of Afforestation and Reforestation Achieved</t>
  </si>
  <si>
    <t>land afforestation and reforestation</t>
  </si>
  <si>
    <t>**Description:**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</si>
  <si>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</si>
  <si>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</si>
  <si>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</si>
  <si>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</si>
  <si>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</si>
  <si>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</si>
  <si>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t>
  </si>
  <si>
    <t>lulucf.html#avoid-def</t>
  </si>
  <si>
    <t>avoid-deforestation.html</t>
  </si>
  <si>
    <t>Grassland Restoration and Avoided Conversion</t>
  </si>
  <si>
    <t>Fraction of Forest Restoration Achieved</t>
  </si>
  <si>
    <t>land forest restoration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</si>
  <si>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</si>
  <si>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forest-restoration.html</t>
  </si>
  <si>
    <t>See file PLANAbPiaSY</t>
  </si>
  <si>
    <t>Forest Set-Asides</t>
  </si>
  <si>
    <t>Fraction of Forest Set Asides Achieved</t>
  </si>
  <si>
    <t>land forest set asides</t>
  </si>
  <si>
    <t>lulucf.html#set-asides</t>
  </si>
  <si>
    <t>forest-set-asides.html</t>
  </si>
  <si>
    <t>Cropland and Rice Measures</t>
  </si>
  <si>
    <t>Fraction of Cropland and Rice Measures Achieved</t>
  </si>
  <si>
    <t>indst cropland and rice measures</t>
  </si>
  <si>
    <t>industry-ag-main.html#cropland</t>
  </si>
  <si>
    <t>cropland-management.html</t>
  </si>
  <si>
    <t>Improved Soil Measures</t>
  </si>
  <si>
    <t>Fraction of CO2 Storage Through Tillage Practices</t>
  </si>
  <si>
    <t>indst tillage</t>
  </si>
  <si>
    <t>Improved Forest Management</t>
  </si>
  <si>
    <t>Fraction of Improved Forest Management Achieved</t>
  </si>
  <si>
    <t>land forest management</t>
  </si>
  <si>
    <t>lulucf.html#forest-mgmt</t>
  </si>
  <si>
    <t>improved-forest-management.html</t>
  </si>
  <si>
    <t>Livestock Measures</t>
  </si>
  <si>
    <t>Fraction of Livestock Measures Achieved</t>
  </si>
  <si>
    <t>indst livestock measures</t>
  </si>
  <si>
    <t>industry-ag-main.html#livestock</t>
  </si>
  <si>
    <t>livestock-measures.html</t>
  </si>
  <si>
    <t>Wetland Restoration</t>
  </si>
  <si>
    <t>Fraction of Peatland Restoration Achieved</t>
  </si>
  <si>
    <t>land peatland restoration</t>
  </si>
  <si>
    <t>peatland-restoration.html</t>
  </si>
  <si>
    <t>https://www.usda.gov/sites/default/files/documents/White_Paper_WEB71816.pdf</t>
  </si>
  <si>
    <t>Shift to Non-Animal Products</t>
  </si>
  <si>
    <t>Percent Animal Products Shifted to Nonanimal Products</t>
  </si>
  <si>
    <t>indst shift to nonanimal products</t>
  </si>
  <si>
    <t>% reduction in animal products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</si>
  <si>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</si>
  <si>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</si>
  <si>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</si>
  <si>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</si>
  <si>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</si>
  <si>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</si>
  <si>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</si>
  <si>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</si>
  <si>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</si>
  <si>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</si>
  <si>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</si>
  <si>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</si>
  <si>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</si>
  <si>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</si>
  <si>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</si>
  <si>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</si>
  <si>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</si>
  <si>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</si>
  <si>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</si>
  <si>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</si>
  <si>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</si>
  <si>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</si>
  <si>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</si>
  <si>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</si>
  <si>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</si>
  <si>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t>
  </si>
  <si>
    <t>switch-hydrogen-production-pathway.html</t>
  </si>
  <si>
    <t>Cross-Sector</t>
  </si>
  <si>
    <t>Additional Carbon Tax Rate</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</si>
  <si>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</si>
  <si>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</si>
  <si>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</si>
  <si>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</si>
  <si>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</si>
  <si>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End Existing Subsidies</t>
  </si>
  <si>
    <t>Percent Reduction in BAU Subsidies</t>
  </si>
  <si>
    <t>cross reduce BAU subsidies</t>
  </si>
  <si>
    <t>% reduction in BAU subsidies</t>
  </si>
  <si>
    <t>**Description:**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</si>
  <si>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fuels.html#end-subsidies</t>
  </si>
  <si>
    <t>end-existing-subsidies.html</t>
  </si>
  <si>
    <t>Exempt Non-CO2 Emissions from C Tax</t>
  </si>
  <si>
    <t>Toggle Whether Carbon Tax Affects Non CO2 Emissions</t>
  </si>
  <si>
    <t>cross toggle whether carbon tax affects non CO2 emissions</t>
  </si>
  <si>
    <t>**Description:** By default, the carbon tax applies to CO2 and non-CO2 emissions. This policy exempts non-CO2 emissions, meaning the carbon tax will only apply to CO2 emissions.</t>
  </si>
  <si>
    <t>Exempt Process Emissions from C Tax</t>
  </si>
  <si>
    <t>BEPEfCT Boolean Exempt Process Emissions from Carbon Tax</t>
  </si>
  <si>
    <t>cross toggle whether carbon tax affects process emissions</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</si>
  <si>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</si>
  <si>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Toggle Carbon Tax Border Adjustment</t>
  </si>
  <si>
    <t>BDCTBA Boolean Disable Carbon Tax Border Adjustment</t>
  </si>
  <si>
    <t>Fixed Energy Prices</t>
  </si>
  <si>
    <t>Toggle Whether Policies Affect Energy Prices</t>
  </si>
  <si>
    <t>cross toggle whether policies affect energy prices</t>
  </si>
  <si>
    <t>Fuel Price Deregulation</t>
  </si>
  <si>
    <t>cross fuel price deregulation</t>
  </si>
  <si>
    <t>% of price deregulated</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</si>
  <si>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</si>
  <si>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fuels.html#fuel-price-deregulation</t>
  </si>
  <si>
    <t>Fuel Taxes or Subsidies</t>
  </si>
  <si>
    <t>Additional Fuel Tax or Subsidy Rate by Fuel</t>
  </si>
  <si>
    <t>cross fuel tax</t>
  </si>
  <si>
    <t>% of BAU price</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</si>
  <si>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</si>
  <si>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</si>
  <si>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</si>
  <si>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</si>
  <si>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Research and Development</t>
  </si>
  <si>
    <t>Capital Cost Reduction</t>
  </si>
  <si>
    <t>RnD Building Capital Cost Perc Reduction</t>
  </si>
  <si>
    <t>R&amp;D Capital Cost Reductions</t>
  </si>
  <si>
    <t>RnD building capital cost reduction</t>
  </si>
  <si>
    <t>% reduction in cost</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</si>
  <si>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</si>
  <si>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</si>
  <si>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</si>
  <si>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RnD CCS Capital Cost Perc Reduction</t>
  </si>
  <si>
    <t>RnD CCS capital cost reduction</t>
  </si>
  <si>
    <t>RnD Electricity Capital Cost Perc Reduction</t>
  </si>
  <si>
    <t>RnD electricity capital cost reduction</t>
  </si>
  <si>
    <t>RnD Industry Capital Cost Perc Reduction</t>
  </si>
  <si>
    <t>RnD industry capital cost reduction</t>
  </si>
  <si>
    <t>RnD Transportation Capital Cost Perc Reduction</t>
  </si>
  <si>
    <t>RnD transportation capital cost reduction</t>
  </si>
  <si>
    <t>Direct Air Capture</t>
  </si>
  <si>
    <t>Fraction of Direct Air Capture Potential Achieved</t>
  </si>
  <si>
    <t>geoeng direct air capture</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</si>
  <si>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</si>
  <si>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</si>
  <si>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</si>
  <si>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</si>
  <si>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</si>
  <si>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</si>
  <si>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</si>
  <si>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</si>
  <si>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</si>
  <si>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</si>
  <si>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</si>
  <si>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RnD Electricity Fuel Use Perc Reduction</t>
  </si>
  <si>
    <t>RnD electricity fuel use reduction</t>
  </si>
  <si>
    <t>RnD Industry Fuel Use Perc Reduction</t>
  </si>
  <si>
    <t>RnD industry fuel use reduction</t>
  </si>
  <si>
    <t>RnD Transportation Fuel Use Perc Reduction</t>
  </si>
  <si>
    <t>RnD transportation fuel use reduction</t>
  </si>
  <si>
    <t>Government Revenue Accounting</t>
  </si>
  <si>
    <t>Carbon Tax Revenue</t>
  </si>
  <si>
    <t>GRA for Carbon Tax Revenue</t>
  </si>
  <si>
    <t>GRA carbon tax revenue</t>
  </si>
  <si>
    <t>weight</t>
  </si>
  <si>
    <t>io-model.html</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</si>
  <si>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</si>
  <si>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</si>
  <si>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</si>
  <si>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</si>
  <si>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</si>
  <si>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</si>
  <si>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</si>
  <si>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</si>
  <si>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</si>
  <si>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</si>
  <si>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</si>
  <si>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</si>
  <si>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</si>
  <si>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</si>
  <si>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</si>
  <si>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</si>
  <si>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</si>
  <si>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</si>
  <si>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</si>
  <si>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</si>
  <si>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</si>
  <si>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</si>
  <si>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Control Settings</t>
  </si>
  <si>
    <t>COVID-19 Recession</t>
  </si>
  <si>
    <t>EGGRA Boolean Use Exogenous GDP Growth Rate Adjustment</t>
  </si>
  <si>
    <t>settings exogenous GDP adjustment</t>
  </si>
  <si>
    <t>**Description:**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t>
  </si>
  <si>
    <t>Use 20-Year GWP Values</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</si>
  <si>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</si>
  <si>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</si>
  <si>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Subscript 1 Value</t>
  </si>
  <si>
    <t>Subscript 2 Value</t>
  </si>
  <si>
    <t>Subscript 1 Display Name</t>
  </si>
  <si>
    <t>Subscript 2 Display Name</t>
  </si>
  <si>
    <t>Policy ID Number</t>
  </si>
  <si>
    <t>Include in Web App</t>
  </si>
  <si>
    <t>LDVs</t>
  </si>
  <si>
    <t>VOC</t>
  </si>
  <si>
    <t>Passenger cars, SUVs, Light and Medium Commercial and Heavy Duty Trucks</t>
  </si>
  <si>
    <t>VOCs</t>
  </si>
  <si>
    <t>Yes</t>
  </si>
  <si>
    <t>CO</t>
  </si>
  <si>
    <t>NOx</t>
  </si>
  <si>
    <t>PM10</t>
  </si>
  <si>
    <t>PM25</t>
  </si>
  <si>
    <t>PM2.5</t>
  </si>
  <si>
    <t>SOx</t>
  </si>
  <si>
    <t>BC</t>
  </si>
  <si>
    <t>OC</t>
  </si>
  <si>
    <t>CH4</t>
  </si>
  <si>
    <t>No</t>
  </si>
  <si>
    <t>N2O</t>
  </si>
  <si>
    <t>HDVs</t>
  </si>
  <si>
    <t>Buses and Heavy Heavy Duty Trucks</t>
  </si>
  <si>
    <t>aircraft</t>
  </si>
  <si>
    <t>Commercial passenger and freight flights</t>
  </si>
  <si>
    <t>rail</t>
  </si>
  <si>
    <t>Passenger and freight rail</t>
  </si>
  <si>
    <t>ships</t>
  </si>
  <si>
    <t>Recreational boats and cargo ships</t>
  </si>
  <si>
    <t>motorbikes</t>
  </si>
  <si>
    <t>Passenger motorbikes</t>
  </si>
  <si>
    <t>passenger</t>
  </si>
  <si>
    <t>Passenger</t>
  </si>
  <si>
    <t>Cars and SUVs</t>
  </si>
  <si>
    <t>freight</t>
  </si>
  <si>
    <t>Freight</t>
  </si>
  <si>
    <t>Light Commercial Trucks</t>
  </si>
  <si>
    <t>Buses</t>
  </si>
  <si>
    <t>Heavy Heavy Duty Trucks</t>
  </si>
  <si>
    <t>Commercial flights</t>
  </si>
  <si>
    <t>Rail</t>
  </si>
  <si>
    <t>Recreational boats</t>
  </si>
  <si>
    <t>Cargo ships</t>
  </si>
  <si>
    <t>Motorbikes</t>
  </si>
  <si>
    <t>Light-Medium Heavy Duty Trucks</t>
  </si>
  <si>
    <t>heating</t>
  </si>
  <si>
    <t>urban residential</t>
  </si>
  <si>
    <t>Heating</t>
  </si>
  <si>
    <t>Urban Residential</t>
  </si>
  <si>
    <t>cooling and ventilation</t>
  </si>
  <si>
    <t>Cooling and Ventilation</t>
  </si>
  <si>
    <t>lighting</t>
  </si>
  <si>
    <t>Lighting</t>
  </si>
  <si>
    <t>appliances</t>
  </si>
  <si>
    <t>Appliances</t>
  </si>
  <si>
    <t>other component</t>
  </si>
  <si>
    <t>Other Components</t>
  </si>
  <si>
    <t>rural residential</t>
  </si>
  <si>
    <t>Rural Residential</t>
  </si>
  <si>
    <t>commercial</t>
  </si>
  <si>
    <t>Commercial</t>
  </si>
  <si>
    <t>envelope</t>
  </si>
  <si>
    <t>Envelope</t>
  </si>
  <si>
    <t>hard coal es</t>
  </si>
  <si>
    <t>Hard Coal</t>
  </si>
  <si>
    <t>natural gas nonpeaker es</t>
  </si>
  <si>
    <t>Natural Gas Nonpeaker</t>
  </si>
  <si>
    <t>nuclear es</t>
  </si>
  <si>
    <t>Nuclear</t>
  </si>
  <si>
    <t>hydro es</t>
  </si>
  <si>
    <t>Hydro</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</si>
  <si>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</si>
  <si>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</si>
  <si>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</si>
  <si>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</si>
  <si>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</si>
  <si>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</si>
  <si>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</si>
  <si>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</si>
  <si>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</si>
  <si>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</si>
  <si>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</si>
  <si>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</si>
  <si>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</si>
  <si>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</si>
  <si>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</si>
  <si>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</si>
  <si>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no</t>
  </si>
  <si>
    <t>offshore wind es</t>
  </si>
  <si>
    <t>Offshore Wind</t>
  </si>
  <si>
    <t>crude oil es</t>
  </si>
  <si>
    <t>Crude Oil</t>
  </si>
  <si>
    <t>heavy or residual fuel oil es</t>
  </si>
  <si>
    <t>Heavy or Residual Fuel Oil</t>
  </si>
  <si>
    <t>municipal solid waste es</t>
  </si>
  <si>
    <t>Municipal Solid Waste</t>
  </si>
  <si>
    <t>preexisting retiring</t>
  </si>
  <si>
    <t>preexisting nonretiring</t>
  </si>
  <si>
    <t>newly built</t>
  </si>
  <si>
    <t>Preexisting</t>
  </si>
  <si>
    <t>New</t>
  </si>
  <si>
    <t>agriculture and forestry 01T03</t>
  </si>
  <si>
    <t>Agriculture and Forestry</t>
  </si>
  <si>
    <t>coal mining 05</t>
  </si>
  <si>
    <t>Coal Mining</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</si>
  <si>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</si>
  <si>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</si>
  <si>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</si>
  <si>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</si>
  <si>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</si>
  <si>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</si>
  <si>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</si>
  <si>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</si>
  <si>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</si>
  <si>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</si>
  <si>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</si>
  <si>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</si>
  <si>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</si>
  <si>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Refined Petroleum and Coke</t>
  </si>
  <si>
    <t>chemicals 20</t>
  </si>
  <si>
    <t>Chemicals</t>
  </si>
  <si>
    <t>rubber and plastic products 22</t>
  </si>
  <si>
    <t>Rubber and Plastic Products</t>
  </si>
  <si>
    <t>glass and glass products 231</t>
  </si>
  <si>
    <t>Glass and Glass Products</t>
  </si>
  <si>
    <t>cement and other nonmetallic minerals 239</t>
  </si>
  <si>
    <t>Cement and Other Nonmetallic Minerals</t>
  </si>
  <si>
    <t>iron and steel 241</t>
  </si>
  <si>
    <t>Iron and Steel</t>
  </si>
  <si>
    <t>other metals 242</t>
  </si>
  <si>
    <t>Other Metals</t>
  </si>
  <si>
    <t>metal products except machinery and vehicles 25</t>
  </si>
  <si>
    <t>Metal Products Except Machinery and Vehicles</t>
  </si>
  <si>
    <t>computers and electronics 26</t>
  </si>
  <si>
    <t>Computers and Electronics</t>
  </si>
  <si>
    <t>appliances and electrical equipment 27</t>
  </si>
  <si>
    <t>Appliances and Electrical Equipment</t>
  </si>
  <si>
    <t>other machinery 28</t>
  </si>
  <si>
    <t>Other Machinery</t>
  </si>
  <si>
    <t>road vehicles 29</t>
  </si>
  <si>
    <t>Road Vehicles</t>
  </si>
  <si>
    <t>nonroad vehicles 30</t>
  </si>
  <si>
    <t>Nonroad Vehicles</t>
  </si>
  <si>
    <t>other manufacturing 31T33</t>
  </si>
  <si>
    <t>Other Manufacturing</t>
  </si>
  <si>
    <t>energy pipelines and gas processing 352T353</t>
  </si>
  <si>
    <t>Energy Pipelines and Gas Processing</t>
  </si>
  <si>
    <t>water and waste 36T39</t>
  </si>
  <si>
    <t>Water and Waste</t>
  </si>
  <si>
    <t>construction 41T43</t>
  </si>
  <si>
    <t>Construction</t>
  </si>
  <si>
    <t>energy related emissions</t>
  </si>
  <si>
    <t>Energy Related Emissions</t>
  </si>
  <si>
    <t>process emissions</t>
  </si>
  <si>
    <t>Process Emissions</t>
  </si>
  <si>
    <t>electricity if</t>
  </si>
  <si>
    <t>Shift to Electricity</t>
  </si>
  <si>
    <t>hard coal if</t>
  </si>
  <si>
    <t>Shift to Coal</t>
  </si>
  <si>
    <t>natural gas if</t>
  </si>
  <si>
    <t>Shift to Natural Gas</t>
  </si>
  <si>
    <t>biomass if</t>
  </si>
  <si>
    <t>Shift to Biomass</t>
  </si>
  <si>
    <t>petroleum diesel if</t>
  </si>
  <si>
    <t>Shift to Petroleum</t>
  </si>
  <si>
    <t>heat if</t>
  </si>
  <si>
    <t>Shift to Purchased Heat</t>
  </si>
  <si>
    <t>crude oil if</t>
  </si>
  <si>
    <t>Shift to Crude Oil</t>
  </si>
  <si>
    <t>heavy or residual fuel oil if</t>
  </si>
  <si>
    <t>Shift to Heavy or Residual Oil</t>
  </si>
  <si>
    <t>LPG propane or butane if</t>
  </si>
  <si>
    <t>Shift to LPG Propane or Butane</t>
  </si>
  <si>
    <t>hydrogen if</t>
  </si>
  <si>
    <t>Shift to Hydrogen</t>
  </si>
  <si>
    <t>Electricity Use</t>
  </si>
  <si>
    <t>Coal Use</t>
  </si>
  <si>
    <t>Natural Gas Use</t>
  </si>
  <si>
    <t>Biomass Use</t>
  </si>
  <si>
    <t>Petroleum Use</t>
  </si>
  <si>
    <t>Purchased Heat Use</t>
  </si>
  <si>
    <t>Crude Oil Use</t>
  </si>
  <si>
    <t>Heavy or Residual Fuel Oil Use</t>
  </si>
  <si>
    <t>LPG Propane or Butane Use</t>
  </si>
  <si>
    <t>Hydrogen Use</t>
  </si>
  <si>
    <t>hard coal</t>
  </si>
  <si>
    <t>natural gas</t>
  </si>
  <si>
    <t>Natural Gas</t>
  </si>
  <si>
    <t>petroleum gasoline</t>
  </si>
  <si>
    <t>Petroleum Gasoline</t>
  </si>
  <si>
    <t>petroleum diesel</t>
  </si>
  <si>
    <t>Petroleum Diesel</t>
  </si>
  <si>
    <t>jet fuel or kerosene</t>
  </si>
  <si>
    <t>Jet Fuel/Kerosene</t>
  </si>
  <si>
    <t>lignite</t>
  </si>
  <si>
    <t>crude oil</t>
  </si>
  <si>
    <t>heavy or residual fuel oil</t>
  </si>
  <si>
    <t>Heavy/Residual Fuel Oil</t>
  </si>
  <si>
    <t>LPG propane or butane</t>
  </si>
  <si>
    <t>LPG/Propane/Butane</t>
  </si>
  <si>
    <t>transportation sector</t>
  </si>
  <si>
    <t>Transportation Sector</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</si>
  <si>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</si>
  <si>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</si>
  <si>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</si>
  <si>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</si>
  <si>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</si>
  <si>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</si>
  <si>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</si>
  <si>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</si>
  <si>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</si>
  <si>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</si>
  <si>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electricity</t>
  </si>
  <si>
    <t>Electricity</t>
  </si>
  <si>
    <t>nuclear</t>
  </si>
  <si>
    <t>hydro</t>
  </si>
  <si>
    <t>wind</t>
  </si>
  <si>
    <t>solar</t>
  </si>
  <si>
    <t>Solar</t>
  </si>
  <si>
    <t>biomass</t>
  </si>
  <si>
    <t>biofuel gasoline</t>
  </si>
  <si>
    <t>Biofuel Gasoline</t>
  </si>
  <si>
    <t>biofuel diesel</t>
  </si>
  <si>
    <t>Biofuel Diesel</t>
  </si>
  <si>
    <t>heat</t>
  </si>
  <si>
    <t>Heat</t>
  </si>
  <si>
    <t>geothermal</t>
  </si>
  <si>
    <t>municipal solid waste</t>
  </si>
  <si>
    <t>hydrogen</t>
  </si>
  <si>
    <t>Hydrogen</t>
  </si>
  <si>
    <t>Buildings: Heating</t>
  </si>
  <si>
    <t>Buildings: Cooling and Ventilation</t>
  </si>
  <si>
    <t>Buildings: Envelope</t>
  </si>
  <si>
    <t>Buildings: Lighting</t>
  </si>
  <si>
    <t>Buildings: Appliances</t>
  </si>
  <si>
    <t>Buildings: Other Components</t>
  </si>
  <si>
    <t>Electricity: Hard Coal</t>
  </si>
  <si>
    <t>Electricity: Natural Gas Nonpeaker</t>
  </si>
  <si>
    <t>Electricity: Nuclear</t>
  </si>
  <si>
    <t>Electricity: Hydro</t>
  </si>
  <si>
    <t>Electricity: Onshore Wind</t>
  </si>
  <si>
    <t>Electricity: Solar PV</t>
  </si>
  <si>
    <t>Electricity: Solar Thermal</t>
  </si>
  <si>
    <t>Electricity: Biomass</t>
  </si>
  <si>
    <t>Electricity: Natural Gas Peaker</t>
  </si>
  <si>
    <t>Electricity: Lignite</t>
  </si>
  <si>
    <t>Electricity: Offshore Wind</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</si>
  <si>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</si>
  <si>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</si>
  <si>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</si>
  <si>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</si>
  <si>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</si>
  <si>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</si>
  <si>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</si>
  <si>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</si>
  <si>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</si>
  <si>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Chemicals</t>
  </si>
  <si>
    <t>Industry: Rubber and Plastic Products</t>
  </si>
  <si>
    <t>Industry: Glass and Glass Products</t>
  </si>
  <si>
    <t>Industry: Cement and Other Nonmetallic Minerals</t>
  </si>
  <si>
    <t>Industry: Iron and Steel</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</si>
  <si>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</si>
  <si>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</si>
  <si>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</si>
  <si>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</si>
  <si>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</si>
  <si>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</si>
  <si>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</si>
  <si>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</si>
  <si>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</si>
  <si>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</si>
  <si>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</si>
  <si>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battery electric vehicle</t>
  </si>
  <si>
    <t>Vehicles: Battery Electric</t>
  </si>
  <si>
    <t>natural gas vehicle</t>
  </si>
  <si>
    <t>Vehicles: Natural Gas</t>
  </si>
  <si>
    <t>gasoline vehicle</t>
  </si>
  <si>
    <t>Vehicles: Gasoline Engine</t>
  </si>
  <si>
    <t>diesel vehicle</t>
  </si>
  <si>
    <t>Vehicles: Diesel Engine</t>
  </si>
  <si>
    <t>plugin hybrid vehicle</t>
  </si>
  <si>
    <t>Vehicles: Plug-in Hybrid</t>
  </si>
  <si>
    <t>LPG vehicle</t>
  </si>
  <si>
    <t>Vehicles: LPG</t>
  </si>
  <si>
    <t>hydrogen vehicle</t>
  </si>
  <si>
    <t>Vehicles: Hydrogen</t>
  </si>
  <si>
    <t>regular spending</t>
  </si>
  <si>
    <t>Regular Spending</t>
  </si>
  <si>
    <t>deficit spending</t>
  </si>
  <si>
    <t>Budget Deficit</t>
  </si>
  <si>
    <t>household taxes</t>
  </si>
  <si>
    <t>Household Taxes</t>
  </si>
  <si>
    <t>payroll taxes</t>
  </si>
  <si>
    <t>Payroll Taxes</t>
  </si>
  <si>
    <t>corporate taxes</t>
  </si>
  <si>
    <t>Corporate Income Taxes</t>
  </si>
  <si>
    <t>Graph Units</t>
  </si>
  <si>
    <t>Default Unit</t>
  </si>
  <si>
    <t>New Unit</t>
  </si>
  <si>
    <t>million metric tons / year</t>
  </si>
  <si>
    <t>g CO2e / 2020 dollar</t>
  </si>
  <si>
    <t>g CO2e / 2021 CAD</t>
  </si>
  <si>
    <t>thousand metric tons / year</t>
  </si>
  <si>
    <t>g CO2 / 2020 dollar</t>
  </si>
  <si>
    <t>g CO2 / 2021 CAD</t>
  </si>
  <si>
    <t>2020 dollars / metric ton CO2e abated, Annual average abatement (million metric tons CO2e)</t>
  </si>
  <si>
    <t>$/ t CO2e (Annual averave abatement in Canadian 2021 dollars)</t>
  </si>
  <si>
    <t>billion 2020 dollars / year</t>
  </si>
  <si>
    <t>billion 2021 CAD / year</t>
  </si>
  <si>
    <t>billion 2020 dollars</t>
  </si>
  <si>
    <t>billion 2021 CAD</t>
  </si>
  <si>
    <t>jobs</t>
  </si>
  <si>
    <t>incidents / year</t>
  </si>
  <si>
    <t>% change</t>
  </si>
  <si>
    <t>2020 dollars / employee-year</t>
  </si>
  <si>
    <t>2021 CAD / employee-year</t>
  </si>
  <si>
    <t>lives / year</t>
  </si>
  <si>
    <t>terawatt-hours (TWh) / year</t>
  </si>
  <si>
    <t>%</t>
  </si>
  <si>
    <t>metric tons CO2e / megawatt-hour (MWh)</t>
  </si>
  <si>
    <t>kilowatt-hour / 2020 dollar</t>
  </si>
  <si>
    <t>kilowatt-hour / 2021 CAD</t>
  </si>
  <si>
    <t>gigawatts (GW) / year</t>
  </si>
  <si>
    <t>2020 dollars / megawatt-hour (MWh)</t>
  </si>
  <si>
    <t>2021 CAD / megawatt-hour (MWh)</t>
  </si>
  <si>
    <t>cubic km / yr</t>
  </si>
  <si>
    <t>trillion passenger-miles / year</t>
  </si>
  <si>
    <t>trillion passenger-km / year</t>
  </si>
  <si>
    <t>trillion freight ton-miles / year</t>
  </si>
  <si>
    <t>trillion freight tonne-km / year</t>
  </si>
  <si>
    <t>million vehicles / year</t>
  </si>
  <si>
    <t>thousand vehicles / year</t>
  </si>
  <si>
    <t>million vehicles</t>
  </si>
  <si>
    <t>thousand vehicles</t>
  </si>
  <si>
    <t>quads / year</t>
  </si>
  <si>
    <t>petajoules / year</t>
  </si>
  <si>
    <t>thousand BTU / 2020 dollar</t>
  </si>
  <si>
    <t>megajoules / 2021 CAD</t>
  </si>
  <si>
    <t>millions of short tons / year</t>
  </si>
  <si>
    <t>millions of metric tons / year</t>
  </si>
  <si>
    <t>trillion cubic feet / year</t>
  </si>
  <si>
    <t>billion cubic meters / year</t>
  </si>
  <si>
    <t>million barrels of oil / year</t>
  </si>
  <si>
    <t>million gallons / year</t>
  </si>
  <si>
    <t>million liters / year</t>
  </si>
  <si>
    <t>trillion BTU / year</t>
  </si>
  <si>
    <t>2020 dollars / short ton</t>
  </si>
  <si>
    <t>2021 CAD / metric ton</t>
  </si>
  <si>
    <t>2020 dollars / thousand cubic feet</t>
  </si>
  <si>
    <t>2021 CAD / cubic meter</t>
  </si>
  <si>
    <t>2020 dollars / gallon</t>
  </si>
  <si>
    <t>2021 CAD / liter</t>
  </si>
  <si>
    <t>2020 dollars / barrel of oil</t>
  </si>
  <si>
    <t>2020 dollars / kg</t>
  </si>
  <si>
    <t>2021 CAD / kg</t>
  </si>
  <si>
    <t>2020 dollars / kilowatt-hour (kWh)</t>
  </si>
  <si>
    <t>2021 CAD / kilowatt-hour (kWh)</t>
  </si>
  <si>
    <t>cost of eqpt. to capture 1 metric ton CO2e/yr (2020 dollars)</t>
  </si>
  <si>
    <t>cost of eqpt. to capture 1 metric ton CO2e/yr (2021 CAD)</t>
  </si>
  <si>
    <t>million 2020 dollars / megawatt (MW)</t>
  </si>
  <si>
    <t>million 2021 CAD / megawatt (MW)</t>
  </si>
  <si>
    <t>cost of eqpt. to produce 1 kg H2/yr (2020 dollars)</t>
  </si>
  <si>
    <t>cost of eqpt. to produce 1 kg H2/yr (2021 CAD)</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</si>
  <si>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</si>
  <si>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</si>
  <si>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</si>
  <si>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</si>
  <si>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</si>
  <si>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</si>
  <si>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</si>
  <si>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</si>
  <si>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</si>
  <si>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</si>
  <si>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</si>
  <si>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</si>
  <si>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</si>
  <si>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</si>
  <si>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</si>
  <si>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</si>
  <si>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</si>
  <si>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</si>
  <si>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</si>
  <si>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</si>
  <si>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</si>
  <si>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</si>
  <si>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</si>
  <si>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</si>
  <si>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</si>
  <si>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</si>
  <si>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</si>
  <si>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ERP 2030 Target 40-45%</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</si>
  <si>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</si>
  <si>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</si>
  <si>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</si>
  <si>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</si>
  <si>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</si>
  <si>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</si>
  <si>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</si>
  <si>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</si>
  <si>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</si>
  <si>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</si>
  <si>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</si>
  <si>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</si>
  <si>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</si>
  <si>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</si>
  <si>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</si>
  <si>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</si>
  <si>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</si>
  <si>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</si>
  <si>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Agriculture</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</si>
  <si>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</si>
  <si>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</si>
  <si>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</si>
  <si>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</si>
  <si>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</si>
  <si>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</si>
  <si>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</si>
  <si>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</si>
  <si>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</si>
  <si>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</si>
  <si>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Water &amp; Waste</t>
  </si>
  <si>
    <t>Output Waste Management CO2e Emissions</t>
  </si>
  <si>
    <t>Emissions (by Pollutant)</t>
  </si>
  <si>
    <t>CO2</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</si>
  <si>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</si>
  <si>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</si>
  <si>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620e7a, f593e0, 04ffaf, 087bf1, c01b00, f1bb18, 969696, ad6600, 00b051</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</si>
  <si>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</si>
  <si>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620e7a, f593e0, 04ffaf, 087bf1, c01b00, f1bb18, 969696, ad6600, 00b052</t>
  </si>
  <si>
    <t>F-gases (in CO2e)</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</si>
  <si>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</si>
  <si>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620e7a, f593e0, 04ffaf, 087bf1, c01b00, f1bb18, 969696, ad6600, 00b053</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</si>
  <si>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</si>
  <si>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620e7a, f593e0, 04ffaf, 087bf1, c01b00, f1bb18, 969696, ad6600, 00b054</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</si>
  <si>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</si>
  <si>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620e7a, f593e0, 04ffaf, 087bf1, c01b00, f1bb18, 969696, ad6600, 00b055</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</si>
  <si>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</si>
  <si>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620e7a, f593e0, 04ffaf, 087bf1, c01b00, f1bb18, 969696, ad6600, 00b056</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</si>
  <si>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</si>
  <si>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620e7a, f593e0, 04ffaf, 087bf1, c01b00, f1bb18, 969696, ad6600, 00b057</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</si>
  <si>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</si>
  <si>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620e7a, f593e0, 04ffaf, 087bf1, c01b00, f1bb18, 969696, ad6600, 00b058</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</si>
  <si>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</si>
  <si>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620e7a, f593e0, 04ffaf, 087bf1, c01b00, f1bb18, 969696, ad6600, 00b059</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</si>
  <si>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</si>
  <si>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620e7a, f593e0, 04ffaf, 087bf1, c01b00, f1bb18, 969696, ad6600, 00b060</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</si>
  <si>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</si>
  <si>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620e7a, f593e0, 04ffaf, 087bf1, c01b00, f1bb18, 969696, ad6600, 00b061</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</si>
  <si>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</si>
  <si>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</si>
  <si>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</si>
  <si>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</si>
  <si>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</si>
  <si>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</si>
  <si>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</si>
  <si>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</si>
  <si>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</si>
  <si>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</si>
  <si>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</si>
  <si>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</si>
  <si>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</si>
  <si>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</si>
  <si>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</si>
  <si>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</si>
  <si>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</si>
  <si>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</si>
  <si>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</si>
  <si>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</si>
  <si>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</si>
  <si>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</si>
  <si>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</si>
  <si>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</si>
  <si>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</si>
  <si>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</si>
  <si>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</si>
  <si>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</si>
  <si>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</si>
  <si>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</si>
  <si>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</si>
  <si>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</si>
  <si>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</si>
  <si>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</si>
  <si>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</si>
  <si>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</si>
  <si>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</si>
  <si>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</si>
  <si>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</si>
  <si>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</si>
  <si>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</si>
  <si>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</si>
  <si>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</si>
  <si>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</si>
  <si>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</si>
  <si>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</si>
  <si>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</si>
  <si>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</si>
  <si>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</si>
  <si>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</si>
  <si>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</si>
  <si>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</si>
  <si>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</si>
  <si>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Change in Jobs by Race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</si>
  <si>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</si>
  <si>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</si>
  <si>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</si>
  <si>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</si>
  <si>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</si>
  <si>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Change in Jobs by Hispanic or Latino Status</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</si>
  <si>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</si>
  <si>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</si>
  <si>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</si>
  <si>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</si>
  <si>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</si>
  <si>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Change in Jobs by Age Bracket</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</si>
  <si>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</si>
  <si>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</si>
  <si>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</si>
  <si>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</si>
  <si>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</si>
  <si>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</si>
  <si>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</si>
  <si>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</si>
  <si>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</si>
  <si>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</si>
  <si>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</si>
  <si>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</si>
  <si>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</si>
  <si>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</si>
  <si>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</si>
  <si>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</si>
  <si>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</si>
  <si>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</si>
  <si>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</si>
  <si>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</si>
  <si>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</si>
  <si>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</si>
  <si>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</si>
  <si>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</si>
  <si>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</si>
  <si>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</si>
  <si>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</si>
  <si>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</si>
  <si>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</si>
  <si>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</si>
  <si>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</si>
  <si>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</si>
  <si>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</si>
  <si>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</si>
  <si>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</si>
  <si>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</si>
  <si>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</si>
  <si>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</si>
  <si>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</si>
  <si>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</si>
  <si>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</si>
  <si>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</si>
  <si>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</si>
  <si>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</si>
  <si>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</si>
  <si>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</si>
  <si>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</si>
  <si>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</si>
  <si>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</si>
  <si>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</si>
  <si>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</si>
  <si>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</si>
  <si>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</si>
  <si>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</si>
  <si>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</si>
  <si>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</si>
  <si>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</si>
  <si>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</si>
  <si>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</si>
  <si>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</si>
  <si>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</si>
  <si>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</si>
  <si>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</si>
  <si>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</si>
  <si>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</si>
  <si>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</si>
  <si>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</si>
  <si>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</si>
  <si>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</si>
  <si>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</si>
  <si>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</si>
  <si>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</si>
  <si>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</si>
  <si>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</si>
  <si>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</si>
  <si>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</si>
  <si>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</si>
  <si>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</si>
  <si>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</si>
  <si>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</si>
  <si>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</si>
  <si>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</si>
  <si>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</si>
  <si>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</si>
  <si>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</si>
  <si>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</si>
  <si>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</si>
  <si>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</si>
  <si>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</si>
  <si>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</si>
  <si>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</si>
  <si>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</si>
  <si>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</si>
  <si>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</si>
  <si>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</si>
  <si>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</si>
  <si>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</si>
  <si>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</si>
  <si>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</si>
  <si>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</si>
  <si>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Hard Coal, Imported Electricity</t>
  </si>
  <si>
    <t>620e7a, 00b050, ff6400, f1bb18, ffff00, c2dffd, 087bf1, 004185, 04ffaf, bfb088, ff00ff, 000000, f593e0, c01b00,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</si>
  <si>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</si>
  <si>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</si>
  <si>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Hard Coal, Imported Electricity</t>
  </si>
  <si>
    <t>620e7a, 00b050, ff6400, f1bb18, ffff00, c2dffd, 087bf1, 004185, 04ffaf, ff00ff, 000000, f593e0, c01b00,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</si>
  <si>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</si>
  <si>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</si>
  <si>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Offshore Wind, Hydro, Nuclear, Distributed Non-Solar, Municipal Solid Waste, Petroleum, Natural Gas Peaker, Natural Gas Nonpeaker, Hard Coal</t>
  </si>
  <si>
    <t>620e7a, 00b050, ff6400, f1bb18, ffff00, c2dffd, 087bf1, 004185, 04ffaf, bfb088, ff00ff, 000000, f593e0, c01b00,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</si>
  <si>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</si>
  <si>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Capacity[hard coal es]</t>
  </si>
  <si>
    <t>Geothermal, Biomass, Solar Thermal, Distributed Solar PV, Utility Solar PV, Onshore Wind, Offshore Wind, Hydro, Nuclear, Municipal Solid Waste, Petroleum, Natural Gas Peaker, Natural Gas Nonpeaker, Hard Coal</t>
  </si>
  <si>
    <t>620e7a, 00b050, ff6400, f1bb18, ffff00, c2dffd, 087bf1, 004185, 04ffaf, ff00ff, 000000, f593e0, c01b00,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</si>
  <si>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</si>
  <si>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</si>
  <si>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</si>
  <si>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</si>
  <si>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Share of Generation from Clean Sources</t>
  </si>
  <si>
    <t>Output Share of Generation from Clean Sources</t>
  </si>
  <si>
    <t>Carbon Intensity of Electricity Generation</t>
  </si>
  <si>
    <t>Output Carbon Intensity of Electricity Generation</t>
  </si>
  <si>
    <t>Electricity Intensity per Unit GDP</t>
  </si>
  <si>
    <t>Output Electricity Intensity per Unit GDP</t>
  </si>
  <si>
    <t>Electricity: Levelized Costs, Curtailment, Emissions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</si>
  <si>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</si>
  <si>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</si>
  <si>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Output[hard coal es]</t>
  </si>
  <si>
    <t>Geothermal, Biomass, Solar Thermal, Utility Solar PV, Onshore Wind, Offshore Wind, Hydro, Nuclear, Municipal Solid Waste, Petroleum, Natural Gas Peaker, Natural Gas Nonpeaker, Hard Coal</t>
  </si>
  <si>
    <t>620e7a, 00b050, ff6400, ffff00, c2dffd, 087bf1, 004185, 04ffaf, ff00ff, 000000, f593e0, c01b00,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</si>
  <si>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</si>
  <si>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</si>
  <si>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</si>
  <si>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</si>
  <si>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</si>
  <si>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Emissions[hard coal es]</t>
  </si>
  <si>
    <t>Biomass, Municipal Solid Waste, Petroleum, Natural Gas Peaker, Natural Gas Nonpeaker, Hard Coal</t>
  </si>
  <si>
    <t>00b050, ff00ff, 000000, f593e0, c01b00, 969696</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</si>
  <si>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</si>
  <si>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Plants[hard coal es]</t>
  </si>
  <si>
    <t>Geothermal, Biomass, Solar Thermal, Utility Solar PV, Nuclear, Municipal Solid Waste, Petroleum, Natural Gas Peaker, Natural Gas Nonpeaker, Hard Coal</t>
  </si>
  <si>
    <t>620e7a, 00b050, ff6400, ffff00, 04ffaf, ff00ff, 000000, f593e0, c01b00,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</si>
  <si>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</si>
  <si>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Plants[hard coal es]</t>
  </si>
  <si>
    <t>Geothermal, Biomass, Solar Thermal, Utility Solar PV, Hydro, Nuclear, Municipal Solid Waste, Petroleum, Natural Gas Peaker, Natural Gas Nonpeaker, Hard Coal</t>
  </si>
  <si>
    <t>620e7a, 00b050, ff6400, ffff00, 004185, 04ffaf, ff00ff, 000000, f593e0, c01b00,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</si>
  <si>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</si>
  <si>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</si>
  <si>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</si>
  <si>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</si>
  <si>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</si>
  <si>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</si>
  <si>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</si>
  <si>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</si>
  <si>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</si>
  <si>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Commercial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</si>
  <si>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</si>
  <si>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</si>
  <si>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</si>
  <si>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Passenger Motorbikes</t>
  </si>
  <si>
    <t>Output New Vehicles in Thousands[motorbikes,passenger,battery electric vehicle]; Output New Vehicles in Thousands[motorbikes,passenger,gasoline vehicle]</t>
  </si>
  <si>
    <t>Battery Electric Vehicle, Gasoline Engine Vehicle</t>
  </si>
  <si>
    <t>f1bb18, 969696</t>
  </si>
  <si>
    <t>Sales: Medium Freight Trucks</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</si>
  <si>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</si>
  <si>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</si>
  <si>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</si>
  <si>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</si>
  <si>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</si>
  <si>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Commercial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</si>
  <si>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</si>
  <si>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</si>
  <si>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</si>
  <si>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Passenger Motorbikes</t>
  </si>
  <si>
    <t>Output Vehicles in Millions[motorbikes,passenger,battery electric vehicle]; Output Vehicles in Millions[motorbikes,passenger,gasoline vehicle]</t>
  </si>
  <si>
    <t>Fleet Composition: Medium Freight Trucks</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</si>
  <si>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</si>
  <si>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</si>
  <si>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</si>
  <si>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</si>
  <si>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Freight Ships, Recreational Boats, Freight Rail, Passenger Rail, Freight Aircraft, Passenger Aircraft, Heavy Trucks, Buses, Light &amp; Medium Freight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</si>
  <si>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</si>
  <si>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</si>
  <si>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</si>
  <si>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</si>
  <si>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</si>
  <si>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</si>
  <si>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</si>
  <si>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Fuel Use (Total)</t>
  </si>
  <si>
    <t>Output Transportation Sector Fuel Used</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</si>
  <si>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</si>
  <si>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</si>
  <si>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</si>
  <si>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</si>
  <si>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</si>
  <si>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</si>
  <si>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&amp; Medium Freight Trucks, Freight Ships, Freight Rail, Heavy Trucks</t>
  </si>
  <si>
    <t>087bf1, f593e0, 004185, 00b050, 000000</t>
  </si>
  <si>
    <t>Industry: Fuel Use</t>
  </si>
  <si>
    <t>By Industry (Excluding Feedstocks)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</si>
  <si>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</si>
  <si>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</si>
  <si>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</si>
  <si>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</si>
  <si>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</si>
  <si>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Hydrogen, District Heat, Biomass, Electricity, Natural Gas, LPG Propane and Butane, Hard Coal, Heavy or Residual Fuel Oil, Crude Oil, Other Petroleum</t>
  </si>
  <si>
    <t>620e7a, f593e0, 00b050, f1bb18, c01b00, 087bf1, 969696, ad6600, 740000, 000000</t>
  </si>
  <si>
    <t>Total (Excluding Feedstocks)</t>
  </si>
  <si>
    <t>Output Total Industrial Fuel Use for Energy Purposes</t>
  </si>
  <si>
    <t>By Industry (Including Feedstocks)</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</si>
  <si>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</si>
  <si>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</si>
  <si>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</si>
  <si>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Total (Including Feedstocks)</t>
  </si>
  <si>
    <t>Output Total Industrial Fuel Use</t>
  </si>
  <si>
    <t>Industry: CO2e Emissions</t>
  </si>
  <si>
    <t>Total by Industry</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</si>
  <si>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</si>
  <si>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</si>
  <si>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</si>
  <si>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</si>
  <si>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</si>
  <si>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</si>
  <si>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</si>
  <si>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</si>
  <si>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</si>
  <si>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</si>
  <si>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</si>
  <si>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</si>
  <si>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</si>
  <si>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CO2 Emissions by Source Type</t>
  </si>
  <si>
    <t>Output Process CO2 Emissions; Output Industry Sector Energy Related CO2 Emissions</t>
  </si>
  <si>
    <t>Process Emissions, Energy-Related Emissions</t>
  </si>
  <si>
    <t>969696, c01b00</t>
  </si>
  <si>
    <t>Process CO2 Emissions by Industry</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</si>
  <si>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</si>
  <si>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Energy-Related CO2 Emissions by Industry</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</si>
  <si>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</si>
  <si>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</si>
  <si>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</si>
  <si>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</si>
  <si>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</si>
  <si>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</si>
  <si>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</si>
  <si>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</si>
  <si>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</si>
  <si>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</si>
  <si>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</si>
  <si>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</si>
  <si>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</si>
  <si>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</si>
  <si>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Output Total Buildings Energy Use</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</si>
  <si>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</si>
  <si>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</si>
  <si>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Type[hard coal]</t>
  </si>
  <si>
    <t>Geothermal, Liquid Biofuels, Municipal Solid Waste, Biomass, Solar, Wind, Hydro, Nuclear, Refined Petroleum Fuels, Crude Oil, Natural Gas, Hard Coal</t>
  </si>
  <si>
    <t>620e7a, af64ff, ff00ff, 00b050, f1bb18, c2dffd, 004185, 04ffaf, 000000, 740000, c01b00, 969696</t>
  </si>
  <si>
    <t>Primary Energy by End Use Sector</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</si>
  <si>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</si>
  <si>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</si>
  <si>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</si>
  <si>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</si>
  <si>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</si>
  <si>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</si>
  <si>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</si>
  <si>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</si>
  <si>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</si>
  <si>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</si>
  <si>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</si>
  <si>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</si>
  <si>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</si>
  <si>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</si>
  <si>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</si>
  <si>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</si>
  <si>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</si>
  <si>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</si>
  <si>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</si>
  <si>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</si>
  <si>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</si>
  <si>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</si>
  <si>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</si>
  <si>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</si>
  <si>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Exports, Imports, Production, and Consumption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</si>
  <si>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</si>
  <si>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</si>
  <si>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</si>
  <si>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</si>
  <si>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Energy: Change in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</si>
  <si>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</si>
  <si>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</si>
  <si>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</si>
  <si>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Energy: Change in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</si>
  <si>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</si>
  <si>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Energy: Embedded CO2 in Exports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</si>
  <si>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</si>
  <si>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</si>
  <si>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</si>
  <si>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Energy: Change in Embedded CO2 in Exports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</si>
  <si>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</si>
  <si>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</si>
  <si>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</si>
  <si>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</si>
  <si>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</si>
  <si>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Energy: Change in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</si>
  <si>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</si>
  <si>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</si>
  <si>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</si>
  <si>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</si>
  <si>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</si>
  <si>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Energy: Change in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</si>
  <si>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</si>
  <si>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</si>
  <si>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</si>
  <si>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</si>
  <si>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</si>
  <si>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</si>
  <si>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Energy: Change in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</si>
  <si>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</si>
  <si>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Nonenergy Products: Exports</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</si>
  <si>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</si>
  <si>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</si>
  <si>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6E8000, c01b00, FF9999, 009999, bfb088, af64ff, 004d10, f593e0, 740000, 087bf1, 004185, c2dffd, ad6600, ff00ff, f1bb18, 04ffaf, 00b050, ffff00, ff6400, 620e7a, 969696</t>
  </si>
  <si>
    <t>Nonenergy Products: Change in Exports</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</si>
  <si>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</si>
  <si>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6E8000, c01b00, FF9999, 009999, bfb088, af64ff, 004d10, f593e0, 740000, 087bf1, 004185, c2dffd, ad6600, ff00ff, f1bb18, 04ffaf, 00b050, ffff00, ff6400, 620e7a, 969697</t>
  </si>
  <si>
    <t>Nonenergy Products: Imports</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</si>
  <si>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</si>
  <si>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6E8000, c01b00, FF9999, 009999, bfb088, af64ff, 004d10, f593e0, 740000, 087bf1, 004185, c2dffd, ad6600, ff00ff, f1bb18, 04ffaf, 00b050, ffff00, ff6400, 620e7a, 969698</t>
  </si>
  <si>
    <t>Nonenergy Products: Change in Imports</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</si>
  <si>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</si>
  <si>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6E8000, c01b00, FF9999, 009999, bfb088, af64ff, 004d10, f593e0, 740000, 087bf1, 004185, c2dffd, ad6600, ff00ff, f1bb18, 04ffaf, 00b050, ffff00, ff6400, 620e7a, 969699</t>
  </si>
  <si>
    <t>Nonenergy Products: Production</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</si>
  <si>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</si>
  <si>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6E8000, c01b00, FF9999, 009999, bfb088, af64ff, 004d10, f593e0, 740000, 087bf1, 004185, c2dffd, ad6600, ff00ff, f1bb18, 04ffaf, 00b050, ffff00, ff6400, 620e7a, 969700</t>
  </si>
  <si>
    <t>Nonenergy Products: Change in Production</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</si>
  <si>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</si>
  <si>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6E8000, c01b00, FF9999, 009999, bfb088, af64ff, 004d10, f593e0, 740000, 087bf1, 004185, c2dffd, ad6600, ff00ff, f1bb18, 04ffaf, 00b050, ffff00, ff6400, 620e7a, 969701</t>
  </si>
  <si>
    <t>Nonenergy Products: Domestic Consumption</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</si>
  <si>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</si>
  <si>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6E8000, c01b00, FF9999, 009999, bfb088, af64ff, 004d10, f593e0, 740000, 087bf1, 004185, c2dffd, ad6600, ff00ff, f1bb18, 04ffaf, 00b050, ffff00, ff6400, 620e7a, 969702</t>
  </si>
  <si>
    <t>Nonenergy Products: Change in Domestic Consumption</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</si>
  <si>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</si>
  <si>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6E8000, c01b00, FF9999, 009999, bfb088, af64ff, 004d10, f593e0, 740000, 087bf1, 004185, c2dffd, ad6600, ff00ff, f1bb18, 04ffaf, 00b050, ffff00, ff6400, 620e7a, 969703</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</si>
  <si>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</si>
  <si>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</si>
  <si>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Transportation Sector, Industry Sector, District Heat &amp; Hydrogen Sectors, Geoenginnering Sector</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</si>
  <si>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</si>
  <si>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</si>
  <si>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</si>
  <si>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</si>
  <si>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</si>
  <si>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</si>
  <si>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</si>
  <si>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Commercial Buildings Sector, Residential Buildings Sector, Electricity Sector, Transportation Sector, Industry Sector, District Heat &amp; Hydrogen Sectors, Geoengineering Sector</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</si>
  <si>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</si>
  <si>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</si>
  <si>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</si>
  <si>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Commercial Buildings Sector, Residential Buildings Sector, Electricity Sector, Transportation Sector, Industry Sector, District Heat &amp; Hydrogen Sectors</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</si>
  <si>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</si>
  <si>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</si>
  <si>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</si>
  <si>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</si>
  <si>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</si>
  <si>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</si>
  <si>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</si>
  <si>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</si>
  <si>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</si>
  <si>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</si>
  <si>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</si>
  <si>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</si>
  <si>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</si>
  <si>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</si>
  <si>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Utility-Scale 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</si>
  <si>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</si>
  <si>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</si>
  <si>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</si>
  <si>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</si>
  <si>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</si>
  <si>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</si>
  <si>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</si>
  <si>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</si>
  <si>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</si>
  <si>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</si>
  <si>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</si>
  <si>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</si>
  <si>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</si>
  <si>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</si>
  <si>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</si>
  <si>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</si>
  <si>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</si>
  <si>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</si>
  <si>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</si>
  <si>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</si>
  <si>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</si>
  <si>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</si>
  <si>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</si>
  <si>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</si>
  <si>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</si>
  <si>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</si>
  <si>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</si>
  <si>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</si>
  <si>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</si>
  <si>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</si>
  <si>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</si>
  <si>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</si>
  <si>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</si>
  <si>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</si>
  <si>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</si>
  <si>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</si>
  <si>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</si>
  <si>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</si>
  <si>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</si>
  <si>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</si>
  <si>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</si>
  <si>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</si>
  <si>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</si>
  <si>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</si>
  <si>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</si>
  <si>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</si>
  <si>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</si>
  <si>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</si>
  <si>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</si>
  <si>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</si>
  <si>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</si>
  <si>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</si>
  <si>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</si>
  <si>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</si>
  <si>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</si>
  <si>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</si>
  <si>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</si>
  <si>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</si>
  <si>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</si>
  <si>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</si>
  <si>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</si>
  <si>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</si>
  <si>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</si>
  <si>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</si>
  <si>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</si>
  <si>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</si>
  <si>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</si>
  <si>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</si>
  <si>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</si>
  <si>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</si>
  <si>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</si>
  <si>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</si>
  <si>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Carbon Tax on Process Emissions</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</si>
  <si>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</si>
  <si>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</si>
  <si>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</si>
  <si>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</si>
  <si>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</si>
  <si>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</si>
  <si>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</si>
  <si>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</si>
  <si>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</si>
  <si>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</si>
  <si>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</si>
  <si>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</si>
  <si>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male</t>
  </si>
  <si>
    <t>female</t>
  </si>
  <si>
    <t>white</t>
  </si>
  <si>
    <t>black</t>
  </si>
  <si>
    <t>asian</t>
  </si>
  <si>
    <t>other race</t>
  </si>
  <si>
    <t>hispanic or latino</t>
  </si>
  <si>
    <t>not hispanic or latino</t>
  </si>
  <si>
    <t>age 16 to 19</t>
  </si>
  <si>
    <t>age 20 to 24</t>
  </si>
  <si>
    <t>age 25 to 34</t>
  </si>
  <si>
    <t>age 35 to 44</t>
  </si>
  <si>
    <t>age 45 to 54</t>
  </si>
  <si>
    <t>age 55 to 64</t>
  </si>
  <si>
    <t>age 65+</t>
  </si>
  <si>
    <t>Change in Union and Non-Union Jobs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</si>
  <si>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</si>
  <si>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</si>
  <si>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</si>
  <si>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</si>
  <si>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</si>
  <si>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</si>
  <si>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</si>
  <si>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</si>
  <si>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</si>
  <si>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</si>
  <si>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</si>
  <si>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</si>
  <si>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</si>
  <si>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</si>
  <si>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</si>
  <si>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</si>
  <si>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</si>
  <si>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</si>
  <si>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</si>
  <si>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</si>
  <si>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</si>
  <si>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</si>
  <si>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</si>
  <si>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</si>
  <si>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</si>
  <si>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</si>
  <si>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</si>
  <si>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</si>
  <si>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</si>
  <si>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</si>
  <si>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</si>
  <si>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Light &amp; Medium Freight Trucks</t>
  </si>
  <si>
    <t>Cars &amp; SUVs</t>
  </si>
  <si>
    <t>Industries</t>
  </si>
  <si>
    <t>0-99-99</t>
  </si>
  <si>
    <t>009999</t>
  </si>
  <si>
    <t>255-153-153</t>
  </si>
  <si>
    <t>FF9999</t>
  </si>
  <si>
    <t>204-255-51</t>
  </si>
  <si>
    <t>CCFF33</t>
  </si>
  <si>
    <t>110-128-0</t>
  </si>
  <si>
    <t>6E8000</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</si>
  <si>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</si>
  <si>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</si>
  <si>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</si>
  <si>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</si>
  <si>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</si>
  <si>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</si>
  <si>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</si>
  <si>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</si>
  <si>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</si>
  <si>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</si>
  <si>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</si>
  <si>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</si>
  <si>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</si>
  <si>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</si>
  <si>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</si>
  <si>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</si>
  <si>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</si>
  <si>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</si>
  <si>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</si>
  <si>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Scenario Name for Web App</t>
  </si>
  <si>
    <t>Corresponding .cin File</t>
  </si>
  <si>
    <t>Business as Usual</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</si>
  <si>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</si>
  <si>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</si>
  <si>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TABLE  1  SECTORAL REPORT FOR ENERGY</t>
  </si>
  <si>
    <t>Inventory 2005</t>
  </si>
  <si>
    <t>(Sheet 1 of 2)</t>
  </si>
  <si>
    <t>Submission 2022 v1</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</si>
  <si>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</si>
  <si>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</si>
  <si>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</si>
  <si>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</si>
  <si>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</si>
  <si>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</si>
  <si>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</si>
  <si>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</si>
  <si>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</si>
  <si>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</si>
  <si>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</si>
  <si>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</si>
  <si>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</si>
  <si>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</si>
  <si>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</si>
  <si>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</si>
  <si>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</si>
  <si>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</si>
  <si>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</si>
  <si>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</si>
  <si>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</si>
  <si>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</si>
  <si>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</si>
  <si>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</si>
  <si>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</si>
  <si>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</si>
  <si>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</si>
  <si>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</si>
  <si>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</si>
  <si>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</si>
  <si>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</si>
  <si>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</si>
  <si>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</si>
  <si>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</si>
  <si>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</si>
  <si>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</si>
  <si>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</si>
  <si>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NA</t>
  </si>
  <si>
    <t>B. Fugitive emissions from fuels</t>
  </si>
  <si>
    <t>1. Solid fuels</t>
  </si>
  <si>
    <t>a.  Coal mining and handling</t>
  </si>
  <si>
    <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</si>
  <si>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</si>
  <si>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</si>
  <si>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</si>
  <si>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</si>
  <si>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</si>
  <si>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</si>
  <si>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</si>
  <si>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</si>
  <si>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</si>
  <si>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</si>
  <si>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</si>
  <si>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</si>
  <si>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</si>
  <si>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</si>
  <si>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</si>
  <si>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NE</t>
  </si>
  <si>
    <t>Aviation</t>
  </si>
  <si>
    <t>NO,NA</t>
  </si>
  <si>
    <t>Navigation</t>
  </si>
  <si>
    <t>Multilateral operations</t>
  </si>
  <si>
    <t>CO2 emissions from biomass</t>
  </si>
  <si>
    <t>CO2 captured</t>
  </si>
  <si>
    <t>For domestic storage</t>
  </si>
  <si>
    <t>For storage in other countries</t>
  </si>
  <si>
    <t>Subtotals, excluding biomass, including bunkers</t>
  </si>
  <si>
    <t>Waste</t>
  </si>
  <si>
    <t>*adjustments made using Table 1.A(a) to move pipeline energy use from transportation into industry and to move waste incineration energy use from industry into waste</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</si>
  <si>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</si>
  <si>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</si>
  <si>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</si>
  <si>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</si>
  <si>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</si>
  <si>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</si>
  <si>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</si>
  <si>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</si>
  <si>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</si>
  <si>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</si>
  <si>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</si>
  <si>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</si>
  <si>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</si>
  <si>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</si>
  <si>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</si>
  <si>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</si>
  <si>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</si>
  <si>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</si>
  <si>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</si>
  <si>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</si>
  <si>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</si>
  <si>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t>1.A.1. Energy industries</t>
  </si>
  <si>
    <t>NO,IE,NA</t>
  </si>
  <si>
    <r>
      <t>a.  Public electricity and heat production</t>
    </r>
    <r>
      <rPr>
        <b/>
        <vertAlign val="superscript"/>
        <sz val="9"/>
        <rFont val="Times New Roman"/>
        <family val="1"/>
      </rPr>
      <t>(7)</t>
    </r>
  </si>
  <si>
    <t>1.A.1.a.i  Electricity Generation</t>
  </si>
  <si>
    <t>Liquid Fuels</t>
  </si>
  <si>
    <t>Solid Fuels</t>
  </si>
  <si>
    <t>Gaseous Fuels</t>
  </si>
  <si>
    <t>Other Fossil Fuels</t>
  </si>
  <si>
    <t>Peat</t>
  </si>
  <si>
    <t>1.A.1.a.ii  Combined heat and power generation</t>
  </si>
  <si>
    <t>IE,NO</t>
  </si>
  <si>
    <t>NO,IE</t>
  </si>
  <si>
    <t>1.A.1.a.iii  Heat plants</t>
  </si>
  <si>
    <r>
      <t>c.  Manufacture of solid fuels and other energy industries</t>
    </r>
    <r>
      <rPr>
        <b/>
        <vertAlign val="superscript"/>
        <sz val="9"/>
        <rFont val="Times New Roman"/>
        <family val="1"/>
      </rPr>
      <t>(8)</t>
    </r>
  </si>
  <si>
    <t>1.A.1.c.i  Manufacture of solid fuels</t>
  </si>
  <si>
    <t>1.A.1.c.ii  Oil and gas extraction</t>
  </si>
  <si>
    <t>1.A.1.c.iii  Other energy industries</t>
  </si>
  <si>
    <t>1.A.2 Manufacturing industries and construction</t>
  </si>
  <si>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</si>
  <si>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</si>
  <si>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</si>
  <si>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</si>
  <si>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t>1.A.2.g.viii  Other (please specify)</t>
  </si>
  <si>
    <t>Other non-specified</t>
  </si>
  <si>
    <t>1.A.3  Transport</t>
  </si>
  <si>
    <r>
      <t>a.  Domestic aviation</t>
    </r>
    <r>
      <rPr>
        <b/>
        <vertAlign val="superscript"/>
        <sz val="9"/>
        <rFont val="Times New Roman"/>
        <family val="1"/>
      </rPr>
      <t>(10)</t>
    </r>
  </si>
  <si>
    <t>Aviation gasoline</t>
  </si>
  <si>
    <t>Jet kerosene</t>
  </si>
  <si>
    <r>
      <t>b.  Road transportation</t>
    </r>
    <r>
      <rPr>
        <b/>
        <vertAlign val="superscript"/>
        <sz val="9"/>
        <rFont val="Times New Roman"/>
        <family val="1"/>
      </rPr>
      <t>(11)</t>
    </r>
  </si>
  <si>
    <t>Gasoline</t>
  </si>
  <si>
    <t>Diesel oil</t>
  </si>
  <si>
    <t>Liquefied petroleum gases (LPG)</t>
  </si>
  <si>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</si>
  <si>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</si>
  <si>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t>i.  Cars</t>
  </si>
  <si>
    <t>LNG</t>
  </si>
  <si>
    <t>ii.  Light duty trucks</t>
  </si>
  <si>
    <t>iii.  Heavy duty trucks and buses</t>
  </si>
  <si>
    <r>
      <t>Other liquid fFuels (</t>
    </r>
    <r>
      <rPr>
        <b/>
        <i/>
        <sz val="9"/>
        <rFont val="Times New Roman"/>
        <family val="1"/>
      </rPr>
      <t>please specify</t>
    </r>
    <r>
      <rPr>
        <b/>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</si>
  <si>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</si>
  <si>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</si>
  <si>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</si>
  <si>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</si>
  <si>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</si>
  <si>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</si>
  <si>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</si>
  <si>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</si>
  <si>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</si>
  <si>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t>Residual fuel oil</t>
  </si>
  <si>
    <t>Gas/diesel oil</t>
  </si>
  <si>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</si>
  <si>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</si>
  <si>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</si>
  <si>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t>NE,IE</t>
  </si>
  <si>
    <t>NO,NE</t>
  </si>
  <si>
    <t>i. Pipeline transport</t>
  </si>
  <si>
    <r>
      <t>ii. Other</t>
    </r>
    <r>
      <rPr>
        <b/>
        <i/>
        <sz val="9"/>
        <color indexed="8"/>
        <rFont val="Times New Roman"/>
        <family val="1"/>
      </rPr>
      <t xml:space="preserve"> (please specify)</t>
    </r>
  </si>
  <si>
    <t>Non-Transportation Mobile</t>
  </si>
  <si>
    <t>1.A.4  Other sectors</t>
  </si>
  <si>
    <r>
      <t>a.  Commercial/institutional</t>
    </r>
    <r>
      <rPr>
        <b/>
        <vertAlign val="superscript"/>
        <sz val="9"/>
        <rFont val="Times New Roman"/>
        <family val="1"/>
      </rPr>
      <t>(12)</t>
    </r>
  </si>
  <si>
    <t>1.A.4.a.i  Stationary combustion</t>
  </si>
  <si>
    <r>
      <t>b.  Residential</t>
    </r>
    <r>
      <rPr>
        <b/>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</si>
  <si>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</si>
  <si>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</si>
  <si>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</si>
  <si>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</si>
  <si>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</si>
  <si>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</si>
  <si>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</si>
  <si>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</si>
  <si>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</si>
  <si>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NE,NA</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</si>
  <si>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</si>
  <si>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</si>
  <si>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</si>
  <si>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</si>
  <si>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</si>
  <si>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b/>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</si>
  <si>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</si>
  <si>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</si>
  <si>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</si>
  <si>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</si>
  <si>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</si>
  <si>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</si>
  <si>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</si>
  <si>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</si>
  <si>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</si>
  <si>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</si>
  <si>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</si>
  <si>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</si>
  <si>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</si>
  <si>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</si>
  <si>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</si>
  <si>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</si>
  <si>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</si>
  <si>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</si>
  <si>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</si>
  <si>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</si>
  <si>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</si>
  <si>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</si>
  <si>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</si>
  <si>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</si>
  <si>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</si>
  <si>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</si>
  <si>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b/>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</si>
  <si>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</si>
  <si>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</si>
  <si>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</si>
  <si>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</si>
  <si>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</si>
  <si>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</si>
  <si>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</si>
  <si>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b/>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</si>
  <si>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</si>
  <si>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</si>
  <si>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</si>
  <si>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</si>
  <si>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</si>
  <si>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</si>
  <si>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</si>
  <si>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</si>
  <si>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</si>
  <si>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b/>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</si>
  <si>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</si>
  <si>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</si>
  <si>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</si>
  <si>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</si>
  <si>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</si>
  <si>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</si>
  <si>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</si>
  <si>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</si>
  <si>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</si>
  <si>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</si>
  <si>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</si>
  <si>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</si>
  <si>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</si>
  <si>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</si>
  <si>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</si>
  <si>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</si>
  <si>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</si>
  <si>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</si>
  <si>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</si>
  <si>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</si>
  <si>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</si>
  <si>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</si>
  <si>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</si>
  <si>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</si>
  <si>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</si>
  <si>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</si>
  <si>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</si>
  <si>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</si>
  <si>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</si>
  <si>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</si>
  <si>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</si>
  <si>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</si>
  <si>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</si>
  <si>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</si>
  <si>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</si>
  <si>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</si>
  <si>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</si>
  <si>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</si>
  <si>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</si>
  <si>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</si>
  <si>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</si>
  <si>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</si>
  <si>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</si>
  <si>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</si>
  <si>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</si>
  <si>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</si>
  <si>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</si>
  <si>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</si>
  <si>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</si>
  <si>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</si>
  <si>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</si>
  <si>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</si>
  <si>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NO,NE,IE,NA</t>
  </si>
  <si>
    <t>NO,NE,NA</t>
  </si>
  <si>
    <t>B.   Chemical industry</t>
  </si>
  <si>
    <t>9. Flurochemical production</t>
  </si>
  <si>
    <t>By-product emissions</t>
  </si>
  <si>
    <t>Fugitive emissions</t>
  </si>
  <si>
    <t>10. Other</t>
  </si>
  <si>
    <t>C.   Metal industry</t>
  </si>
  <si>
    <t>3. Aluminium production</t>
  </si>
  <si>
    <t>4. Magnesium production</t>
  </si>
  <si>
    <t>7. Other</t>
  </si>
  <si>
    <t>NO,NE,IE</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</si>
  <si>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</si>
  <si>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</si>
  <si>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</si>
  <si>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</si>
  <si>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</si>
  <si>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</si>
  <si>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</si>
  <si>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</si>
  <si>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</si>
  <si>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</si>
  <si>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</si>
  <si>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</si>
  <si>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</si>
  <si>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</si>
  <si>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</si>
  <si>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</si>
  <si>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</si>
  <si>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</si>
  <si>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</si>
  <si>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</si>
  <si>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</si>
  <si>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</si>
  <si>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</si>
  <si>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</si>
  <si>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</si>
  <si>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</si>
  <si>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</si>
  <si>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</si>
  <si>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</si>
  <si>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Steer Stocker</t>
  </si>
  <si>
    <t>Heifer Stocker</t>
  </si>
  <si>
    <t>Beef Cows</t>
  </si>
  <si>
    <t>Dairy Replacements</t>
  </si>
  <si>
    <t>Beef Replacements</t>
  </si>
  <si>
    <t>Steer Feedlot</t>
  </si>
  <si>
    <t>Heifer Feedlot</t>
  </si>
  <si>
    <t>Bulls</t>
  </si>
  <si>
    <t>Dairy Cows</t>
  </si>
  <si>
    <t>Beef Calves</t>
  </si>
  <si>
    <t>Dairy Calves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</si>
  <si>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</si>
  <si>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</si>
  <si>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</si>
  <si>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</si>
  <si>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</si>
  <si>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</si>
  <si>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</si>
  <si>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</si>
  <si>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</si>
  <si>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</si>
  <si>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</si>
  <si>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</si>
  <si>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</si>
  <si>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t>Dairy Cattle</t>
  </si>
  <si>
    <t>Non-Dairy Cattle</t>
  </si>
  <si>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</si>
  <si>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</si>
  <si>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</si>
  <si>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</si>
  <si>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</si>
  <si>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</si>
  <si>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</si>
  <si>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</si>
  <si>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</si>
  <si>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</si>
  <si>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</si>
  <si>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</si>
  <si>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</si>
  <si>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</si>
  <si>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</si>
  <si>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</si>
  <si>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</si>
  <si>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</si>
  <si>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</si>
  <si>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NE,IE,NA</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</si>
  <si>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</si>
  <si>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</si>
  <si>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</si>
  <si>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</si>
  <si>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</si>
  <si>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</si>
  <si>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</si>
  <si>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</si>
  <si>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</si>
  <si>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</si>
  <si>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</si>
  <si>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</si>
  <si>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</si>
  <si>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</si>
  <si>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</si>
  <si>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</si>
  <si>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</si>
  <si>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</si>
  <si>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</si>
  <si>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</si>
  <si>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</si>
  <si>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</si>
  <si>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</si>
  <si>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</si>
  <si>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</si>
  <si>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</si>
  <si>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</si>
  <si>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</si>
  <si>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</si>
  <si>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</si>
  <si>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</si>
  <si>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</si>
  <si>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</si>
  <si>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</si>
  <si>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</si>
  <si>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</si>
  <si>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</si>
  <si>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</si>
  <si>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</si>
  <si>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</si>
  <si>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</si>
  <si>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</si>
  <si>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</si>
  <si>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</si>
  <si>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</si>
  <si>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</si>
  <si>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</si>
  <si>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</si>
  <si>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</si>
  <si>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</si>
  <si>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</si>
  <si>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</si>
  <si>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</si>
  <si>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</si>
  <si>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</si>
  <si>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</si>
  <si>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</si>
  <si>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</si>
  <si>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</si>
  <si>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</si>
  <si>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</si>
  <si>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</si>
  <si>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</si>
  <si>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</si>
  <si>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</si>
  <si>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</si>
  <si>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</si>
  <si>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</si>
  <si>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</si>
  <si>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</si>
  <si>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</si>
  <si>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</si>
  <si>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 AR5)</t>
  </si>
  <si>
    <t>Total Emissions</t>
  </si>
  <si>
    <t>LULUCF</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</si>
  <si>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</si>
  <si>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</si>
  <si>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</si>
  <si>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</si>
  <si>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</si>
  <si>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</si>
  <si>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</si>
  <si>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</si>
  <si>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</si>
  <si>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</si>
  <si>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</si>
  <si>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</si>
  <si>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</si>
  <si>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</si>
  <si>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</si>
  <si>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</si>
  <si>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</si>
  <si>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</si>
  <si>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</si>
  <si>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</si>
  <si>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</si>
  <si>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</si>
  <si>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</si>
  <si>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</si>
  <si>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</si>
  <si>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</si>
  <si>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</si>
  <si>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</si>
  <si>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</si>
  <si>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</si>
  <si>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</si>
  <si>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</si>
  <si>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</si>
  <si>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</si>
  <si>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</si>
  <si>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</si>
  <si>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</si>
  <si>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</si>
  <si>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</si>
  <si>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</si>
  <si>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</si>
  <si>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</si>
  <si>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</si>
  <si>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</si>
  <si>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</si>
  <si>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</si>
  <si>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</si>
  <si>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</si>
  <si>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</si>
  <si>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</si>
  <si>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</si>
  <si>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</si>
  <si>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</si>
  <si>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</si>
  <si>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</si>
  <si>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</si>
  <si>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</si>
  <si>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</si>
  <si>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</si>
  <si>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</si>
  <si>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</si>
  <si>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</si>
  <si>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</si>
  <si>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</si>
  <si>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</si>
  <si>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</si>
  <si>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</si>
  <si>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</si>
  <si>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</si>
  <si>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</si>
  <si>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</si>
  <si>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</si>
  <si>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</si>
  <si>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</si>
  <si>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</si>
  <si>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</si>
  <si>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</si>
  <si>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</si>
  <si>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</si>
  <si>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</si>
  <si>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</si>
  <si>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</si>
  <si>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</si>
  <si>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</si>
  <si>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</si>
  <si>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</si>
  <si>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</si>
  <si>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</si>
  <si>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</si>
  <si>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</si>
  <si>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</si>
  <si>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</si>
  <si>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</si>
  <si>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</si>
  <si>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</si>
  <si>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</si>
  <si>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</si>
  <si>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</si>
  <si>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</si>
  <si>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</si>
  <si>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</si>
  <si>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</si>
  <si>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</si>
  <si>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</si>
  <si>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</si>
  <si>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</si>
  <si>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</si>
  <si>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</si>
  <si>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</si>
  <si>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</si>
  <si>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</si>
  <si>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</si>
  <si>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</si>
  <si>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</si>
  <si>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</si>
  <si>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</si>
  <si>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</si>
  <si>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</si>
  <si>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</si>
  <si>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</si>
  <si>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</si>
  <si>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</si>
  <si>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</si>
  <si>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</si>
  <si>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</si>
  <si>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</si>
  <si>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</si>
  <si>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</si>
  <si>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</si>
  <si>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</si>
  <si>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</si>
  <si>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</si>
  <si>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</si>
  <si>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</si>
  <si>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</si>
  <si>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</si>
  <si>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</si>
  <si>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</si>
  <si>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</si>
  <si>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</si>
  <si>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</si>
  <si>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</si>
  <si>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</si>
  <si>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</si>
  <si>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</si>
  <si>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</si>
  <si>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</si>
  <si>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</si>
  <si>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</si>
  <si>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</si>
  <si>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</si>
  <si>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</si>
  <si>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</si>
  <si>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</si>
  <si>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</si>
  <si>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</si>
  <si>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</si>
  <si>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</si>
  <si>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</si>
  <si>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</si>
  <si>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</si>
  <si>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</si>
  <si>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</si>
  <si>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</si>
  <si>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</si>
  <si>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</si>
  <si>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</si>
  <si>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</si>
  <si>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</si>
  <si>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</si>
  <si>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</si>
  <si>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</si>
  <si>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</si>
  <si>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</si>
  <si>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</si>
  <si>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</si>
  <si>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</si>
  <si>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</si>
  <si>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</si>
  <si>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</si>
  <si>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</si>
  <si>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</si>
  <si>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</si>
  <si>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</si>
  <si>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</si>
  <si>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</si>
  <si>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</si>
  <si>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</si>
  <si>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</si>
  <si>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</si>
  <si>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</si>
  <si>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</si>
  <si>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</si>
  <si>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</si>
  <si>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</si>
  <si>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</si>
  <si>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</si>
  <si>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</si>
  <si>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</si>
  <si>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</si>
  <si>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</si>
  <si>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</si>
  <si>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</si>
  <si>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</si>
  <si>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</si>
  <si>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</si>
  <si>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</si>
  <si>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</si>
  <si>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</si>
  <si>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</si>
  <si>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</si>
  <si>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</si>
  <si>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</si>
  <si>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</si>
  <si>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</si>
  <si>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</si>
  <si>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</si>
  <si>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</si>
  <si>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</si>
  <si>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</si>
  <si>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</si>
  <si>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</si>
  <si>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</si>
  <si>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</si>
  <si>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</si>
  <si>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</si>
  <si>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</si>
  <si>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</si>
  <si>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</si>
  <si>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</si>
  <si>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</si>
  <si>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</si>
  <si>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</si>
  <si>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</si>
  <si>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</si>
  <si>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</si>
  <si>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</si>
  <si>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</si>
  <si>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</si>
  <si>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</si>
  <si>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</si>
  <si>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</si>
  <si>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</si>
  <si>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</si>
  <si>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</si>
  <si>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</si>
  <si>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</si>
  <si>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</si>
  <si>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</si>
  <si>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</si>
  <si>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</si>
  <si>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</si>
  <si>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</si>
  <si>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</si>
  <si>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</si>
  <si>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</si>
  <si>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</si>
  <si>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</si>
  <si>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</si>
  <si>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</si>
  <si>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</si>
  <si>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</si>
  <si>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</si>
  <si>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</si>
  <si>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</si>
  <si>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</si>
  <si>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</si>
  <si>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</si>
  <si>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</si>
  <si>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</si>
  <si>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</si>
  <si>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</si>
  <si>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</si>
  <si>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</si>
  <si>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</si>
  <si>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</si>
  <si>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</si>
  <si>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</si>
  <si>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</si>
  <si>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</si>
  <si>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</si>
  <si>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</si>
  <si>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</si>
  <si>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</si>
  <si>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</si>
  <si>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</si>
  <si>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</si>
  <si>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</si>
  <si>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</si>
  <si>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</si>
  <si>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</si>
  <si>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</si>
  <si>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</si>
  <si>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</si>
  <si>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</si>
  <si>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</si>
  <si>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</si>
  <si>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</si>
  <si>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</si>
  <si>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</si>
  <si>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</si>
  <si>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</si>
  <si>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</si>
  <si>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</si>
  <si>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</si>
  <si>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</si>
  <si>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</si>
  <si>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</si>
  <si>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</si>
  <si>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</si>
  <si>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</si>
  <si>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</si>
  <si>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</si>
  <si>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</si>
  <si>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</si>
  <si>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</si>
  <si>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</si>
  <si>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</si>
  <si>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</si>
  <si>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</si>
  <si>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</si>
  <si>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</si>
  <si>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</si>
  <si>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</si>
  <si>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</si>
  <si>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</si>
  <si>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</si>
  <si>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</si>
  <si>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</si>
  <si>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</si>
  <si>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</si>
  <si>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</si>
  <si>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</si>
  <si>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</si>
  <si>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</si>
  <si>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</si>
  <si>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</si>
  <si>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</si>
  <si>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</si>
  <si>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</si>
  <si>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</si>
  <si>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</si>
  <si>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</si>
  <si>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</si>
  <si>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</si>
  <si>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</si>
  <si>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</si>
  <si>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</si>
  <si>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</si>
  <si>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</si>
  <si>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</si>
  <si>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</si>
  <si>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</si>
  <si>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</si>
  <si>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</si>
  <si>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</si>
  <si>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</si>
  <si>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</si>
  <si>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</si>
  <si>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</si>
  <si>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</si>
  <si>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</si>
  <si>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</si>
  <si>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</si>
  <si>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</si>
  <si>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</si>
  <si>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</si>
  <si>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</si>
  <si>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</si>
  <si>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</si>
  <si>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</si>
  <si>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</si>
  <si>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</si>
  <si>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</si>
  <si>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</si>
  <si>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</si>
  <si>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</si>
  <si>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</si>
  <si>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</si>
  <si>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</si>
  <si>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</si>
  <si>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</si>
  <si>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</si>
  <si>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</si>
  <si>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</si>
  <si>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</si>
  <si>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</si>
  <si>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</si>
  <si>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</si>
  <si>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</si>
  <si>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</si>
  <si>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</si>
  <si>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</si>
  <si>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</si>
  <si>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</si>
  <si>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</si>
  <si>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</si>
  <si>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</si>
  <si>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</si>
  <si>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</si>
  <si>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</si>
  <si>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</si>
  <si>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</si>
  <si>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</si>
  <si>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</si>
  <si>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</si>
  <si>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</si>
  <si>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</si>
  <si>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</si>
  <si>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</si>
  <si>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</si>
  <si>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</si>
  <si>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</si>
  <si>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</si>
  <si>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</si>
  <si>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</si>
  <si>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</si>
  <si>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</si>
  <si>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</si>
  <si>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</si>
  <si>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</si>
  <si>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</si>
  <si>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</si>
  <si>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</si>
  <si>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</si>
  <si>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</si>
  <si>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</si>
  <si>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</si>
  <si>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</si>
  <si>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</si>
  <si>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</si>
  <si>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</si>
  <si>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</si>
  <si>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</si>
  <si>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</si>
  <si>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</si>
  <si>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</si>
  <si>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</si>
  <si>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</si>
  <si>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</si>
  <si>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</si>
  <si>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</si>
  <si>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</si>
  <si>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</si>
  <si>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</si>
  <si>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</si>
  <si>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</si>
  <si>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</si>
  <si>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</si>
  <si>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</si>
  <si>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</si>
  <si>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</si>
  <si>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</si>
  <si>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</si>
  <si>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</si>
  <si>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</si>
  <si>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</si>
  <si>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</si>
  <si>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</si>
  <si>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</si>
  <si>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</si>
  <si>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</si>
  <si>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</si>
  <si>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</si>
  <si>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</si>
  <si>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</si>
  <si>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</si>
  <si>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</si>
  <si>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</si>
  <si>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</si>
  <si>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</si>
  <si>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</si>
  <si>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</si>
  <si>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</si>
  <si>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</si>
  <si>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</si>
  <si>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</si>
  <si>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</si>
  <si>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</si>
  <si>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</si>
  <si>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</si>
  <si>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</si>
  <si>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</si>
  <si>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</si>
  <si>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</si>
  <si>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</si>
  <si>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</si>
  <si>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</si>
  <si>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</si>
  <si>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</si>
  <si>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</si>
  <si>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</si>
  <si>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</si>
  <si>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</si>
  <si>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</si>
  <si>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</si>
  <si>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</si>
  <si>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</si>
  <si>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</si>
  <si>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</si>
  <si>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</si>
  <si>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</si>
  <si>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</si>
  <si>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</si>
  <si>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</si>
  <si>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</si>
  <si>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</si>
  <si>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</si>
  <si>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</si>
  <si>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</si>
  <si>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</si>
  <si>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</si>
  <si>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</si>
  <si>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</si>
  <si>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</si>
  <si>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</si>
  <si>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</si>
  <si>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</si>
  <si>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</si>
  <si>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</si>
  <si>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</si>
  <si>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</si>
  <si>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</si>
  <si>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</si>
  <si>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</si>
  <si>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</si>
  <si>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</si>
  <si>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</si>
  <si>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</si>
  <si>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</si>
  <si>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</si>
  <si>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</si>
  <si>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</si>
  <si>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</si>
  <si>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</si>
  <si>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</si>
  <si>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</si>
  <si>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</si>
  <si>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</si>
  <si>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</si>
  <si>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</si>
  <si>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</si>
  <si>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</si>
  <si>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</si>
  <si>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</si>
  <si>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</si>
  <si>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</si>
  <si>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</si>
  <si>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</si>
  <si>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</si>
  <si>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</si>
  <si>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</si>
  <si>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</si>
  <si>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</si>
  <si>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</si>
  <si>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</si>
  <si>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</si>
  <si>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</si>
  <si>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</si>
  <si>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</si>
  <si>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</si>
  <si>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</si>
  <si>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</si>
  <si>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</si>
  <si>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</si>
  <si>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</si>
  <si>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</si>
  <si>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</si>
  <si>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</si>
  <si>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</si>
  <si>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</si>
  <si>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</si>
  <si>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</si>
  <si>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</si>
  <si>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</si>
  <si>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</si>
  <si>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</si>
  <si>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</si>
  <si>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</si>
  <si>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</si>
  <si>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</si>
  <si>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</si>
  <si>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</si>
  <si>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</si>
  <si>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</si>
  <si>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</si>
  <si>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</si>
  <si>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</si>
  <si>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</si>
  <si>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</si>
  <si>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</si>
  <si>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</si>
  <si>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</si>
  <si>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</si>
  <si>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</si>
  <si>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</si>
  <si>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</si>
  <si>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</si>
  <si>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</si>
  <si>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</si>
  <si>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</si>
  <si>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</si>
  <si>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</si>
  <si>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</si>
  <si>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</si>
  <si>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</si>
  <si>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</si>
  <si>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</si>
  <si>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</si>
  <si>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</si>
  <si>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</si>
  <si>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</si>
  <si>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</si>
  <si>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</si>
  <si>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</si>
  <si>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</si>
  <si>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</si>
  <si>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</si>
  <si>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</si>
  <si>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</si>
  <si>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</si>
  <si>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</si>
  <si>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</si>
  <si>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</si>
  <si>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</si>
  <si>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</si>
  <si>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</si>
  <si>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</si>
  <si>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</si>
  <si>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</si>
  <si>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</si>
  <si>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</si>
  <si>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</si>
  <si>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</si>
  <si>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</si>
  <si>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</si>
  <si>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</si>
  <si>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</si>
  <si>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</si>
  <si>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</si>
  <si>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</si>
  <si>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</si>
  <si>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</si>
  <si>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</si>
  <si>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</si>
  <si>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</si>
  <si>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</si>
  <si>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</si>
  <si>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</si>
  <si>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</si>
  <si>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</si>
  <si>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</si>
  <si>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</si>
  <si>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</si>
  <si>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</si>
  <si>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</si>
  <si>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</si>
  <si>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</si>
  <si>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</si>
  <si>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</si>
  <si>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</si>
  <si>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</si>
  <si>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</si>
  <si>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</si>
  <si>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</si>
  <si>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</si>
  <si>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</si>
  <si>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</si>
  <si>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</si>
  <si>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</si>
  <si>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</si>
  <si>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</si>
  <si>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</si>
  <si>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</si>
  <si>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</si>
  <si>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</si>
  <si>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</si>
  <si>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</si>
  <si>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</si>
  <si>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</si>
  <si>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</si>
  <si>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</si>
  <si>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</si>
  <si>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</si>
  <si>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</si>
  <si>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</si>
  <si>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</si>
  <si>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</si>
  <si>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</si>
  <si>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</si>
  <si>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</si>
  <si>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</si>
  <si>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</si>
  <si>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</si>
  <si>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</si>
  <si>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</si>
  <si>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</si>
  <si>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</si>
  <si>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</si>
  <si>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</si>
  <si>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</si>
  <si>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</si>
  <si>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</si>
  <si>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</si>
  <si>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</si>
  <si>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</si>
  <si>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</si>
  <si>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</si>
  <si>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</si>
  <si>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</si>
  <si>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</si>
  <si>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</si>
  <si>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</si>
  <si>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</si>
  <si>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</si>
  <si>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</si>
  <si>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</si>
  <si>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</si>
  <si>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</si>
  <si>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</si>
  <si>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</si>
  <si>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</si>
  <si>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</si>
  <si>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</si>
  <si>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</si>
  <si>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</si>
  <si>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</si>
  <si>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</si>
  <si>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</si>
  <si>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</si>
  <si>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</si>
  <si>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</si>
  <si>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</si>
  <si>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</si>
  <si>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</si>
  <si>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</si>
  <si>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</si>
  <si>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</si>
  <si>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</si>
  <si>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</si>
  <si>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</si>
  <si>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</si>
  <si>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</si>
  <si>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</si>
  <si>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</si>
  <si>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</si>
  <si>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</si>
  <si>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</si>
  <si>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</si>
  <si>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</si>
  <si>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</si>
  <si>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</si>
  <si>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</si>
  <si>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</si>
  <si>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</si>
  <si>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</si>
  <si>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</si>
  <si>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</si>
  <si>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</si>
  <si>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</si>
  <si>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</si>
  <si>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</si>
  <si>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</si>
  <si>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</si>
  <si>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</si>
  <si>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</si>
  <si>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</si>
  <si>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</si>
  <si>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</si>
  <si>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</si>
  <si>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</si>
  <si>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</si>
  <si>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</si>
  <si>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</si>
  <si>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</si>
  <si>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</si>
  <si>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</si>
  <si>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</si>
  <si>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</si>
  <si>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</si>
  <si>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</si>
  <si>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</si>
  <si>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</si>
  <si>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</si>
  <si>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</si>
  <si>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</si>
  <si>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</si>
  <si>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</si>
  <si>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</si>
  <si>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</si>
  <si>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</si>
  <si>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</si>
  <si>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</si>
  <si>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</si>
  <si>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</si>
  <si>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</si>
  <si>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</si>
  <si>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</si>
  <si>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</si>
  <si>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</si>
  <si>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</si>
  <si>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</si>
  <si>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</si>
  <si>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</si>
  <si>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</si>
  <si>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</si>
  <si>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</si>
  <si>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</si>
  <si>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</si>
  <si>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</si>
  <si>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</si>
  <si>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</si>
  <si>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</si>
  <si>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</si>
  <si>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</si>
  <si>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</si>
  <si>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</si>
  <si>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</si>
  <si>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</si>
  <si>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</si>
  <si>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</si>
  <si>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</si>
  <si>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</si>
  <si>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</si>
  <si>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</si>
  <si>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</si>
  <si>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</si>
  <si>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</si>
  <si>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</si>
  <si>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</si>
  <si>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</si>
  <si>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</si>
  <si>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</si>
  <si>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</si>
  <si>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</si>
  <si>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</si>
  <si>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</si>
  <si>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</si>
  <si>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</si>
  <si>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</si>
  <si>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</si>
  <si>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</si>
  <si>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</si>
  <si>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</si>
  <si>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</si>
  <si>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</si>
  <si>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</si>
  <si>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</si>
  <si>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</si>
  <si>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</si>
  <si>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</si>
  <si>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</si>
  <si>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</si>
  <si>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</si>
  <si>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</si>
  <si>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</si>
  <si>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</si>
  <si>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</si>
  <si>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</si>
  <si>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</si>
  <si>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</si>
  <si>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</si>
  <si>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</si>
  <si>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</si>
  <si>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</si>
  <si>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</si>
  <si>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</si>
  <si>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</si>
  <si>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</si>
  <si>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</si>
  <si>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</si>
  <si>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</si>
  <si>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</si>
  <si>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</si>
  <si>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</si>
  <si>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</si>
  <si>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</si>
  <si>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</si>
  <si>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</si>
  <si>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</si>
  <si>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</si>
  <si>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</si>
  <si>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</si>
  <si>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</si>
  <si>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</si>
  <si>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</si>
  <si>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</si>
  <si>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</si>
  <si>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</si>
  <si>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</si>
  <si>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</si>
  <si>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</si>
  <si>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</si>
  <si>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</si>
  <si>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</si>
  <si>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</si>
  <si>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</si>
  <si>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</si>
  <si>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</si>
  <si>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</si>
  <si>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</si>
  <si>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</si>
  <si>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</si>
  <si>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</si>
  <si>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</si>
  <si>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</si>
  <si>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</si>
  <si>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</si>
  <si>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</si>
  <si>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</si>
  <si>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</si>
  <si>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</si>
  <si>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</si>
  <si>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</si>
  <si>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</si>
  <si>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</si>
  <si>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</si>
  <si>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</si>
  <si>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</si>
  <si>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</si>
  <si>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</si>
  <si>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</si>
  <si>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</si>
  <si>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</si>
  <si>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</si>
  <si>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</si>
  <si>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</si>
  <si>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</si>
  <si>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</si>
  <si>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</si>
  <si>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</si>
  <si>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</si>
  <si>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</si>
  <si>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</si>
  <si>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</si>
  <si>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</si>
  <si>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</si>
  <si>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</si>
  <si>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</si>
  <si>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</si>
  <si>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</si>
  <si>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</si>
  <si>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</si>
  <si>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</si>
  <si>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</si>
  <si>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</si>
  <si>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</si>
  <si>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</si>
  <si>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</si>
  <si>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</si>
  <si>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</si>
  <si>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</si>
  <si>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</si>
  <si>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</si>
  <si>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</si>
  <si>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</si>
  <si>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</si>
  <si>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</si>
  <si>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</si>
  <si>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</si>
  <si>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</si>
  <si>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</si>
  <si>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</si>
  <si>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</si>
  <si>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</si>
  <si>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</si>
  <si>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</si>
  <si>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</si>
  <si>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</si>
  <si>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</si>
  <si>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</si>
  <si>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</si>
  <si>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</si>
  <si>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</si>
  <si>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</si>
  <si>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</si>
  <si>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</si>
  <si>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</si>
  <si>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</si>
  <si>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</si>
  <si>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</si>
  <si>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</si>
  <si>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</si>
  <si>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</si>
  <si>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</si>
  <si>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</si>
  <si>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</si>
  <si>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</si>
  <si>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</si>
  <si>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</si>
  <si>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</si>
  <si>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</si>
  <si>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</si>
  <si>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</si>
  <si>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</si>
  <si>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</si>
  <si>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</si>
  <si>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</si>
  <si>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</si>
  <si>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</si>
  <si>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</si>
  <si>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</si>
  <si>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</si>
  <si>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</si>
  <si>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</si>
  <si>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</si>
  <si>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</si>
  <si>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</si>
  <si>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</si>
  <si>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</si>
  <si>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</si>
  <si>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</si>
  <si>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</si>
  <si>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</si>
  <si>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</si>
  <si>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</si>
  <si>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</si>
  <si>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</si>
  <si>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</si>
  <si>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</si>
  <si>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</si>
  <si>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</si>
  <si>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</si>
  <si>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</si>
  <si>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</si>
  <si>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</si>
  <si>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</si>
  <si>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</si>
  <si>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</si>
  <si>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</si>
  <si>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</si>
  <si>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</si>
  <si>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</si>
  <si>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</si>
  <si>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</si>
  <si>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</si>
  <si>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</si>
  <si>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</si>
  <si>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</si>
  <si>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</si>
  <si>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</si>
  <si>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</si>
  <si>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</si>
  <si>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</si>
  <si>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</si>
  <si>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</si>
  <si>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</si>
  <si>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</si>
  <si>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</si>
  <si>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</si>
  <si>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</si>
  <si>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</si>
  <si>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</si>
  <si>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</si>
  <si>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</si>
  <si>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</si>
  <si>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</si>
  <si>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</si>
  <si>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</si>
  <si>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</si>
  <si>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</si>
  <si>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</si>
  <si>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</si>
  <si>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</si>
  <si>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</si>
  <si>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</si>
  <si>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</si>
  <si>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</si>
  <si>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</si>
  <si>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</si>
  <si>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</si>
  <si>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</si>
  <si>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</si>
  <si>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</si>
  <si>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</si>
  <si>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</si>
  <si>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</si>
  <si>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</si>
  <si>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</si>
  <si>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</si>
  <si>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</si>
  <si>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</si>
  <si>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</si>
  <si>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</si>
  <si>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</si>
  <si>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</si>
  <si>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</si>
  <si>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</si>
  <si>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</si>
  <si>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</si>
  <si>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</si>
  <si>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</si>
  <si>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</si>
  <si>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</si>
  <si>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</si>
  <si>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</si>
  <si>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</si>
  <si>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</si>
  <si>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</si>
  <si>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</si>
  <si>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</si>
  <si>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</si>
  <si>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</si>
  <si>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</si>
  <si>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</si>
  <si>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</si>
  <si>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</si>
  <si>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</si>
  <si>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</si>
  <si>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</si>
  <si>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</si>
  <si>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</si>
  <si>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</si>
  <si>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</si>
  <si>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</si>
  <si>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</si>
  <si>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</si>
  <si>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</si>
  <si>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</si>
  <si>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</si>
  <si>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</si>
  <si>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</si>
  <si>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</si>
  <si>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</si>
  <si>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</si>
  <si>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</si>
  <si>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</si>
  <si>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</si>
  <si>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</si>
  <si>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</si>
  <si>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</si>
  <si>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</si>
  <si>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</si>
  <si>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</si>
  <si>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</si>
  <si>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</si>
  <si>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</si>
  <si>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</si>
  <si>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</si>
  <si>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</si>
  <si>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</si>
  <si>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</si>
  <si>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</si>
  <si>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</si>
  <si>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</si>
  <si>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</si>
  <si>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</si>
  <si>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</si>
  <si>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</si>
  <si>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</si>
  <si>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</si>
  <si>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</si>
  <si>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</si>
  <si>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</si>
  <si>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</si>
  <si>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</si>
  <si>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</si>
  <si>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</si>
  <si>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</si>
  <si>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</si>
  <si>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</si>
  <si>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</si>
  <si>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</si>
  <si>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</si>
  <si>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</si>
  <si>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</si>
  <si>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</si>
  <si>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</si>
  <si>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</si>
  <si>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</si>
  <si>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</si>
  <si>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</si>
  <si>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</si>
  <si>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</si>
  <si>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</si>
  <si>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</si>
  <si>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</si>
  <si>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</si>
  <si>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</si>
  <si>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</si>
  <si>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</si>
  <si>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</si>
  <si>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</si>
  <si>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</si>
  <si>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</si>
  <si>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</si>
  <si>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</si>
  <si>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</si>
  <si>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</si>
  <si>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</si>
  <si>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</si>
  <si>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</si>
  <si>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</si>
  <si>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</si>
  <si>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</si>
  <si>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</si>
  <si>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</si>
  <si>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</si>
  <si>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</si>
  <si>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</si>
  <si>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</si>
  <si>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</si>
  <si>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</si>
  <si>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</si>
  <si>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</si>
  <si>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</si>
  <si>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</si>
  <si>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</si>
  <si>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</si>
  <si>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</si>
  <si>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</si>
  <si>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</si>
  <si>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</si>
  <si>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</si>
  <si>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</si>
  <si>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</si>
  <si>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</si>
  <si>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</si>
  <si>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</si>
  <si>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</si>
  <si>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</si>
  <si>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</si>
  <si>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</si>
  <si>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</si>
  <si>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</si>
  <si>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</si>
  <si>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</si>
  <si>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</si>
  <si>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</si>
  <si>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</si>
  <si>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</si>
  <si>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</si>
  <si>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</si>
  <si>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</si>
  <si>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</si>
  <si>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</si>
  <si>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</si>
  <si>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</si>
  <si>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</si>
  <si>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</si>
  <si>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</si>
  <si>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</si>
  <si>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</si>
  <si>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</si>
  <si>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</si>
  <si>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</si>
  <si>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</si>
  <si>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</si>
  <si>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</si>
  <si>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</si>
  <si>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</si>
  <si>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</si>
  <si>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</si>
  <si>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</si>
  <si>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</si>
  <si>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</si>
  <si>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</si>
  <si>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</si>
  <si>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</si>
  <si>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</si>
  <si>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</si>
  <si>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</si>
  <si>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</si>
  <si>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</si>
  <si>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</si>
  <si>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</si>
  <si>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</si>
  <si>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</si>
  <si>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</si>
  <si>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</si>
  <si>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</si>
  <si>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</si>
  <si>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</si>
  <si>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</si>
  <si>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</si>
  <si>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</si>
  <si>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</si>
  <si>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</si>
  <si>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</si>
  <si>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</si>
  <si>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</si>
  <si>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</si>
  <si>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</si>
  <si>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</si>
  <si>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</si>
  <si>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</si>
  <si>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</si>
  <si>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</si>
  <si>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</si>
  <si>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</si>
  <si>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</si>
  <si>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</si>
  <si>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</si>
  <si>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</si>
  <si>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</si>
  <si>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</si>
  <si>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</si>
  <si>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</si>
  <si>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</si>
  <si>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</si>
  <si>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</si>
  <si>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</si>
  <si>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</si>
  <si>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</si>
  <si>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</si>
  <si>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</si>
  <si>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</si>
  <si>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</si>
  <si>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</si>
  <si>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</si>
  <si>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</si>
  <si>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</si>
  <si>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</si>
  <si>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</si>
  <si>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</si>
  <si>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</si>
  <si>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</si>
  <si>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</si>
  <si>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</si>
  <si>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</si>
  <si>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</si>
  <si>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</si>
  <si>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</si>
  <si>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</si>
  <si>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</si>
  <si>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</si>
  <si>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</si>
  <si>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</si>
  <si>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</si>
  <si>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</si>
  <si>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</si>
  <si>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</si>
  <si>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</si>
  <si>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</si>
  <si>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</si>
  <si>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</si>
  <si>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</si>
  <si>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</si>
  <si>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</si>
  <si>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</si>
  <si>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</si>
  <si>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</si>
  <si>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</si>
  <si>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</si>
  <si>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</si>
  <si>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</si>
  <si>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</si>
  <si>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</si>
  <si>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</si>
  <si>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</si>
  <si>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</si>
  <si>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</si>
  <si>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</si>
  <si>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</si>
  <si>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</si>
  <si>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</si>
  <si>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</si>
  <si>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</si>
  <si>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</si>
  <si>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</si>
  <si>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</si>
  <si>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</si>
  <si>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</si>
  <si>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</si>
  <si>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</si>
  <si>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</si>
  <si>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</si>
  <si>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</si>
  <si>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</si>
  <si>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</si>
  <si>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</si>
  <si>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p. 731, Table 8.A, Row 1</t>
  </si>
  <si>
    <t>p. 740, Table 8.A.5, Row 3 (VOC North America)</t>
  </si>
  <si>
    <t>p. 740, Table 8.A.4, Row 3 (CO North America)</t>
  </si>
  <si>
    <t>p. 739, Table 8.A.3, Row 3 (NOx North America)</t>
  </si>
  <si>
    <t>This is handled via BC and OC, below.  To include a value here would be double-counting.</t>
  </si>
  <si>
    <t>No value is reported by the IPCC for SOx.</t>
  </si>
  <si>
    <t>p. 740, Table 8.A.6, Row 2 (BC four regions)</t>
  </si>
  <si>
    <t>p. 740, Table 8.A.6, Row 7 (OC four regions)</t>
  </si>
  <si>
    <t>p. 731, Table 8.A, Row 2</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</si>
  <si>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</si>
  <si>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</si>
  <si>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</si>
  <si>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</si>
  <si>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</si>
  <si>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</si>
  <si>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</si>
  <si>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</si>
  <si>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</si>
  <si>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</si>
  <si>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</si>
  <si>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</si>
  <si>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</si>
  <si>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</si>
  <si>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</si>
  <si>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</si>
  <si>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</si>
  <si>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</si>
  <si>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</si>
  <si>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</si>
  <si>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</si>
  <si>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</si>
  <si>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</si>
  <si>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</si>
  <si>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</si>
  <si>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</si>
  <si>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</si>
  <si>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</si>
  <si>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</si>
  <si>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</si>
  <si>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</si>
  <si>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</si>
  <si>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</si>
  <si>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</si>
  <si>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</si>
  <si>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</si>
  <si>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</si>
  <si>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</si>
  <si>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</si>
  <si>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</si>
  <si>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</si>
  <si>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</si>
  <si>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</si>
  <si>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</si>
  <si>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</si>
  <si>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</si>
  <si>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</si>
  <si>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</si>
  <si>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</si>
  <si>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</si>
  <si>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</si>
  <si>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</si>
  <si>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</si>
  <si>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</si>
  <si>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</si>
  <si>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</si>
  <si>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</si>
  <si>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</si>
  <si>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</si>
  <si>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</si>
  <si>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</si>
  <si>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t>Exclude</t>
  </si>
  <si>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</si>
  <si>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</si>
  <si>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</si>
  <si>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</si>
  <si>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</si>
  <si>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</si>
  <si>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</si>
  <si>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</si>
  <si>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</si>
  <si>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</si>
  <si>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</si>
  <si>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</si>
  <si>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</si>
  <si>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</si>
  <si>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</si>
  <si>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</si>
  <si>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</si>
  <si>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</si>
  <si>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</si>
  <si>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</si>
  <si>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</si>
  <si>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</si>
  <si>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</si>
  <si>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</si>
  <si>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</si>
  <si>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</si>
  <si>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</si>
  <si>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</si>
  <si>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</si>
  <si>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</si>
  <si>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</si>
  <si>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</si>
  <si>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</si>
  <si>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</si>
  <si>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</si>
  <si>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</si>
  <si>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</si>
  <si>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</si>
  <si>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</si>
  <si>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</si>
  <si>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</si>
  <si>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</si>
  <si>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</si>
  <si>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</si>
  <si>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</si>
  <si>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</si>
  <si>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</si>
  <si>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</si>
  <si>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</si>
  <si>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</si>
  <si>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</si>
  <si>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</si>
  <si>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</si>
  <si>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</si>
  <si>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</si>
  <si>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</si>
  <si>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</si>
  <si>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</si>
  <si>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</si>
  <si>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</si>
  <si>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</si>
  <si>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</si>
  <si>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</si>
  <si>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</si>
  <si>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</si>
  <si>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check</t>
  </si>
  <si>
    <t># of policies IDs included in webapp</t>
  </si>
  <si>
    <t># of policies IDs NOT included in webapp</t>
  </si>
  <si>
    <t xml:space="preserve">#of policies with webapp discription </t>
  </si>
  <si>
    <t>Count of Policy ID Number</t>
  </si>
  <si>
    <t>#of policies with webapp discription No included in webapp</t>
  </si>
  <si>
    <t>To be translated</t>
  </si>
  <si>
    <t>Already Translated</t>
  </si>
  <si>
    <t>Missing from translation scope</t>
  </si>
  <si>
    <t>**Description:** By default, carbon taxes apply to only domestically produced goods. If set to off, this policy enables carbon tax border adjustments, meaning the carbon tax will apply to both domestically produced and imported goods.</t>
  </si>
  <si>
    <t>U.S. DOE, 2016, Industrial Energy Efficiency Potential Analysis, https://energy.gov/sites/prod/files/2017/04/f34/energy-savings-by-state-industrial-methodology.pdf
Govt of Canada, 2022, Canada Gazette, Part I, Volume 156, Number 14: Regulations Amending the Energy Efficiency Regulations, 2016 (Amendment 17) https://gazette.gc.ca/rp-pr/p1/2022/2022-04-02/html/reg5-eng.html</t>
  </si>
  <si>
    <t>Heavy Duty Trucks</t>
  </si>
  <si>
    <t>Light-Medium Duty Trucks</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</si>
  <si>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t>
  </si>
  <si>
    <t>**Description:**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t>
  </si>
  <si>
    <t>**Description:**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t>
  </si>
  <si>
    <t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t>
  </si>
  <si>
    <t>**Description:**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t>
  </si>
  <si>
    <t>**Description:**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t>
  </si>
  <si>
    <r>
      <rPr>
        <sz val="11"/>
        <color rgb="FF000000"/>
        <rFont val="Calibri"/>
        <family val="2"/>
      </rPr>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t>
    </r>
    <r>
      <rPr>
        <sz val="11"/>
        <color rgb="FFFF0000"/>
        <rFont val="Calibri"/>
        <family val="2"/>
      </rPr>
      <t xml:space="preserve"> </t>
    </r>
    <r>
      <rPr>
        <sz val="11"/>
        <color rgb="FF000000"/>
        <rFont val="Calibri"/>
        <family val="2"/>
      </rPr>
      <t>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r>
  </si>
  <si>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</si>
  <si>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</si>
  <si>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</si>
  <si>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t>
  </si>
  <si>
    <t>**Description:**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t>
  </si>
  <si>
    <t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</si>
  <si>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t>
  </si>
  <si>
    <t>**Description:**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</si>
  <si>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</si>
  <si>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t>
  </si>
  <si>
    <t>**Description:**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</si>
  <si>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</si>
  <si>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</si>
  <si>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t>
  </si>
  <si>
    <t>**Description:**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</si>
  <si>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</si>
  <si>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</si>
  <si>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</si>
  <si>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t>
  </si>
  <si>
    <t>Simplified Carbon Price</t>
  </si>
  <si>
    <t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t>
  </si>
  <si>
    <t>ERP 2030 Electricity Sector target</t>
  </si>
  <si>
    <t>Canada's 2030 Emissions Reduction Plan goal of 14 Mt CO2e by 2030 for the electricity sector.  An 88% reduction below 2005 levels (118 Mt CO2e).</t>
  </si>
  <si>
    <t xml:space="preserve">Canada's 2030 Emissions Reduction Plan enhanced NDC goal of 40 - 45% (403 - 439 Mt CO2e) below 2005 levels (739 Mt CO2e) by 2030.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</si>
</sst>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1" formatCode="_(* #,##0_);_(* \(#,##0\);_(* &quot;-&quot;_);_(@_)"/>
    <numFmt numFmtId="43" formatCode="_(* #,##0.00_);_(* \(#,##0.00\);_(* &quot;-&quot;??_);_(@_)"/>
    <numFmt numFmtId="164" formatCode="_-* #,##0.00_-;\-* #,##0.00_-;_-* &quot;-&quot;??_-;_-@_-"/>
    <numFmt numFmtId="165" formatCode="0.0%"/>
    <numFmt numFmtId="166" formatCode="0.0000000"/>
    <numFmt numFmtId="167" formatCode="0.000E+00"/>
    <numFmt numFmtId="168" formatCode="###0;###0"/>
    <numFmt numFmtId="169" formatCode="###0.0;###0.0"/>
    <numFmt numFmtId="170" formatCode="###0.00;###0.00"/>
    <numFmt numFmtId="171" formatCode="#,##0;#,##0"/>
    <numFmt numFmtId="172" formatCode="#,##0.0;#,##0.0"/>
    <numFmt numFmtId="173" formatCode="###0.000;###0.000"/>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9"/>
      <color indexed="81"/>
      <name val="Tahoma"/>
      <family val="2"/>
    </font>
    <font>
      <i/>
      <sz val="11"/>
      <name val="Calibri"/>
      <family val="2"/>
      <scheme val="minor"/>
    </font>
    <font>
      <b/>
      <sz val="9"/>
      <color indexed="81"/>
      <name val="Tahoma"/>
      <family val="2"/>
    </font>
    <font>
      <sz val="11"/>
      <color theme="1" tint="0.34998626667073579"/>
      <name val="Calibri"/>
      <family val="2"/>
      <scheme val="minor"/>
    </font>
    <font>
      <i/>
      <sz val="11"/>
      <color theme="1" tint="0.34998626667073579"/>
      <name val="Calibri"/>
      <family val="2"/>
      <scheme val="minor"/>
    </font>
    <font>
      <sz val="11"/>
      <color rgb="FF000000"/>
      <name val="Calibri"/>
      <family val="2"/>
    </font>
    <font>
      <sz val="11"/>
      <name val="Calibri"/>
      <family val="2"/>
    </font>
    <font>
      <sz val="11"/>
      <color rgb="FF9C0006"/>
      <name val="Calibri"/>
      <family val="2"/>
    </font>
    <font>
      <sz val="11"/>
      <color rgb="FFFF0000"/>
      <name val="Calibri"/>
      <family val="2"/>
    </font>
    <font>
      <sz val="11"/>
      <name val="Calibri"/>
      <family val="2"/>
    </font>
  </fonts>
  <fills count="9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DCE6F1"/>
        <bgColor rgb="FFDCE6F1"/>
      </patternFill>
    </fill>
    <fill>
      <patternFill patternType="solid">
        <fgColor rgb="FFFFFF00"/>
        <bgColor rgb="FF000000"/>
      </patternFill>
    </fill>
    <fill>
      <patternFill patternType="solid">
        <fgColor rgb="FFFFC7CE"/>
        <bgColor rgb="FF000000"/>
      </patternFill>
    </fill>
    <fill>
      <patternFill patternType="solid">
        <fgColor rgb="FFB4C6E7"/>
        <bgColor indexed="64"/>
      </patternFill>
    </fill>
    <fill>
      <patternFill patternType="solid">
        <fgColor theme="8"/>
        <bgColor indexed="64"/>
      </patternFill>
    </fill>
  </fills>
  <borders count="10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rgb="FF95B3D7"/>
      </top>
      <bottom style="thin">
        <color rgb="FF95B3D7"/>
      </bottom>
      <diagonal/>
    </border>
    <border>
      <left/>
      <right/>
      <top style="thin">
        <color rgb="FF95B3D7"/>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47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8" fillId="9" borderId="29">
      <alignment horizontal="right" vertical="center"/>
    </xf>
    <xf numFmtId="0" fontId="25" fillId="0" borderId="26"/>
    <xf numFmtId="0" fontId="24" fillId="0" borderId="45">
      <alignment horizontal="left" vertical="center" wrapText="1" indent="2"/>
    </xf>
    <xf numFmtId="0" fontId="51" fillId="0" borderId="0"/>
    <xf numFmtId="0" fontId="2" fillId="0" borderId="0"/>
    <xf numFmtId="0" fontId="56" fillId="7" borderId="50" applyNumberFormat="0" applyAlignment="0" applyProtection="0"/>
    <xf numFmtId="0" fontId="2" fillId="48" borderId="0" applyNumberFormat="0" applyBorder="0" applyAlignment="0" applyProtection="0"/>
    <xf numFmtId="0" fontId="20" fillId="14" borderId="85">
      <alignment horizontal="right" vertical="center"/>
    </xf>
    <xf numFmtId="0" fontId="25" fillId="0" borderId="0"/>
    <xf numFmtId="0" fontId="24" fillId="9" borderId="0" applyBorder="0">
      <alignment horizontal="right" vertical="center"/>
    </xf>
    <xf numFmtId="0" fontId="24" fillId="9" borderId="53">
      <alignment horizontal="right" vertical="center"/>
    </xf>
    <xf numFmtId="0" fontId="20" fillId="14" borderId="84">
      <alignment horizontal="right" vertical="center"/>
    </xf>
    <xf numFmtId="0" fontId="24" fillId="0" borderId="87">
      <alignment horizontal="left" vertical="center" wrapText="1" indent="2"/>
    </xf>
    <xf numFmtId="0" fontId="24" fillId="0" borderId="0" applyBorder="0">
      <alignment horizontal="right" vertical="center"/>
    </xf>
    <xf numFmtId="0" fontId="20" fillId="14" borderId="85">
      <alignment horizontal="right" vertical="center"/>
    </xf>
    <xf numFmtId="0" fontId="73" fillId="86" borderId="81" applyNumberFormat="0" applyAlignment="0" applyProtection="0"/>
    <xf numFmtId="4" fontId="20" fillId="14" borderId="86">
      <alignment horizontal="right" vertical="center"/>
    </xf>
    <xf numFmtId="0" fontId="24" fillId="0" borderId="29" applyNumberFormat="0" applyFill="0" applyAlignment="0" applyProtection="0"/>
    <xf numFmtId="0" fontId="20" fillId="0" borderId="59">
      <alignment horizontal="left" vertical="top" wrapText="1"/>
    </xf>
    <xf numFmtId="0" fontId="20" fillId="14" borderId="29">
      <alignment horizontal="right" vertical="center"/>
    </xf>
    <xf numFmtId="0" fontId="20" fillId="14" borderId="29">
      <alignment horizontal="right" vertical="center"/>
    </xf>
    <xf numFmtId="0" fontId="24" fillId="0" borderId="92">
      <alignment horizontal="right" vertical="center"/>
    </xf>
    <xf numFmtId="0" fontId="20" fillId="14" borderId="56">
      <alignment horizontal="right" vertical="center"/>
    </xf>
    <xf numFmtId="0" fontId="24" fillId="0" borderId="29">
      <alignment horizontal="right" vertical="center"/>
    </xf>
    <xf numFmtId="0" fontId="92" fillId="0" borderId="82" applyNumberFormat="0" applyFill="0" applyAlignment="0" applyProtection="0"/>
    <xf numFmtId="0" fontId="63" fillId="9" borderId="29">
      <alignment horizontal="right" vertical="center"/>
    </xf>
    <xf numFmtId="0" fontId="24" fillId="16" borderId="29"/>
    <xf numFmtId="0" fontId="25" fillId="89" borderId="83" applyNumberFormat="0" applyFont="0" applyAlignment="0" applyProtection="0"/>
    <xf numFmtId="0" fontId="20" fillId="14" borderId="84">
      <alignment horizontal="right" vertical="center"/>
    </xf>
    <xf numFmtId="0" fontId="20" fillId="9" borderId="29">
      <alignment horizontal="right" vertical="center"/>
    </xf>
    <xf numFmtId="0" fontId="20" fillId="9" borderId="54">
      <alignment horizontal="right" vertical="center"/>
    </xf>
    <xf numFmtId="0" fontId="24" fillId="0" borderId="54">
      <alignment horizontal="right" vertical="center"/>
    </xf>
    <xf numFmtId="4" fontId="25" fillId="0" borderId="0"/>
    <xf numFmtId="0" fontId="20" fillId="14" borderId="57">
      <alignment horizontal="right" vertical="center"/>
    </xf>
    <xf numFmtId="0" fontId="20" fillId="14" borderId="54">
      <alignment horizontal="right" vertical="center"/>
    </xf>
    <xf numFmtId="0" fontId="20" fillId="14" borderId="55">
      <alignment horizontal="right" vertical="center"/>
    </xf>
    <xf numFmtId="4" fontId="20" fillId="14" borderId="56">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6" fillId="0" borderId="0" applyNumberFormat="0" applyFill="0" applyBorder="0" applyAlignment="0" applyProtection="0"/>
    <xf numFmtId="4" fontId="25" fillId="0" borderId="0"/>
    <xf numFmtId="4" fontId="25" fillId="0" borderId="0"/>
    <xf numFmtId="0" fontId="2" fillId="0" borderId="0"/>
    <xf numFmtId="4" fontId="63" fillId="9" borderId="84">
      <alignment horizontal="right" vertical="center"/>
    </xf>
    <xf numFmtId="0" fontId="24" fillId="16" borderId="29"/>
    <xf numFmtId="0" fontId="20" fillId="14" borderId="56">
      <alignment horizontal="right" vertical="center"/>
    </xf>
    <xf numFmtId="0" fontId="24" fillId="0" borderId="92" applyNumberFormat="0" applyFill="0" applyAlignment="0" applyProtection="0"/>
    <xf numFmtId="4" fontId="24" fillId="16" borderId="84"/>
    <xf numFmtId="0" fontId="85" fillId="73" borderId="81" applyNumberFormat="0" applyAlignment="0" applyProtection="0"/>
    <xf numFmtId="0" fontId="92" fillId="0" borderId="82" applyNumberFormat="0" applyFill="0" applyAlignment="0" applyProtection="0"/>
    <xf numFmtId="0" fontId="63" fillId="9" borderId="84">
      <alignment horizontal="right" vertical="center"/>
    </xf>
    <xf numFmtId="0" fontId="57" fillId="46" borderId="51" applyNumberFormat="0" applyAlignment="0" applyProtection="0"/>
    <xf numFmtId="0" fontId="58" fillId="46" borderId="50"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59" fillId="0" borderId="0" applyNumberFormat="0" applyFill="0" applyBorder="0" applyAlignment="0" applyProtection="0"/>
    <xf numFmtId="0" fontId="2"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73" fillId="86" borderId="89"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92" fillId="0" borderId="82"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0" fontId="85" fillId="73" borderId="81"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49" fontId="24" fillId="0" borderId="84"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45">
      <alignment horizontal="left" vertical="center" wrapText="1" indent="2"/>
    </xf>
    <xf numFmtId="0" fontId="20" fillId="14" borderId="56">
      <alignment horizontal="right" vertical="center"/>
    </xf>
    <xf numFmtId="0" fontId="24" fillId="0" borderId="29">
      <alignment horizontal="right" vertical="center"/>
    </xf>
    <xf numFmtId="0" fontId="63" fillId="9" borderId="29">
      <alignment horizontal="right" vertical="center"/>
    </xf>
    <xf numFmtId="0" fontId="24" fillId="16" borderId="29"/>
    <xf numFmtId="0" fontId="20" fillId="9" borderId="29">
      <alignment horizontal="right" vertical="center"/>
    </xf>
    <xf numFmtId="0" fontId="20" fillId="14" borderId="55">
      <alignment horizontal="right" vertical="center"/>
    </xf>
    <xf numFmtId="0" fontId="65"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55" applyNumberFormat="0" applyFont="0" applyFill="0" applyBorder="0" applyProtection="0">
      <alignment horizontal="left" vertical="center" indent="5"/>
    </xf>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3" fillId="9" borderId="29">
      <alignment horizontal="right" vertical="center"/>
    </xf>
    <xf numFmtId="4" fontId="20" fillId="14" borderId="29">
      <alignment horizontal="right" vertical="center"/>
    </xf>
    <xf numFmtId="4" fontId="20" fillId="14" borderId="29">
      <alignment horizontal="right" vertical="center"/>
    </xf>
    <xf numFmtId="4" fontId="20" fillId="14" borderId="55">
      <alignment horizontal="right" vertical="center"/>
    </xf>
    <xf numFmtId="4" fontId="20" fillId="14" borderId="56">
      <alignment horizontal="right" vertical="center"/>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71" fillId="69" borderId="0" applyNumberFormat="0" applyBorder="0" applyAlignment="0" applyProtection="0"/>
    <xf numFmtId="4" fontId="22" fillId="0" borderId="33" applyFill="0" applyBorder="0" applyProtection="0">
      <alignment horizontal="right" vertical="center"/>
    </xf>
    <xf numFmtId="0" fontId="73" fillId="86" borderId="61" applyNumberFormat="0" applyAlignment="0" applyProtection="0"/>
    <xf numFmtId="0" fontId="74" fillId="87" borderId="62" applyNumberFormat="0" applyAlignment="0" applyProtection="0"/>
    <xf numFmtId="164" fontId="64" fillId="0" borderId="0" applyFont="0" applyFill="0" applyBorder="0" applyAlignment="0" applyProtection="0"/>
    <xf numFmtId="174" fontId="75" fillId="0" borderId="0" applyFont="0" applyFill="0" applyBorder="0" applyAlignment="0" applyProtection="0"/>
    <xf numFmtId="164" fontId="64" fillId="0" borderId="0" applyFont="0" applyFill="0" applyBorder="0" applyAlignment="0" applyProtection="0"/>
    <xf numFmtId="0" fontId="24" fillId="14" borderId="45">
      <alignment horizontal="left" vertical="center" wrapText="1" indent="2"/>
    </xf>
    <xf numFmtId="0" fontId="24" fillId="9" borderId="55">
      <alignment horizontal="left" vertical="center"/>
    </xf>
    <xf numFmtId="0" fontId="79" fillId="0" borderId="0" applyNumberFormat="0" applyFill="0" applyBorder="0" applyAlignment="0" applyProtection="0"/>
    <xf numFmtId="0" fontId="80" fillId="70" borderId="0" applyNumberFormat="0" applyBorder="0" applyAlignment="0" applyProtection="0"/>
    <xf numFmtId="0" fontId="81"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4" fontId="24" fillId="0" borderId="0" applyBorder="0">
      <alignment horizontal="right" vertical="center"/>
    </xf>
    <xf numFmtId="0" fontId="24" fillId="0" borderId="58">
      <alignment horizontal="right" vertical="center"/>
    </xf>
    <xf numFmtId="4" fontId="24" fillId="0" borderId="29">
      <alignment horizontal="right" vertical="center"/>
    </xf>
    <xf numFmtId="1" fontId="62" fillId="9" borderId="0" applyBorder="0">
      <alignment horizontal="right" vertical="center"/>
    </xf>
    <xf numFmtId="0" fontId="86" fillId="0" borderId="67" applyNumberFormat="0" applyFill="0" applyAlignment="0" applyProtection="0"/>
    <xf numFmtId="0" fontId="87" fillId="88" borderId="0" applyNumberFormat="0" applyBorder="0" applyAlignment="0" applyProtection="0"/>
    <xf numFmtId="0" fontId="25" fillId="0" borderId="0"/>
    <xf numFmtId="0" fontId="25" fillId="0" borderId="0"/>
    <xf numFmtId="0" fontId="25" fillId="0" borderId="0"/>
    <xf numFmtId="0" fontId="25" fillId="0" borderId="0"/>
    <xf numFmtId="0" fontId="75" fillId="0" borderId="0"/>
    <xf numFmtId="4" fontId="88"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5" fillId="65" borderId="0" applyNumberFormat="0" applyFont="0" applyBorder="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175" fontId="24" fillId="90" borderId="29" applyNumberFormat="0" applyFont="0" applyBorder="0" applyAlignment="0" applyProtection="0">
      <alignment horizontal="right" vertical="center"/>
    </xf>
    <xf numFmtId="9" fontId="75" fillId="0" borderId="0" applyFont="0" applyFill="0" applyBorder="0" applyAlignment="0" applyProtection="0"/>
    <xf numFmtId="0" fontId="90" fillId="69" borderId="0" applyNumberFormat="0" applyBorder="0" applyAlignment="0" applyProtection="0"/>
    <xf numFmtId="4" fontId="24" fillId="16" borderId="29"/>
    <xf numFmtId="0" fontId="24" fillId="16" borderId="54"/>
    <xf numFmtId="0" fontId="91" fillId="0" borderId="0" applyNumberFormat="0" applyFill="0" applyBorder="0" applyAlignment="0" applyProtection="0"/>
    <xf numFmtId="0" fontId="92" fillId="0" borderId="63" applyNumberFormat="0" applyFill="0" applyAlignment="0" applyProtection="0"/>
    <xf numFmtId="0" fontId="93" fillId="0" borderId="0" applyNumberFormat="0" applyFill="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99" fillId="0" borderId="0" applyNumberFormat="0" applyFill="0" applyBorder="0" applyAlignment="0" applyProtection="0"/>
    <xf numFmtId="0" fontId="100" fillId="87" borderId="62" applyNumberFormat="0" applyAlignment="0" applyProtection="0"/>
    <xf numFmtId="0" fontId="66" fillId="0" borderId="0" applyNumberFormat="0" applyFill="0" applyBorder="0" applyAlignment="0" applyProtection="0"/>
    <xf numFmtId="0" fontId="101"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2" fillId="0" borderId="0"/>
    <xf numFmtId="0" fontId="25" fillId="16" borderId="0" applyNumberFormat="0" applyFont="0" applyBorder="0" applyAlignment="0" applyProtection="0"/>
    <xf numFmtId="0" fontId="66" fillId="0" borderId="0" applyNumberFormat="0" applyFill="0" applyBorder="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1" fillId="69" borderId="0" applyNumberFormat="0" applyBorder="0" applyAlignment="0" applyProtection="0"/>
    <xf numFmtId="0" fontId="73" fillId="86" borderId="61" applyNumberFormat="0" applyAlignment="0" applyProtection="0"/>
    <xf numFmtId="0" fontId="74" fillId="87" borderId="62" applyNumberFormat="0" applyAlignment="0" applyProtection="0"/>
    <xf numFmtId="0" fontId="79" fillId="0" borderId="0" applyNumberFormat="0" applyFill="0" applyBorder="0" applyAlignment="0" applyProtection="0"/>
    <xf numFmtId="0" fontId="80" fillId="70" borderId="0" applyNumberFormat="0" applyBorder="0" applyAlignment="0" applyProtection="0"/>
    <xf numFmtId="0" fontId="82" fillId="0" borderId="64" applyNumberFormat="0" applyFill="0" applyAlignment="0" applyProtection="0"/>
    <xf numFmtId="0" fontId="83" fillId="0" borderId="65" applyNumberFormat="0" applyFill="0" applyAlignment="0" applyProtection="0"/>
    <xf numFmtId="0" fontId="84" fillId="0" borderId="66" applyNumberFormat="0" applyFill="0" applyAlignment="0" applyProtection="0"/>
    <xf numFmtId="0" fontId="84" fillId="0" borderId="0" applyNumberFormat="0" applyFill="0" applyBorder="0" applyAlignment="0" applyProtection="0"/>
    <xf numFmtId="0" fontId="85" fillId="73" borderId="61" applyNumberFormat="0" applyAlignment="0" applyProtection="0"/>
    <xf numFmtId="0" fontId="86" fillId="0" borderId="67" applyNumberFormat="0" applyFill="0" applyAlignment="0" applyProtection="0"/>
    <xf numFmtId="0" fontId="87" fillId="88" borderId="0" applyNumberFormat="0" applyBorder="0" applyAlignment="0" applyProtection="0"/>
    <xf numFmtId="0" fontId="25" fillId="0" borderId="0"/>
    <xf numFmtId="0" fontId="67" fillId="89" borderId="68" applyNumberFormat="0" applyFont="0" applyAlignment="0" applyProtection="0"/>
    <xf numFmtId="0" fontId="89" fillId="86" borderId="60" applyNumberFormat="0" applyAlignment="0" applyProtection="0"/>
    <xf numFmtId="0" fontId="91" fillId="0" borderId="0" applyNumberFormat="0" applyFill="0" applyBorder="0" applyAlignment="0" applyProtection="0"/>
    <xf numFmtId="0" fontId="92" fillId="0" borderId="63" applyNumberFormat="0" applyFill="0" applyAlignment="0" applyProtection="0"/>
    <xf numFmtId="0" fontId="99" fillId="0" borderId="0" applyNumberFormat="0" applyFill="0" applyBorder="0" applyAlignment="0" applyProtection="0"/>
    <xf numFmtId="0" fontId="103" fillId="0" borderId="0">
      <alignment horizontal="left" vertical="center" indent="1"/>
    </xf>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9" fillId="0" borderId="0" applyNumberFormat="0" applyFill="0" applyBorder="0" applyAlignment="0" applyProtection="0"/>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 fillId="0" borderId="0"/>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9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6" fillId="7" borderId="50"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68" fillId="82" borderId="0" applyNumberFormat="0" applyBorder="0" applyAlignment="0" applyProtection="0"/>
    <xf numFmtId="0" fontId="68" fillId="83" borderId="0" applyNumberFormat="0" applyBorder="0" applyAlignment="0" applyProtection="0"/>
    <xf numFmtId="0" fontId="68" fillId="84"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5" borderId="0" applyNumberFormat="0" applyBorder="0" applyAlignment="0" applyProtection="0"/>
    <xf numFmtId="0" fontId="81" fillId="70" borderId="0" applyNumberFormat="0" applyBorder="0" applyAlignment="0" applyProtection="0"/>
    <xf numFmtId="4" fontId="25" fillId="0" borderId="0"/>
    <xf numFmtId="0" fontId="25" fillId="0" borderId="0"/>
    <xf numFmtId="0" fontId="2" fillId="0" borderId="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5" fillId="16" borderId="0" applyNumberFormat="0" applyFont="0" applyBorder="0" applyAlignment="0" applyProtection="0"/>
    <xf numFmtId="0" fontId="90" fillId="69" borderId="0" applyNumberFormat="0" applyBorder="0" applyAlignment="0" applyProtection="0"/>
    <xf numFmtId="0" fontId="94" fillId="0" borderId="64" applyNumberFormat="0" applyFill="0" applyAlignment="0" applyProtection="0"/>
    <xf numFmtId="0" fontId="95" fillId="0" borderId="65" applyNumberFormat="0" applyFill="0" applyAlignment="0" applyProtection="0"/>
    <xf numFmtId="0" fontId="96" fillId="0" borderId="66" applyNumberFormat="0" applyFill="0" applyAlignment="0" applyProtection="0"/>
    <xf numFmtId="0" fontId="96" fillId="0" borderId="0" applyNumberFormat="0" applyFill="0" applyBorder="0" applyAlignment="0" applyProtection="0"/>
    <xf numFmtId="0" fontId="97" fillId="0" borderId="67" applyNumberFormat="0" applyFill="0" applyAlignment="0" applyProtection="0"/>
    <xf numFmtId="0" fontId="100" fillId="87" borderId="62" applyNumberFormat="0" applyAlignment="0" applyProtection="0"/>
    <xf numFmtId="0" fontId="66" fillId="0" borderId="0" applyNumberFormat="0" applyFill="0" applyBorder="0" applyAlignment="0" applyProtection="0"/>
    <xf numFmtId="0" fontId="2" fillId="0" borderId="0"/>
    <xf numFmtId="0" fontId="56" fillId="7" borderId="50" applyNumberFormat="0" applyAlignment="0" applyProtection="0"/>
    <xf numFmtId="0" fontId="64" fillId="68"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1" borderId="0" applyNumberFormat="0" applyBorder="0" applyAlignment="0" applyProtection="0"/>
    <xf numFmtId="0" fontId="64" fillId="72" borderId="0" applyNumberFormat="0" applyBorder="0" applyAlignment="0" applyProtection="0"/>
    <xf numFmtId="0" fontId="64" fillId="73" borderId="0" applyNumberFormat="0" applyBorder="0" applyAlignment="0" applyProtection="0"/>
    <xf numFmtId="0" fontId="64" fillId="74" borderId="0" applyNumberFormat="0" applyBorder="0" applyAlignment="0" applyProtection="0"/>
    <xf numFmtId="0" fontId="64" fillId="75" borderId="0" applyNumberFormat="0" applyBorder="0" applyAlignment="0" applyProtection="0"/>
    <xf numFmtId="0" fontId="64" fillId="76" borderId="0" applyNumberFormat="0" applyBorder="0" applyAlignment="0" applyProtection="0"/>
    <xf numFmtId="0" fontId="64" fillId="71" borderId="0" applyNumberFormat="0" applyBorder="0" applyAlignment="0" applyProtection="0"/>
    <xf numFmtId="0" fontId="64" fillId="74" borderId="0" applyNumberFormat="0" applyBorder="0" applyAlignment="0" applyProtection="0"/>
    <xf numFmtId="0" fontId="64" fillId="77" borderId="0" applyNumberFormat="0" applyBorder="0" applyAlignment="0" applyProtection="0"/>
    <xf numFmtId="0" fontId="68" fillId="78"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9" borderId="0" applyNumberFormat="0" applyBorder="0" applyAlignment="0" applyProtection="0"/>
    <xf numFmtId="0" fontId="68" fillId="80" borderId="0" applyNumberFormat="0" applyBorder="0" applyAlignment="0" applyProtection="0"/>
    <xf numFmtId="0" fontId="68" fillId="81" borderId="0" applyNumberFormat="0" applyBorder="0" applyAlignment="0" applyProtection="0"/>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78" fillId="0" borderId="0" applyNumberFormat="0" applyFill="0" applyBorder="0" applyAlignment="0" applyProtection="0"/>
    <xf numFmtId="0" fontId="2" fillId="0" borderId="0"/>
    <xf numFmtId="0" fontId="98" fillId="0" borderId="0" applyNumberFormat="0" applyFill="0" applyBorder="0" applyAlignment="0" applyProtection="0"/>
    <xf numFmtId="0" fontId="2" fillId="0" borderId="0"/>
    <xf numFmtId="0" fontId="2" fillId="0" borderId="0"/>
    <xf numFmtId="0" fontId="2" fillId="0" borderId="0"/>
    <xf numFmtId="49" fontId="24" fillId="0" borderId="29" applyNumberFormat="0" applyFont="0" applyFill="0" applyBorder="0" applyProtection="0">
      <alignment horizontal="left" vertical="center" indent="2"/>
    </xf>
    <xf numFmtId="49" fontId="24" fillId="0" borderId="55"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3" fillId="9" borderId="29">
      <alignment horizontal="right" vertical="center"/>
    </xf>
    <xf numFmtId="4" fontId="63"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174" fontId="104" fillId="0" borderId="0" applyFont="0" applyFill="0" applyBorder="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76" fillId="73" borderId="61" applyNumberFormat="0" applyAlignment="0" applyProtection="0"/>
    <xf numFmtId="0" fontId="24" fillId="0" borderId="29">
      <alignment horizontal="right" vertical="center"/>
    </xf>
    <xf numFmtId="4" fontId="24" fillId="0" borderId="29">
      <alignment horizontal="right" vertical="center"/>
    </xf>
    <xf numFmtId="0" fontId="104" fillId="0" borderId="0"/>
    <xf numFmtId="0" fontId="102" fillId="0" borderId="0"/>
    <xf numFmtId="0" fontId="102" fillId="0" borderId="0"/>
    <xf numFmtId="0" fontId="2" fillId="0" borderId="0"/>
    <xf numFmtId="0" fontId="2" fillId="0" borderId="0"/>
    <xf numFmtId="0" fontId="2" fillId="0" borderId="0"/>
    <xf numFmtId="0" fontId="2" fillId="0" borderId="0"/>
    <xf numFmtId="0" fontId="102"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4"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4" fillId="0" borderId="0" applyFont="0" applyFill="0" applyBorder="0" applyAlignment="0" applyProtection="0"/>
    <xf numFmtId="0" fontId="24" fillId="16" borderId="29"/>
    <xf numFmtId="4" fontId="24" fillId="16" borderId="29"/>
    <xf numFmtId="0" fontId="24" fillId="14" borderId="72">
      <alignment horizontal="left" vertical="center" wrapText="1" indent="2"/>
    </xf>
    <xf numFmtId="0" fontId="24" fillId="0" borderId="72">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45">
      <alignment horizontal="left" vertical="center" wrapText="1" indent="2"/>
    </xf>
    <xf numFmtId="0" fontId="24" fillId="0" borderId="45">
      <alignment horizontal="left" vertical="center" wrapText="1" indent="2"/>
    </xf>
    <xf numFmtId="0" fontId="25" fillId="0" borderId="0"/>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25" fillId="0" borderId="0"/>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70" fillId="86" borderId="60" applyNumberFormat="0" applyAlignment="0" applyProtection="0"/>
    <xf numFmtId="0" fontId="72" fillId="86" borderId="61" applyNumberFormat="0" applyAlignment="0" applyProtection="0"/>
    <xf numFmtId="0" fontId="73" fillId="86" borderId="61" applyNumberFormat="0" applyAlignment="0" applyProtection="0"/>
    <xf numFmtId="0" fontId="76" fillId="73" borderId="61" applyNumberFormat="0" applyAlignment="0" applyProtection="0"/>
    <xf numFmtId="0" fontId="77" fillId="0" borderId="63" applyNumberFormat="0" applyFill="0" applyAlignment="0" applyProtection="0"/>
    <xf numFmtId="0" fontId="85" fillId="73" borderId="61" applyNumberFormat="0" applyAlignment="0" applyProtection="0"/>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73" fillId="86"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55">
      <alignment horizontal="right" vertical="center"/>
    </xf>
    <xf numFmtId="4" fontId="20" fillId="14" borderId="55">
      <alignment horizontal="right" vertical="center"/>
    </xf>
    <xf numFmtId="0" fontId="20" fillId="14" borderId="56">
      <alignment horizontal="right" vertical="center"/>
    </xf>
    <xf numFmtId="4" fontId="20" fillId="14" borderId="56">
      <alignment horizontal="right" vertical="center"/>
    </xf>
    <xf numFmtId="0" fontId="73" fillId="86" borderId="61" applyNumberFormat="0" applyAlignment="0" applyProtection="0"/>
    <xf numFmtId="0" fontId="24" fillId="14" borderId="45">
      <alignment horizontal="left" vertical="center" wrapText="1" indent="2"/>
    </xf>
    <xf numFmtId="0" fontId="24" fillId="0" borderId="45">
      <alignment horizontal="left" vertical="center" wrapText="1" indent="2"/>
    </xf>
    <xf numFmtId="0" fontId="24" fillId="9" borderId="55">
      <alignment horizontal="left" vertical="center"/>
    </xf>
    <xf numFmtId="0" fontId="85" fillId="73" borderId="61" applyNumberFormat="0" applyAlignment="0" applyProtection="0"/>
    <xf numFmtId="0" fontId="89" fillId="86" borderId="60" applyNumberFormat="0" applyAlignment="0" applyProtection="0"/>
    <xf numFmtId="0" fontId="92" fillId="0" borderId="63" applyNumberFormat="0" applyFill="0" applyAlignment="0" applyProtection="0"/>
    <xf numFmtId="49" fontId="24" fillId="0" borderId="55" applyNumberFormat="0" applyFont="0" applyFill="0" applyBorder="0" applyProtection="0">
      <alignment horizontal="left" vertical="center" indent="5"/>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76" fillId="73" borderId="61"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4" fontId="20" fillId="14" borderId="69">
      <alignment horizontal="right" vertical="center"/>
    </xf>
    <xf numFmtId="0" fontId="24" fillId="16" borderId="69"/>
    <xf numFmtId="0" fontId="72" fillId="86" borderId="61" applyNumberFormat="0" applyAlignment="0" applyProtection="0"/>
    <xf numFmtId="0" fontId="20" fillId="9" borderId="69">
      <alignment horizontal="right" vertical="center"/>
    </xf>
    <xf numFmtId="0" fontId="24" fillId="0" borderId="69">
      <alignment horizontal="right" vertical="center"/>
    </xf>
    <xf numFmtId="0" fontId="92" fillId="0" borderId="63" applyNumberFormat="0" applyFill="0" applyAlignment="0" applyProtection="0"/>
    <xf numFmtId="0" fontId="24" fillId="9" borderId="70">
      <alignment horizontal="left" vertical="center"/>
    </xf>
    <xf numFmtId="0" fontId="85" fillId="73" borderId="61" applyNumberFormat="0" applyAlignment="0" applyProtection="0"/>
    <xf numFmtId="175" fontId="24" fillId="90" borderId="69" applyNumberFormat="0" applyFont="0" applyBorder="0" applyAlignment="0" applyProtection="0">
      <alignment horizontal="right" vertical="center"/>
    </xf>
    <xf numFmtId="0" fontId="67"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0" fillId="14" borderId="71">
      <alignment horizontal="right" vertical="center"/>
    </xf>
    <xf numFmtId="4" fontId="20" fillId="14" borderId="69">
      <alignment horizontal="right" vertical="center"/>
    </xf>
    <xf numFmtId="4" fontId="20" fillId="14" borderId="69">
      <alignment horizontal="right" vertical="center"/>
    </xf>
    <xf numFmtId="0" fontId="63" fillId="9" borderId="69">
      <alignment horizontal="right" vertical="center"/>
    </xf>
    <xf numFmtId="0" fontId="20" fillId="9" borderId="69">
      <alignment horizontal="right" vertical="center"/>
    </xf>
    <xf numFmtId="49" fontId="24" fillId="0" borderId="69" applyNumberFormat="0" applyFont="0" applyFill="0" applyBorder="0" applyProtection="0">
      <alignment horizontal="left" vertical="center" indent="2"/>
    </xf>
    <xf numFmtId="0" fontId="85" fillId="73" borderId="61" applyNumberFormat="0" applyAlignment="0" applyProtection="0"/>
    <xf numFmtId="0" fontId="70" fillId="86" borderId="60" applyNumberFormat="0" applyAlignment="0" applyProtection="0"/>
    <xf numFmtId="49" fontId="24" fillId="0" borderId="69" applyNumberFormat="0" applyFont="0" applyFill="0" applyBorder="0" applyProtection="0">
      <alignment horizontal="left" vertical="center" indent="2"/>
    </xf>
    <xf numFmtId="0" fontId="76" fillId="73" borderId="61" applyNumberFormat="0" applyAlignment="0" applyProtection="0"/>
    <xf numFmtId="4" fontId="24" fillId="0" borderId="69" applyFill="0" applyBorder="0" applyProtection="0">
      <alignment horizontal="right" vertical="center"/>
    </xf>
    <xf numFmtId="0" fontId="73" fillId="86" borderId="61" applyNumberFormat="0" applyAlignment="0" applyProtection="0"/>
    <xf numFmtId="0" fontId="92" fillId="0" borderId="63" applyNumberFormat="0" applyFill="0" applyAlignment="0" applyProtection="0"/>
    <xf numFmtId="0" fontId="89" fillId="86" borderId="60"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85" fillId="73" borderId="61" applyNumberFormat="0" applyAlignment="0" applyProtection="0"/>
    <xf numFmtId="0" fontId="70" fillId="86" borderId="60" applyNumberFormat="0" applyAlignment="0" applyProtection="0"/>
    <xf numFmtId="0" fontId="72" fillId="86" borderId="61" applyNumberFormat="0" applyAlignment="0" applyProtection="0"/>
    <xf numFmtId="0" fontId="24" fillId="14" borderId="72">
      <alignment horizontal="left" vertical="center" wrapText="1" indent="2"/>
    </xf>
    <xf numFmtId="0" fontId="73" fillId="86" borderId="61" applyNumberFormat="0" applyAlignment="0" applyProtection="0"/>
    <xf numFmtId="0" fontId="73" fillId="86" borderId="61" applyNumberFormat="0" applyAlignment="0" applyProtection="0"/>
    <xf numFmtId="4" fontId="20" fillId="14" borderId="70">
      <alignment horizontal="right" vertical="center"/>
    </xf>
    <xf numFmtId="0" fontId="20" fillId="14" borderId="70">
      <alignment horizontal="right" vertical="center"/>
    </xf>
    <xf numFmtId="0" fontId="20" fillId="14" borderId="69">
      <alignment horizontal="right" vertical="center"/>
    </xf>
    <xf numFmtId="4" fontId="63" fillId="9" borderId="69">
      <alignment horizontal="right" vertical="center"/>
    </xf>
    <xf numFmtId="0" fontId="76" fillId="73" borderId="61" applyNumberFormat="0" applyAlignment="0" applyProtection="0"/>
    <xf numFmtId="0" fontId="77" fillId="0" borderId="63" applyNumberFormat="0" applyFill="0" applyAlignment="0" applyProtection="0"/>
    <xf numFmtId="0" fontId="92" fillId="0" borderId="63" applyNumberFormat="0" applyFill="0" applyAlignment="0" applyProtection="0"/>
    <xf numFmtId="0" fontId="67" fillId="89" borderId="68" applyNumberFormat="0" applyFont="0" applyAlignment="0" applyProtection="0"/>
    <xf numFmtId="0" fontId="85" fillId="73" borderId="61"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73" fillId="86" borderId="61" applyNumberFormat="0" applyAlignment="0" applyProtection="0"/>
    <xf numFmtId="0" fontId="24" fillId="0" borderId="72">
      <alignment horizontal="left" vertical="center" wrapText="1" indent="2"/>
    </xf>
    <xf numFmtId="0" fontId="67" fillId="89" borderId="68" applyNumberFormat="0" applyFont="0" applyAlignment="0" applyProtection="0"/>
    <xf numFmtId="0" fontId="25"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4" fontId="24" fillId="16" borderId="69"/>
    <xf numFmtId="0" fontId="20" fillId="14" borderId="69">
      <alignment horizontal="right" vertical="center"/>
    </xf>
    <xf numFmtId="0" fontId="92" fillId="0" borderId="63" applyNumberFormat="0" applyFill="0" applyAlignment="0" applyProtection="0"/>
    <xf numFmtId="4" fontId="20" fillId="14" borderId="71">
      <alignment horizontal="right" vertical="center"/>
    </xf>
    <xf numFmtId="0" fontId="72" fillId="86" borderId="61" applyNumberFormat="0" applyAlignment="0" applyProtection="0"/>
    <xf numFmtId="0" fontId="20" fillId="14" borderId="70">
      <alignment horizontal="right" vertical="center"/>
    </xf>
    <xf numFmtId="0" fontId="73" fillId="86" borderId="61" applyNumberFormat="0" applyAlignment="0" applyProtection="0"/>
    <xf numFmtId="0" fontId="77" fillId="0" borderId="63" applyNumberFormat="0" applyFill="0" applyAlignment="0" applyProtection="0"/>
    <xf numFmtId="0" fontId="67" fillId="89" borderId="68" applyNumberFormat="0" applyFont="0" applyAlignment="0" applyProtection="0"/>
    <xf numFmtId="4" fontId="20" fillId="14" borderId="70">
      <alignment horizontal="right" vertical="center"/>
    </xf>
    <xf numFmtId="0" fontId="24" fillId="14" borderId="72">
      <alignment horizontal="left" vertical="center" wrapText="1" indent="2"/>
    </xf>
    <xf numFmtId="0" fontId="24" fillId="16" borderId="69"/>
    <xf numFmtId="175"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0" fillId="9" borderId="69">
      <alignment horizontal="right" vertical="center"/>
    </xf>
    <xf numFmtId="0" fontId="77" fillId="0" borderId="63"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73" fillId="86" borderId="61" applyNumberFormat="0" applyAlignment="0" applyProtection="0"/>
    <xf numFmtId="4" fontId="20" fillId="14" borderId="71">
      <alignment horizontal="right" vertical="center"/>
    </xf>
    <xf numFmtId="0" fontId="85" fillId="73" borderId="61" applyNumberFormat="0" applyAlignment="0" applyProtection="0"/>
    <xf numFmtId="0" fontId="85" fillId="73" borderId="61" applyNumberFormat="0" applyAlignment="0" applyProtection="0"/>
    <xf numFmtId="0" fontId="67" fillId="89" borderId="68" applyNumberFormat="0" applyFont="0" applyAlignment="0" applyProtection="0"/>
    <xf numFmtId="0" fontId="89" fillId="86" borderId="60" applyNumberFormat="0" applyAlignment="0" applyProtection="0"/>
    <xf numFmtId="0" fontId="92" fillId="0" borderId="63" applyNumberFormat="0" applyFill="0" applyAlignment="0" applyProtection="0"/>
    <xf numFmtId="0" fontId="20" fillId="14" borderId="69">
      <alignment horizontal="right" vertical="center"/>
    </xf>
    <xf numFmtId="0" fontId="25" fillId="89" borderId="68" applyNumberFormat="0" applyFont="0" applyAlignment="0" applyProtection="0"/>
    <xf numFmtId="4" fontId="24" fillId="0" borderId="69">
      <alignment horizontal="right" vertical="center"/>
    </xf>
    <xf numFmtId="0" fontId="92" fillId="0" borderId="63" applyNumberFormat="0" applyFill="0" applyAlignment="0" applyProtection="0"/>
    <xf numFmtId="0" fontId="20" fillId="14" borderId="69">
      <alignment horizontal="right" vertical="center"/>
    </xf>
    <xf numFmtId="0" fontId="20" fillId="14" borderId="69">
      <alignment horizontal="right" vertical="center"/>
    </xf>
    <xf numFmtId="4" fontId="63" fillId="9" borderId="69">
      <alignment horizontal="right" vertical="center"/>
    </xf>
    <xf numFmtId="0" fontId="20" fillId="9" borderId="69">
      <alignment horizontal="right" vertical="center"/>
    </xf>
    <xf numFmtId="4" fontId="20" fillId="9" borderId="69">
      <alignment horizontal="right" vertical="center"/>
    </xf>
    <xf numFmtId="0" fontId="63" fillId="9" borderId="69">
      <alignment horizontal="right" vertical="center"/>
    </xf>
    <xf numFmtId="4" fontId="63" fillId="9" borderId="69">
      <alignment horizontal="right" vertical="center"/>
    </xf>
    <xf numFmtId="0" fontId="20" fillId="14" borderId="69">
      <alignment horizontal="right" vertical="center"/>
    </xf>
    <xf numFmtId="4" fontId="20" fillId="14" borderId="69">
      <alignment horizontal="right" vertical="center"/>
    </xf>
    <xf numFmtId="0" fontId="20" fillId="14" borderId="69">
      <alignment horizontal="right" vertical="center"/>
    </xf>
    <xf numFmtId="4" fontId="20" fillId="14" borderId="69">
      <alignment horizontal="right" vertical="center"/>
    </xf>
    <xf numFmtId="0" fontId="20" fillId="14" borderId="70">
      <alignment horizontal="right" vertical="center"/>
    </xf>
    <xf numFmtId="4" fontId="20" fillId="14" borderId="70">
      <alignment horizontal="right" vertical="center"/>
    </xf>
    <xf numFmtId="0" fontId="20" fillId="14" borderId="71">
      <alignment horizontal="right" vertical="center"/>
    </xf>
    <xf numFmtId="4" fontId="20" fillId="14" borderId="71">
      <alignment horizontal="right" vertical="center"/>
    </xf>
    <xf numFmtId="0" fontId="73"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85" fillId="73" borderId="61"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89" fillId="86" borderId="60" applyNumberFormat="0" applyAlignment="0" applyProtection="0"/>
    <xf numFmtId="175" fontId="24" fillId="90" borderId="69" applyNumberFormat="0" applyFont="0" applyBorder="0" applyAlignment="0" applyProtection="0">
      <alignment horizontal="right" vertical="center"/>
    </xf>
    <xf numFmtId="0" fontId="24" fillId="16" borderId="69"/>
    <xf numFmtId="4" fontId="24" fillId="16" borderId="69"/>
    <xf numFmtId="0" fontId="92" fillId="0" borderId="63" applyNumberFormat="0" applyFill="0" applyAlignment="0" applyProtection="0"/>
    <xf numFmtId="0" fontId="25" fillId="89" borderId="68" applyNumberFormat="0" applyFont="0" applyAlignment="0" applyProtection="0"/>
    <xf numFmtId="0" fontId="67" fillId="89" borderId="68" applyNumberFormat="0" applyFont="0" applyAlignment="0" applyProtection="0"/>
    <xf numFmtId="0" fontId="24" fillId="0" borderId="69" applyNumberFormat="0" applyFill="0" applyAlignment="0" applyProtection="0"/>
    <xf numFmtId="0" fontId="77" fillId="0" borderId="63" applyNumberFormat="0" applyFill="0" applyAlignment="0" applyProtection="0"/>
    <xf numFmtId="0" fontId="92" fillId="0" borderId="63" applyNumberFormat="0" applyFill="0" applyAlignment="0" applyProtection="0"/>
    <xf numFmtId="0" fontId="76" fillId="73" borderId="61" applyNumberFormat="0" applyAlignment="0" applyProtection="0"/>
    <xf numFmtId="0" fontId="73" fillId="86" borderId="61" applyNumberFormat="0" applyAlignment="0" applyProtection="0"/>
    <xf numFmtId="4" fontId="63" fillId="9" borderId="69">
      <alignment horizontal="right" vertical="center"/>
    </xf>
    <xf numFmtId="0" fontId="20" fillId="9" borderId="69">
      <alignment horizontal="right" vertical="center"/>
    </xf>
    <xf numFmtId="175" fontId="24" fillId="90" borderId="69" applyNumberFormat="0" applyFont="0" applyBorder="0" applyAlignment="0" applyProtection="0">
      <alignment horizontal="right" vertical="center"/>
    </xf>
    <xf numFmtId="0" fontId="77" fillId="0" borderId="63"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89" fillId="86" borderId="60" applyNumberFormat="0" applyAlignment="0" applyProtection="0"/>
    <xf numFmtId="0" fontId="20" fillId="14" borderId="71">
      <alignment horizontal="right" vertical="center"/>
    </xf>
    <xf numFmtId="0" fontId="76" fillId="73" borderId="61" applyNumberFormat="0" applyAlignment="0" applyProtection="0"/>
    <xf numFmtId="0" fontId="20" fillId="14" borderId="71">
      <alignment horizontal="right" vertical="center"/>
    </xf>
    <xf numFmtId="4" fontId="20" fillId="14" borderId="69">
      <alignment horizontal="right" vertical="center"/>
    </xf>
    <xf numFmtId="0" fontId="20" fillId="14" borderId="69">
      <alignment horizontal="right" vertical="center"/>
    </xf>
    <xf numFmtId="0" fontId="70" fillId="86" borderId="60" applyNumberFormat="0" applyAlignment="0" applyProtection="0"/>
    <xf numFmtId="0" fontId="72" fillId="86" borderId="61" applyNumberFormat="0" applyAlignment="0" applyProtection="0"/>
    <xf numFmtId="0" fontId="77" fillId="0" borderId="63" applyNumberFormat="0" applyFill="0" applyAlignment="0" applyProtection="0"/>
    <xf numFmtId="0" fontId="24" fillId="16" borderId="69"/>
    <xf numFmtId="4" fontId="24" fillId="16" borderId="69"/>
    <xf numFmtId="4" fontId="20" fillId="14" borderId="69">
      <alignment horizontal="right" vertical="center"/>
    </xf>
    <xf numFmtId="0" fontId="63" fillId="9" borderId="69">
      <alignment horizontal="right" vertical="center"/>
    </xf>
    <xf numFmtId="0" fontId="76" fillId="73" borderId="61" applyNumberFormat="0" applyAlignment="0" applyProtection="0"/>
    <xf numFmtId="0" fontId="73" fillId="86" borderId="61"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89" fillId="86" borderId="60" applyNumberFormat="0" applyAlignment="0" applyProtection="0"/>
    <xf numFmtId="0" fontId="85" fillId="73" borderId="61" applyNumberFormat="0" applyAlignment="0" applyProtection="0"/>
    <xf numFmtId="0" fontId="72" fillId="86" borderId="61" applyNumberFormat="0" applyAlignment="0" applyProtection="0"/>
    <xf numFmtId="0" fontId="70" fillId="86" borderId="60" applyNumberFormat="0" applyAlignment="0" applyProtection="0"/>
    <xf numFmtId="0" fontId="20" fillId="14" borderId="71">
      <alignment horizontal="right" vertical="center"/>
    </xf>
    <xf numFmtId="0" fontId="63" fillId="9" borderId="69">
      <alignment horizontal="right" vertical="center"/>
    </xf>
    <xf numFmtId="4" fontId="20" fillId="9" borderId="69">
      <alignment horizontal="right" vertical="center"/>
    </xf>
    <xf numFmtId="4" fontId="20"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0" fillId="9" borderId="69">
      <alignment horizontal="right" vertical="center"/>
    </xf>
    <xf numFmtId="0" fontId="85" fillId="73" borderId="61" applyNumberFormat="0" applyAlignment="0" applyProtection="0"/>
    <xf numFmtId="0" fontId="76" fillId="73" borderId="61" applyNumberFormat="0" applyAlignment="0" applyProtection="0"/>
    <xf numFmtId="0" fontId="72" fillId="86" borderId="61"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 fillId="0" borderId="0"/>
    <xf numFmtId="0" fontId="24" fillId="0" borderId="87">
      <alignment horizontal="left" vertical="center" wrapText="1" indent="2"/>
    </xf>
    <xf numFmtId="0" fontId="67" fillId="89" borderId="83" applyNumberFormat="0" applyFont="0" applyAlignment="0" applyProtection="0"/>
    <xf numFmtId="0" fontId="89" fillId="86" borderId="88" applyNumberFormat="0" applyAlignment="0" applyProtection="0"/>
    <xf numFmtId="0" fontId="85" fillId="73" borderId="81" applyNumberFormat="0" applyAlignment="0" applyProtection="0"/>
    <xf numFmtId="0" fontId="77" fillId="0" borderId="82" applyNumberFormat="0" applyFill="0" applyAlignment="0" applyProtection="0"/>
    <xf numFmtId="4" fontId="24" fillId="0" borderId="92" applyFill="0" applyBorder="0" applyProtection="0">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4" fontId="20" fillId="14" borderId="86">
      <alignment horizontal="right" vertical="center"/>
    </xf>
    <xf numFmtId="0" fontId="24" fillId="16" borderId="84"/>
    <xf numFmtId="0" fontId="60" fillId="0" borderId="0" applyNumberFormat="0" applyFill="0" applyBorder="0" applyAlignment="0" applyProtection="0"/>
    <xf numFmtId="0" fontId="76" fillId="73" borderId="81" applyNumberFormat="0" applyAlignment="0" applyProtection="0"/>
    <xf numFmtId="0" fontId="73" fillId="86" borderId="81" applyNumberFormat="0" applyAlignment="0" applyProtection="0"/>
    <xf numFmtId="0" fontId="20" fillId="14" borderId="84">
      <alignment horizontal="right" vertical="center"/>
    </xf>
    <xf numFmtId="0" fontId="20" fillId="14" borderId="84">
      <alignment horizontal="right" vertical="center"/>
    </xf>
    <xf numFmtId="4" fontId="24" fillId="0" borderId="92">
      <alignment horizontal="right" vertical="center"/>
    </xf>
    <xf numFmtId="0" fontId="67" fillId="89" borderId="83"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85" applyNumberFormat="0" applyFont="0" applyFill="0" applyBorder="0" applyProtection="0">
      <alignment horizontal="left" vertical="center" indent="5"/>
    </xf>
    <xf numFmtId="0" fontId="59" fillId="0" borderId="0" applyNumberFormat="0" applyFill="0" applyBorder="0" applyAlignment="0" applyProtection="0"/>
    <xf numFmtId="0" fontId="20" fillId="14" borderId="84">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1"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1"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0" fillId="86" borderId="88"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1" fillId="58" borderId="0" applyNumberFormat="0" applyBorder="0" applyAlignment="0" applyProtection="0"/>
    <xf numFmtId="4" fontId="24" fillId="16" borderId="84"/>
    <xf numFmtId="0" fontId="2" fillId="59" borderId="0" applyNumberFormat="0" applyBorder="0" applyAlignment="0" applyProtection="0"/>
    <xf numFmtId="0" fontId="2" fillId="60" borderId="0" applyNumberFormat="0" applyBorder="0" applyAlignment="0" applyProtection="0"/>
    <xf numFmtId="0" fontId="61"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1" fillId="64" borderId="0" applyNumberFormat="0" applyBorder="0" applyAlignment="0" applyProtection="0"/>
    <xf numFmtId="0" fontId="20" fillId="14" borderId="92">
      <alignment horizontal="right" vertical="center"/>
    </xf>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0" fontId="70" fillId="86" borderId="88" applyNumberFormat="0" applyAlignment="0" applyProtection="0"/>
    <xf numFmtId="0" fontId="57" fillId="46" borderId="51" applyNumberFormat="0" applyAlignment="0" applyProtection="0"/>
    <xf numFmtId="0" fontId="85" fillId="73" borderId="81"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1" applyNumberFormat="0" applyAlignment="0" applyProtection="0"/>
    <xf numFmtId="0" fontId="72" fillId="86" borderId="89" applyNumberFormat="0" applyAlignment="0" applyProtection="0"/>
    <xf numFmtId="49" fontId="24" fillId="0" borderId="93" applyNumberFormat="0" applyFont="0" applyFill="0" applyBorder="0" applyProtection="0">
      <alignment horizontal="left" vertical="center" indent="5"/>
    </xf>
    <xf numFmtId="0" fontId="73" fillId="86" borderId="89" applyNumberFormat="0" applyAlignment="0" applyProtection="0"/>
    <xf numFmtId="4" fontId="20" fillId="14" borderId="86">
      <alignment horizontal="right" vertical="center"/>
    </xf>
    <xf numFmtId="49" fontId="24" fillId="0" borderId="85" applyNumberFormat="0" applyFont="0" applyFill="0" applyBorder="0" applyProtection="0">
      <alignment horizontal="left" vertical="center" indent="5"/>
    </xf>
    <xf numFmtId="0" fontId="2" fillId="60" borderId="0" applyNumberFormat="0" applyBorder="0" applyAlignment="0" applyProtection="0"/>
    <xf numFmtId="49" fontId="24" fillId="0" borderId="85" applyNumberFormat="0" applyFont="0" applyFill="0" applyBorder="0" applyProtection="0">
      <alignment horizontal="left" vertical="center" indent="5"/>
    </xf>
    <xf numFmtId="0" fontId="24" fillId="14" borderId="95">
      <alignment horizontal="left" vertical="center" wrapText="1" indent="2"/>
    </xf>
    <xf numFmtId="0" fontId="67" fillId="89" borderId="91" applyNumberFormat="0" applyFont="0" applyAlignment="0" applyProtection="0"/>
    <xf numFmtId="4" fontId="24" fillId="16" borderId="84"/>
    <xf numFmtId="4" fontId="20" fillId="14" borderId="84">
      <alignment horizontal="right" vertical="center"/>
    </xf>
    <xf numFmtId="4" fontId="20" fillId="14" borderId="84">
      <alignment horizontal="right" vertical="center"/>
    </xf>
    <xf numFmtId="4" fontId="24" fillId="0" borderId="84" applyFill="0" applyBorder="0" applyProtection="0">
      <alignment horizontal="right" vertical="center"/>
    </xf>
    <xf numFmtId="0" fontId="20" fillId="9" borderId="84">
      <alignment horizontal="right" vertical="center"/>
    </xf>
    <xf numFmtId="0" fontId="20" fillId="14" borderId="84">
      <alignment horizontal="right" vertical="center"/>
    </xf>
    <xf numFmtId="0" fontId="61" fillId="58" borderId="0" applyNumberFormat="0" applyBorder="0" applyAlignment="0" applyProtection="0"/>
    <xf numFmtId="0" fontId="24" fillId="9" borderId="85">
      <alignment horizontal="left" vertical="center"/>
    </xf>
    <xf numFmtId="0" fontId="24" fillId="0" borderId="84" applyNumberFormat="0" applyFill="0" applyAlignment="0" applyProtection="0"/>
    <xf numFmtId="0" fontId="76" fillId="73" borderId="81" applyNumberFormat="0" applyAlignment="0" applyProtection="0"/>
    <xf numFmtId="0" fontId="61" fillId="64" borderId="0" applyNumberFormat="0" applyBorder="0" applyAlignment="0" applyProtection="0"/>
    <xf numFmtId="0" fontId="73" fillId="86" borderId="81" applyNumberFormat="0" applyAlignment="0" applyProtection="0"/>
    <xf numFmtId="4" fontId="20" fillId="14" borderId="92">
      <alignment horizontal="right" vertical="center"/>
    </xf>
    <xf numFmtId="0" fontId="92" fillId="0" borderId="82" applyNumberFormat="0" applyFill="0" applyAlignment="0" applyProtection="0"/>
    <xf numFmtId="0" fontId="77" fillId="0" borderId="82" applyNumberFormat="0" applyFill="0" applyAlignment="0" applyProtection="0"/>
    <xf numFmtId="0" fontId="73" fillId="86" borderId="81" applyNumberFormat="0" applyAlignment="0" applyProtection="0"/>
    <xf numFmtId="0" fontId="85" fillId="73" borderId="81" applyNumberFormat="0" applyAlignment="0" applyProtection="0"/>
    <xf numFmtId="0" fontId="73" fillId="86" borderId="74" applyNumberFormat="0" applyAlignment="0" applyProtection="0"/>
    <xf numFmtId="4" fontId="20" fillId="14" borderId="84">
      <alignment horizontal="right" vertical="center"/>
    </xf>
    <xf numFmtId="0" fontId="67" fillId="89" borderId="83" applyNumberFormat="0" applyFont="0" applyAlignment="0" applyProtection="0"/>
    <xf numFmtId="0" fontId="24" fillId="0" borderId="84">
      <alignment horizontal="right" vertical="center"/>
    </xf>
    <xf numFmtId="0" fontId="24" fillId="9" borderId="85">
      <alignment horizontal="left" vertical="center"/>
    </xf>
    <xf numFmtId="0" fontId="24" fillId="14" borderId="87">
      <alignment horizontal="left" vertical="center" wrapText="1" indent="2"/>
    </xf>
    <xf numFmtId="0" fontId="2" fillId="47" borderId="0" applyNumberFormat="0" applyBorder="0" applyAlignment="0" applyProtection="0"/>
    <xf numFmtId="0" fontId="24" fillId="16" borderId="84"/>
    <xf numFmtId="4" fontId="63" fillId="9" borderId="84">
      <alignment horizontal="right" vertical="center"/>
    </xf>
    <xf numFmtId="4" fontId="20" fillId="14" borderId="85">
      <alignment horizontal="right" vertical="center"/>
    </xf>
    <xf numFmtId="4" fontId="20" fillId="14" borderId="86">
      <alignment horizontal="right" vertical="center"/>
    </xf>
    <xf numFmtId="0" fontId="85" fillId="73" borderId="74" applyNumberFormat="0" applyAlignment="0" applyProtection="0"/>
    <xf numFmtId="4" fontId="20" fillId="14" borderId="84">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84" applyNumberFormat="0" applyFont="0" applyFill="0" applyBorder="0" applyProtection="0">
      <alignment horizontal="left" vertical="center" indent="2"/>
    </xf>
    <xf numFmtId="0" fontId="20" fillId="9" borderId="84">
      <alignment horizontal="right" vertical="center"/>
    </xf>
    <xf numFmtId="175" fontId="24" fillId="90" borderId="84" applyNumberFormat="0" applyFont="0" applyBorder="0" applyAlignment="0" applyProtection="0">
      <alignment horizontal="right" vertical="center"/>
    </xf>
    <xf numFmtId="0" fontId="73" fillId="86" borderId="81" applyNumberFormat="0" applyAlignment="0" applyProtection="0"/>
    <xf numFmtId="0" fontId="72" fillId="86" borderId="81" applyNumberFormat="0" applyAlignment="0" applyProtection="0"/>
    <xf numFmtId="4" fontId="24" fillId="16" borderId="84"/>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87">
      <alignment horizontal="left" vertical="center" wrapText="1" indent="2"/>
    </xf>
    <xf numFmtId="0" fontId="77" fillId="0" borderId="82" applyNumberFormat="0" applyFill="0" applyAlignment="0" applyProtection="0"/>
    <xf numFmtId="0" fontId="77" fillId="0" borderId="82" applyNumberFormat="0" applyFill="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49" fontId="24" fillId="0" borderId="85" applyNumberFormat="0" applyFont="0" applyFill="0" applyBorder="0" applyProtection="0">
      <alignment horizontal="left" vertical="center" indent="5"/>
    </xf>
    <xf numFmtId="0" fontId="25" fillId="89" borderId="91" applyNumberFormat="0" applyFont="0" applyAlignment="0" applyProtection="0"/>
    <xf numFmtId="4" fontId="20" fillId="9" borderId="84">
      <alignment horizontal="right" vertical="center"/>
    </xf>
    <xf numFmtId="0" fontId="92" fillId="0" borderId="82" applyNumberFormat="0" applyFill="0" applyAlignment="0" applyProtection="0"/>
    <xf numFmtId="0" fontId="24" fillId="0" borderId="87">
      <alignment horizontal="left" vertical="center" wrapText="1" indent="2"/>
    </xf>
    <xf numFmtId="0" fontId="92" fillId="0" borderId="75" applyNumberFormat="0" applyFill="0" applyAlignment="0" applyProtection="0"/>
    <xf numFmtId="0" fontId="24" fillId="14" borderId="87">
      <alignment horizontal="left" vertical="center" wrapText="1" indent="2"/>
    </xf>
    <xf numFmtId="0" fontId="85" fillId="73" borderId="81" applyNumberFormat="0" applyAlignment="0" applyProtection="0"/>
    <xf numFmtId="4" fontId="24" fillId="0" borderId="84">
      <alignment horizontal="right" vertical="center"/>
    </xf>
    <xf numFmtId="0" fontId="25" fillId="89" borderId="83" applyNumberFormat="0" applyFont="0" applyAlignment="0" applyProtection="0"/>
    <xf numFmtId="0" fontId="72" fillId="86" borderId="81" applyNumberFormat="0" applyAlignment="0" applyProtection="0"/>
    <xf numFmtId="0" fontId="24" fillId="16" borderId="84"/>
    <xf numFmtId="0" fontId="2" fillId="47" borderId="0" applyNumberFormat="0" applyBorder="0" applyAlignment="0" applyProtection="0"/>
    <xf numFmtId="0" fontId="24" fillId="14" borderId="87">
      <alignment horizontal="left" vertical="center" wrapText="1" indent="2"/>
    </xf>
    <xf numFmtId="0" fontId="70" fillId="86" borderId="88" applyNumberFormat="0" applyAlignment="0" applyProtection="0"/>
    <xf numFmtId="49" fontId="24" fillId="0" borderId="84" applyNumberFormat="0" applyFont="0" applyFill="0" applyBorder="0" applyProtection="0">
      <alignment horizontal="left" vertical="center" indent="2"/>
    </xf>
    <xf numFmtId="0" fontId="20" fillId="14" borderId="84">
      <alignment horizontal="right" vertical="center"/>
    </xf>
    <xf numFmtId="0" fontId="24" fillId="14" borderId="87">
      <alignment horizontal="left" vertical="center" wrapText="1" indent="2"/>
    </xf>
    <xf numFmtId="4" fontId="20" fillId="14" borderId="86">
      <alignment horizontal="right" vertical="center"/>
    </xf>
    <xf numFmtId="0" fontId="2" fillId="47" borderId="0" applyNumberFormat="0" applyBorder="0" applyAlignment="0" applyProtection="0"/>
    <xf numFmtId="0" fontId="85" fillId="73" borderId="81" applyNumberFormat="0" applyAlignment="0" applyProtection="0"/>
    <xf numFmtId="4" fontId="20" fillId="9" borderId="84">
      <alignment horizontal="right" vertical="center"/>
    </xf>
    <xf numFmtId="0" fontId="76" fillId="73" borderId="81" applyNumberFormat="0" applyAlignment="0" applyProtection="0"/>
    <xf numFmtId="4" fontId="63" fillId="9" borderId="92">
      <alignment horizontal="right" vertical="center"/>
    </xf>
    <xf numFmtId="0" fontId="24" fillId="16" borderId="84"/>
    <xf numFmtId="0" fontId="63" fillId="9" borderId="84">
      <alignment horizontal="right" vertical="center"/>
    </xf>
    <xf numFmtId="0" fontId="20" fillId="14" borderId="84">
      <alignment horizontal="right" vertical="center"/>
    </xf>
    <xf numFmtId="0" fontId="24" fillId="14" borderId="87">
      <alignment horizontal="left" vertical="center" wrapText="1" indent="2"/>
    </xf>
    <xf numFmtId="4" fontId="20" fillId="14" borderId="85">
      <alignment horizontal="right" vertical="center"/>
    </xf>
    <xf numFmtId="0" fontId="92" fillId="0" borderId="82" applyNumberFormat="0" applyFill="0" applyAlignment="0" applyProtection="0"/>
    <xf numFmtId="0" fontId="24" fillId="0" borderId="87">
      <alignment horizontal="left" vertical="center" wrapText="1" indent="2"/>
    </xf>
    <xf numFmtId="4" fontId="24" fillId="0" borderId="84" applyFill="0" applyBorder="0" applyProtection="0">
      <alignment horizontal="right" vertical="center"/>
    </xf>
    <xf numFmtId="0" fontId="73" fillId="86" borderId="74" applyNumberFormat="0" applyAlignment="0" applyProtection="0"/>
    <xf numFmtId="0" fontId="63" fillId="9" borderId="84">
      <alignment horizontal="right" vertical="center"/>
    </xf>
    <xf numFmtId="0" fontId="76" fillId="73" borderId="89" applyNumberFormat="0" applyAlignment="0" applyProtection="0"/>
    <xf numFmtId="4" fontId="20" fillId="14" borderId="84">
      <alignment horizontal="right" vertical="center"/>
    </xf>
    <xf numFmtId="0" fontId="85" fillId="73" borderId="74" applyNumberFormat="0" applyAlignment="0" applyProtection="0"/>
    <xf numFmtId="4" fontId="63" fillId="9" borderId="84">
      <alignment horizontal="right" vertical="center"/>
    </xf>
    <xf numFmtId="0" fontId="24" fillId="9" borderId="85">
      <alignment horizontal="left" vertical="center"/>
    </xf>
    <xf numFmtId="0" fontId="67" fillId="89" borderId="76" applyNumberFormat="0" applyFont="0" applyAlignment="0" applyProtection="0"/>
    <xf numFmtId="0" fontId="89" fillId="86" borderId="73" applyNumberFormat="0" applyAlignment="0" applyProtection="0"/>
    <xf numFmtId="0" fontId="60" fillId="0" borderId="0" applyNumberFormat="0" applyFill="0" applyBorder="0" applyAlignment="0" applyProtection="0"/>
    <xf numFmtId="0" fontId="92" fillId="0" borderId="75" applyNumberFormat="0" applyFill="0" applyAlignment="0" applyProtection="0"/>
    <xf numFmtId="0" fontId="2" fillId="47" borderId="0" applyNumberFormat="0" applyBorder="0" applyAlignment="0" applyProtection="0"/>
    <xf numFmtId="0" fontId="61" fillId="52" borderId="0" applyNumberFormat="0" applyBorder="0" applyAlignment="0" applyProtection="0"/>
    <xf numFmtId="0" fontId="72" fillId="86" borderId="81" applyNumberFormat="0" applyAlignment="0" applyProtection="0"/>
    <xf numFmtId="0" fontId="20" fillId="9" borderId="84">
      <alignment horizontal="right" vertical="center"/>
    </xf>
    <xf numFmtId="0" fontId="85" fillId="73" borderId="81" applyNumberFormat="0" applyAlignment="0" applyProtection="0"/>
    <xf numFmtId="0" fontId="24" fillId="0" borderId="87">
      <alignment horizontal="left" vertical="center" wrapText="1" indent="2"/>
    </xf>
    <xf numFmtId="0" fontId="20" fillId="14" borderId="86">
      <alignment horizontal="right" vertical="center"/>
    </xf>
    <xf numFmtId="0" fontId="67" fillId="89" borderId="83" applyNumberFormat="0" applyFont="0" applyAlignment="0" applyProtection="0"/>
    <xf numFmtId="0" fontId="61" fillId="64" borderId="0" applyNumberFormat="0" applyBorder="0" applyAlignment="0" applyProtection="0"/>
    <xf numFmtId="49" fontId="22" fillId="0" borderId="84" applyNumberFormat="0" applyFill="0" applyBorder="0" applyProtection="0">
      <alignment horizontal="left" vertical="center"/>
    </xf>
    <xf numFmtId="0" fontId="25" fillId="89" borderId="83" applyNumberFormat="0" applyFont="0" applyAlignment="0" applyProtection="0"/>
    <xf numFmtId="0" fontId="61" fillId="61" borderId="0" applyNumberFormat="0" applyBorder="0" applyAlignment="0" applyProtection="0"/>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4" fontId="24" fillId="0" borderId="84" applyFill="0" applyBorder="0" applyProtection="0">
      <alignment horizontal="righ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49" fontId="24" fillId="0" borderId="84" applyNumberFormat="0" applyFont="0" applyFill="0" applyBorder="0" applyProtection="0">
      <alignment horizontal="left" vertical="center" indent="2"/>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70" fillId="86" borderId="88"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0" fillId="14" borderId="85">
      <alignment horizontal="right" vertical="center"/>
    </xf>
    <xf numFmtId="0" fontId="92" fillId="0" borderId="82" applyNumberFormat="0" applyFill="0" applyAlignment="0" applyProtection="0"/>
    <xf numFmtId="0" fontId="58" fillId="46" borderId="50" applyNumberFormat="0" applyAlignment="0" applyProtection="0"/>
    <xf numFmtId="0" fontId="67" fillId="89" borderId="83" applyNumberFormat="0" applyFont="0" applyAlignment="0" applyProtection="0"/>
    <xf numFmtId="4" fontId="24" fillId="0" borderId="84"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0" fillId="14" borderId="86">
      <alignment horizontal="right" vertical="center"/>
    </xf>
    <xf numFmtId="0" fontId="2" fillId="51" borderId="0" applyNumberFormat="0" applyBorder="0" applyAlignment="0" applyProtection="0"/>
    <xf numFmtId="0" fontId="20" fillId="14" borderId="84">
      <alignment horizontal="right" vertical="center"/>
    </xf>
    <xf numFmtId="0" fontId="89" fillId="86" borderId="88" applyNumberFormat="0" applyAlignment="0" applyProtection="0"/>
    <xf numFmtId="0" fontId="2" fillId="50" borderId="0" applyNumberFormat="0" applyBorder="0" applyAlignment="0" applyProtection="0"/>
    <xf numFmtId="0" fontId="72" fillId="86" borderId="81" applyNumberFormat="0" applyAlignment="0" applyProtection="0"/>
    <xf numFmtId="0" fontId="92" fillId="0" borderId="82" applyNumberFormat="0" applyFill="0" applyAlignment="0" applyProtection="0"/>
    <xf numFmtId="4" fontId="20" fillId="14" borderId="84">
      <alignment horizontal="right" vertical="center"/>
    </xf>
    <xf numFmtId="0" fontId="61" fillId="55" borderId="0" applyNumberFormat="0" applyBorder="0" applyAlignment="0" applyProtection="0"/>
    <xf numFmtId="0" fontId="24" fillId="0" borderId="84" applyNumberFormat="0" applyFill="0" applyAlignment="0" applyProtection="0"/>
    <xf numFmtId="0" fontId="2" fillId="56" borderId="0" applyNumberFormat="0" applyBorder="0" applyAlignment="0" applyProtection="0"/>
    <xf numFmtId="0" fontId="92" fillId="0" borderId="82" applyNumberFormat="0" applyFill="0" applyAlignment="0" applyProtection="0"/>
    <xf numFmtId="4" fontId="24" fillId="0" borderId="84">
      <alignment horizontal="right" vertical="center"/>
    </xf>
    <xf numFmtId="4" fontId="20" fillId="14" borderId="86">
      <alignment horizontal="right" vertical="center"/>
    </xf>
    <xf numFmtId="0" fontId="63" fillId="9" borderId="84">
      <alignment horizontal="right" vertical="center"/>
    </xf>
    <xf numFmtId="0" fontId="25" fillId="89" borderId="83" applyNumberFormat="0" applyFont="0" applyAlignment="0" applyProtection="0"/>
    <xf numFmtId="0" fontId="2" fillId="59" borderId="0" applyNumberFormat="0" applyBorder="0" applyAlignment="0" applyProtection="0"/>
    <xf numFmtId="0" fontId="85" fillId="73" borderId="81" applyNumberFormat="0" applyAlignment="0" applyProtection="0"/>
    <xf numFmtId="4" fontId="63" fillId="9" borderId="84">
      <alignment horizontal="right" vertical="center"/>
    </xf>
    <xf numFmtId="0" fontId="24" fillId="0" borderId="87">
      <alignment horizontal="left" vertical="center" wrapText="1" indent="2"/>
    </xf>
    <xf numFmtId="0" fontId="89" fillId="86" borderId="88" applyNumberFormat="0" applyAlignment="0" applyProtection="0"/>
    <xf numFmtId="0" fontId="67" fillId="89" borderId="83" applyNumberFormat="0" applyFont="0" applyAlignment="0" applyProtection="0"/>
    <xf numFmtId="0" fontId="76" fillId="73" borderId="81" applyNumberFormat="0" applyAlignment="0" applyProtection="0"/>
    <xf numFmtId="49" fontId="22" fillId="0" borderId="84" applyNumberFormat="0" applyFill="0" applyBorder="0" applyProtection="0">
      <alignment horizontal="left" vertical="center"/>
    </xf>
    <xf numFmtId="4" fontId="20" fillId="9" borderId="84">
      <alignment horizontal="right" vertical="center"/>
    </xf>
    <xf numFmtId="0" fontId="92" fillId="0" borderId="82" applyNumberFormat="0" applyFill="0" applyAlignment="0" applyProtection="0"/>
    <xf numFmtId="0" fontId="2" fillId="53" borderId="0" applyNumberFormat="0" applyBorder="0" applyAlignment="0" applyProtection="0"/>
    <xf numFmtId="0" fontId="89" fillId="86" borderId="88" applyNumberFormat="0" applyAlignment="0" applyProtection="0"/>
    <xf numFmtId="0" fontId="85" fillId="73" borderId="81" applyNumberFormat="0" applyAlignment="0" applyProtection="0"/>
    <xf numFmtId="0" fontId="2" fillId="51" borderId="0" applyNumberFormat="0" applyBorder="0" applyAlignment="0" applyProtection="0"/>
    <xf numFmtId="0" fontId="61" fillId="61" borderId="0" applyNumberFormat="0" applyBorder="0" applyAlignment="0" applyProtection="0"/>
    <xf numFmtId="0" fontId="2" fillId="47" borderId="0" applyNumberFormat="0" applyBorder="0" applyAlignment="0" applyProtection="0"/>
    <xf numFmtId="49" fontId="22" fillId="0" borderId="84" applyNumberFormat="0" applyFill="0" applyBorder="0" applyProtection="0">
      <alignment horizontal="left" vertical="center"/>
    </xf>
    <xf numFmtId="0" fontId="92" fillId="0" borderId="82" applyNumberFormat="0" applyFill="0" applyAlignment="0" applyProtection="0"/>
    <xf numFmtId="0" fontId="61" fillId="52" borderId="0" applyNumberFormat="0" applyBorder="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0" fontId="85" fillId="73" borderId="81" applyNumberFormat="0" applyAlignment="0" applyProtection="0"/>
    <xf numFmtId="0" fontId="24" fillId="9" borderId="85">
      <alignment horizontal="left" vertical="center"/>
    </xf>
    <xf numFmtId="0" fontId="73" fillId="86" borderId="81" applyNumberFormat="0" applyAlignment="0" applyProtection="0"/>
    <xf numFmtId="0" fontId="92" fillId="0" borderId="82" applyNumberFormat="0" applyFill="0" applyAlignment="0" applyProtection="0"/>
    <xf numFmtId="4" fontId="20" fillId="14" borderId="85">
      <alignment horizontal="right" vertical="center"/>
    </xf>
    <xf numFmtId="0" fontId="25" fillId="89" borderId="83" applyNumberFormat="0" applyFont="0" applyAlignment="0" applyProtection="0"/>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4" fontId="20" fillId="14" borderId="86">
      <alignment horizontal="right" vertical="center"/>
    </xf>
    <xf numFmtId="0" fontId="61" fillId="64" borderId="0" applyNumberFormat="0" applyBorder="0" applyAlignment="0" applyProtection="0"/>
    <xf numFmtId="0" fontId="92" fillId="0" borderId="82" applyNumberFormat="0" applyFill="0" applyAlignment="0" applyProtection="0"/>
    <xf numFmtId="0" fontId="76" fillId="73" borderId="81" applyNumberFormat="0" applyAlignment="0" applyProtection="0"/>
    <xf numFmtId="0" fontId="77" fillId="0" borderId="82" applyNumberFormat="0" applyFill="0" applyAlignment="0" applyProtection="0"/>
    <xf numFmtId="0" fontId="67" fillId="89" borderId="83" applyNumberFormat="0" applyFont="0" applyAlignment="0" applyProtection="0"/>
    <xf numFmtId="0" fontId="92" fillId="0" borderId="82" applyNumberFormat="0" applyFill="0" applyAlignment="0" applyProtection="0"/>
    <xf numFmtId="0" fontId="61" fillId="55" borderId="0" applyNumberFormat="0" applyBorder="0" applyAlignment="0" applyProtection="0"/>
    <xf numFmtId="0" fontId="67" fillId="89" borderId="83" applyNumberFormat="0" applyFont="0" applyAlignment="0" applyProtection="0"/>
    <xf numFmtId="0" fontId="24" fillId="0" borderId="84" applyNumberFormat="0" applyFill="0" applyAlignment="0" applyProtection="0"/>
    <xf numFmtId="49" fontId="24" fillId="0" borderId="85" applyNumberFormat="0" applyFont="0" applyFill="0" applyBorder="0" applyProtection="0">
      <alignment horizontal="left" vertical="center" indent="5"/>
    </xf>
    <xf numFmtId="0" fontId="24" fillId="0" borderId="84" applyNumberFormat="0" applyFill="0" applyAlignment="0" applyProtection="0"/>
    <xf numFmtId="4" fontId="24" fillId="0" borderId="84">
      <alignment horizontal="right" vertical="center"/>
    </xf>
    <xf numFmtId="4" fontId="24" fillId="0" borderId="84">
      <alignment horizontal="right" vertical="center"/>
    </xf>
    <xf numFmtId="0" fontId="20" fillId="14" borderId="84">
      <alignment horizontal="right" vertical="center"/>
    </xf>
    <xf numFmtId="0" fontId="24" fillId="14" borderId="87">
      <alignment horizontal="left" vertical="center" wrapText="1" indent="2"/>
    </xf>
    <xf numFmtId="0" fontId="85" fillId="73" borderId="81" applyNumberFormat="0" applyAlignment="0" applyProtection="0"/>
    <xf numFmtId="0" fontId="24" fillId="0" borderId="84">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175" fontId="24" fillId="90" borderId="84" applyNumberFormat="0" applyFont="0" applyBorder="0" applyAlignment="0" applyProtection="0">
      <alignment horizontal="right" vertical="center"/>
    </xf>
    <xf numFmtId="0" fontId="57" fillId="46" borderId="51" applyNumberFormat="0" applyAlignment="0" applyProtection="0"/>
    <xf numFmtId="0" fontId="20" fillId="14" borderId="86">
      <alignment horizontal="right" vertical="center"/>
    </xf>
    <xf numFmtId="0" fontId="73" fillId="86" borderId="81" applyNumberFormat="0" applyAlignment="0" applyProtection="0"/>
    <xf numFmtId="0" fontId="72" fillId="86" borderId="81" applyNumberFormat="0" applyAlignment="0" applyProtection="0"/>
    <xf numFmtId="0" fontId="92" fillId="0" borderId="82" applyNumberFormat="0" applyFill="0" applyAlignment="0" applyProtection="0"/>
    <xf numFmtId="0" fontId="92" fillId="0" borderId="82" applyNumberFormat="0" applyFill="0" applyAlignment="0" applyProtection="0"/>
    <xf numFmtId="0" fontId="25" fillId="89" borderId="83" applyNumberFormat="0" applyFont="0" applyAlignment="0" applyProtection="0"/>
    <xf numFmtId="0" fontId="61" fillId="61" borderId="0" applyNumberFormat="0" applyBorder="0" applyAlignment="0" applyProtection="0"/>
    <xf numFmtId="0" fontId="20" fillId="14" borderId="86">
      <alignment horizontal="right" vertical="center"/>
    </xf>
    <xf numFmtId="0" fontId="2" fillId="59" borderId="0" applyNumberFormat="0" applyBorder="0" applyAlignment="0" applyProtection="0"/>
    <xf numFmtId="0" fontId="20" fillId="14" borderId="85">
      <alignment horizontal="right" vertical="center"/>
    </xf>
    <xf numFmtId="0" fontId="67" fillId="89" borderId="91" applyNumberFormat="0" applyFont="0" applyAlignment="0" applyProtection="0"/>
    <xf numFmtId="4" fontId="20" fillId="9" borderId="84">
      <alignment horizontal="right" vertical="center"/>
    </xf>
    <xf numFmtId="4" fontId="20" fillId="14" borderId="84">
      <alignment horizontal="right" vertical="center"/>
    </xf>
    <xf numFmtId="0" fontId="59" fillId="0" borderId="0" applyNumberFormat="0" applyFill="0" applyBorder="0" applyAlignment="0" applyProtection="0"/>
    <xf numFmtId="4" fontId="20" fillId="14" borderId="84">
      <alignment horizontal="right" vertical="center"/>
    </xf>
    <xf numFmtId="0" fontId="76" fillId="73" borderId="74" applyNumberFormat="0" applyAlignment="0" applyProtection="0"/>
    <xf numFmtId="0" fontId="20" fillId="14" borderId="84">
      <alignment horizontal="right" vertical="center"/>
    </xf>
    <xf numFmtId="4" fontId="20" fillId="14" borderId="84">
      <alignment horizontal="right" vertical="center"/>
    </xf>
    <xf numFmtId="0" fontId="89" fillId="86" borderId="88" applyNumberFormat="0" applyAlignment="0" applyProtection="0"/>
    <xf numFmtId="4" fontId="20" fillId="14" borderId="84">
      <alignment horizontal="right" vertical="center"/>
    </xf>
    <xf numFmtId="0" fontId="24" fillId="0" borderId="84">
      <alignment horizontal="right" vertical="center"/>
    </xf>
    <xf numFmtId="0" fontId="2"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87">
      <alignment horizontal="left" vertical="center" wrapText="1" indent="2"/>
    </xf>
    <xf numFmtId="0" fontId="24" fillId="16" borderId="84"/>
    <xf numFmtId="4" fontId="24" fillId="0" borderId="84" applyFill="0" applyBorder="0" applyProtection="0">
      <alignment horizontal="right" vertical="center"/>
    </xf>
    <xf numFmtId="0" fontId="73" fillId="86" borderId="81" applyNumberFormat="0" applyAlignment="0" applyProtection="0"/>
    <xf numFmtId="0" fontId="24" fillId="14" borderId="80">
      <alignment horizontal="left" vertical="center" wrapText="1" indent="2"/>
    </xf>
    <xf numFmtId="0" fontId="24" fillId="0" borderId="80">
      <alignment horizontal="left" vertical="center" wrapText="1" indent="2"/>
    </xf>
    <xf numFmtId="0" fontId="77" fillId="0" borderId="82" applyNumberFormat="0" applyFill="0" applyAlignment="0" applyProtection="0"/>
    <xf numFmtId="0" fontId="85" fillId="73" borderId="81" applyNumberFormat="0" applyAlignment="0" applyProtection="0"/>
    <xf numFmtId="0" fontId="24" fillId="0" borderId="84">
      <alignment horizontal="right" vertical="center"/>
    </xf>
    <xf numFmtId="49" fontId="24" fillId="0" borderId="84" applyNumberFormat="0" applyFont="0" applyFill="0" applyBorder="0" applyProtection="0">
      <alignment horizontal="left" vertical="center" indent="2"/>
    </xf>
    <xf numFmtId="0" fontId="72" fillId="86" borderId="81" applyNumberFormat="0" applyAlignment="0" applyProtection="0"/>
    <xf numFmtId="0" fontId="24" fillId="0" borderId="84">
      <alignment horizontal="right" vertical="center"/>
    </xf>
    <xf numFmtId="0" fontId="20" fillId="9" borderId="84">
      <alignment horizontal="right" vertical="center"/>
    </xf>
    <xf numFmtId="4" fontId="20" fillId="14" borderId="93">
      <alignment horizontal="right" vertical="center"/>
    </xf>
    <xf numFmtId="0" fontId="61" fillId="52" borderId="0" applyNumberFormat="0" applyBorder="0" applyAlignment="0" applyProtection="0"/>
    <xf numFmtId="4" fontId="24" fillId="0" borderId="84">
      <alignment horizontal="right" vertical="center"/>
    </xf>
    <xf numFmtId="175" fontId="24" fillId="90" borderId="84" applyNumberFormat="0" applyFont="0" applyBorder="0" applyAlignment="0" applyProtection="0">
      <alignment horizontal="right" vertical="center"/>
    </xf>
    <xf numFmtId="4" fontId="63" fillId="9" borderId="84">
      <alignment horizontal="right" vertical="center"/>
    </xf>
    <xf numFmtId="4" fontId="20" fillId="14" borderId="85">
      <alignment horizontal="right" vertical="center"/>
    </xf>
    <xf numFmtId="4" fontId="20" fillId="9" borderId="84">
      <alignment horizontal="right" vertical="center"/>
    </xf>
    <xf numFmtId="0" fontId="77" fillId="0" borderId="82" applyNumberFormat="0" applyFill="0" applyAlignment="0" applyProtection="0"/>
    <xf numFmtId="0" fontId="85" fillId="73" borderId="81" applyNumberFormat="0" applyAlignment="0" applyProtection="0"/>
    <xf numFmtId="0" fontId="24" fillId="16" borderId="84"/>
    <xf numFmtId="49" fontId="24" fillId="0" borderId="84" applyNumberFormat="0" applyFont="0" applyFill="0" applyBorder="0" applyProtection="0">
      <alignment horizontal="left" vertical="center" indent="2"/>
    </xf>
    <xf numFmtId="4" fontId="63" fillId="9" borderId="84">
      <alignment horizontal="right" vertical="center"/>
    </xf>
    <xf numFmtId="0" fontId="89" fillId="86" borderId="88" applyNumberFormat="0" applyAlignment="0" applyProtection="0"/>
    <xf numFmtId="0" fontId="85" fillId="73" borderId="89" applyNumberFormat="0" applyAlignment="0" applyProtection="0"/>
    <xf numFmtId="0" fontId="2" fillId="62" borderId="0" applyNumberFormat="0" applyBorder="0" applyAlignment="0" applyProtection="0"/>
    <xf numFmtId="49" fontId="22" fillId="0" borderId="84"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3" fillId="9" borderId="84">
      <alignment horizontal="right" vertical="center"/>
    </xf>
    <xf numFmtId="0" fontId="61" fillId="49" borderId="0" applyNumberFormat="0" applyBorder="0" applyAlignment="0" applyProtection="0"/>
    <xf numFmtId="0" fontId="24" fillId="14" borderId="95">
      <alignment horizontal="left" vertical="center" wrapText="1" indent="2"/>
    </xf>
    <xf numFmtId="0" fontId="61"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1" fillId="58" borderId="0" applyNumberFormat="0" applyBorder="0" applyAlignment="0" applyProtection="0"/>
    <xf numFmtId="0" fontId="2" fillId="54" borderId="0" applyNumberFormat="0" applyBorder="0" applyAlignment="0" applyProtection="0"/>
    <xf numFmtId="0" fontId="61" fillId="55" borderId="0" applyNumberFormat="0" applyBorder="0" applyAlignment="0" applyProtection="0"/>
    <xf numFmtId="0" fontId="77" fillId="0" borderId="82" applyNumberFormat="0" applyFill="0" applyAlignment="0" applyProtection="0"/>
    <xf numFmtId="0" fontId="24" fillId="14" borderId="87">
      <alignment horizontal="left" vertical="center" wrapText="1" indent="2"/>
    </xf>
    <xf numFmtId="0" fontId="70" fillId="86" borderId="88" applyNumberFormat="0" applyAlignment="0" applyProtection="0"/>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81" applyNumberFormat="0" applyAlignment="0" applyProtection="0"/>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24" fillId="0" borderId="80">
      <alignment horizontal="left" vertical="center" wrapText="1" indent="2"/>
    </xf>
    <xf numFmtId="0" fontId="70" fillId="86" borderId="73" applyNumberFormat="0" applyAlignment="0" applyProtection="0"/>
    <xf numFmtId="0" fontId="72" fillId="86" borderId="74" applyNumberFormat="0" applyAlignment="0" applyProtection="0"/>
    <xf numFmtId="0" fontId="73" fillId="86" borderId="74" applyNumberFormat="0" applyAlignment="0" applyProtection="0"/>
    <xf numFmtId="0" fontId="76" fillId="73" borderId="74" applyNumberFormat="0" applyAlignment="0" applyProtection="0"/>
    <xf numFmtId="0" fontId="77" fillId="0" borderId="75" applyNumberFormat="0" applyFill="0" applyAlignment="0" applyProtection="0"/>
    <xf numFmtId="0" fontId="85" fillId="73" borderId="74" applyNumberFormat="0" applyAlignment="0" applyProtection="0"/>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73" fillId="86" borderId="74" applyNumberFormat="0" applyAlignment="0" applyProtection="0"/>
    <xf numFmtId="0" fontId="85" fillId="73" borderId="74" applyNumberFormat="0" applyAlignment="0" applyProtection="0"/>
    <xf numFmtId="0" fontId="89" fillId="86" borderId="73" applyNumberFormat="0" applyAlignment="0" applyProtection="0"/>
    <xf numFmtId="0" fontId="92" fillId="0" borderId="75" applyNumberFormat="0" applyFill="0" applyAlignment="0" applyProtection="0"/>
    <xf numFmtId="0" fontId="2" fillId="53" borderId="0" applyNumberFormat="0" applyBorder="0" applyAlignment="0" applyProtection="0"/>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76" fillId="73" borderId="74" applyNumberFormat="0" applyAlignment="0" applyProtection="0"/>
    <xf numFmtId="0" fontId="24" fillId="0" borderId="77">
      <alignment horizontal="right" vertical="center"/>
    </xf>
    <xf numFmtId="4" fontId="24" fillId="0" borderId="77">
      <alignment horizontal="right" vertical="center"/>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77" applyNumberFormat="0" applyFill="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4" fontId="20" fillId="14" borderId="77">
      <alignment horizontal="right" vertical="center"/>
    </xf>
    <xf numFmtId="0" fontId="24" fillId="16" borderId="77"/>
    <xf numFmtId="0" fontId="72" fillId="86" borderId="74" applyNumberFormat="0" applyAlignment="0" applyProtection="0"/>
    <xf numFmtId="0" fontId="20" fillId="9" borderId="77">
      <alignment horizontal="right" vertical="center"/>
    </xf>
    <xf numFmtId="0" fontId="24" fillId="0" borderId="77">
      <alignment horizontal="right" vertical="center"/>
    </xf>
    <xf numFmtId="0" fontId="92" fillId="0" borderId="75" applyNumberFormat="0" applyFill="0" applyAlignment="0" applyProtection="0"/>
    <xf numFmtId="0" fontId="24" fillId="9" borderId="78">
      <alignment horizontal="left" vertical="center"/>
    </xf>
    <xf numFmtId="0" fontId="85" fillId="73" borderId="74" applyNumberFormat="0" applyAlignment="0" applyProtection="0"/>
    <xf numFmtId="175" fontId="24" fillId="90" borderId="77" applyNumberFormat="0" applyFont="0" applyBorder="0" applyAlignment="0" applyProtection="0">
      <alignment horizontal="right" vertical="center"/>
    </xf>
    <xf numFmtId="0" fontId="67" fillId="89" borderId="76" applyNumberFormat="0" applyFont="0" applyAlignment="0" applyProtection="0"/>
    <xf numFmtId="0" fontId="24" fillId="0" borderId="80">
      <alignment horizontal="left" vertical="center" wrapText="1" indent="2"/>
    </xf>
    <xf numFmtId="4" fontId="24" fillId="16" borderId="77"/>
    <xf numFmtId="49" fontId="22" fillId="0" borderId="77" applyNumberFormat="0" applyFill="0" applyBorder="0" applyProtection="0">
      <alignment horizontal="left" vertical="center"/>
    </xf>
    <xf numFmtId="0" fontId="24" fillId="0" borderId="77">
      <alignment horizontal="right" vertical="center"/>
    </xf>
    <xf numFmtId="4" fontId="20" fillId="14" borderId="79">
      <alignment horizontal="right" vertical="center"/>
    </xf>
    <xf numFmtId="4" fontId="20" fillId="14" borderId="77">
      <alignment horizontal="right" vertical="center"/>
    </xf>
    <xf numFmtId="4" fontId="20" fillId="14" borderId="77">
      <alignment horizontal="right" vertical="center"/>
    </xf>
    <xf numFmtId="0" fontId="63" fillId="9" borderId="77">
      <alignment horizontal="right" vertical="center"/>
    </xf>
    <xf numFmtId="0" fontId="20" fillId="9" borderId="77">
      <alignment horizontal="right" vertical="center"/>
    </xf>
    <xf numFmtId="49" fontId="24" fillId="0" borderId="77" applyNumberFormat="0" applyFont="0" applyFill="0" applyBorder="0" applyProtection="0">
      <alignment horizontal="left" vertical="center" indent="2"/>
    </xf>
    <xf numFmtId="0" fontId="85" fillId="73" borderId="74" applyNumberFormat="0" applyAlignment="0" applyProtection="0"/>
    <xf numFmtId="0" fontId="70" fillId="86" borderId="73" applyNumberFormat="0" applyAlignment="0" applyProtection="0"/>
    <xf numFmtId="49" fontId="24" fillId="0" borderId="77" applyNumberFormat="0" applyFont="0" applyFill="0" applyBorder="0" applyProtection="0">
      <alignment horizontal="left" vertical="center" indent="2"/>
    </xf>
    <xf numFmtId="0" fontId="76" fillId="73" borderId="74" applyNumberFormat="0" applyAlignment="0" applyProtection="0"/>
    <xf numFmtId="4" fontId="24" fillId="0" borderId="77" applyFill="0" applyBorder="0" applyProtection="0">
      <alignment horizontal="right" vertical="center"/>
    </xf>
    <xf numFmtId="0" fontId="73" fillId="86" borderId="74" applyNumberFormat="0" applyAlignment="0" applyProtection="0"/>
    <xf numFmtId="0" fontId="92" fillId="0" borderId="75" applyNumberFormat="0" applyFill="0" applyAlignment="0" applyProtection="0"/>
    <xf numFmtId="0" fontId="89" fillId="86" borderId="73" applyNumberFormat="0" applyAlignment="0" applyProtection="0"/>
    <xf numFmtId="0" fontId="24" fillId="0" borderId="77" applyNumberFormat="0" applyFill="0" applyAlignment="0" applyProtection="0"/>
    <xf numFmtId="4" fontId="24" fillId="0" borderId="77">
      <alignment horizontal="right" vertical="center"/>
    </xf>
    <xf numFmtId="0" fontId="24" fillId="0" borderId="77">
      <alignment horizontal="right" vertical="center"/>
    </xf>
    <xf numFmtId="0" fontId="85" fillId="73" borderId="74" applyNumberFormat="0" applyAlignment="0" applyProtection="0"/>
    <xf numFmtId="0" fontId="70" fillId="86" borderId="73" applyNumberFormat="0" applyAlignment="0" applyProtection="0"/>
    <xf numFmtId="0" fontId="72" fillId="86" borderId="74" applyNumberFormat="0" applyAlignment="0" applyProtection="0"/>
    <xf numFmtId="0" fontId="24" fillId="14" borderId="80">
      <alignment horizontal="left" vertical="center" wrapText="1" indent="2"/>
    </xf>
    <xf numFmtId="0" fontId="73" fillId="86" borderId="74" applyNumberFormat="0" applyAlignment="0" applyProtection="0"/>
    <xf numFmtId="0" fontId="73" fillId="86" borderId="74" applyNumberFormat="0" applyAlignment="0" applyProtection="0"/>
    <xf numFmtId="4" fontId="20" fillId="14" borderId="78">
      <alignment horizontal="right" vertical="center"/>
    </xf>
    <xf numFmtId="0" fontId="20" fillId="14" borderId="78">
      <alignment horizontal="right" vertical="center"/>
    </xf>
    <xf numFmtId="0" fontId="20" fillId="14" borderId="77">
      <alignment horizontal="right" vertical="center"/>
    </xf>
    <xf numFmtId="4" fontId="63" fillId="9" borderId="77">
      <alignment horizontal="right" vertical="center"/>
    </xf>
    <xf numFmtId="0" fontId="76" fillId="73" borderId="74" applyNumberFormat="0" applyAlignment="0" applyProtection="0"/>
    <xf numFmtId="0" fontId="77" fillId="0" borderId="75" applyNumberFormat="0" applyFill="0" applyAlignment="0" applyProtection="0"/>
    <xf numFmtId="0" fontId="92" fillId="0" borderId="75" applyNumberFormat="0" applyFill="0" applyAlignment="0" applyProtection="0"/>
    <xf numFmtId="0" fontId="67" fillId="89" borderId="76" applyNumberFormat="0" applyFont="0" applyAlignment="0" applyProtection="0"/>
    <xf numFmtId="0" fontId="85" fillId="73" borderId="74" applyNumberFormat="0" applyAlignment="0" applyProtection="0"/>
    <xf numFmtId="49" fontId="22" fillId="0" borderId="77" applyNumberFormat="0" applyFill="0" applyBorder="0" applyProtection="0">
      <alignment horizontal="left" vertical="center"/>
    </xf>
    <xf numFmtId="0" fontId="24" fillId="14" borderId="80">
      <alignment horizontal="left" vertical="center" wrapText="1" indent="2"/>
    </xf>
    <xf numFmtId="0" fontId="73" fillId="86" borderId="74" applyNumberFormat="0" applyAlignment="0" applyProtection="0"/>
    <xf numFmtId="0" fontId="24" fillId="0" borderId="80">
      <alignment horizontal="left" vertical="center" wrapText="1" indent="2"/>
    </xf>
    <xf numFmtId="0" fontId="67" fillId="89" borderId="76" applyNumberFormat="0" applyFont="0" applyAlignment="0" applyProtection="0"/>
    <xf numFmtId="0" fontId="25"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4" fontId="24" fillId="16" borderId="77"/>
    <xf numFmtId="0" fontId="20" fillId="14" borderId="77">
      <alignment horizontal="right" vertical="center"/>
    </xf>
    <xf numFmtId="0" fontId="92" fillId="0" borderId="75" applyNumberFormat="0" applyFill="0" applyAlignment="0" applyProtection="0"/>
    <xf numFmtId="4" fontId="20" fillId="14" borderId="79">
      <alignment horizontal="right" vertical="center"/>
    </xf>
    <xf numFmtId="0" fontId="72" fillId="86" borderId="74" applyNumberFormat="0" applyAlignment="0" applyProtection="0"/>
    <xf numFmtId="0" fontId="20" fillId="14" borderId="78">
      <alignment horizontal="right" vertical="center"/>
    </xf>
    <xf numFmtId="0" fontId="73" fillId="86" borderId="74" applyNumberFormat="0" applyAlignment="0" applyProtection="0"/>
    <xf numFmtId="0" fontId="77" fillId="0" borderId="75" applyNumberFormat="0" applyFill="0" applyAlignment="0" applyProtection="0"/>
    <xf numFmtId="0" fontId="67" fillId="89" borderId="76" applyNumberFormat="0" applyFont="0" applyAlignment="0" applyProtection="0"/>
    <xf numFmtId="4" fontId="20" fillId="14" borderId="78">
      <alignment horizontal="right" vertical="center"/>
    </xf>
    <xf numFmtId="0" fontId="24" fillId="14" borderId="80">
      <alignment horizontal="left" vertical="center" wrapText="1" indent="2"/>
    </xf>
    <xf numFmtId="0" fontId="24" fillId="16" borderId="77"/>
    <xf numFmtId="175" fontId="24" fillId="90" borderId="77" applyNumberFormat="0" applyFont="0" applyBorder="0" applyAlignment="0" applyProtection="0">
      <alignment horizontal="right" vertical="center"/>
    </xf>
    <xf numFmtId="0" fontId="24" fillId="0" borderId="77" applyNumberFormat="0" applyFill="0" applyAlignment="0" applyProtection="0"/>
    <xf numFmtId="4" fontId="24" fillId="0" borderId="77" applyFill="0" applyBorder="0" applyProtection="0">
      <alignment horizontal="right" vertical="center"/>
    </xf>
    <xf numFmtId="4" fontId="20" fillId="9" borderId="77">
      <alignment horizontal="right" vertical="center"/>
    </xf>
    <xf numFmtId="0" fontId="77" fillId="0" borderId="75" applyNumberFormat="0" applyFill="0" applyAlignment="0" applyProtection="0"/>
    <xf numFmtId="49" fontId="22" fillId="0" borderId="77" applyNumberFormat="0" applyFill="0" applyBorder="0" applyProtection="0">
      <alignment horizontal="left" vertical="center"/>
    </xf>
    <xf numFmtId="49" fontId="24" fillId="0" borderId="78" applyNumberFormat="0" applyFont="0" applyFill="0" applyBorder="0" applyProtection="0">
      <alignment horizontal="left" vertical="center" indent="5"/>
    </xf>
    <xf numFmtId="0" fontId="24" fillId="9" borderId="78">
      <alignment horizontal="left" vertical="center"/>
    </xf>
    <xf numFmtId="0" fontId="73" fillId="86" borderId="74" applyNumberFormat="0" applyAlignment="0" applyProtection="0"/>
    <xf numFmtId="4" fontId="20" fillId="14" borderId="79">
      <alignment horizontal="right" vertical="center"/>
    </xf>
    <xf numFmtId="0" fontId="85" fillId="73" borderId="74" applyNumberFormat="0" applyAlignment="0" applyProtection="0"/>
    <xf numFmtId="0" fontId="85" fillId="73" borderId="74" applyNumberFormat="0" applyAlignment="0" applyProtection="0"/>
    <xf numFmtId="0" fontId="67" fillId="89" borderId="76" applyNumberFormat="0" applyFont="0" applyAlignment="0" applyProtection="0"/>
    <xf numFmtId="0" fontId="89" fillId="86" borderId="73" applyNumberFormat="0" applyAlignment="0" applyProtection="0"/>
    <xf numFmtId="0" fontId="92" fillId="0" borderId="75" applyNumberFormat="0" applyFill="0" applyAlignment="0" applyProtection="0"/>
    <xf numFmtId="0" fontId="20" fillId="14" borderId="77">
      <alignment horizontal="right" vertical="center"/>
    </xf>
    <xf numFmtId="0" fontId="25" fillId="89" borderId="76" applyNumberFormat="0" applyFont="0" applyAlignment="0" applyProtection="0"/>
    <xf numFmtId="4" fontId="24" fillId="0" borderId="77">
      <alignment horizontal="right" vertical="center"/>
    </xf>
    <xf numFmtId="0" fontId="92" fillId="0" borderId="75" applyNumberFormat="0" applyFill="0" applyAlignment="0" applyProtection="0"/>
    <xf numFmtId="0" fontId="20" fillId="14" borderId="77">
      <alignment horizontal="right" vertical="center"/>
    </xf>
    <xf numFmtId="0" fontId="20" fillId="14" borderId="77">
      <alignment horizontal="right" vertical="center"/>
    </xf>
    <xf numFmtId="4" fontId="63" fillId="9" borderId="77">
      <alignment horizontal="right" vertical="center"/>
    </xf>
    <xf numFmtId="0" fontId="20" fillId="9" borderId="77">
      <alignment horizontal="right" vertical="center"/>
    </xf>
    <xf numFmtId="4" fontId="20" fillId="9" borderId="77">
      <alignment horizontal="right" vertical="center"/>
    </xf>
    <xf numFmtId="0" fontId="63" fillId="9" borderId="77">
      <alignment horizontal="right" vertical="center"/>
    </xf>
    <xf numFmtId="4" fontId="63" fillId="9" borderId="77">
      <alignment horizontal="right" vertical="center"/>
    </xf>
    <xf numFmtId="0" fontId="20" fillId="14" borderId="77">
      <alignment horizontal="right" vertical="center"/>
    </xf>
    <xf numFmtId="4" fontId="20" fillId="14" borderId="77">
      <alignment horizontal="right" vertical="center"/>
    </xf>
    <xf numFmtId="0" fontId="20" fillId="14" borderId="77">
      <alignment horizontal="right" vertical="center"/>
    </xf>
    <xf numFmtId="4" fontId="20" fillId="14" borderId="77">
      <alignment horizontal="right" vertical="center"/>
    </xf>
    <xf numFmtId="0" fontId="20" fillId="14" borderId="78">
      <alignment horizontal="right" vertical="center"/>
    </xf>
    <xf numFmtId="4" fontId="20" fillId="14" borderId="78">
      <alignment horizontal="right" vertical="center"/>
    </xf>
    <xf numFmtId="0" fontId="20" fillId="14" borderId="79">
      <alignment horizontal="right" vertical="center"/>
    </xf>
    <xf numFmtId="4" fontId="20" fillId="14" borderId="79">
      <alignment horizontal="right" vertical="center"/>
    </xf>
    <xf numFmtId="0" fontId="73"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9" borderId="78">
      <alignment horizontal="left" vertical="center"/>
    </xf>
    <xf numFmtId="0" fontId="85" fillId="73" borderId="74" applyNumberFormat="0" applyAlignment="0" applyProtection="0"/>
    <xf numFmtId="0" fontId="24" fillId="0" borderId="77">
      <alignment horizontal="right" vertical="center"/>
    </xf>
    <xf numFmtId="4" fontId="24" fillId="0" borderId="77">
      <alignment horizontal="right" vertical="center"/>
    </xf>
    <xf numFmtId="0" fontId="24" fillId="0" borderId="77" applyNumberFormat="0" applyFill="0" applyAlignment="0" applyProtection="0"/>
    <xf numFmtId="0" fontId="89" fillId="86" borderId="73" applyNumberFormat="0" applyAlignment="0" applyProtection="0"/>
    <xf numFmtId="175" fontId="24" fillId="90" borderId="77" applyNumberFormat="0" applyFont="0" applyBorder="0" applyAlignment="0" applyProtection="0">
      <alignment horizontal="right" vertical="center"/>
    </xf>
    <xf numFmtId="0" fontId="24" fillId="16" borderId="77"/>
    <xf numFmtId="4" fontId="24" fillId="16" borderId="77"/>
    <xf numFmtId="0" fontId="92" fillId="0" borderId="75" applyNumberFormat="0" applyFill="0" applyAlignment="0" applyProtection="0"/>
    <xf numFmtId="0" fontId="25" fillId="89" borderId="76" applyNumberFormat="0" applyFont="0" applyAlignment="0" applyProtection="0"/>
    <xf numFmtId="0" fontId="67" fillId="89" borderId="76" applyNumberFormat="0" applyFont="0" applyAlignment="0" applyProtection="0"/>
    <xf numFmtId="0" fontId="24" fillId="0" borderId="77" applyNumberFormat="0" applyFill="0" applyAlignment="0" applyProtection="0"/>
    <xf numFmtId="0" fontId="77" fillId="0" borderId="75" applyNumberFormat="0" applyFill="0" applyAlignment="0" applyProtection="0"/>
    <xf numFmtId="0" fontId="92" fillId="0" borderId="75" applyNumberFormat="0" applyFill="0" applyAlignment="0" applyProtection="0"/>
    <xf numFmtId="0" fontId="76" fillId="73" borderId="74" applyNumberFormat="0" applyAlignment="0" applyProtection="0"/>
    <xf numFmtId="0" fontId="73" fillId="86" borderId="74" applyNumberFormat="0" applyAlignment="0" applyProtection="0"/>
    <xf numFmtId="4" fontId="63" fillId="9" borderId="77">
      <alignment horizontal="right" vertical="center"/>
    </xf>
    <xf numFmtId="0" fontId="20" fillId="9" borderId="77">
      <alignment horizontal="right" vertical="center"/>
    </xf>
    <xf numFmtId="175" fontId="24" fillId="90" borderId="77" applyNumberFormat="0" applyFont="0" applyBorder="0" applyAlignment="0" applyProtection="0">
      <alignment horizontal="right" vertical="center"/>
    </xf>
    <xf numFmtId="0" fontId="77" fillId="0" borderId="75" applyNumberFormat="0" applyFill="0" applyAlignment="0" applyProtection="0"/>
    <xf numFmtId="49" fontId="24" fillId="0" borderId="77" applyNumberFormat="0" applyFont="0" applyFill="0" applyBorder="0" applyProtection="0">
      <alignment horizontal="left" vertical="center" indent="2"/>
    </xf>
    <xf numFmtId="49" fontId="24" fillId="0" borderId="78" applyNumberFormat="0" applyFont="0" applyFill="0" applyBorder="0" applyProtection="0">
      <alignment horizontal="left" vertical="center" indent="5"/>
    </xf>
    <xf numFmtId="49" fontId="24" fillId="0" borderId="77" applyNumberFormat="0" applyFont="0" applyFill="0" applyBorder="0" applyProtection="0">
      <alignment horizontal="left" vertical="center" indent="2"/>
    </xf>
    <xf numFmtId="4" fontId="24" fillId="0" borderId="77" applyFill="0" applyBorder="0" applyProtection="0">
      <alignment horizontal="right" vertical="center"/>
    </xf>
    <xf numFmtId="49" fontId="22" fillId="0" borderId="77" applyNumberFormat="0" applyFill="0" applyBorder="0" applyProtection="0">
      <alignment horizontal="left" vertical="center"/>
    </xf>
    <xf numFmtId="0" fontId="24" fillId="0" borderId="80">
      <alignment horizontal="left" vertical="center" wrapText="1" indent="2"/>
    </xf>
    <xf numFmtId="0" fontId="89" fillId="86" borderId="73" applyNumberFormat="0" applyAlignment="0" applyProtection="0"/>
    <xf numFmtId="0" fontId="20" fillId="14" borderId="79">
      <alignment horizontal="right" vertical="center"/>
    </xf>
    <xf numFmtId="0" fontId="76" fillId="73" borderId="74" applyNumberFormat="0" applyAlignment="0" applyProtection="0"/>
    <xf numFmtId="0" fontId="20" fillId="14" borderId="79">
      <alignment horizontal="right" vertical="center"/>
    </xf>
    <xf numFmtId="4" fontId="20" fillId="14" borderId="77">
      <alignment horizontal="right" vertical="center"/>
    </xf>
    <xf numFmtId="0" fontId="20" fillId="14" borderId="77">
      <alignment horizontal="right" vertical="center"/>
    </xf>
    <xf numFmtId="0" fontId="70" fillId="86" borderId="73" applyNumberFormat="0" applyAlignment="0" applyProtection="0"/>
    <xf numFmtId="0" fontId="72" fillId="86" borderId="74" applyNumberFormat="0" applyAlignment="0" applyProtection="0"/>
    <xf numFmtId="0" fontId="77" fillId="0" borderId="75" applyNumberFormat="0" applyFill="0" applyAlignment="0" applyProtection="0"/>
    <xf numFmtId="0" fontId="24" fillId="16" borderId="77"/>
    <xf numFmtId="4" fontId="24" fillId="16" borderId="77"/>
    <xf numFmtId="4" fontId="20" fillId="14" borderId="77">
      <alignment horizontal="right" vertical="center"/>
    </xf>
    <xf numFmtId="0" fontId="63" fillId="9" borderId="77">
      <alignment horizontal="right" vertical="center"/>
    </xf>
    <xf numFmtId="0" fontId="76" fillId="73" borderId="74" applyNumberFormat="0" applyAlignment="0" applyProtection="0"/>
    <xf numFmtId="0" fontId="73" fillId="86" borderId="74" applyNumberFormat="0" applyAlignment="0" applyProtection="0"/>
    <xf numFmtId="4" fontId="24" fillId="0" borderId="77">
      <alignment horizontal="right" vertical="center"/>
    </xf>
    <xf numFmtId="0" fontId="24" fillId="14" borderId="80">
      <alignment horizontal="left" vertical="center" wrapText="1" indent="2"/>
    </xf>
    <xf numFmtId="0" fontId="24" fillId="0" borderId="80">
      <alignment horizontal="left" vertical="center" wrapText="1" indent="2"/>
    </xf>
    <xf numFmtId="0" fontId="89" fillId="86" borderId="73" applyNumberFormat="0" applyAlignment="0" applyProtection="0"/>
    <xf numFmtId="0" fontId="85" fillId="73" borderId="74" applyNumberFormat="0" applyAlignment="0" applyProtection="0"/>
    <xf numFmtId="0" fontId="72" fillId="86" borderId="74" applyNumberFormat="0" applyAlignment="0" applyProtection="0"/>
    <xf numFmtId="0" fontId="70" fillId="86" borderId="73" applyNumberFormat="0" applyAlignment="0" applyProtection="0"/>
    <xf numFmtId="0" fontId="20" fillId="14" borderId="79">
      <alignment horizontal="right" vertical="center"/>
    </xf>
    <xf numFmtId="0" fontId="63" fillId="9" borderId="77">
      <alignment horizontal="right" vertical="center"/>
    </xf>
    <xf numFmtId="4" fontId="20" fillId="9" borderId="77">
      <alignment horizontal="right" vertical="center"/>
    </xf>
    <xf numFmtId="4" fontId="20" fillId="14" borderId="77">
      <alignment horizontal="right" vertical="center"/>
    </xf>
    <xf numFmtId="49" fontId="24" fillId="0" borderId="78" applyNumberFormat="0" applyFont="0" applyFill="0" applyBorder="0" applyProtection="0">
      <alignment horizontal="left" vertical="center" indent="5"/>
    </xf>
    <xf numFmtId="4" fontId="24" fillId="0" borderId="77" applyFill="0" applyBorder="0" applyProtection="0">
      <alignment horizontal="right" vertical="center"/>
    </xf>
    <xf numFmtId="4" fontId="20" fillId="9" borderId="77">
      <alignment horizontal="right" vertical="center"/>
    </xf>
    <xf numFmtId="0" fontId="85" fillId="73" borderId="74" applyNumberFormat="0" applyAlignment="0" applyProtection="0"/>
    <xf numFmtId="0" fontId="76" fillId="73" borderId="74" applyNumberFormat="0" applyAlignment="0" applyProtection="0"/>
    <xf numFmtId="0" fontId="72" fillId="86" borderId="74" applyNumberFormat="0" applyAlignment="0" applyProtection="0"/>
    <xf numFmtId="0" fontId="24" fillId="14" borderId="80">
      <alignment horizontal="left" vertical="center" wrapText="1" indent="2"/>
    </xf>
    <xf numFmtId="0" fontId="24" fillId="0" borderId="80">
      <alignment horizontal="left" vertical="center" wrapText="1" indent="2"/>
    </xf>
    <xf numFmtId="0" fontId="24" fillId="14" borderId="80">
      <alignment horizontal="left" vertical="center" wrapText="1" indent="2"/>
    </xf>
    <xf numFmtId="0" fontId="70" fillId="86" borderId="88" applyNumberFormat="0" applyAlignment="0" applyProtection="0"/>
    <xf numFmtId="0" fontId="89" fillId="86" borderId="88" applyNumberFormat="0" applyAlignment="0" applyProtection="0"/>
    <xf numFmtId="0" fontId="20" fillId="14" borderId="86">
      <alignment horizontal="right" vertical="center"/>
    </xf>
    <xf numFmtId="0" fontId="72" fillId="86" borderId="81" applyNumberFormat="0" applyAlignment="0" applyProtection="0"/>
    <xf numFmtId="4" fontId="20" fillId="14" borderId="84">
      <alignment horizontal="right" vertical="center"/>
    </xf>
    <xf numFmtId="4" fontId="24" fillId="16" borderId="84"/>
    <xf numFmtId="4" fontId="24" fillId="16" borderId="84"/>
    <xf numFmtId="0" fontId="20" fillId="14" borderId="84">
      <alignment horizontal="right" vertical="center"/>
    </xf>
    <xf numFmtId="0" fontId="20" fillId="14" borderId="84">
      <alignment horizontal="right" vertical="center"/>
    </xf>
    <xf numFmtId="0" fontId="24" fillId="16" borderId="84"/>
    <xf numFmtId="0" fontId="20" fillId="14" borderId="86">
      <alignment horizontal="right" vertical="center"/>
    </xf>
    <xf numFmtId="0" fontId="20" fillId="14" borderId="86">
      <alignment horizontal="right" vertical="center"/>
    </xf>
    <xf numFmtId="0" fontId="72" fillId="86" borderId="81" applyNumberFormat="0" applyAlignment="0" applyProtection="0"/>
    <xf numFmtId="0" fontId="20" fillId="14" borderId="85">
      <alignment horizontal="right" vertical="center"/>
    </xf>
    <xf numFmtId="0" fontId="24" fillId="0" borderId="84">
      <alignment horizontal="right" vertical="center"/>
    </xf>
    <xf numFmtId="4" fontId="24" fillId="0" borderId="84">
      <alignment horizontal="right" vertical="center"/>
    </xf>
    <xf numFmtId="0" fontId="92" fillId="0" borderId="82" applyNumberFormat="0" applyFill="0" applyAlignment="0" applyProtection="0"/>
    <xf numFmtId="0" fontId="73" fillId="86" borderId="81" applyNumberFormat="0" applyAlignment="0" applyProtection="0"/>
    <xf numFmtId="0" fontId="92" fillId="0" borderId="82" applyNumberFormat="0" applyFill="0" applyAlignment="0" applyProtection="0"/>
    <xf numFmtId="0" fontId="73" fillId="86" borderId="81" applyNumberFormat="0" applyAlignment="0" applyProtection="0"/>
    <xf numFmtId="49" fontId="22" fillId="0" borderId="84" applyNumberFormat="0" applyFill="0" applyBorder="0" applyProtection="0">
      <alignment horizontal="left" vertical="center"/>
    </xf>
    <xf numFmtId="0" fontId="67" fillId="89" borderId="83" applyNumberFormat="0" applyFont="0" applyAlignment="0" applyProtection="0"/>
    <xf numFmtId="0" fontId="20" fillId="9" borderId="84">
      <alignment horizontal="right" vertical="center"/>
    </xf>
    <xf numFmtId="0" fontId="20" fillId="14" borderId="84">
      <alignment horizontal="right" vertical="center"/>
    </xf>
    <xf numFmtId="0" fontId="73" fillId="86" borderId="81" applyNumberFormat="0" applyAlignment="0" applyProtection="0"/>
    <xf numFmtId="0" fontId="77" fillId="0" borderId="82" applyNumberFormat="0" applyFill="0" applyAlignment="0" applyProtection="0"/>
    <xf numFmtId="4" fontId="24" fillId="0" borderId="84" applyFill="0" applyBorder="0" applyProtection="0">
      <alignment horizontal="right" vertical="center"/>
    </xf>
    <xf numFmtId="0" fontId="85" fillId="73" borderId="89" applyNumberFormat="0" applyAlignment="0" applyProtection="0"/>
    <xf numFmtId="0" fontId="3" fillId="0" borderId="52" applyNumberFormat="0" applyFill="0" applyAlignment="0" applyProtection="0"/>
    <xf numFmtId="0" fontId="24" fillId="14" borderId="87">
      <alignment horizontal="left" vertical="center" wrapText="1" indent="2"/>
    </xf>
    <xf numFmtId="0" fontId="3" fillId="0" borderId="52" applyNumberFormat="0" applyFill="0" applyAlignment="0" applyProtection="0"/>
    <xf numFmtId="0" fontId="2" fillId="59" borderId="0" applyNumberFormat="0" applyBorder="0" applyAlignment="0" applyProtection="0"/>
    <xf numFmtId="49" fontId="24" fillId="0" borderId="92" applyNumberFormat="0" applyFont="0" applyFill="0" applyBorder="0" applyProtection="0">
      <alignment horizontal="left" vertical="center" indent="2"/>
    </xf>
    <xf numFmtId="0" fontId="61" fillId="64" borderId="0" applyNumberFormat="0" applyBorder="0" applyAlignment="0" applyProtection="0"/>
    <xf numFmtId="4" fontId="20" fillId="14" borderId="84">
      <alignment horizontal="right" vertical="center"/>
    </xf>
    <xf numFmtId="0" fontId="85" fillId="73" borderId="81" applyNumberFormat="0" applyAlignment="0" applyProtection="0"/>
    <xf numFmtId="0" fontId="73" fillId="86" borderId="81" applyNumberFormat="0" applyAlignment="0" applyProtection="0"/>
    <xf numFmtId="0" fontId="72" fillId="86" borderId="81" applyNumberFormat="0" applyAlignment="0" applyProtection="0"/>
    <xf numFmtId="0" fontId="24" fillId="9" borderId="85">
      <alignment horizontal="left" vertical="center"/>
    </xf>
    <xf numFmtId="0" fontId="2" fillId="53" borderId="0" applyNumberFormat="0" applyBorder="0" applyAlignment="0" applyProtection="0"/>
    <xf numFmtId="0" fontId="20" fillId="14" borderId="84">
      <alignment horizontal="right" vertical="center"/>
    </xf>
    <xf numFmtId="0" fontId="60" fillId="0" borderId="0" applyNumberFormat="0" applyFill="0" applyBorder="0" applyAlignment="0" applyProtection="0"/>
    <xf numFmtId="175" fontId="24" fillId="90" borderId="92" applyNumberFormat="0" applyFont="0" applyBorder="0" applyAlignment="0" applyProtection="0">
      <alignment horizontal="right" vertical="center"/>
    </xf>
    <xf numFmtId="0" fontId="61" fillId="49" borderId="0" applyNumberFormat="0" applyBorder="0" applyAlignment="0" applyProtection="0"/>
    <xf numFmtId="175" fontId="24" fillId="90" borderId="84"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87">
      <alignment horizontal="left" vertical="center" wrapText="1" indent="2"/>
    </xf>
    <xf numFmtId="175" fontId="24" fillId="90" borderId="84" applyNumberFormat="0" applyFont="0" applyBorder="0" applyAlignment="0" applyProtection="0">
      <alignment horizontal="right" vertical="center"/>
    </xf>
    <xf numFmtId="4" fontId="24" fillId="0" borderId="84" applyFill="0" applyBorder="0" applyProtection="0">
      <alignment horizontal="right" vertical="center"/>
    </xf>
    <xf numFmtId="0" fontId="60" fillId="0" borderId="0" applyNumberFormat="0" applyFill="0" applyBorder="0" applyAlignment="0" applyProtection="0"/>
    <xf numFmtId="0" fontId="85" fillId="73" borderId="81" applyNumberFormat="0" applyAlignment="0" applyProtection="0"/>
    <xf numFmtId="0" fontId="24" fillId="0" borderId="87">
      <alignment horizontal="left" vertical="center" wrapText="1" indent="2"/>
    </xf>
    <xf numFmtId="0" fontId="24" fillId="16" borderId="84"/>
    <xf numFmtId="0" fontId="92" fillId="0" borderId="90" applyNumberFormat="0" applyFill="0" applyAlignment="0" applyProtection="0"/>
    <xf numFmtId="0" fontId="24" fillId="0" borderId="84">
      <alignment horizontal="right" vertical="center"/>
    </xf>
    <xf numFmtId="0" fontId="24" fillId="16" borderId="84"/>
    <xf numFmtId="0" fontId="67" fillId="89" borderId="83" applyNumberFormat="0" applyFont="0" applyAlignment="0" applyProtection="0"/>
    <xf numFmtId="49" fontId="22" fillId="0" borderId="84" applyNumberFormat="0" applyFill="0" applyBorder="0" applyProtection="0">
      <alignment horizontal="left" vertical="center"/>
    </xf>
    <xf numFmtId="0" fontId="24" fillId="0" borderId="87">
      <alignment horizontal="left" vertical="center" wrapText="1" indent="2"/>
    </xf>
    <xf numFmtId="0" fontId="73" fillId="86" borderId="81" applyNumberFormat="0" applyAlignment="0" applyProtection="0"/>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89" fillId="86" borderId="88" applyNumberFormat="0" applyAlignment="0" applyProtection="0"/>
    <xf numFmtId="0" fontId="2" fillId="50" borderId="0" applyNumberFormat="0" applyBorder="0" applyAlignment="0" applyProtection="0"/>
    <xf numFmtId="0" fontId="3" fillId="0" borderId="52" applyNumberFormat="0" applyFill="0" applyAlignment="0" applyProtection="0"/>
    <xf numFmtId="0" fontId="63" fillId="9" borderId="84">
      <alignment horizontal="right" vertical="center"/>
    </xf>
    <xf numFmtId="0" fontId="2" fillId="63" borderId="0" applyNumberFormat="0" applyBorder="0" applyAlignment="0" applyProtection="0"/>
    <xf numFmtId="0" fontId="76" fillId="73" borderId="81" applyNumberFormat="0" applyAlignment="0" applyProtection="0"/>
    <xf numFmtId="4" fontId="63" fillId="9" borderId="84">
      <alignment horizontal="right" vertical="center"/>
    </xf>
    <xf numFmtId="0" fontId="76" fillId="73" borderId="81" applyNumberFormat="0" applyAlignment="0" applyProtection="0"/>
    <xf numFmtId="0" fontId="61" fillId="58" borderId="0" applyNumberFormat="0" applyBorder="0" applyAlignment="0" applyProtection="0"/>
    <xf numFmtId="0" fontId="72" fillId="86" borderId="81" applyNumberFormat="0" applyAlignment="0" applyProtection="0"/>
    <xf numFmtId="0" fontId="70" fillId="86" borderId="88" applyNumberFormat="0" applyAlignment="0" applyProtection="0"/>
    <xf numFmtId="0" fontId="2" fillId="54" borderId="0" applyNumberFormat="0" applyBorder="0" applyAlignment="0" applyProtection="0"/>
    <xf numFmtId="0" fontId="24" fillId="16" borderId="84"/>
    <xf numFmtId="0" fontId="20" fillId="14" borderId="84">
      <alignment horizontal="right" vertical="center"/>
    </xf>
    <xf numFmtId="0" fontId="63" fillId="9" borderId="84">
      <alignment horizontal="right" vertical="center"/>
    </xf>
    <xf numFmtId="0" fontId="89" fillId="86" borderId="88" applyNumberFormat="0" applyAlignment="0" applyProtection="0"/>
    <xf numFmtId="0" fontId="77" fillId="0" borderId="90" applyNumberFormat="0" applyFill="0" applyAlignment="0" applyProtection="0"/>
    <xf numFmtId="4" fontId="20" fillId="9" borderId="84">
      <alignment horizontal="right" vertical="center"/>
    </xf>
    <xf numFmtId="0" fontId="2" fillId="63" borderId="0" applyNumberFormat="0" applyBorder="0" applyAlignment="0" applyProtection="0"/>
    <xf numFmtId="0" fontId="77" fillId="0" borderId="82" applyNumberFormat="0" applyFill="0" applyAlignment="0" applyProtection="0"/>
    <xf numFmtId="0" fontId="77" fillId="0" borderId="82" applyNumberFormat="0" applyFill="0" applyAlignment="0" applyProtection="0"/>
    <xf numFmtId="0" fontId="89" fillId="86" borderId="88" applyNumberFormat="0" applyAlignment="0" applyProtection="0"/>
    <xf numFmtId="4" fontId="24" fillId="16" borderId="84"/>
    <xf numFmtId="0" fontId="61" fillId="52" borderId="0" applyNumberFormat="0" applyBorder="0" applyAlignment="0" applyProtection="0"/>
    <xf numFmtId="0" fontId="2" fillId="50" borderId="0" applyNumberFormat="0" applyBorder="0" applyAlignment="0" applyProtection="0"/>
    <xf numFmtId="0" fontId="20" fillId="14" borderId="86">
      <alignment horizontal="right" vertical="center"/>
    </xf>
    <xf numFmtId="0" fontId="59" fillId="0" borderId="0" applyNumberFormat="0" applyFill="0" applyBorder="0" applyAlignment="0" applyProtection="0"/>
    <xf numFmtId="0" fontId="70" fillId="86" borderId="88" applyNumberFormat="0" applyAlignment="0" applyProtection="0"/>
    <xf numFmtId="0" fontId="20" fillId="9" borderId="84">
      <alignment horizontal="right" vertical="center"/>
    </xf>
    <xf numFmtId="4" fontId="24" fillId="0" borderId="84">
      <alignment horizontal="right" vertical="center"/>
    </xf>
    <xf numFmtId="0" fontId="2" fillId="57" borderId="0" applyNumberFormat="0" applyBorder="0" applyAlignment="0" applyProtection="0"/>
    <xf numFmtId="0" fontId="24" fillId="0" borderId="95">
      <alignment horizontal="left" vertical="center" wrapText="1" indent="2"/>
    </xf>
    <xf numFmtId="49" fontId="24" fillId="0" borderId="84" applyNumberFormat="0" applyFont="0" applyFill="0" applyBorder="0" applyProtection="0">
      <alignment horizontal="left" vertical="center" indent="2"/>
    </xf>
    <xf numFmtId="0" fontId="24" fillId="14" borderId="87">
      <alignment horizontal="left" vertical="center" wrapText="1" indent="2"/>
    </xf>
    <xf numFmtId="0" fontId="20" fillId="14" borderId="85">
      <alignment horizontal="right" vertical="center"/>
    </xf>
    <xf numFmtId="4" fontId="24" fillId="16" borderId="84"/>
    <xf numFmtId="0" fontId="67" fillId="89" borderId="83" applyNumberFormat="0" applyFont="0" applyAlignment="0" applyProtection="0"/>
    <xf numFmtId="0" fontId="61" fillId="55" borderId="0" applyNumberFormat="0" applyBorder="0" applyAlignment="0" applyProtection="0"/>
    <xf numFmtId="4" fontId="20" fillId="14" borderId="84">
      <alignment horizontal="right" vertical="center"/>
    </xf>
    <xf numFmtId="0" fontId="61" fillId="49" borderId="0" applyNumberFormat="0" applyBorder="0" applyAlignment="0" applyProtection="0"/>
    <xf numFmtId="0" fontId="85" fillId="73" borderId="81" applyNumberFormat="0" applyAlignment="0" applyProtection="0"/>
    <xf numFmtId="0" fontId="70" fillId="86" borderId="88" applyNumberFormat="0" applyAlignment="0" applyProtection="0"/>
    <xf numFmtId="0" fontId="92" fillId="0" borderId="82" applyNumberFormat="0" applyFill="0" applyAlignment="0" applyProtection="0"/>
    <xf numFmtId="4" fontId="20" fillId="14" borderId="85">
      <alignment horizontal="right" vertical="center"/>
    </xf>
    <xf numFmtId="0" fontId="2" fillId="51" borderId="0" applyNumberFormat="0" applyBorder="0" applyAlignment="0" applyProtection="0"/>
    <xf numFmtId="4" fontId="63" fillId="9" borderId="84">
      <alignment horizontal="right" vertical="center"/>
    </xf>
    <xf numFmtId="0" fontId="20" fillId="14" borderId="84">
      <alignment horizontal="right" vertical="center"/>
    </xf>
    <xf numFmtId="0" fontId="61" fillId="52" borderId="0" applyNumberFormat="0" applyBorder="0" applyAlignment="0" applyProtection="0"/>
    <xf numFmtId="0" fontId="85" fillId="73" borderId="89"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2" fillId="86" borderId="81" applyNumberFormat="0" applyAlignment="0" applyProtection="0"/>
    <xf numFmtId="0" fontId="61" fillId="58" borderId="0" applyNumberFormat="0" applyBorder="0" applyAlignment="0" applyProtection="0"/>
    <xf numFmtId="0" fontId="20" fillId="9" borderId="84">
      <alignment horizontal="right" vertical="center"/>
    </xf>
    <xf numFmtId="0" fontId="73" fillId="86" borderId="81" applyNumberFormat="0" applyAlignment="0" applyProtection="0"/>
    <xf numFmtId="4" fontId="24" fillId="0" borderId="84" applyFill="0" applyBorder="0" applyProtection="0">
      <alignment horizontal="right" vertical="center"/>
    </xf>
    <xf numFmtId="0" fontId="24" fillId="14" borderId="87">
      <alignment horizontal="left" vertical="center" wrapText="1" indent="2"/>
    </xf>
    <xf numFmtId="4" fontId="24" fillId="16" borderId="84"/>
    <xf numFmtId="0" fontId="57" fillId="46" borderId="51" applyNumberFormat="0" applyAlignment="0" applyProtection="0"/>
    <xf numFmtId="0" fontId="73" fillId="86" borderId="81" applyNumberFormat="0" applyAlignment="0" applyProtection="0"/>
    <xf numFmtId="0" fontId="73" fillId="86" borderId="81" applyNumberFormat="0" applyAlignment="0" applyProtection="0"/>
    <xf numFmtId="0" fontId="2" fillId="48" borderId="0" applyNumberFormat="0" applyBorder="0" applyAlignment="0" applyProtection="0"/>
    <xf numFmtId="0" fontId="76" fillId="73" borderId="81" applyNumberFormat="0" applyAlignment="0" applyProtection="0"/>
    <xf numFmtId="4" fontId="24" fillId="16" borderId="92"/>
    <xf numFmtId="49" fontId="22" fillId="0" borderId="84" applyNumberFormat="0" applyFill="0" applyBorder="0" applyProtection="0">
      <alignment horizontal="left" vertical="center"/>
    </xf>
    <xf numFmtId="0" fontId="92" fillId="0" borderId="90" applyNumberFormat="0" applyFill="0" applyAlignment="0" applyProtection="0"/>
    <xf numFmtId="0" fontId="24" fillId="0" borderId="87">
      <alignment horizontal="left" vertical="center" wrapText="1" indent="2"/>
    </xf>
    <xf numFmtId="0" fontId="24" fillId="14" borderId="87">
      <alignment horizontal="left" vertical="center" wrapText="1" indent="2"/>
    </xf>
    <xf numFmtId="0" fontId="67" fillId="89" borderId="83" applyNumberFormat="0" applyFont="0" applyAlignment="0" applyProtection="0"/>
    <xf numFmtId="0" fontId="20" fillId="14" borderId="84">
      <alignment horizontal="right" vertical="center"/>
    </xf>
    <xf numFmtId="0" fontId="20" fillId="14" borderId="84">
      <alignment horizontal="right" vertical="center"/>
    </xf>
    <xf numFmtId="0" fontId="73" fillId="86" borderId="81" applyNumberFormat="0" applyAlignment="0" applyProtection="0"/>
    <xf numFmtId="0" fontId="61" fillId="55" borderId="0" applyNumberFormat="0" applyBorder="0" applyAlignment="0" applyProtection="0"/>
    <xf numFmtId="175" fontId="24" fillId="90" borderId="84" applyNumberFormat="0" applyFont="0" applyBorder="0" applyAlignment="0" applyProtection="0">
      <alignment horizontal="right" vertical="center"/>
    </xf>
    <xf numFmtId="0" fontId="2" fillId="60" borderId="0" applyNumberFormat="0" applyBorder="0" applyAlignment="0" applyProtection="0"/>
    <xf numFmtId="0" fontId="73" fillId="86" borderId="81" applyNumberFormat="0" applyAlignment="0" applyProtection="0"/>
    <xf numFmtId="0" fontId="89" fillId="86" borderId="88" applyNumberFormat="0" applyAlignment="0" applyProtection="0"/>
    <xf numFmtId="0" fontId="92" fillId="0" borderId="90" applyNumberFormat="0" applyFill="0" applyAlignment="0" applyProtection="0"/>
    <xf numFmtId="0" fontId="92" fillId="0" borderId="82" applyNumberFormat="0" applyFill="0" applyAlignment="0" applyProtection="0"/>
    <xf numFmtId="0" fontId="85" fillId="73" borderId="81" applyNumberFormat="0" applyAlignment="0" applyProtection="0"/>
    <xf numFmtId="0" fontId="20" fillId="9" borderId="84">
      <alignment horizontal="right" vertical="center"/>
    </xf>
    <xf numFmtId="0" fontId="24" fillId="0" borderId="95">
      <alignment horizontal="left" vertical="center" wrapText="1" indent="2"/>
    </xf>
    <xf numFmtId="0" fontId="61" fillId="49" borderId="0" applyNumberFormat="0" applyBorder="0" applyAlignment="0" applyProtection="0"/>
    <xf numFmtId="0" fontId="89" fillId="86" borderId="88" applyNumberFormat="0" applyAlignment="0" applyProtection="0"/>
    <xf numFmtId="0" fontId="2" fillId="54" borderId="0" applyNumberFormat="0" applyBorder="0" applyAlignment="0" applyProtection="0"/>
    <xf numFmtId="4" fontId="63" fillId="9" borderId="84">
      <alignment horizontal="right" vertical="center"/>
    </xf>
    <xf numFmtId="4" fontId="20" fillId="9" borderId="84">
      <alignment horizontal="right" vertical="center"/>
    </xf>
    <xf numFmtId="0" fontId="20" fillId="14" borderId="92">
      <alignment horizontal="right" vertical="center"/>
    </xf>
    <xf numFmtId="0" fontId="24" fillId="0" borderId="84" applyNumberFormat="0" applyFill="0" applyAlignment="0" applyProtection="0"/>
    <xf numFmtId="4" fontId="20" fillId="9" borderId="84">
      <alignment horizontal="right" vertical="center"/>
    </xf>
    <xf numFmtId="0" fontId="3" fillId="0" borderId="52" applyNumberFormat="0" applyFill="0" applyAlignment="0" applyProtection="0"/>
    <xf numFmtId="0" fontId="73" fillId="86" borderId="81" applyNumberFormat="0" applyAlignment="0" applyProtection="0"/>
    <xf numFmtId="0" fontId="2"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84" applyNumberFormat="0" applyFill="0" applyAlignment="0" applyProtection="0"/>
    <xf numFmtId="4" fontId="20" fillId="14" borderId="84">
      <alignment horizontal="right" vertical="center"/>
    </xf>
    <xf numFmtId="0" fontId="67" fillId="89" borderId="83" applyNumberFormat="0" applyFont="0" applyAlignment="0" applyProtection="0"/>
    <xf numFmtId="4" fontId="20" fillId="14" borderId="84">
      <alignment horizontal="right" vertical="center"/>
    </xf>
    <xf numFmtId="4" fontId="20" fillId="14" borderId="84">
      <alignment horizontal="right" vertical="center"/>
    </xf>
    <xf numFmtId="0" fontId="24" fillId="0" borderId="84">
      <alignment horizontal="right" vertical="center"/>
    </xf>
    <xf numFmtId="4" fontId="24" fillId="0" borderId="84">
      <alignment horizontal="right" vertical="center"/>
    </xf>
    <xf numFmtId="0" fontId="20" fillId="14" borderId="94">
      <alignment horizontal="right" vertical="center"/>
    </xf>
    <xf numFmtId="0" fontId="77" fillId="0" borderId="82" applyNumberFormat="0" applyFill="0" applyAlignment="0" applyProtection="0"/>
    <xf numFmtId="0" fontId="67" fillId="89" borderId="83" applyNumberFormat="0" applyFont="0" applyAlignment="0" applyProtection="0"/>
    <xf numFmtId="0" fontId="24" fillId="0" borderId="84" applyNumberFormat="0" applyFill="0" applyAlignment="0" applyProtection="0"/>
    <xf numFmtId="0" fontId="20" fillId="14" borderId="86">
      <alignment horizontal="right" vertical="center"/>
    </xf>
    <xf numFmtId="49" fontId="22" fillId="0" borderId="92" applyNumberFormat="0" applyFill="0" applyBorder="0" applyProtection="0">
      <alignment horizontal="left" vertical="center"/>
    </xf>
    <xf numFmtId="4" fontId="20" fillId="14" borderId="84">
      <alignment horizontal="right" vertical="center"/>
    </xf>
    <xf numFmtId="0" fontId="73" fillId="86" borderId="81" applyNumberFormat="0" applyAlignment="0" applyProtection="0"/>
    <xf numFmtId="0" fontId="20" fillId="14" borderId="84">
      <alignment horizontal="right" vertical="center"/>
    </xf>
    <xf numFmtId="0" fontId="24" fillId="16" borderId="92"/>
    <xf numFmtId="4" fontId="24" fillId="16" borderId="84"/>
    <xf numFmtId="0" fontId="76" fillId="73" borderId="81" applyNumberFormat="0" applyAlignment="0" applyProtection="0"/>
    <xf numFmtId="0" fontId="73" fillId="86" borderId="81" applyNumberFormat="0" applyAlignment="0" applyProtection="0"/>
    <xf numFmtId="0" fontId="92" fillId="0" borderId="82" applyNumberFormat="0" applyFill="0" applyAlignment="0" applyProtection="0"/>
    <xf numFmtId="0" fontId="24" fillId="9" borderId="85">
      <alignment horizontal="left" vertical="center"/>
    </xf>
    <xf numFmtId="0" fontId="76" fillId="73" borderId="81" applyNumberFormat="0" applyAlignment="0" applyProtection="0"/>
    <xf numFmtId="0" fontId="24" fillId="0" borderId="84" applyNumberFormat="0" applyFill="0" applyAlignment="0" applyProtection="0"/>
    <xf numFmtId="0" fontId="2" fillId="63" borderId="0" applyNumberFormat="0" applyBorder="0" applyAlignment="0" applyProtection="0"/>
    <xf numFmtId="0" fontId="24" fillId="0" borderId="84">
      <alignment horizontal="right" vertical="center"/>
    </xf>
    <xf numFmtId="0" fontId="24" fillId="9" borderId="85">
      <alignment horizontal="left" vertical="center"/>
    </xf>
    <xf numFmtId="4" fontId="20" fillId="14" borderId="86">
      <alignment horizontal="right" vertical="center"/>
    </xf>
    <xf numFmtId="49" fontId="22" fillId="0" borderId="84" applyNumberFormat="0" applyFill="0" applyBorder="0" applyProtection="0">
      <alignment horizontal="left" vertical="center"/>
    </xf>
    <xf numFmtId="0" fontId="89" fillId="86" borderId="88" applyNumberFormat="0" applyAlignment="0" applyProtection="0"/>
    <xf numFmtId="0" fontId="61" fillId="64" borderId="0" applyNumberFormat="0" applyBorder="0" applyAlignment="0" applyProtection="0"/>
    <xf numFmtId="0" fontId="2" fillId="62" borderId="0" applyNumberFormat="0" applyBorder="0" applyAlignment="0" applyProtection="0"/>
    <xf numFmtId="0" fontId="72" fillId="86" borderId="81" applyNumberFormat="0" applyAlignment="0" applyProtection="0"/>
    <xf numFmtId="0" fontId="85" fillId="73" borderId="81" applyNumberFormat="0" applyAlignment="0" applyProtection="0"/>
    <xf numFmtId="4" fontId="63" fillId="9" borderId="84">
      <alignment horizontal="right" vertical="center"/>
    </xf>
    <xf numFmtId="0" fontId="2" fillId="57" borderId="0" applyNumberFormat="0" applyBorder="0" applyAlignment="0" applyProtection="0"/>
    <xf numFmtId="0" fontId="20" fillId="14" borderId="85">
      <alignment horizontal="right" vertical="center"/>
    </xf>
    <xf numFmtId="0" fontId="24" fillId="14" borderId="87">
      <alignment horizontal="left" vertical="center" wrapText="1" indent="2"/>
    </xf>
    <xf numFmtId="0" fontId="72" fillId="86" borderId="81" applyNumberFormat="0" applyAlignment="0" applyProtection="0"/>
    <xf numFmtId="0" fontId="2" fillId="63" borderId="0" applyNumberFormat="0" applyBorder="0" applyAlignment="0" applyProtection="0"/>
    <xf numFmtId="0" fontId="20" fillId="14" borderId="93">
      <alignment horizontal="right" vertical="center"/>
    </xf>
    <xf numFmtId="4" fontId="20" fillId="14" borderId="85">
      <alignment horizontal="right" vertical="center"/>
    </xf>
    <xf numFmtId="0" fontId="25" fillId="89" borderId="83" applyNumberFormat="0" applyFont="0" applyAlignment="0" applyProtection="0"/>
    <xf numFmtId="0" fontId="2" fillId="62" borderId="0" applyNumberFormat="0" applyBorder="0" applyAlignment="0" applyProtection="0"/>
    <xf numFmtId="0" fontId="20" fillId="9" borderId="84">
      <alignment horizontal="right" vertical="center"/>
    </xf>
    <xf numFmtId="0" fontId="20" fillId="9" borderId="92">
      <alignment horizontal="right" vertical="center"/>
    </xf>
    <xf numFmtId="0" fontId="2" fillId="56" borderId="0" applyNumberFormat="0" applyBorder="0" applyAlignment="0" applyProtection="0"/>
    <xf numFmtId="0" fontId="85" fillId="73" borderId="81" applyNumberFormat="0" applyAlignment="0" applyProtection="0"/>
    <xf numFmtId="4" fontId="20" fillId="14" borderId="94">
      <alignment horizontal="right" vertical="center"/>
    </xf>
    <xf numFmtId="4" fontId="20" fillId="14" borderId="85">
      <alignment horizontal="right" vertical="center"/>
    </xf>
    <xf numFmtId="4" fontId="20" fillId="14" borderId="92">
      <alignment horizontal="right" vertical="center"/>
    </xf>
    <xf numFmtId="4" fontId="20" fillId="14" borderId="84">
      <alignment horizontal="right" vertical="center"/>
    </xf>
    <xf numFmtId="0" fontId="20" fillId="9" borderId="84">
      <alignment horizontal="right" vertical="center"/>
    </xf>
    <xf numFmtId="0" fontId="76" fillId="73" borderId="81" applyNumberFormat="0" applyAlignment="0" applyProtection="0"/>
    <xf numFmtId="0" fontId="2" fillId="54" borderId="0" applyNumberFormat="0" applyBorder="0" applyAlignment="0" applyProtection="0"/>
    <xf numFmtId="0" fontId="58" fillId="46" borderId="50" applyNumberFormat="0" applyAlignment="0" applyProtection="0"/>
    <xf numFmtId="0" fontId="77" fillId="0" borderId="82" applyNumberFormat="0" applyFill="0" applyAlignment="0" applyProtection="0"/>
    <xf numFmtId="0" fontId="63" fillId="9" borderId="84">
      <alignment horizontal="right" vertical="center"/>
    </xf>
    <xf numFmtId="0" fontId="89" fillId="86" borderId="88" applyNumberFormat="0" applyAlignment="0" applyProtection="0"/>
    <xf numFmtId="0" fontId="92" fillId="0" borderId="82" applyNumberFormat="0" applyFill="0" applyAlignment="0" applyProtection="0"/>
    <xf numFmtId="0" fontId="2" fillId="53" borderId="0" applyNumberFormat="0" applyBorder="0" applyAlignment="0" applyProtection="0"/>
    <xf numFmtId="175" fontId="24" fillId="90" borderId="84" applyNumberFormat="0" applyFont="0" applyBorder="0" applyAlignment="0" applyProtection="0">
      <alignment horizontal="right" vertical="center"/>
    </xf>
    <xf numFmtId="0" fontId="2" fillId="51" borderId="0" applyNumberFormat="0" applyBorder="0" applyAlignment="0" applyProtection="0"/>
    <xf numFmtId="0" fontId="73" fillId="86" borderId="89" applyNumberFormat="0" applyAlignment="0" applyProtection="0"/>
    <xf numFmtId="0" fontId="2" fillId="56" borderId="0" applyNumberFormat="0" applyBorder="0" applyAlignment="0" applyProtection="0"/>
    <xf numFmtId="0" fontId="61" fillId="61" borderId="0" applyNumberFormat="0" applyBorder="0" applyAlignment="0" applyProtection="0"/>
    <xf numFmtId="0" fontId="77" fillId="0" borderId="82" applyNumberFormat="0" applyFill="0" applyAlignment="0" applyProtection="0"/>
    <xf numFmtId="0" fontId="24" fillId="0" borderId="84">
      <alignment horizontal="right" vertical="center"/>
    </xf>
    <xf numFmtId="0" fontId="25" fillId="89" borderId="83" applyNumberFormat="0" applyFont="0" applyAlignment="0" applyProtection="0"/>
    <xf numFmtId="0" fontId="73" fillId="86" borderId="81" applyNumberFormat="0" applyAlignment="0" applyProtection="0"/>
    <xf numFmtId="0" fontId="92" fillId="0" borderId="82" applyNumberFormat="0" applyFill="0" applyAlignment="0" applyProtection="0"/>
    <xf numFmtId="0" fontId="2" fillId="48" borderId="0" applyNumberFormat="0" applyBorder="0" applyAlignment="0" applyProtection="0"/>
    <xf numFmtId="0" fontId="67" fillId="89" borderId="83" applyNumberFormat="0" applyFont="0" applyAlignment="0" applyProtection="0"/>
    <xf numFmtId="0" fontId="61" fillId="58" borderId="0" applyNumberFormat="0" applyBorder="0" applyAlignment="0" applyProtection="0"/>
    <xf numFmtId="0" fontId="24" fillId="0" borderId="84" applyNumberFormat="0" applyFill="0" applyAlignment="0" applyProtection="0"/>
    <xf numFmtId="0" fontId="2" fillId="57" borderId="0" applyNumberFormat="0" applyBorder="0" applyAlignment="0" applyProtection="0"/>
    <xf numFmtId="4" fontId="24" fillId="0" borderId="84" applyFill="0" applyBorder="0" applyProtection="0">
      <alignment horizontal="right" vertical="center"/>
    </xf>
    <xf numFmtId="0" fontId="2" fillId="47" borderId="0" applyNumberFormat="0" applyBorder="0" applyAlignment="0" applyProtection="0"/>
    <xf numFmtId="0" fontId="92" fillId="0" borderId="82" applyNumberFormat="0" applyFill="0" applyAlignment="0" applyProtection="0"/>
    <xf numFmtId="0" fontId="63" fillId="9" borderId="92">
      <alignment horizontal="right" vertical="center"/>
    </xf>
    <xf numFmtId="0" fontId="2" fillId="60" borderId="0" applyNumberFormat="0" applyBorder="0" applyAlignment="0" applyProtection="0"/>
    <xf numFmtId="0" fontId="24" fillId="9" borderId="93">
      <alignment horizontal="left" vertical="center"/>
    </xf>
    <xf numFmtId="0" fontId="63" fillId="9" borderId="84">
      <alignment horizontal="right" vertical="center"/>
    </xf>
    <xf numFmtId="0" fontId="76" fillId="73" borderId="81" applyNumberFormat="0" applyAlignment="0" applyProtection="0"/>
    <xf numFmtId="175" fontId="24" fillId="90" borderId="84" applyNumberFormat="0" applyFont="0" applyBorder="0" applyAlignment="0" applyProtection="0">
      <alignment horizontal="right" vertical="center"/>
    </xf>
    <xf numFmtId="0" fontId="76" fillId="73" borderId="81" applyNumberFormat="0" applyAlignment="0" applyProtection="0"/>
    <xf numFmtId="4" fontId="24" fillId="0" borderId="84">
      <alignment horizontal="right" vertical="center"/>
    </xf>
    <xf numFmtId="49" fontId="24" fillId="0" borderId="84" applyNumberFormat="0" applyFont="0" applyFill="0" applyBorder="0" applyProtection="0">
      <alignment horizontal="left" vertical="center" indent="2"/>
    </xf>
    <xf numFmtId="175" fontId="24" fillId="90" borderId="84" applyNumberFormat="0" applyFont="0" applyBorder="0" applyAlignment="0" applyProtection="0">
      <alignment horizontal="right" vertical="center"/>
    </xf>
    <xf numFmtId="0" fontId="85" fillId="73" borderId="81" applyNumberFormat="0" applyAlignment="0" applyProtection="0"/>
    <xf numFmtId="49" fontId="22" fillId="0" borderId="84" applyNumberFormat="0" applyFill="0" applyBorder="0" applyProtection="0">
      <alignment horizontal="left" vertical="center"/>
    </xf>
    <xf numFmtId="4" fontId="20" fillId="14" borderId="84">
      <alignment horizontal="right" vertical="center"/>
    </xf>
    <xf numFmtId="0" fontId="76" fillId="73" borderId="81" applyNumberFormat="0" applyAlignment="0" applyProtection="0"/>
    <xf numFmtId="0" fontId="73"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89" fillId="86" borderId="88" applyNumberFormat="0" applyAlignment="0" applyProtection="0"/>
    <xf numFmtId="0" fontId="85" fillId="73" borderId="81" applyNumberFormat="0" applyAlignment="0" applyProtection="0"/>
    <xf numFmtId="0" fontId="72" fillId="86" borderId="81" applyNumberFormat="0" applyAlignment="0" applyProtection="0"/>
    <xf numFmtId="0" fontId="70" fillId="86" borderId="88" applyNumberFormat="0" applyAlignment="0" applyProtection="0"/>
    <xf numFmtId="0" fontId="20" fillId="14" borderId="86">
      <alignment horizontal="right" vertical="center"/>
    </xf>
    <xf numFmtId="0" fontId="63" fillId="9" borderId="84">
      <alignment horizontal="right" vertical="center"/>
    </xf>
    <xf numFmtId="4" fontId="20" fillId="9" borderId="84">
      <alignment horizontal="right" vertical="center"/>
    </xf>
    <xf numFmtId="4" fontId="20"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0" fillId="9" borderId="84">
      <alignment horizontal="right" vertical="center"/>
    </xf>
    <xf numFmtId="0" fontId="85" fillId="73" borderId="81" applyNumberFormat="0" applyAlignment="0" applyProtection="0"/>
    <xf numFmtId="0" fontId="76" fillId="73" borderId="81" applyNumberFormat="0" applyAlignment="0" applyProtection="0"/>
    <xf numFmtId="0" fontId="72"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4" fontId="20" fillId="9" borderId="92">
      <alignment horizontal="right" vertical="center"/>
    </xf>
    <xf numFmtId="0" fontId="61" fillId="49" borderId="0" applyNumberFormat="0" applyBorder="0" applyAlignment="0" applyProtection="0"/>
    <xf numFmtId="0" fontId="61"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2"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59"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8" fillId="46" borderId="50" applyNumberFormat="0" applyAlignment="0" applyProtection="0"/>
    <xf numFmtId="0" fontId="2" fillId="51" borderId="0" applyNumberFormat="0" applyBorder="0" applyAlignment="0" applyProtection="0"/>
    <xf numFmtId="0" fontId="61" fillId="61" borderId="0" applyNumberFormat="0" applyBorder="0" applyAlignment="0" applyProtection="0"/>
    <xf numFmtId="43" fontId="4"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1" fillId="0" borderId="0"/>
    <xf numFmtId="0" fontId="1" fillId="48" borderId="0" applyNumberFormat="0" applyBorder="0" applyAlignment="0" applyProtection="0"/>
    <xf numFmtId="0" fontId="20" fillId="14" borderId="93">
      <alignment horizontal="right" vertical="center"/>
    </xf>
    <xf numFmtId="0" fontId="20" fillId="14" borderId="92">
      <alignment horizontal="right" vertical="center"/>
    </xf>
    <xf numFmtId="0" fontId="24" fillId="0" borderId="95">
      <alignment horizontal="left" vertical="center" wrapText="1" indent="2"/>
    </xf>
    <xf numFmtId="0" fontId="20" fillId="14" borderId="93">
      <alignment horizontal="right" vertical="center"/>
    </xf>
    <xf numFmtId="0" fontId="73" fillId="86" borderId="89" applyNumberFormat="0" applyAlignment="0" applyProtection="0"/>
    <xf numFmtId="4" fontId="20" fillId="14" borderId="94">
      <alignment horizontal="right" vertical="center"/>
    </xf>
    <xf numFmtId="0" fontId="92" fillId="0" borderId="90" applyNumberFormat="0" applyFill="0" applyAlignment="0" applyProtection="0"/>
    <xf numFmtId="0" fontId="25" fillId="89" borderId="91" applyNumberFormat="0" applyFont="0" applyAlignment="0" applyProtection="0"/>
    <xf numFmtId="0" fontId="20" fillId="14" borderId="92">
      <alignment horizontal="right" vertical="center"/>
    </xf>
    <xf numFmtId="0" fontId="1" fillId="0" borderId="0"/>
    <xf numFmtId="4" fontId="63" fillId="9" borderId="92">
      <alignment horizontal="right" vertical="center"/>
    </xf>
    <xf numFmtId="4" fontId="24" fillId="16" borderId="92"/>
    <xf numFmtId="0" fontId="85" fillId="73" borderId="89" applyNumberFormat="0" applyAlignment="0" applyProtection="0"/>
    <xf numFmtId="0" fontId="92" fillId="0" borderId="90" applyNumberFormat="0" applyFill="0" applyAlignment="0" applyProtection="0"/>
    <xf numFmtId="0" fontId="63" fillId="9" borderId="92">
      <alignment horizontal="right" vertical="center"/>
    </xf>
    <xf numFmtId="0" fontId="57" fillId="46" borderId="51" applyNumberFormat="0" applyAlignment="0" applyProtection="0"/>
    <xf numFmtId="0" fontId="58" fillId="46" borderId="50"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59" fillId="0" borderId="0" applyNumberFormat="0" applyFill="0" applyBorder="0" applyAlignment="0" applyProtection="0"/>
    <xf numFmtId="0" fontId="1" fillId="50" borderId="0" applyNumberFormat="0" applyBorder="0" applyAlignment="0" applyProtection="0"/>
    <xf numFmtId="0" fontId="60" fillId="0" borderId="0" applyNumberFormat="0" applyFill="0" applyBorder="0" applyAlignment="0" applyProtection="0"/>
    <xf numFmtId="0" fontId="3" fillId="0" borderId="52"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92" fillId="0" borderId="90"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0" fontId="85" fillId="73" borderId="89"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49" fontId="24" fillId="0" borderId="92"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0" fontId="24" fillId="0" borderId="92" applyNumberFormat="0" applyFill="0" applyAlignment="0" applyProtection="0"/>
    <xf numFmtId="0" fontId="20" fillId="14" borderId="92">
      <alignment horizontal="right" vertical="center"/>
    </xf>
    <xf numFmtId="0" fontId="20" fillId="14" borderId="92">
      <alignment horizontal="right" vertical="center"/>
    </xf>
    <xf numFmtId="0" fontId="24" fillId="0" borderId="92">
      <alignment horizontal="right" vertical="center"/>
    </xf>
    <xf numFmtId="0" fontId="63" fillId="9" borderId="92">
      <alignment horizontal="right" vertical="center"/>
    </xf>
    <xf numFmtId="0" fontId="24" fillId="16" borderId="92"/>
    <xf numFmtId="0" fontId="20" fillId="9" borderId="92">
      <alignment horizontal="right" vertical="center"/>
    </xf>
    <xf numFmtId="164" fontId="64" fillId="0" borderId="0" applyFont="0" applyFill="0" applyBorder="0" applyAlignment="0" applyProtection="0"/>
    <xf numFmtId="164" fontId="64" fillId="0" borderId="0" applyFont="0" applyFill="0" applyBorder="0" applyAlignment="0" applyProtection="0"/>
    <xf numFmtId="0" fontId="1" fillId="0" borderId="0"/>
    <xf numFmtId="4" fontId="24" fillId="0" borderId="92" applyFill="0" applyBorder="0" applyProtection="0">
      <alignment horizontal="righ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95">
      <alignment horizontal="left" vertical="center" wrapText="1" indent="2"/>
    </xf>
    <xf numFmtId="0" fontId="67" fillId="89" borderId="91" applyNumberFormat="0" applyFont="0" applyAlignment="0" applyProtection="0"/>
    <xf numFmtId="0" fontId="89" fillId="86" borderId="96" applyNumberFormat="0" applyAlignment="0" applyProtection="0"/>
    <xf numFmtId="0" fontId="85" fillId="73"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4" fontId="20" fillId="14" borderId="94">
      <alignment horizontal="right" vertical="center"/>
    </xf>
    <xf numFmtId="0" fontId="24" fillId="16" borderId="92"/>
    <xf numFmtId="0" fontId="60" fillId="0" borderId="0" applyNumberFormat="0" applyFill="0" applyBorder="0" applyAlignment="0" applyProtection="0"/>
    <xf numFmtId="0" fontId="76" fillId="73" borderId="89" applyNumberFormat="0" applyAlignment="0" applyProtection="0"/>
    <xf numFmtId="0" fontId="73" fillId="86" borderId="89" applyNumberFormat="0" applyAlignment="0" applyProtection="0"/>
    <xf numFmtId="0" fontId="20" fillId="14" borderId="92">
      <alignment horizontal="right" vertical="center"/>
    </xf>
    <xf numFmtId="0" fontId="20" fillId="14" borderId="92">
      <alignment horizontal="right" vertical="center"/>
    </xf>
    <xf numFmtId="0" fontId="67" fillId="89" borderId="91" applyNumberFormat="0" applyFont="0" applyAlignment="0" applyProtection="0"/>
    <xf numFmtId="0" fontId="57" fillId="46" borderId="51" applyNumberFormat="0" applyAlignment="0" applyProtection="0"/>
    <xf numFmtId="0" fontId="58" fillId="46" borderId="50" applyNumberFormat="0" applyAlignment="0" applyProtection="0"/>
    <xf numFmtId="49" fontId="24" fillId="0" borderId="93" applyNumberFormat="0" applyFont="0" applyFill="0" applyBorder="0" applyProtection="0">
      <alignment horizontal="left" vertical="center" indent="5"/>
    </xf>
    <xf numFmtId="0" fontId="59" fillId="0" borderId="0" applyNumberFormat="0" applyFill="0" applyBorder="0" applyAlignment="0" applyProtection="0"/>
    <xf numFmtId="0" fontId="20" fillId="14" borderId="92">
      <alignment horizontal="right" vertical="center"/>
    </xf>
    <xf numFmtId="0" fontId="60" fillId="0" borderId="0" applyNumberFormat="0" applyFill="0" applyBorder="0" applyAlignment="0" applyProtection="0"/>
    <xf numFmtId="0" fontId="3" fillId="0" borderId="52"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1"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1"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0" fillId="86" borderId="96"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1" fillId="58" borderId="0" applyNumberFormat="0" applyBorder="0" applyAlignment="0" applyProtection="0"/>
    <xf numFmtId="4" fontId="24" fillId="16" borderId="92"/>
    <xf numFmtId="0" fontId="1" fillId="59" borderId="0" applyNumberFormat="0" applyBorder="0" applyAlignment="0" applyProtection="0"/>
    <xf numFmtId="0" fontId="1" fillId="60" borderId="0" applyNumberFormat="0" applyBorder="0" applyAlignment="0" applyProtection="0"/>
    <xf numFmtId="0" fontId="61"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1" fillId="64" borderId="0" applyNumberFormat="0" applyBorder="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0" fontId="70" fillId="86" borderId="96" applyNumberFormat="0" applyAlignment="0" applyProtection="0"/>
    <xf numFmtId="0" fontId="57" fillId="46" borderId="51" applyNumberFormat="0" applyAlignment="0" applyProtection="0"/>
    <xf numFmtId="0" fontId="85" fillId="73" borderId="89" applyNumberFormat="0" applyAlignment="0" applyProtection="0"/>
    <xf numFmtId="0" fontId="3" fillId="0" borderId="52" applyNumberFormat="0" applyFill="0" applyAlignment="0" applyProtection="0"/>
    <xf numFmtId="0" fontId="57" fillId="46" borderId="51" applyNumberFormat="0" applyAlignment="0" applyProtection="0"/>
    <xf numFmtId="0" fontId="73" fillId="86" borderId="89" applyNumberFormat="0" applyAlignment="0" applyProtection="0"/>
    <xf numFmtId="4" fontId="20" fillId="14" borderId="94">
      <alignment horizontal="right" vertical="center"/>
    </xf>
    <xf numFmtId="49" fontId="24" fillId="0" borderId="93" applyNumberFormat="0" applyFont="0" applyFill="0" applyBorder="0" applyProtection="0">
      <alignment horizontal="left" vertical="center" indent="5"/>
    </xf>
    <xf numFmtId="0" fontId="1" fillId="60" borderId="0" applyNumberFormat="0" applyBorder="0" applyAlignment="0" applyProtection="0"/>
    <xf numFmtId="49" fontId="24" fillId="0" borderId="93" applyNumberFormat="0" applyFont="0" applyFill="0" applyBorder="0" applyProtection="0">
      <alignment horizontal="left" vertical="center" indent="5"/>
    </xf>
    <xf numFmtId="4" fontId="24" fillId="16" borderId="92"/>
    <xf numFmtId="4" fontId="20" fillId="14" borderId="92">
      <alignment horizontal="right" vertical="center"/>
    </xf>
    <xf numFmtId="4" fontId="20" fillId="14" borderId="92">
      <alignment horizontal="right" vertical="center"/>
    </xf>
    <xf numFmtId="4" fontId="24" fillId="0" borderId="92" applyFill="0" applyBorder="0" applyProtection="0">
      <alignment horizontal="right" vertical="center"/>
    </xf>
    <xf numFmtId="0" fontId="20" fillId="9" borderId="92">
      <alignment horizontal="right" vertical="center"/>
    </xf>
    <xf numFmtId="0" fontId="20" fillId="14" borderId="92">
      <alignment horizontal="right" vertical="center"/>
    </xf>
    <xf numFmtId="0" fontId="61" fillId="58" borderId="0" applyNumberFormat="0" applyBorder="0" applyAlignment="0" applyProtection="0"/>
    <xf numFmtId="0" fontId="24" fillId="9" borderId="93">
      <alignment horizontal="left" vertical="center"/>
    </xf>
    <xf numFmtId="0" fontId="24" fillId="0" borderId="92" applyNumberFormat="0" applyFill="0" applyAlignment="0" applyProtection="0"/>
    <xf numFmtId="0" fontId="76" fillId="73" borderId="89" applyNumberFormat="0" applyAlignment="0" applyProtection="0"/>
    <xf numFmtId="0" fontId="61" fillId="64" borderId="0" applyNumberFormat="0" applyBorder="0" applyAlignment="0" applyProtection="0"/>
    <xf numFmtId="0" fontId="73" fillId="86" borderId="89" applyNumberFormat="0" applyAlignment="0" applyProtection="0"/>
    <xf numFmtId="0" fontId="92" fillId="0" borderId="90" applyNumberFormat="0" applyFill="0" applyAlignment="0" applyProtection="0"/>
    <xf numFmtId="0" fontId="77"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73" fillId="86" borderId="89" applyNumberFormat="0" applyAlignment="0" applyProtection="0"/>
    <xf numFmtId="4" fontId="20" fillId="14" borderId="92">
      <alignment horizontal="right" vertical="center"/>
    </xf>
    <xf numFmtId="0" fontId="67" fillId="89" borderId="91" applyNumberFormat="0" applyFont="0" applyAlignment="0" applyProtection="0"/>
    <xf numFmtId="0" fontId="24" fillId="0" borderId="92">
      <alignment horizontal="right" vertical="center"/>
    </xf>
    <xf numFmtId="0" fontId="24" fillId="9" borderId="93">
      <alignment horizontal="left" vertical="center"/>
    </xf>
    <xf numFmtId="0" fontId="24" fillId="14" borderId="95">
      <alignment horizontal="left" vertical="center" wrapText="1" indent="2"/>
    </xf>
    <xf numFmtId="0" fontId="1" fillId="47" borderId="0" applyNumberFormat="0" applyBorder="0" applyAlignment="0" applyProtection="0"/>
    <xf numFmtId="0" fontId="24" fillId="16" borderId="92"/>
    <xf numFmtId="4" fontId="63" fillId="9" borderId="92">
      <alignment horizontal="right" vertical="center"/>
    </xf>
    <xf numFmtId="4" fontId="20" fillId="14" borderId="93">
      <alignment horizontal="right" vertical="center"/>
    </xf>
    <xf numFmtId="4" fontId="20" fillId="14" borderId="94">
      <alignment horizontal="right" vertical="center"/>
    </xf>
    <xf numFmtId="0" fontId="85" fillId="73" borderId="89" applyNumberFormat="0" applyAlignment="0" applyProtection="0"/>
    <xf numFmtId="4" fontId="20" fillId="14" borderId="92">
      <alignment horizontal="right" vertical="center"/>
    </xf>
    <xf numFmtId="0" fontId="1" fillId="57" borderId="0" applyNumberFormat="0" applyBorder="0" applyAlignment="0" applyProtection="0"/>
    <xf numFmtId="0" fontId="24" fillId="0" borderId="95">
      <alignment horizontal="left" vertical="center" wrapText="1" indent="2"/>
    </xf>
    <xf numFmtId="49" fontId="24" fillId="0" borderId="92" applyNumberFormat="0" applyFont="0" applyFill="0" applyBorder="0" applyProtection="0">
      <alignment horizontal="left" vertical="center" indent="2"/>
    </xf>
    <xf numFmtId="0" fontId="20" fillId="9" borderId="92">
      <alignment horizontal="right" vertical="center"/>
    </xf>
    <xf numFmtId="175" fontId="24" fillId="90" borderId="92" applyNumberFormat="0" applyFont="0" applyBorder="0" applyAlignment="0" applyProtection="0">
      <alignment horizontal="right" vertical="center"/>
    </xf>
    <xf numFmtId="0" fontId="73" fillId="86" borderId="89" applyNumberFormat="0" applyAlignment="0" applyProtection="0"/>
    <xf numFmtId="0" fontId="72" fillId="86" borderId="89" applyNumberFormat="0" applyAlignment="0" applyProtection="0"/>
    <xf numFmtId="4" fontId="24" fillId="16" borderId="92"/>
    <xf numFmtId="0" fontId="3" fillId="0" borderId="52" applyNumberFormat="0" applyFill="0" applyAlignment="0" applyProtection="0"/>
    <xf numFmtId="0" fontId="60" fillId="0" borderId="0" applyNumberFormat="0" applyFill="0" applyBorder="0" applyAlignment="0" applyProtection="0"/>
    <xf numFmtId="0" fontId="58" fillId="46" borderId="50" applyNumberFormat="0" applyAlignment="0" applyProtection="0"/>
    <xf numFmtId="0" fontId="57" fillId="46" borderId="51" applyNumberFormat="0" applyAlignment="0" applyProtection="0"/>
    <xf numFmtId="0" fontId="24" fillId="0" borderId="95">
      <alignment horizontal="left" vertical="center" wrapText="1" indent="2"/>
    </xf>
    <xf numFmtId="0" fontId="77" fillId="0" borderId="90" applyNumberFormat="0" applyFill="0" applyAlignment="0" applyProtection="0"/>
    <xf numFmtId="0" fontId="77" fillId="0" borderId="90" applyNumberFormat="0" applyFill="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49" fontId="24" fillId="0" borderId="93" applyNumberFormat="0" applyFont="0" applyFill="0" applyBorder="0" applyProtection="0">
      <alignment horizontal="left" vertical="center" indent="5"/>
    </xf>
    <xf numFmtId="4" fontId="20" fillId="9" borderId="92">
      <alignment horizontal="right" vertical="center"/>
    </xf>
    <xf numFmtId="0" fontId="92" fillId="0" borderId="90" applyNumberFormat="0" applyFill="0" applyAlignment="0" applyProtection="0"/>
    <xf numFmtId="0" fontId="24" fillId="0" borderId="95">
      <alignment horizontal="left" vertical="center" wrapText="1" indent="2"/>
    </xf>
    <xf numFmtId="0" fontId="92" fillId="0" borderId="90" applyNumberFormat="0" applyFill="0" applyAlignment="0" applyProtection="0"/>
    <xf numFmtId="0" fontId="24" fillId="14" borderId="95">
      <alignment horizontal="left" vertical="center" wrapText="1" indent="2"/>
    </xf>
    <xf numFmtId="0" fontId="85" fillId="73" borderId="89" applyNumberFormat="0" applyAlignment="0" applyProtection="0"/>
    <xf numFmtId="4" fontId="24" fillId="0" borderId="92">
      <alignment horizontal="right" vertical="center"/>
    </xf>
    <xf numFmtId="0" fontId="25" fillId="89" borderId="91" applyNumberFormat="0" applyFont="0" applyAlignment="0" applyProtection="0"/>
    <xf numFmtId="0" fontId="72" fillId="86" borderId="89" applyNumberFormat="0" applyAlignment="0" applyProtection="0"/>
    <xf numFmtId="0" fontId="24" fillId="16" borderId="92"/>
    <xf numFmtId="0" fontId="1" fillId="47" borderId="0" applyNumberFormat="0" applyBorder="0" applyAlignment="0" applyProtection="0"/>
    <xf numFmtId="0" fontId="24" fillId="14" borderId="95">
      <alignment horizontal="left" vertical="center" wrapText="1" indent="2"/>
    </xf>
    <xf numFmtId="0" fontId="70" fillId="86" borderId="96" applyNumberFormat="0" applyAlignment="0" applyProtection="0"/>
    <xf numFmtId="49" fontId="24" fillId="0" borderId="92" applyNumberFormat="0" applyFont="0" applyFill="0" applyBorder="0" applyProtection="0">
      <alignment horizontal="left" vertical="center" indent="2"/>
    </xf>
    <xf numFmtId="0" fontId="20" fillId="14" borderId="92">
      <alignment horizontal="right" vertical="center"/>
    </xf>
    <xf numFmtId="0" fontId="24" fillId="14" borderId="95">
      <alignment horizontal="left" vertical="center" wrapText="1" indent="2"/>
    </xf>
    <xf numFmtId="4" fontId="20" fillId="14" borderId="94">
      <alignment horizontal="right" vertical="center"/>
    </xf>
    <xf numFmtId="0" fontId="1" fillId="47" borderId="0" applyNumberFormat="0" applyBorder="0" applyAlignment="0" applyProtection="0"/>
    <xf numFmtId="0" fontId="85" fillId="73" borderId="89" applyNumberFormat="0" applyAlignment="0" applyProtection="0"/>
    <xf numFmtId="4" fontId="20" fillId="9" borderId="92">
      <alignment horizontal="right" vertical="center"/>
    </xf>
    <xf numFmtId="0" fontId="76" fillId="73" borderId="89" applyNumberFormat="0" applyAlignment="0" applyProtection="0"/>
    <xf numFmtId="0" fontId="24" fillId="16" borderId="92"/>
    <xf numFmtId="0" fontId="63" fillId="9" borderId="92">
      <alignment horizontal="right" vertical="center"/>
    </xf>
    <xf numFmtId="0" fontId="20" fillId="14" borderId="92">
      <alignment horizontal="right" vertical="center"/>
    </xf>
    <xf numFmtId="0" fontId="24" fillId="14" borderId="95">
      <alignment horizontal="left" vertical="center" wrapText="1" indent="2"/>
    </xf>
    <xf numFmtId="4" fontId="20" fillId="14" borderId="93">
      <alignment horizontal="right" vertical="center"/>
    </xf>
    <xf numFmtId="0" fontId="92" fillId="0" borderId="90" applyNumberFormat="0" applyFill="0" applyAlignment="0" applyProtection="0"/>
    <xf numFmtId="0" fontId="24" fillId="0" borderId="95">
      <alignment horizontal="left" vertical="center" wrapText="1" indent="2"/>
    </xf>
    <xf numFmtId="4" fontId="24" fillId="0" borderId="92" applyFill="0" applyBorder="0" applyProtection="0">
      <alignment horizontal="right" vertical="center"/>
    </xf>
    <xf numFmtId="0" fontId="73" fillId="86" borderId="89" applyNumberFormat="0" applyAlignment="0" applyProtection="0"/>
    <xf numFmtId="0" fontId="63" fillId="9" borderId="92">
      <alignment horizontal="right" vertical="center"/>
    </xf>
    <xf numFmtId="4" fontId="20" fillId="14" borderId="92">
      <alignment horizontal="right" vertical="center"/>
    </xf>
    <xf numFmtId="0" fontId="85" fillId="73" borderId="89" applyNumberFormat="0" applyAlignment="0" applyProtection="0"/>
    <xf numFmtId="4" fontId="63" fillId="9" borderId="92">
      <alignment horizontal="right" vertical="center"/>
    </xf>
    <xf numFmtId="0" fontId="24" fillId="9" borderId="93">
      <alignment horizontal="left" vertical="center"/>
    </xf>
    <xf numFmtId="0" fontId="67" fillId="89" borderId="91" applyNumberFormat="0" applyFont="0" applyAlignment="0" applyProtection="0"/>
    <xf numFmtId="0" fontId="89" fillId="86" borderId="96" applyNumberFormat="0" applyAlignment="0" applyProtection="0"/>
    <xf numFmtId="0" fontId="60" fillId="0" borderId="0" applyNumberFormat="0" applyFill="0" applyBorder="0" applyAlignment="0" applyProtection="0"/>
    <xf numFmtId="0" fontId="92" fillId="0" borderId="90" applyNumberFormat="0" applyFill="0" applyAlignment="0" applyProtection="0"/>
    <xf numFmtId="0" fontId="1" fillId="47" borderId="0" applyNumberFormat="0" applyBorder="0" applyAlignment="0" applyProtection="0"/>
    <xf numFmtId="0" fontId="61" fillId="52" borderId="0" applyNumberFormat="0" applyBorder="0" applyAlignment="0" applyProtection="0"/>
    <xf numFmtId="0" fontId="72" fillId="86" borderId="89" applyNumberFormat="0" applyAlignment="0" applyProtection="0"/>
    <xf numFmtId="0" fontId="20" fillId="9" borderId="92">
      <alignment horizontal="right" vertical="center"/>
    </xf>
    <xf numFmtId="0" fontId="85" fillId="73" borderId="89" applyNumberFormat="0" applyAlignment="0" applyProtection="0"/>
    <xf numFmtId="0" fontId="24" fillId="0" borderId="95">
      <alignment horizontal="left" vertical="center" wrapText="1" indent="2"/>
    </xf>
    <xf numFmtId="0" fontId="20" fillId="14" borderId="94">
      <alignment horizontal="right" vertical="center"/>
    </xf>
    <xf numFmtId="0" fontId="67" fillId="89" borderId="91" applyNumberFormat="0" applyFont="0" applyAlignment="0" applyProtection="0"/>
    <xf numFmtId="0" fontId="61" fillId="64" borderId="0" applyNumberFormat="0" applyBorder="0" applyAlignment="0" applyProtection="0"/>
    <xf numFmtId="49" fontId="22" fillId="0" borderId="92" applyNumberFormat="0" applyFill="0" applyBorder="0" applyProtection="0">
      <alignment horizontal="left" vertical="center"/>
    </xf>
    <xf numFmtId="0" fontId="25" fillId="89" borderId="91" applyNumberFormat="0" applyFont="0" applyAlignment="0" applyProtection="0"/>
    <xf numFmtId="0" fontId="61" fillId="61" borderId="0" applyNumberFormat="0" applyBorder="0" applyAlignment="0" applyProtection="0"/>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4" fontId="24" fillId="0" borderId="92" applyFill="0" applyBorder="0" applyProtection="0">
      <alignment horizontal="righ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49" fontId="24" fillId="0" borderId="92" applyNumberFormat="0" applyFont="0" applyFill="0" applyBorder="0" applyProtection="0">
      <alignment horizontal="left" vertical="center" indent="2"/>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70" fillId="86" borderId="96"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3">
      <alignment horizontal="right" vertical="center"/>
    </xf>
    <xf numFmtId="0" fontId="92" fillId="0" borderId="90" applyNumberFormat="0" applyFill="0" applyAlignment="0" applyProtection="0"/>
    <xf numFmtId="0" fontId="58" fillId="46" borderId="50" applyNumberFormat="0" applyAlignment="0" applyProtection="0"/>
    <xf numFmtId="0" fontId="67" fillId="89" borderId="91" applyNumberFormat="0" applyFont="0" applyAlignment="0" applyProtection="0"/>
    <xf numFmtId="4" fontId="24" fillId="0" borderId="92"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4">
      <alignment horizontal="right" vertical="center"/>
    </xf>
    <xf numFmtId="0" fontId="1" fillId="51" borderId="0" applyNumberFormat="0" applyBorder="0" applyAlignment="0" applyProtection="0"/>
    <xf numFmtId="0" fontId="20" fillId="14" borderId="92">
      <alignment horizontal="right" vertical="center"/>
    </xf>
    <xf numFmtId="0" fontId="89" fillId="86" borderId="96" applyNumberFormat="0" applyAlignment="0" applyProtection="0"/>
    <xf numFmtId="0" fontId="1" fillId="50" borderId="0" applyNumberFormat="0" applyBorder="0" applyAlignment="0" applyProtection="0"/>
    <xf numFmtId="0" fontId="72" fillId="86" borderId="89" applyNumberFormat="0" applyAlignment="0" applyProtection="0"/>
    <xf numFmtId="0" fontId="92" fillId="0" borderId="90" applyNumberFormat="0" applyFill="0" applyAlignment="0" applyProtection="0"/>
    <xf numFmtId="4" fontId="20" fillId="14" borderId="92">
      <alignment horizontal="right" vertical="center"/>
    </xf>
    <xf numFmtId="0" fontId="61" fillId="55" borderId="0" applyNumberFormat="0" applyBorder="0" applyAlignment="0" applyProtection="0"/>
    <xf numFmtId="0" fontId="24" fillId="0" borderId="92" applyNumberFormat="0" applyFill="0" applyAlignment="0" applyProtection="0"/>
    <xf numFmtId="0" fontId="1" fillId="56" borderId="0" applyNumberFormat="0" applyBorder="0" applyAlignment="0" applyProtection="0"/>
    <xf numFmtId="0" fontId="92" fillId="0" borderId="90" applyNumberFormat="0" applyFill="0" applyAlignment="0" applyProtection="0"/>
    <xf numFmtId="4" fontId="24" fillId="0" borderId="92">
      <alignment horizontal="right" vertical="center"/>
    </xf>
    <xf numFmtId="4" fontId="20" fillId="14" borderId="94">
      <alignment horizontal="right" vertical="center"/>
    </xf>
    <xf numFmtId="0" fontId="63" fillId="9" borderId="92">
      <alignment horizontal="right" vertical="center"/>
    </xf>
    <xf numFmtId="0" fontId="25" fillId="89" borderId="91" applyNumberFormat="0" applyFont="0" applyAlignment="0" applyProtection="0"/>
    <xf numFmtId="0" fontId="1" fillId="59" borderId="0" applyNumberFormat="0" applyBorder="0" applyAlignment="0" applyProtection="0"/>
    <xf numFmtId="0" fontId="85" fillId="73" borderId="89" applyNumberFormat="0" applyAlignment="0" applyProtection="0"/>
    <xf numFmtId="4" fontId="63" fillId="9" borderId="92">
      <alignment horizontal="right" vertical="center"/>
    </xf>
    <xf numFmtId="0" fontId="24" fillId="0" borderId="95">
      <alignment horizontal="left" vertical="center" wrapText="1" indent="2"/>
    </xf>
    <xf numFmtId="0" fontId="89" fillId="86" borderId="96" applyNumberFormat="0" applyAlignment="0" applyProtection="0"/>
    <xf numFmtId="0" fontId="67" fillId="89" borderId="91" applyNumberFormat="0" applyFont="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4" fontId="20" fillId="9" borderId="92">
      <alignment horizontal="right" vertical="center"/>
    </xf>
    <xf numFmtId="0" fontId="92" fillId="0" borderId="90" applyNumberFormat="0" applyFill="0" applyAlignment="0" applyProtection="0"/>
    <xf numFmtId="0" fontId="1" fillId="53" borderId="0" applyNumberFormat="0" applyBorder="0" applyAlignment="0" applyProtection="0"/>
    <xf numFmtId="0" fontId="89" fillId="86" borderId="96" applyNumberFormat="0" applyAlignment="0" applyProtection="0"/>
    <xf numFmtId="0" fontId="85" fillId="73" borderId="89" applyNumberFormat="0" applyAlignment="0" applyProtection="0"/>
    <xf numFmtId="0" fontId="1" fillId="51" borderId="0" applyNumberFormat="0" applyBorder="0" applyAlignment="0" applyProtection="0"/>
    <xf numFmtId="0" fontId="61" fillId="61" borderId="0" applyNumberFormat="0" applyBorder="0" applyAlignment="0" applyProtection="0"/>
    <xf numFmtId="0" fontId="1" fillId="47" borderId="0" applyNumberFormat="0" applyBorder="0" applyAlignment="0" applyProtection="0"/>
    <xf numFmtId="49" fontId="22" fillId="0" borderId="92" applyNumberFormat="0" applyFill="0" applyBorder="0" applyProtection="0">
      <alignment horizontal="left" vertical="center"/>
    </xf>
    <xf numFmtId="0" fontId="92" fillId="0" borderId="90" applyNumberFormat="0" applyFill="0" applyAlignment="0" applyProtection="0"/>
    <xf numFmtId="0" fontId="61" fillId="52" borderId="0" applyNumberFormat="0" applyBorder="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0" fontId="85" fillId="73" borderId="89" applyNumberFormat="0" applyAlignment="0" applyProtection="0"/>
    <xf numFmtId="0" fontId="24" fillId="9" borderId="93">
      <alignment horizontal="left" vertical="center"/>
    </xf>
    <xf numFmtId="0" fontId="73" fillId="86" borderId="89" applyNumberFormat="0" applyAlignment="0" applyProtection="0"/>
    <xf numFmtId="0" fontId="92" fillId="0" borderId="90" applyNumberFormat="0" applyFill="0" applyAlignment="0" applyProtection="0"/>
    <xf numFmtId="4" fontId="20" fillId="14" borderId="93">
      <alignment horizontal="right" vertical="center"/>
    </xf>
    <xf numFmtId="0" fontId="25" fillId="89" borderId="91" applyNumberFormat="0" applyFont="0" applyAlignment="0" applyProtection="0"/>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4" fontId="20" fillId="14" borderId="94">
      <alignment horizontal="right" vertical="center"/>
    </xf>
    <xf numFmtId="0" fontId="61" fillId="64" borderId="0" applyNumberFormat="0" applyBorder="0" applyAlignment="0" applyProtection="0"/>
    <xf numFmtId="0" fontId="92" fillId="0" borderId="90" applyNumberFormat="0" applyFill="0" applyAlignment="0" applyProtection="0"/>
    <xf numFmtId="0" fontId="76" fillId="73"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0" fontId="92" fillId="0" borderId="90" applyNumberFormat="0" applyFill="0" applyAlignment="0" applyProtection="0"/>
    <xf numFmtId="0" fontId="61" fillId="55" borderId="0" applyNumberFormat="0" applyBorder="0" applyAlignment="0" applyProtection="0"/>
    <xf numFmtId="0" fontId="67" fillId="89" borderId="91" applyNumberFormat="0" applyFont="0" applyAlignment="0" applyProtection="0"/>
    <xf numFmtId="0" fontId="24" fillId="0" borderId="92" applyNumberFormat="0" applyFill="0" applyAlignment="0" applyProtection="0"/>
    <xf numFmtId="49" fontId="24" fillId="0" borderId="93" applyNumberFormat="0" applyFont="0" applyFill="0" applyBorder="0" applyProtection="0">
      <alignment horizontal="left" vertical="center" indent="5"/>
    </xf>
    <xf numFmtId="0" fontId="24" fillId="0" borderId="92" applyNumberFormat="0" applyFill="0" applyAlignment="0" applyProtection="0"/>
    <xf numFmtId="4" fontId="24" fillId="0" borderId="92">
      <alignment horizontal="right" vertical="center"/>
    </xf>
    <xf numFmtId="4" fontId="24" fillId="0" borderId="92">
      <alignment horizontal="right" vertical="center"/>
    </xf>
    <xf numFmtId="0" fontId="20" fillId="14" borderId="92">
      <alignment horizontal="right" vertical="center"/>
    </xf>
    <xf numFmtId="0" fontId="24" fillId="14" borderId="95">
      <alignment horizontal="left" vertical="center" wrapText="1" indent="2"/>
    </xf>
    <xf numFmtId="0" fontId="85" fillId="73" borderId="89" applyNumberFormat="0" applyAlignment="0" applyProtection="0"/>
    <xf numFmtId="0" fontId="24" fillId="0"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175" fontId="24" fillId="90" borderId="92" applyNumberFormat="0" applyFont="0" applyBorder="0" applyAlignment="0" applyProtection="0">
      <alignment horizontal="right" vertical="center"/>
    </xf>
    <xf numFmtId="0" fontId="57" fillId="46" borderId="51" applyNumberFormat="0" applyAlignment="0" applyProtection="0"/>
    <xf numFmtId="0" fontId="20" fillId="14" borderId="94">
      <alignment horizontal="right" vertical="center"/>
    </xf>
    <xf numFmtId="0" fontId="73" fillId="86" borderId="89" applyNumberFormat="0" applyAlignment="0" applyProtection="0"/>
    <xf numFmtId="0" fontId="72" fillId="86" borderId="89" applyNumberFormat="0" applyAlignment="0" applyProtection="0"/>
    <xf numFmtId="0" fontId="92" fillId="0" borderId="90" applyNumberFormat="0" applyFill="0" applyAlignment="0" applyProtection="0"/>
    <xf numFmtId="0" fontId="92" fillId="0" borderId="90" applyNumberFormat="0" applyFill="0" applyAlignment="0" applyProtection="0"/>
    <xf numFmtId="0" fontId="25" fillId="89" borderId="91" applyNumberFormat="0" applyFont="0" applyAlignment="0" applyProtection="0"/>
    <xf numFmtId="0" fontId="61" fillId="61" borderId="0" applyNumberFormat="0" applyBorder="0" applyAlignment="0" applyProtection="0"/>
    <xf numFmtId="0" fontId="20" fillId="14" borderId="94">
      <alignment horizontal="right" vertical="center"/>
    </xf>
    <xf numFmtId="0" fontId="1" fillId="59" borderId="0" applyNumberFormat="0" applyBorder="0" applyAlignment="0" applyProtection="0"/>
    <xf numFmtId="0" fontId="20" fillId="14" borderId="93">
      <alignment horizontal="right" vertical="center"/>
    </xf>
    <xf numFmtId="4" fontId="20" fillId="9" borderId="92">
      <alignment horizontal="right" vertical="center"/>
    </xf>
    <xf numFmtId="4" fontId="20" fillId="14" borderId="92">
      <alignment horizontal="right" vertical="center"/>
    </xf>
    <xf numFmtId="0" fontId="59" fillId="0" borderId="0" applyNumberFormat="0" applyFill="0" applyBorder="0" applyAlignment="0" applyProtection="0"/>
    <xf numFmtId="4" fontId="20" fillId="14" borderId="92">
      <alignment horizontal="right" vertical="center"/>
    </xf>
    <xf numFmtId="0" fontId="76" fillId="73" borderId="89" applyNumberFormat="0" applyAlignment="0" applyProtection="0"/>
    <xf numFmtId="0" fontId="20" fillId="14" borderId="92">
      <alignment horizontal="right" vertical="center"/>
    </xf>
    <xf numFmtId="4" fontId="20" fillId="14" borderId="92">
      <alignment horizontal="right" vertical="center"/>
    </xf>
    <xf numFmtId="0" fontId="89" fillId="86" borderId="96" applyNumberFormat="0" applyAlignment="0" applyProtection="0"/>
    <xf numFmtId="4" fontId="20" fillId="14" borderId="92">
      <alignment horizontal="right" vertical="center"/>
    </xf>
    <xf numFmtId="0" fontId="24" fillId="0" borderId="92">
      <alignment horizontal="right" vertical="center"/>
    </xf>
    <xf numFmtId="0" fontId="1" fillId="48" borderId="0" applyNumberFormat="0" applyBorder="0" applyAlignment="0" applyProtection="0"/>
    <xf numFmtId="0" fontId="61" fillId="49" borderId="0" applyNumberFormat="0" applyBorder="0" applyAlignment="0" applyProtection="0"/>
    <xf numFmtId="0" fontId="59" fillId="0" borderId="0" applyNumberFormat="0" applyFill="0" applyBorder="0" applyAlignment="0" applyProtection="0"/>
    <xf numFmtId="0" fontId="24" fillId="0" borderId="95">
      <alignment horizontal="left" vertical="center" wrapText="1" indent="2"/>
    </xf>
    <xf numFmtId="0" fontId="24" fillId="16" borderId="92"/>
    <xf numFmtId="4" fontId="24" fillId="0" borderId="92" applyFill="0" applyBorder="0" applyProtection="0">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77" fillId="0" borderId="90" applyNumberFormat="0" applyFill="0" applyAlignment="0" applyProtection="0"/>
    <xf numFmtId="0" fontId="85" fillId="73" borderId="89" applyNumberFormat="0" applyAlignment="0" applyProtection="0"/>
    <xf numFmtId="0" fontId="24" fillId="0" borderId="92">
      <alignment horizontal="right" vertical="center"/>
    </xf>
    <xf numFmtId="49" fontId="24" fillId="0" borderId="92" applyNumberFormat="0" applyFont="0" applyFill="0" applyBorder="0" applyProtection="0">
      <alignment horizontal="left" vertical="center" indent="2"/>
    </xf>
    <xf numFmtId="0" fontId="72" fillId="86" borderId="89" applyNumberFormat="0" applyAlignment="0" applyProtection="0"/>
    <xf numFmtId="0" fontId="24" fillId="0" borderId="92">
      <alignment horizontal="right" vertical="center"/>
    </xf>
    <xf numFmtId="0" fontId="20" fillId="9" borderId="92">
      <alignment horizontal="right" vertical="center"/>
    </xf>
    <xf numFmtId="0" fontId="61" fillId="52" borderId="0" applyNumberFormat="0" applyBorder="0" applyAlignment="0" applyProtection="0"/>
    <xf numFmtId="4" fontId="24" fillId="0" borderId="92">
      <alignment horizontal="right" vertical="center"/>
    </xf>
    <xf numFmtId="175" fontId="24" fillId="90" borderId="92" applyNumberFormat="0" applyFont="0" applyBorder="0" applyAlignment="0" applyProtection="0">
      <alignment horizontal="right" vertical="center"/>
    </xf>
    <xf numFmtId="4" fontId="63" fillId="9" borderId="92">
      <alignment horizontal="right" vertical="center"/>
    </xf>
    <xf numFmtId="4" fontId="20" fillId="14" borderId="93">
      <alignment horizontal="right" vertical="center"/>
    </xf>
    <xf numFmtId="4" fontId="20" fillId="9" borderId="92">
      <alignment horizontal="right" vertical="center"/>
    </xf>
    <xf numFmtId="0" fontId="77" fillId="0" borderId="90" applyNumberFormat="0" applyFill="0" applyAlignment="0" applyProtection="0"/>
    <xf numFmtId="0" fontId="85" fillId="73" borderId="89" applyNumberFormat="0" applyAlignment="0" applyProtection="0"/>
    <xf numFmtId="0" fontId="24" fillId="16" borderId="92"/>
    <xf numFmtId="49" fontId="24" fillId="0" borderId="92" applyNumberFormat="0" applyFont="0" applyFill="0" applyBorder="0" applyProtection="0">
      <alignment horizontal="left" vertical="center" indent="2"/>
    </xf>
    <xf numFmtId="4" fontId="63" fillId="9" borderId="92">
      <alignment horizontal="right" vertical="center"/>
    </xf>
    <xf numFmtId="0" fontId="89" fillId="86" borderId="96" applyNumberFormat="0" applyAlignment="0" applyProtection="0"/>
    <xf numFmtId="0" fontId="1" fillId="62" borderId="0" applyNumberFormat="0" applyBorder="0" applyAlignment="0" applyProtection="0"/>
    <xf numFmtId="49" fontId="22" fillId="0" borderId="92"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3" fillId="9" borderId="92">
      <alignment horizontal="right" vertical="center"/>
    </xf>
    <xf numFmtId="0" fontId="61" fillId="49" borderId="0" applyNumberFormat="0" applyBorder="0" applyAlignment="0" applyProtection="0"/>
    <xf numFmtId="0" fontId="61"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1" fillId="58" borderId="0" applyNumberFormat="0" applyBorder="0" applyAlignment="0" applyProtection="0"/>
    <xf numFmtId="0" fontId="1" fillId="54" borderId="0" applyNumberFormat="0" applyBorder="0" applyAlignment="0" applyProtection="0"/>
    <xf numFmtId="0" fontId="61" fillId="55" borderId="0" applyNumberFormat="0" applyBorder="0" applyAlignment="0" applyProtection="0"/>
    <xf numFmtId="0" fontId="77" fillId="0" borderId="90" applyNumberFormat="0" applyFill="0" applyAlignment="0" applyProtection="0"/>
    <xf numFmtId="0" fontId="24" fillId="14" borderId="95">
      <alignment horizontal="left" vertical="center" wrapText="1" indent="2"/>
    </xf>
    <xf numFmtId="0" fontId="70" fillId="86" borderId="96" applyNumberFormat="0" applyAlignment="0" applyProtection="0"/>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24" fillId="0" borderId="95">
      <alignment horizontal="left" vertical="center" wrapText="1" indent="2"/>
    </xf>
    <xf numFmtId="0" fontId="70" fillId="86" borderId="96" applyNumberFormat="0" applyAlignment="0" applyProtection="0"/>
    <xf numFmtId="0" fontId="72" fillId="86" borderId="89" applyNumberFormat="0" applyAlignment="0" applyProtection="0"/>
    <xf numFmtId="0" fontId="73" fillId="86" borderId="89" applyNumberFormat="0" applyAlignment="0" applyProtection="0"/>
    <xf numFmtId="0" fontId="76" fillId="73" borderId="89" applyNumberFormat="0" applyAlignment="0" applyProtection="0"/>
    <xf numFmtId="0" fontId="77" fillId="0" borderId="90" applyNumberFormat="0" applyFill="0" applyAlignment="0" applyProtection="0"/>
    <xf numFmtId="0" fontId="85" fillId="73" borderId="89" applyNumberFormat="0" applyAlignment="0" applyProtection="0"/>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73" fillId="86" borderId="89" applyNumberFormat="0" applyAlignment="0" applyProtection="0"/>
    <xf numFmtId="0" fontId="85" fillId="73"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76" fillId="73" borderId="89" applyNumberFormat="0" applyAlignment="0" applyProtection="0"/>
    <xf numFmtId="0" fontId="24" fillId="0" borderId="92">
      <alignment horizontal="right" vertical="center"/>
    </xf>
    <xf numFmtId="4" fontId="24" fillId="0" borderId="92">
      <alignment horizontal="right" vertical="center"/>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2" applyNumberFormat="0" applyFill="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4" fontId="20" fillId="14" borderId="92">
      <alignment horizontal="right" vertical="center"/>
    </xf>
    <xf numFmtId="0" fontId="24" fillId="16" borderId="92"/>
    <xf numFmtId="0" fontId="72" fillId="86" borderId="89" applyNumberFormat="0" applyAlignment="0" applyProtection="0"/>
    <xf numFmtId="0" fontId="20" fillId="9" borderId="92">
      <alignment horizontal="right" vertical="center"/>
    </xf>
    <xf numFmtId="0" fontId="24" fillId="0" borderId="92">
      <alignment horizontal="right" vertical="center"/>
    </xf>
    <xf numFmtId="0" fontId="92" fillId="0" borderId="90" applyNumberFormat="0" applyFill="0" applyAlignment="0" applyProtection="0"/>
    <xf numFmtId="0" fontId="24" fillId="9" borderId="93">
      <alignment horizontal="left" vertical="center"/>
    </xf>
    <xf numFmtId="0" fontId="85" fillId="73" borderId="89" applyNumberFormat="0" applyAlignment="0" applyProtection="0"/>
    <xf numFmtId="175" fontId="24" fillId="90" borderId="92" applyNumberFormat="0" applyFont="0" applyBorder="0" applyAlignment="0" applyProtection="0">
      <alignment horizontal="right" vertical="center"/>
    </xf>
    <xf numFmtId="0" fontId="67" fillId="89" borderId="91" applyNumberFormat="0" applyFont="0" applyAlignment="0" applyProtection="0"/>
    <xf numFmtId="0" fontId="24" fillId="0" borderId="95">
      <alignment horizontal="left" vertical="center" wrapText="1" indent="2"/>
    </xf>
    <xf numFmtId="4" fontId="24" fillId="16" borderId="92"/>
    <xf numFmtId="49" fontId="22" fillId="0" borderId="92" applyNumberFormat="0" applyFill="0" applyBorder="0" applyProtection="0">
      <alignment horizontal="left" vertical="center"/>
    </xf>
    <xf numFmtId="0" fontId="24" fillId="0" borderId="92">
      <alignment horizontal="right" vertical="center"/>
    </xf>
    <xf numFmtId="4" fontId="20" fillId="14" borderId="94">
      <alignment horizontal="right" vertical="center"/>
    </xf>
    <xf numFmtId="4" fontId="20" fillId="14" borderId="92">
      <alignment horizontal="right" vertical="center"/>
    </xf>
    <xf numFmtId="4" fontId="20" fillId="14" borderId="92">
      <alignment horizontal="right" vertical="center"/>
    </xf>
    <xf numFmtId="0" fontId="63" fillId="9" borderId="92">
      <alignment horizontal="right" vertical="center"/>
    </xf>
    <xf numFmtId="0" fontId="20" fillId="9" borderId="92">
      <alignment horizontal="right" vertical="center"/>
    </xf>
    <xf numFmtId="49" fontId="24" fillId="0" borderId="92" applyNumberFormat="0" applyFont="0" applyFill="0" applyBorder="0" applyProtection="0">
      <alignment horizontal="left" vertical="center" indent="2"/>
    </xf>
    <xf numFmtId="0" fontId="85" fillId="73" borderId="89" applyNumberFormat="0" applyAlignment="0" applyProtection="0"/>
    <xf numFmtId="0" fontId="70" fillId="86" borderId="96" applyNumberFormat="0" applyAlignment="0" applyProtection="0"/>
    <xf numFmtId="49" fontId="24" fillId="0" borderId="92" applyNumberFormat="0" applyFont="0" applyFill="0" applyBorder="0" applyProtection="0">
      <alignment horizontal="left" vertical="center" indent="2"/>
    </xf>
    <xf numFmtId="0" fontId="76" fillId="73" borderId="89" applyNumberFormat="0" applyAlignment="0" applyProtection="0"/>
    <xf numFmtId="4" fontId="24" fillId="0" borderId="92" applyFill="0" applyBorder="0" applyProtection="0">
      <alignment horizontal="right" vertical="center"/>
    </xf>
    <xf numFmtId="0" fontId="73" fillId="86" borderId="89" applyNumberFormat="0" applyAlignment="0" applyProtection="0"/>
    <xf numFmtId="0" fontId="92" fillId="0" borderId="90" applyNumberFormat="0" applyFill="0" applyAlignment="0" applyProtection="0"/>
    <xf numFmtId="0" fontId="89" fillId="86" borderId="96" applyNumberFormat="0" applyAlignment="0" applyProtection="0"/>
    <xf numFmtId="0" fontId="24" fillId="0" borderId="92" applyNumberFormat="0" applyFill="0" applyAlignment="0" applyProtection="0"/>
    <xf numFmtId="4" fontId="24" fillId="0" borderId="92">
      <alignment horizontal="right" vertical="center"/>
    </xf>
    <xf numFmtId="0" fontId="24" fillId="0" borderId="92">
      <alignment horizontal="right" vertical="center"/>
    </xf>
    <xf numFmtId="0" fontId="85" fillId="73" borderId="89" applyNumberFormat="0" applyAlignment="0" applyProtection="0"/>
    <xf numFmtId="0" fontId="70" fillId="86" borderId="96" applyNumberFormat="0" applyAlignment="0" applyProtection="0"/>
    <xf numFmtId="0" fontId="72" fillId="86" borderId="89" applyNumberFormat="0" applyAlignment="0" applyProtection="0"/>
    <xf numFmtId="0" fontId="24" fillId="14" borderId="95">
      <alignment horizontal="left" vertical="center" wrapText="1" indent="2"/>
    </xf>
    <xf numFmtId="0" fontId="73" fillId="86" borderId="89" applyNumberFormat="0" applyAlignment="0" applyProtection="0"/>
    <xf numFmtId="0" fontId="73" fillId="86" borderId="89" applyNumberFormat="0" applyAlignment="0" applyProtection="0"/>
    <xf numFmtId="4" fontId="20" fillId="14" borderId="93">
      <alignment horizontal="right" vertical="center"/>
    </xf>
    <xf numFmtId="0" fontId="20" fillId="14" borderId="93">
      <alignment horizontal="right" vertical="center"/>
    </xf>
    <xf numFmtId="0" fontId="20" fillId="14" borderId="92">
      <alignment horizontal="right" vertical="center"/>
    </xf>
    <xf numFmtId="4" fontId="63" fillId="9" borderId="92">
      <alignment horizontal="right" vertical="center"/>
    </xf>
    <xf numFmtId="0" fontId="76" fillId="73" borderId="89" applyNumberFormat="0" applyAlignment="0" applyProtection="0"/>
    <xf numFmtId="0" fontId="77" fillId="0" borderId="90" applyNumberFormat="0" applyFill="0" applyAlignment="0" applyProtection="0"/>
    <xf numFmtId="0" fontId="92" fillId="0" borderId="90" applyNumberFormat="0" applyFill="0" applyAlignment="0" applyProtection="0"/>
    <xf numFmtId="0" fontId="67" fillId="89" borderId="91" applyNumberFormat="0" applyFont="0" applyAlignment="0" applyProtection="0"/>
    <xf numFmtId="0" fontId="85" fillId="73" borderId="89" applyNumberFormat="0" applyAlignment="0" applyProtection="0"/>
    <xf numFmtId="49" fontId="22" fillId="0" borderId="92" applyNumberFormat="0" applyFill="0" applyBorder="0" applyProtection="0">
      <alignment horizontal="left" vertical="center"/>
    </xf>
    <xf numFmtId="0" fontId="24" fillId="14" borderId="95">
      <alignment horizontal="left" vertical="center" wrapText="1" indent="2"/>
    </xf>
    <xf numFmtId="0" fontId="73" fillId="86" borderId="89" applyNumberFormat="0" applyAlignment="0" applyProtection="0"/>
    <xf numFmtId="0" fontId="24" fillId="0" borderId="95">
      <alignment horizontal="left" vertical="center" wrapText="1" indent="2"/>
    </xf>
    <xf numFmtId="0" fontId="67" fillId="89" borderId="91" applyNumberFormat="0" applyFont="0" applyAlignment="0" applyProtection="0"/>
    <xf numFmtId="0" fontId="25"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4" fontId="24" fillId="16" borderId="92"/>
    <xf numFmtId="0" fontId="20" fillId="14" borderId="92">
      <alignment horizontal="right" vertical="center"/>
    </xf>
    <xf numFmtId="0" fontId="92" fillId="0" borderId="90" applyNumberFormat="0" applyFill="0" applyAlignment="0" applyProtection="0"/>
    <xf numFmtId="4" fontId="20" fillId="14" borderId="94">
      <alignment horizontal="right" vertical="center"/>
    </xf>
    <xf numFmtId="0" fontId="72" fillId="86" borderId="89" applyNumberFormat="0" applyAlignment="0" applyProtection="0"/>
    <xf numFmtId="0" fontId="20" fillId="14" borderId="93">
      <alignment horizontal="right" vertical="center"/>
    </xf>
    <xf numFmtId="0" fontId="73" fillId="86" borderId="89" applyNumberFormat="0" applyAlignment="0" applyProtection="0"/>
    <xf numFmtId="0" fontId="77" fillId="0" borderId="90" applyNumberFormat="0" applyFill="0" applyAlignment="0" applyProtection="0"/>
    <xf numFmtId="0" fontId="67" fillId="89" borderId="91" applyNumberFormat="0" applyFont="0" applyAlignment="0" applyProtection="0"/>
    <xf numFmtId="4" fontId="20" fillId="14" borderId="93">
      <alignment horizontal="right" vertical="center"/>
    </xf>
    <xf numFmtId="0" fontId="24" fillId="14" borderId="95">
      <alignment horizontal="left" vertical="center" wrapText="1" indent="2"/>
    </xf>
    <xf numFmtId="0" fontId="24" fillId="16" borderId="92"/>
    <xf numFmtId="175" fontId="24" fillId="90" borderId="92" applyNumberFormat="0" applyFont="0" applyBorder="0" applyAlignment="0" applyProtection="0">
      <alignment horizontal="right" vertical="center"/>
    </xf>
    <xf numFmtId="0" fontId="24" fillId="0" borderId="92" applyNumberFormat="0" applyFill="0" applyAlignment="0" applyProtection="0"/>
    <xf numFmtId="4" fontId="24" fillId="0" borderId="92" applyFill="0" applyBorder="0" applyProtection="0">
      <alignment horizontal="right" vertical="center"/>
    </xf>
    <xf numFmtId="4" fontId="20" fillId="9" borderId="92">
      <alignment horizontal="right" vertical="center"/>
    </xf>
    <xf numFmtId="0" fontId="77" fillId="0" borderId="90" applyNumberFormat="0" applyFill="0" applyAlignment="0" applyProtection="0"/>
    <xf numFmtId="49" fontId="22" fillId="0" borderId="92" applyNumberFormat="0" applyFill="0" applyBorder="0" applyProtection="0">
      <alignment horizontal="left" vertical="center"/>
    </xf>
    <xf numFmtId="49" fontId="24" fillId="0" borderId="93" applyNumberFormat="0" applyFont="0" applyFill="0" applyBorder="0" applyProtection="0">
      <alignment horizontal="left" vertical="center" indent="5"/>
    </xf>
    <xf numFmtId="0" fontId="24" fillId="9" borderId="93">
      <alignment horizontal="left" vertical="center"/>
    </xf>
    <xf numFmtId="0" fontId="73" fillId="86" borderId="89" applyNumberFormat="0" applyAlignment="0" applyProtection="0"/>
    <xf numFmtId="4" fontId="20" fillId="14" borderId="94">
      <alignment horizontal="right" vertical="center"/>
    </xf>
    <xf numFmtId="0" fontId="85" fillId="73" borderId="89" applyNumberFormat="0" applyAlignment="0" applyProtection="0"/>
    <xf numFmtId="0" fontId="85" fillId="73" borderId="89" applyNumberFormat="0" applyAlignment="0" applyProtection="0"/>
    <xf numFmtId="0" fontId="67" fillId="89" borderId="91" applyNumberFormat="0" applyFont="0" applyAlignment="0" applyProtection="0"/>
    <xf numFmtId="0" fontId="89" fillId="86" borderId="96" applyNumberFormat="0" applyAlignment="0" applyProtection="0"/>
    <xf numFmtId="0" fontId="92" fillId="0" borderId="90" applyNumberFormat="0" applyFill="0" applyAlignment="0" applyProtection="0"/>
    <xf numFmtId="0" fontId="20" fillId="14" borderId="92">
      <alignment horizontal="right" vertical="center"/>
    </xf>
    <xf numFmtId="0" fontId="25" fillId="89" borderId="91" applyNumberFormat="0" applyFont="0" applyAlignment="0" applyProtection="0"/>
    <xf numFmtId="4" fontId="24" fillId="0" borderId="92">
      <alignment horizontal="right" vertical="center"/>
    </xf>
    <xf numFmtId="0" fontId="92" fillId="0" borderId="90" applyNumberFormat="0" applyFill="0" applyAlignment="0" applyProtection="0"/>
    <xf numFmtId="0" fontId="20" fillId="14" borderId="92">
      <alignment horizontal="right" vertical="center"/>
    </xf>
    <xf numFmtId="0" fontId="20" fillId="14" borderId="92">
      <alignment horizontal="right" vertical="center"/>
    </xf>
    <xf numFmtId="4" fontId="63" fillId="9" borderId="92">
      <alignment horizontal="right" vertical="center"/>
    </xf>
    <xf numFmtId="0" fontId="20" fillId="9" borderId="92">
      <alignment horizontal="right" vertical="center"/>
    </xf>
    <xf numFmtId="4" fontId="20" fillId="9" borderId="92">
      <alignment horizontal="right" vertical="center"/>
    </xf>
    <xf numFmtId="0" fontId="63" fillId="9" borderId="92">
      <alignment horizontal="right" vertical="center"/>
    </xf>
    <xf numFmtId="4" fontId="63" fillId="9" borderId="92">
      <alignment horizontal="right" vertical="center"/>
    </xf>
    <xf numFmtId="0" fontId="20" fillId="14" borderId="92">
      <alignment horizontal="right" vertical="center"/>
    </xf>
    <xf numFmtId="4" fontId="20" fillId="14" borderId="92">
      <alignment horizontal="right" vertical="center"/>
    </xf>
    <xf numFmtId="0" fontId="20" fillId="14" borderId="92">
      <alignment horizontal="right" vertical="center"/>
    </xf>
    <xf numFmtId="4" fontId="20" fillId="14" borderId="92">
      <alignment horizontal="right" vertical="center"/>
    </xf>
    <xf numFmtId="0" fontId="20" fillId="14" borderId="93">
      <alignment horizontal="right" vertical="center"/>
    </xf>
    <xf numFmtId="4" fontId="20" fillId="14" borderId="93">
      <alignment horizontal="right" vertical="center"/>
    </xf>
    <xf numFmtId="0" fontId="20" fillId="14" borderId="94">
      <alignment horizontal="right" vertical="center"/>
    </xf>
    <xf numFmtId="4" fontId="20" fillId="14" borderId="94">
      <alignment horizontal="right" vertical="center"/>
    </xf>
    <xf numFmtId="0" fontId="73"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9" borderId="93">
      <alignment horizontal="left" vertical="center"/>
    </xf>
    <xf numFmtId="0" fontId="85" fillId="73" borderId="89" applyNumberFormat="0" applyAlignment="0" applyProtection="0"/>
    <xf numFmtId="0" fontId="24" fillId="0" borderId="92">
      <alignment horizontal="right" vertical="center"/>
    </xf>
    <xf numFmtId="4" fontId="24" fillId="0" borderId="92">
      <alignment horizontal="right" vertical="center"/>
    </xf>
    <xf numFmtId="0" fontId="24" fillId="0" borderId="92" applyNumberFormat="0" applyFill="0" applyAlignment="0" applyProtection="0"/>
    <xf numFmtId="0" fontId="89" fillId="86" borderId="96" applyNumberFormat="0" applyAlignment="0" applyProtection="0"/>
    <xf numFmtId="175" fontId="24" fillId="90" borderId="92" applyNumberFormat="0" applyFont="0" applyBorder="0" applyAlignment="0" applyProtection="0">
      <alignment horizontal="right" vertical="center"/>
    </xf>
    <xf numFmtId="0" fontId="24" fillId="16" borderId="92"/>
    <xf numFmtId="4" fontId="24" fillId="16" borderId="92"/>
    <xf numFmtId="0" fontId="92" fillId="0" borderId="90" applyNumberFormat="0" applyFill="0" applyAlignment="0" applyProtection="0"/>
    <xf numFmtId="0" fontId="25" fillId="89" borderId="91" applyNumberFormat="0" applyFont="0" applyAlignment="0" applyProtection="0"/>
    <xf numFmtId="0" fontId="67" fillId="89" borderId="91" applyNumberFormat="0" applyFont="0" applyAlignment="0" applyProtection="0"/>
    <xf numFmtId="0" fontId="24" fillId="0" borderId="92" applyNumberFormat="0" applyFill="0" applyAlignment="0" applyProtection="0"/>
    <xf numFmtId="0" fontId="77" fillId="0" borderId="90" applyNumberFormat="0" applyFill="0" applyAlignment="0" applyProtection="0"/>
    <xf numFmtId="0" fontId="92" fillId="0" borderId="90" applyNumberFormat="0" applyFill="0" applyAlignment="0" applyProtection="0"/>
    <xf numFmtId="0" fontId="76" fillId="73" borderId="89" applyNumberFormat="0" applyAlignment="0" applyProtection="0"/>
    <xf numFmtId="0" fontId="73" fillId="86" borderId="89" applyNumberFormat="0" applyAlignment="0" applyProtection="0"/>
    <xf numFmtId="4" fontId="63" fillId="9" borderId="92">
      <alignment horizontal="right" vertical="center"/>
    </xf>
    <xf numFmtId="0" fontId="20" fillId="9" borderId="92">
      <alignment horizontal="right" vertical="center"/>
    </xf>
    <xf numFmtId="175" fontId="24" fillId="90" borderId="92" applyNumberFormat="0" applyFont="0" applyBorder="0" applyAlignment="0" applyProtection="0">
      <alignment horizontal="right" vertical="center"/>
    </xf>
    <xf numFmtId="0" fontId="77" fillId="0" borderId="90" applyNumberFormat="0" applyFill="0" applyAlignment="0" applyProtection="0"/>
    <xf numFmtId="49" fontId="24" fillId="0" borderId="92" applyNumberFormat="0" applyFont="0" applyFill="0" applyBorder="0" applyProtection="0">
      <alignment horizontal="left" vertical="center" indent="2"/>
    </xf>
    <xf numFmtId="49" fontId="24" fillId="0" borderId="93" applyNumberFormat="0" applyFont="0" applyFill="0" applyBorder="0" applyProtection="0">
      <alignment horizontal="left" vertical="center" indent="5"/>
    </xf>
    <xf numFmtId="49" fontId="24" fillId="0" borderId="92" applyNumberFormat="0" applyFont="0" applyFill="0" applyBorder="0" applyProtection="0">
      <alignment horizontal="left" vertical="center" indent="2"/>
    </xf>
    <xf numFmtId="4" fontId="24" fillId="0" borderId="92" applyFill="0" applyBorder="0" applyProtection="0">
      <alignment horizontal="right" vertical="center"/>
    </xf>
    <xf numFmtId="49" fontId="22" fillId="0" borderId="92" applyNumberFormat="0" applyFill="0" applyBorder="0" applyProtection="0">
      <alignment horizontal="left" vertical="center"/>
    </xf>
    <xf numFmtId="0" fontId="24" fillId="0" borderId="95">
      <alignment horizontal="left" vertical="center" wrapText="1" indent="2"/>
    </xf>
    <xf numFmtId="0" fontId="89" fillId="86" borderId="96" applyNumberFormat="0" applyAlignment="0" applyProtection="0"/>
    <xf numFmtId="0" fontId="20" fillId="14" borderId="94">
      <alignment horizontal="right" vertical="center"/>
    </xf>
    <xf numFmtId="0" fontId="76" fillId="73" borderId="89" applyNumberFormat="0" applyAlignment="0" applyProtection="0"/>
    <xf numFmtId="0" fontId="20" fillId="14" borderId="94">
      <alignment horizontal="right" vertical="center"/>
    </xf>
    <xf numFmtId="4" fontId="20" fillId="14" borderId="92">
      <alignment horizontal="right" vertical="center"/>
    </xf>
    <xf numFmtId="0" fontId="20" fillId="14" borderId="92">
      <alignment horizontal="right" vertical="center"/>
    </xf>
    <xf numFmtId="0" fontId="70" fillId="86" borderId="96" applyNumberFormat="0" applyAlignment="0" applyProtection="0"/>
    <xf numFmtId="0" fontId="72" fillId="86" borderId="89" applyNumberFormat="0" applyAlignment="0" applyProtection="0"/>
    <xf numFmtId="0" fontId="77" fillId="0" borderId="90" applyNumberFormat="0" applyFill="0" applyAlignment="0" applyProtection="0"/>
    <xf numFmtId="0" fontId="24" fillId="16" borderId="92"/>
    <xf numFmtId="4" fontId="24" fillId="16" borderId="92"/>
    <xf numFmtId="4" fontId="20" fillId="14" borderId="92">
      <alignment horizontal="right" vertical="center"/>
    </xf>
    <xf numFmtId="0" fontId="63" fillId="9"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70" fillId="86" borderId="96" applyNumberFormat="0" applyAlignment="0" applyProtection="0"/>
    <xf numFmtId="0" fontId="89" fillId="86" borderId="96" applyNumberFormat="0" applyAlignment="0" applyProtection="0"/>
    <xf numFmtId="0" fontId="20" fillId="14" borderId="94">
      <alignment horizontal="right" vertical="center"/>
    </xf>
    <xf numFmtId="0" fontId="72" fillId="86" borderId="89" applyNumberFormat="0" applyAlignment="0" applyProtection="0"/>
    <xf numFmtId="4" fontId="20" fillId="14" borderId="92">
      <alignment horizontal="right" vertical="center"/>
    </xf>
    <xf numFmtId="4" fontId="24" fillId="16" borderId="92"/>
    <xf numFmtId="4" fontId="24" fillId="16" borderId="92"/>
    <xf numFmtId="0" fontId="20" fillId="14" borderId="92">
      <alignment horizontal="right" vertical="center"/>
    </xf>
    <xf numFmtId="0" fontId="20" fillId="14" borderId="92">
      <alignment horizontal="right" vertical="center"/>
    </xf>
    <xf numFmtId="0" fontId="24" fillId="16" borderId="92"/>
    <xf numFmtId="0" fontId="20" fillId="14" borderId="94">
      <alignment horizontal="right" vertical="center"/>
    </xf>
    <xf numFmtId="0" fontId="20" fillId="14" borderId="94">
      <alignment horizontal="right" vertical="center"/>
    </xf>
    <xf numFmtId="0" fontId="72" fillId="86" borderId="89" applyNumberFormat="0" applyAlignment="0" applyProtection="0"/>
    <xf numFmtId="0" fontId="20" fillId="14" borderId="93">
      <alignment horizontal="right" vertical="center"/>
    </xf>
    <xf numFmtId="0" fontId="24" fillId="0" borderId="92">
      <alignment horizontal="right" vertical="center"/>
    </xf>
    <xf numFmtId="4" fontId="24" fillId="0" borderId="92">
      <alignment horizontal="right" vertical="center"/>
    </xf>
    <xf numFmtId="0" fontId="92" fillId="0" borderId="90" applyNumberFormat="0" applyFill="0" applyAlignment="0" applyProtection="0"/>
    <xf numFmtId="0" fontId="73" fillId="86" borderId="89" applyNumberFormat="0" applyAlignment="0" applyProtection="0"/>
    <xf numFmtId="0" fontId="92" fillId="0" borderId="90" applyNumberFormat="0" applyFill="0" applyAlignment="0" applyProtection="0"/>
    <xf numFmtId="0" fontId="73" fillId="86" borderId="89" applyNumberFormat="0" applyAlignment="0" applyProtection="0"/>
    <xf numFmtId="49" fontId="22" fillId="0" borderId="92" applyNumberFormat="0" applyFill="0" applyBorder="0" applyProtection="0">
      <alignment horizontal="left" vertical="center"/>
    </xf>
    <xf numFmtId="0" fontId="67" fillId="89" borderId="91" applyNumberFormat="0" applyFont="0" applyAlignment="0" applyProtection="0"/>
    <xf numFmtId="0" fontId="20" fillId="9" borderId="92">
      <alignment horizontal="right" vertical="center"/>
    </xf>
    <xf numFmtId="0" fontId="20" fillId="14" borderId="92">
      <alignment horizontal="right" vertical="center"/>
    </xf>
    <xf numFmtId="0" fontId="73" fillId="86" borderId="89" applyNumberFormat="0" applyAlignment="0" applyProtection="0"/>
    <xf numFmtId="0" fontId="77" fillId="0" borderId="90" applyNumberFormat="0" applyFill="0" applyAlignment="0" applyProtection="0"/>
    <xf numFmtId="4" fontId="24" fillId="0" borderId="92" applyFill="0" applyBorder="0" applyProtection="0">
      <alignment horizontal="right" vertical="center"/>
    </xf>
    <xf numFmtId="0" fontId="3" fillId="0" borderId="52" applyNumberFormat="0" applyFill="0" applyAlignment="0" applyProtection="0"/>
    <xf numFmtId="0" fontId="24" fillId="14" borderId="95">
      <alignment horizontal="left" vertical="center" wrapText="1" indent="2"/>
    </xf>
    <xf numFmtId="0" fontId="3" fillId="0" borderId="52" applyNumberFormat="0" applyFill="0" applyAlignment="0" applyProtection="0"/>
    <xf numFmtId="0" fontId="1" fillId="59" borderId="0" applyNumberFormat="0" applyBorder="0" applyAlignment="0" applyProtection="0"/>
    <xf numFmtId="0" fontId="61" fillId="64" borderId="0" applyNumberFormat="0" applyBorder="0" applyAlignment="0" applyProtection="0"/>
    <xf numFmtId="4" fontId="20" fillId="14" borderId="92">
      <alignment horizontal="right" vertical="center"/>
    </xf>
    <xf numFmtId="0" fontId="85" fillId="73" borderId="89" applyNumberFormat="0" applyAlignment="0" applyProtection="0"/>
    <xf numFmtId="0" fontId="73" fillId="86" borderId="89" applyNumberFormat="0" applyAlignment="0" applyProtection="0"/>
    <xf numFmtId="0" fontId="72" fillId="86" borderId="89" applyNumberFormat="0" applyAlignment="0" applyProtection="0"/>
    <xf numFmtId="0" fontId="24" fillId="9" borderId="93">
      <alignment horizontal="left" vertical="center"/>
    </xf>
    <xf numFmtId="0" fontId="1" fillId="53"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61" fillId="49" borderId="0" applyNumberFormat="0" applyBorder="0" applyAlignment="0" applyProtection="0"/>
    <xf numFmtId="175" fontId="24" fillId="90" borderId="92" applyNumberFormat="0" applyFont="0" applyBorder="0" applyAlignment="0" applyProtection="0">
      <alignment horizontal="right" vertical="center"/>
    </xf>
    <xf numFmtId="0" fontId="58" fillId="46" borderId="50" applyNumberFormat="0" applyAlignment="0" applyProtection="0"/>
    <xf numFmtId="0" fontId="58" fillId="46" borderId="50" applyNumberFormat="0" applyAlignment="0" applyProtection="0"/>
    <xf numFmtId="0" fontId="24" fillId="0" borderId="95">
      <alignment horizontal="left" vertical="center" wrapText="1" indent="2"/>
    </xf>
    <xf numFmtId="175" fontId="24" fillId="90" borderId="92" applyNumberFormat="0" applyFont="0" applyBorder="0" applyAlignment="0" applyProtection="0">
      <alignment horizontal="right" vertical="center"/>
    </xf>
    <xf numFmtId="4" fontId="24" fillId="0" borderId="92" applyFill="0" applyBorder="0" applyProtection="0">
      <alignment horizontal="right" vertical="center"/>
    </xf>
    <xf numFmtId="0" fontId="60" fillId="0" borderId="0" applyNumberFormat="0" applyFill="0" applyBorder="0" applyAlignment="0" applyProtection="0"/>
    <xf numFmtId="0" fontId="85" fillId="73" borderId="89" applyNumberFormat="0" applyAlignment="0" applyProtection="0"/>
    <xf numFmtId="0" fontId="24" fillId="0" borderId="95">
      <alignment horizontal="left" vertical="center" wrapText="1" indent="2"/>
    </xf>
    <xf numFmtId="0" fontId="24" fillId="16" borderId="92"/>
    <xf numFmtId="0" fontId="24" fillId="0" borderId="92">
      <alignment horizontal="right" vertical="center"/>
    </xf>
    <xf numFmtId="0" fontId="24" fillId="16" borderId="92"/>
    <xf numFmtId="0" fontId="67" fillId="89" borderId="91" applyNumberFormat="0" applyFon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73" fillId="86" borderId="89" applyNumberFormat="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89" fillId="86" borderId="96" applyNumberFormat="0" applyAlignment="0" applyProtection="0"/>
    <xf numFmtId="0" fontId="1" fillId="50" borderId="0" applyNumberFormat="0" applyBorder="0" applyAlignment="0" applyProtection="0"/>
    <xf numFmtId="0" fontId="3" fillId="0" borderId="52" applyNumberFormat="0" applyFill="0" applyAlignment="0" applyProtection="0"/>
    <xf numFmtId="0" fontId="63" fillId="9" borderId="92">
      <alignment horizontal="right" vertical="center"/>
    </xf>
    <xf numFmtId="0" fontId="1" fillId="63" borderId="0" applyNumberFormat="0" applyBorder="0" applyAlignment="0" applyProtection="0"/>
    <xf numFmtId="0" fontId="76" fillId="73" borderId="89" applyNumberFormat="0" applyAlignment="0" applyProtection="0"/>
    <xf numFmtId="4" fontId="63" fillId="9" borderId="92">
      <alignment horizontal="right" vertical="center"/>
    </xf>
    <xf numFmtId="0" fontId="76" fillId="73" borderId="89" applyNumberFormat="0" applyAlignment="0" applyProtection="0"/>
    <xf numFmtId="0" fontId="61" fillId="58" borderId="0" applyNumberFormat="0" applyBorder="0" applyAlignment="0" applyProtection="0"/>
    <xf numFmtId="0" fontId="72" fillId="86" borderId="89" applyNumberFormat="0" applyAlignment="0" applyProtection="0"/>
    <xf numFmtId="0" fontId="70" fillId="86" borderId="96" applyNumberFormat="0" applyAlignment="0" applyProtection="0"/>
    <xf numFmtId="0" fontId="1" fillId="54" borderId="0" applyNumberFormat="0" applyBorder="0" applyAlignment="0" applyProtection="0"/>
    <xf numFmtId="0" fontId="24" fillId="16" borderId="92"/>
    <xf numFmtId="0" fontId="20" fillId="14" borderId="92">
      <alignment horizontal="right" vertical="center"/>
    </xf>
    <xf numFmtId="0" fontId="63" fillId="9" borderId="92">
      <alignment horizontal="right" vertical="center"/>
    </xf>
    <xf numFmtId="0" fontId="89" fillId="86" borderId="96" applyNumberFormat="0" applyAlignment="0" applyProtection="0"/>
    <xf numFmtId="4" fontId="20" fillId="9" borderId="92">
      <alignment horizontal="right" vertical="center"/>
    </xf>
    <xf numFmtId="0" fontId="1" fillId="63" borderId="0" applyNumberFormat="0" applyBorder="0" applyAlignment="0" applyProtection="0"/>
    <xf numFmtId="0" fontId="77" fillId="0" borderId="90" applyNumberFormat="0" applyFill="0" applyAlignment="0" applyProtection="0"/>
    <xf numFmtId="0" fontId="77" fillId="0" borderId="90" applyNumberFormat="0" applyFill="0" applyAlignment="0" applyProtection="0"/>
    <xf numFmtId="0" fontId="89" fillId="86" borderId="96" applyNumberFormat="0" applyAlignment="0" applyProtection="0"/>
    <xf numFmtId="4" fontId="24" fillId="16" borderId="92"/>
    <xf numFmtId="0" fontId="61" fillId="52" borderId="0" applyNumberFormat="0" applyBorder="0" applyAlignment="0" applyProtection="0"/>
    <xf numFmtId="0" fontId="1" fillId="50" borderId="0" applyNumberFormat="0" applyBorder="0" applyAlignment="0" applyProtection="0"/>
    <xf numFmtId="0" fontId="20" fillId="14" borderId="94">
      <alignment horizontal="right" vertical="center"/>
    </xf>
    <xf numFmtId="0" fontId="59" fillId="0" borderId="0" applyNumberFormat="0" applyFill="0" applyBorder="0" applyAlignment="0" applyProtection="0"/>
    <xf numFmtId="0" fontId="70" fillId="86" borderId="96" applyNumberFormat="0" applyAlignment="0" applyProtection="0"/>
    <xf numFmtId="0" fontId="20" fillId="9" borderId="92">
      <alignment horizontal="right" vertical="center"/>
    </xf>
    <xf numFmtId="4" fontId="24" fillId="0" borderId="92">
      <alignment horizontal="right" vertical="center"/>
    </xf>
    <xf numFmtId="0" fontId="1" fillId="57" borderId="0" applyNumberFormat="0" applyBorder="0" applyAlignment="0" applyProtection="0"/>
    <xf numFmtId="49" fontId="24" fillId="0" borderId="92" applyNumberFormat="0" applyFont="0" applyFill="0" applyBorder="0" applyProtection="0">
      <alignment horizontal="left" vertical="center" indent="2"/>
    </xf>
    <xf numFmtId="0" fontId="24" fillId="14" borderId="95">
      <alignment horizontal="left" vertical="center" wrapText="1" indent="2"/>
    </xf>
    <xf numFmtId="0" fontId="20" fillId="14" borderId="93">
      <alignment horizontal="right" vertical="center"/>
    </xf>
    <xf numFmtId="4" fontId="24" fillId="16" borderId="92"/>
    <xf numFmtId="0" fontId="67" fillId="89" borderId="91" applyNumberFormat="0" applyFont="0" applyAlignment="0" applyProtection="0"/>
    <xf numFmtId="0" fontId="61" fillId="55" borderId="0" applyNumberFormat="0" applyBorder="0" applyAlignment="0" applyProtection="0"/>
    <xf numFmtId="4" fontId="20" fillId="14" borderId="92">
      <alignment horizontal="right" vertical="center"/>
    </xf>
    <xf numFmtId="0" fontId="61" fillId="49" borderId="0" applyNumberFormat="0" applyBorder="0" applyAlignment="0" applyProtection="0"/>
    <xf numFmtId="0" fontId="85" fillId="73" borderId="89" applyNumberFormat="0" applyAlignment="0" applyProtection="0"/>
    <xf numFmtId="0" fontId="70" fillId="86" borderId="96" applyNumberFormat="0" applyAlignment="0" applyProtection="0"/>
    <xf numFmtId="0" fontId="92" fillId="0" borderId="90" applyNumberFormat="0" applyFill="0" applyAlignment="0" applyProtection="0"/>
    <xf numFmtId="4" fontId="20" fillId="14" borderId="93">
      <alignment horizontal="right" vertical="center"/>
    </xf>
    <xf numFmtId="0" fontId="1" fillId="51" borderId="0" applyNumberFormat="0" applyBorder="0" applyAlignment="0" applyProtection="0"/>
    <xf numFmtId="4" fontId="63" fillId="9" borderId="92">
      <alignment horizontal="right" vertical="center"/>
    </xf>
    <xf numFmtId="0" fontId="20" fillId="14" borderId="92">
      <alignment horizontal="right" vertical="center"/>
    </xf>
    <xf numFmtId="0" fontId="61"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2" fillId="86" borderId="89" applyNumberFormat="0" applyAlignment="0" applyProtection="0"/>
    <xf numFmtId="0" fontId="61" fillId="58" borderId="0" applyNumberFormat="0" applyBorder="0" applyAlignment="0" applyProtection="0"/>
    <xf numFmtId="0" fontId="20" fillId="9" borderId="92">
      <alignment horizontal="right" vertical="center"/>
    </xf>
    <xf numFmtId="0" fontId="73" fillId="86" borderId="89" applyNumberFormat="0" applyAlignment="0" applyProtection="0"/>
    <xf numFmtId="4" fontId="24" fillId="0" borderId="92" applyFill="0" applyBorder="0" applyProtection="0">
      <alignment horizontal="right" vertical="center"/>
    </xf>
    <xf numFmtId="0" fontId="24" fillId="14" borderId="95">
      <alignment horizontal="left" vertical="center" wrapText="1" indent="2"/>
    </xf>
    <xf numFmtId="4" fontId="24" fillId="16" borderId="92"/>
    <xf numFmtId="0" fontId="57" fillId="46" borderId="51" applyNumberFormat="0" applyAlignment="0" applyProtection="0"/>
    <xf numFmtId="0" fontId="73" fillId="86" borderId="89" applyNumberFormat="0" applyAlignment="0" applyProtection="0"/>
    <xf numFmtId="0" fontId="73" fillId="86" borderId="89" applyNumberFormat="0" applyAlignment="0" applyProtection="0"/>
    <xf numFmtId="0" fontId="1" fillId="48" borderId="0" applyNumberFormat="0" applyBorder="0" applyAlignment="0" applyProtection="0"/>
    <xf numFmtId="0" fontId="76" fillId="73" borderId="89" applyNumberFormat="0" applyAlignment="0" applyProtection="0"/>
    <xf numFmtId="49" fontId="22" fillId="0" borderId="92" applyNumberFormat="0" applyFill="0" applyBorder="0" applyProtection="0">
      <alignment horizontal="left" vertical="center"/>
    </xf>
    <xf numFmtId="0" fontId="24" fillId="0" borderId="95">
      <alignment horizontal="left" vertical="center" wrapText="1" indent="2"/>
    </xf>
    <xf numFmtId="0" fontId="24" fillId="14" borderId="95">
      <alignment horizontal="left" vertical="center" wrapText="1" indent="2"/>
    </xf>
    <xf numFmtId="0" fontId="67" fillId="89" borderId="91" applyNumberFormat="0" applyFont="0" applyAlignment="0" applyProtection="0"/>
    <xf numFmtId="0" fontId="20" fillId="14" borderId="92">
      <alignment horizontal="right" vertical="center"/>
    </xf>
    <xf numFmtId="0" fontId="20" fillId="14" borderId="92">
      <alignment horizontal="right" vertical="center"/>
    </xf>
    <xf numFmtId="0" fontId="73" fillId="86" borderId="89" applyNumberFormat="0" applyAlignment="0" applyProtection="0"/>
    <xf numFmtId="0" fontId="61" fillId="55" borderId="0" applyNumberFormat="0" applyBorder="0" applyAlignment="0" applyProtection="0"/>
    <xf numFmtId="175" fontId="24" fillId="90" borderId="92" applyNumberFormat="0" applyFont="0" applyBorder="0" applyAlignment="0" applyProtection="0">
      <alignment horizontal="right" vertical="center"/>
    </xf>
    <xf numFmtId="0" fontId="1" fillId="60" borderId="0" applyNumberFormat="0" applyBorder="0" applyAlignment="0" applyProtection="0"/>
    <xf numFmtId="0" fontId="73" fillId="86" borderId="89" applyNumberFormat="0" applyAlignment="0" applyProtection="0"/>
    <xf numFmtId="0" fontId="89" fillId="86" borderId="96" applyNumberFormat="0" applyAlignment="0" applyProtection="0"/>
    <xf numFmtId="0" fontId="92" fillId="0" borderId="90" applyNumberFormat="0" applyFill="0" applyAlignment="0" applyProtection="0"/>
    <xf numFmtId="0" fontId="85" fillId="73" borderId="89" applyNumberFormat="0" applyAlignment="0" applyProtection="0"/>
    <xf numFmtId="0" fontId="20" fillId="9" borderId="92">
      <alignment horizontal="right" vertical="center"/>
    </xf>
    <xf numFmtId="0" fontId="61" fillId="49" borderId="0" applyNumberFormat="0" applyBorder="0" applyAlignment="0" applyProtection="0"/>
    <xf numFmtId="0" fontId="89" fillId="86" borderId="96" applyNumberFormat="0" applyAlignment="0" applyProtection="0"/>
    <xf numFmtId="0" fontId="1" fillId="54" borderId="0" applyNumberFormat="0" applyBorder="0" applyAlignment="0" applyProtection="0"/>
    <xf numFmtId="4" fontId="63" fillId="9" borderId="92">
      <alignment horizontal="right" vertical="center"/>
    </xf>
    <xf numFmtId="4" fontId="20" fillId="9" borderId="92">
      <alignment horizontal="right" vertical="center"/>
    </xf>
    <xf numFmtId="0" fontId="24" fillId="0" borderId="92" applyNumberFormat="0" applyFill="0" applyAlignment="0" applyProtection="0"/>
    <xf numFmtId="4" fontId="20" fillId="9" borderId="92">
      <alignment horizontal="right" vertical="center"/>
    </xf>
    <xf numFmtId="0" fontId="3" fillId="0" borderId="52" applyNumberFormat="0" applyFill="0" applyAlignment="0" applyProtection="0"/>
    <xf numFmtId="0" fontId="73" fillId="86" borderId="89" applyNumberFormat="0" applyAlignment="0" applyProtection="0"/>
    <xf numFmtId="0" fontId="1" fillId="56" borderId="0" applyNumberFormat="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24" fillId="0" borderId="92" applyNumberFormat="0" applyFill="0" applyAlignment="0" applyProtection="0"/>
    <xf numFmtId="4" fontId="20" fillId="14" borderId="92">
      <alignment horizontal="right" vertical="center"/>
    </xf>
    <xf numFmtId="0" fontId="67" fillId="89" borderId="91" applyNumberFormat="0" applyFont="0" applyAlignment="0" applyProtection="0"/>
    <xf numFmtId="4" fontId="20" fillId="14" borderId="92">
      <alignment horizontal="right" vertical="center"/>
    </xf>
    <xf numFmtId="4" fontId="20" fillId="14" borderId="92">
      <alignment horizontal="right" vertical="center"/>
    </xf>
    <xf numFmtId="0" fontId="24" fillId="0" borderId="92">
      <alignment horizontal="right" vertical="center"/>
    </xf>
    <xf numFmtId="4" fontId="24" fillId="0" borderId="92">
      <alignment horizontal="right" vertical="center"/>
    </xf>
    <xf numFmtId="0" fontId="77" fillId="0" borderId="90" applyNumberFormat="0" applyFill="0" applyAlignment="0" applyProtection="0"/>
    <xf numFmtId="0" fontId="67" fillId="89" borderId="91" applyNumberFormat="0" applyFont="0" applyAlignment="0" applyProtection="0"/>
    <xf numFmtId="0" fontId="24" fillId="0" borderId="92" applyNumberFormat="0" applyFill="0" applyAlignment="0" applyProtection="0"/>
    <xf numFmtId="0" fontId="20" fillId="14" borderId="94">
      <alignment horizontal="right" vertical="center"/>
    </xf>
    <xf numFmtId="4" fontId="20" fillId="14" borderId="92">
      <alignment horizontal="right" vertical="center"/>
    </xf>
    <xf numFmtId="0" fontId="73" fillId="86" borderId="89" applyNumberFormat="0" applyAlignment="0" applyProtection="0"/>
    <xf numFmtId="0" fontId="20" fillId="14" borderId="92">
      <alignment horizontal="right" vertical="center"/>
    </xf>
    <xf numFmtId="4" fontId="24" fillId="16" borderId="92"/>
    <xf numFmtId="0" fontId="76" fillId="73" borderId="89" applyNumberFormat="0" applyAlignment="0" applyProtection="0"/>
    <xf numFmtId="0" fontId="73" fillId="86" borderId="89" applyNumberFormat="0" applyAlignment="0" applyProtection="0"/>
    <xf numFmtId="0" fontId="92" fillId="0" borderId="90" applyNumberFormat="0" applyFill="0" applyAlignment="0" applyProtection="0"/>
    <xf numFmtId="0" fontId="24" fillId="9" borderId="93">
      <alignment horizontal="left" vertical="center"/>
    </xf>
    <xf numFmtId="0" fontId="76" fillId="73" borderId="89" applyNumberFormat="0" applyAlignment="0" applyProtection="0"/>
    <xf numFmtId="0" fontId="24" fillId="0" borderId="92" applyNumberFormat="0" applyFill="0" applyAlignment="0" applyProtection="0"/>
    <xf numFmtId="0" fontId="1" fillId="63" borderId="0" applyNumberFormat="0" applyBorder="0" applyAlignment="0" applyProtection="0"/>
    <xf numFmtId="0" fontId="24" fillId="0" borderId="92">
      <alignment horizontal="right" vertical="center"/>
    </xf>
    <xf numFmtId="0" fontId="24" fillId="9" borderId="93">
      <alignment horizontal="left" vertical="center"/>
    </xf>
    <xf numFmtId="4" fontId="20" fillId="14" borderId="94">
      <alignment horizontal="right" vertical="center"/>
    </xf>
    <xf numFmtId="49" fontId="22" fillId="0" borderId="92" applyNumberFormat="0" applyFill="0" applyBorder="0" applyProtection="0">
      <alignment horizontal="left" vertical="center"/>
    </xf>
    <xf numFmtId="0" fontId="89" fillId="86" borderId="96" applyNumberFormat="0" applyAlignment="0" applyProtection="0"/>
    <xf numFmtId="0" fontId="61" fillId="64" borderId="0" applyNumberFormat="0" applyBorder="0" applyAlignment="0" applyProtection="0"/>
    <xf numFmtId="0" fontId="1" fillId="62" borderId="0" applyNumberFormat="0" applyBorder="0" applyAlignment="0" applyProtection="0"/>
    <xf numFmtId="0" fontId="72" fillId="86" borderId="89" applyNumberFormat="0" applyAlignment="0" applyProtection="0"/>
    <xf numFmtId="0" fontId="85" fillId="73" borderId="89" applyNumberFormat="0" applyAlignment="0" applyProtection="0"/>
    <xf numFmtId="4" fontId="63" fillId="9" borderId="92">
      <alignment horizontal="right" vertical="center"/>
    </xf>
    <xf numFmtId="0" fontId="1" fillId="57" borderId="0" applyNumberFormat="0" applyBorder="0" applyAlignment="0" applyProtection="0"/>
    <xf numFmtId="0" fontId="20" fillId="14" borderId="93">
      <alignment horizontal="right" vertical="center"/>
    </xf>
    <xf numFmtId="0" fontId="24" fillId="14" borderId="95">
      <alignment horizontal="left" vertical="center" wrapText="1" indent="2"/>
    </xf>
    <xf numFmtId="0" fontId="72" fillId="86" borderId="89" applyNumberFormat="0" applyAlignment="0" applyProtection="0"/>
    <xf numFmtId="0" fontId="1" fillId="63" borderId="0" applyNumberFormat="0" applyBorder="0" applyAlignment="0" applyProtection="0"/>
    <xf numFmtId="4" fontId="20" fillId="14" borderId="93">
      <alignment horizontal="right" vertical="center"/>
    </xf>
    <xf numFmtId="0" fontId="25" fillId="89" borderId="91" applyNumberFormat="0" applyFont="0" applyAlignment="0" applyProtection="0"/>
    <xf numFmtId="0" fontId="1" fillId="62" borderId="0" applyNumberFormat="0" applyBorder="0" applyAlignment="0" applyProtection="0"/>
    <xf numFmtId="0" fontId="20" fillId="9" borderId="92">
      <alignment horizontal="right" vertical="center"/>
    </xf>
    <xf numFmtId="0" fontId="1" fillId="56" borderId="0" applyNumberFormat="0" applyBorder="0" applyAlignment="0" applyProtection="0"/>
    <xf numFmtId="0" fontId="85" fillId="73" borderId="89" applyNumberFormat="0" applyAlignment="0" applyProtection="0"/>
    <xf numFmtId="4" fontId="20" fillId="14" borderId="93">
      <alignment horizontal="right" vertical="center"/>
    </xf>
    <xf numFmtId="4" fontId="20" fillId="14" borderId="92">
      <alignment horizontal="right" vertical="center"/>
    </xf>
    <xf numFmtId="0" fontId="20" fillId="9" borderId="92">
      <alignment horizontal="right" vertical="center"/>
    </xf>
    <xf numFmtId="0" fontId="76" fillId="73" borderId="89" applyNumberFormat="0" applyAlignment="0" applyProtection="0"/>
    <xf numFmtId="0" fontId="1" fillId="54" borderId="0" applyNumberFormat="0" applyBorder="0" applyAlignment="0" applyProtection="0"/>
    <xf numFmtId="0" fontId="58" fillId="46" borderId="50" applyNumberFormat="0" applyAlignment="0" applyProtection="0"/>
    <xf numFmtId="0" fontId="77" fillId="0" borderId="90" applyNumberFormat="0" applyFill="0" applyAlignment="0" applyProtection="0"/>
    <xf numFmtId="0" fontId="63" fillId="9" borderId="92">
      <alignment horizontal="right" vertical="center"/>
    </xf>
    <xf numFmtId="0" fontId="89" fillId="86" borderId="96" applyNumberFormat="0" applyAlignment="0" applyProtection="0"/>
    <xf numFmtId="0" fontId="92" fillId="0" borderId="90" applyNumberFormat="0" applyFill="0" applyAlignment="0" applyProtection="0"/>
    <xf numFmtId="0" fontId="1" fillId="53" borderId="0" applyNumberFormat="0" applyBorder="0" applyAlignment="0" applyProtection="0"/>
    <xf numFmtId="175" fontId="24" fillId="90" borderId="92"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1" fillId="61" borderId="0" applyNumberFormat="0" applyBorder="0" applyAlignment="0" applyProtection="0"/>
    <xf numFmtId="0" fontId="77" fillId="0" borderId="90" applyNumberFormat="0" applyFill="0" applyAlignment="0" applyProtection="0"/>
    <xf numFmtId="0" fontId="24" fillId="0" borderId="92">
      <alignment horizontal="right" vertical="center"/>
    </xf>
    <xf numFmtId="0" fontId="25" fillId="89" borderId="91" applyNumberFormat="0" applyFont="0" applyAlignment="0" applyProtection="0"/>
    <xf numFmtId="0" fontId="73" fillId="86" borderId="89" applyNumberFormat="0" applyAlignment="0" applyProtection="0"/>
    <xf numFmtId="0" fontId="92" fillId="0" borderId="90" applyNumberFormat="0" applyFill="0" applyAlignment="0" applyProtection="0"/>
    <xf numFmtId="0" fontId="1" fillId="48" borderId="0" applyNumberFormat="0" applyBorder="0" applyAlignment="0" applyProtection="0"/>
    <xf numFmtId="0" fontId="67" fillId="89" borderId="91" applyNumberFormat="0" applyFont="0" applyAlignment="0" applyProtection="0"/>
    <xf numFmtId="0" fontId="61" fillId="58" borderId="0" applyNumberFormat="0" applyBorder="0" applyAlignment="0" applyProtection="0"/>
    <xf numFmtId="0" fontId="24" fillId="0" borderId="92" applyNumberFormat="0" applyFill="0" applyAlignment="0" applyProtection="0"/>
    <xf numFmtId="0" fontId="1" fillId="57" borderId="0" applyNumberFormat="0" applyBorder="0" applyAlignment="0" applyProtection="0"/>
    <xf numFmtId="4" fontId="24" fillId="0" borderId="92" applyFill="0" applyBorder="0" applyProtection="0">
      <alignment horizontal="right" vertical="center"/>
    </xf>
    <xf numFmtId="0" fontId="1" fillId="47" borderId="0" applyNumberFormat="0" applyBorder="0" applyAlignment="0" applyProtection="0"/>
    <xf numFmtId="0" fontId="92" fillId="0" borderId="90" applyNumberFormat="0" applyFill="0" applyAlignment="0" applyProtection="0"/>
    <xf numFmtId="0" fontId="1" fillId="60" borderId="0" applyNumberFormat="0" applyBorder="0" applyAlignment="0" applyProtection="0"/>
    <xf numFmtId="0" fontId="63" fillId="9" borderId="92">
      <alignment horizontal="right" vertical="center"/>
    </xf>
    <xf numFmtId="0" fontId="76" fillId="73" borderId="89" applyNumberFormat="0" applyAlignment="0" applyProtection="0"/>
    <xf numFmtId="175" fontId="24" fillId="90" borderId="92" applyNumberFormat="0" applyFont="0" applyBorder="0" applyAlignment="0" applyProtection="0">
      <alignment horizontal="right" vertical="center"/>
    </xf>
    <xf numFmtId="0" fontId="76" fillId="73" borderId="89" applyNumberFormat="0" applyAlignment="0" applyProtection="0"/>
    <xf numFmtId="4" fontId="24" fillId="0" borderId="92">
      <alignment horizontal="right" vertical="center"/>
    </xf>
    <xf numFmtId="49" fontId="24" fillId="0" borderId="92" applyNumberFormat="0" applyFont="0" applyFill="0" applyBorder="0" applyProtection="0">
      <alignment horizontal="left" vertical="center" indent="2"/>
    </xf>
    <xf numFmtId="175" fontId="24" fillId="90" borderId="92" applyNumberFormat="0" applyFont="0" applyBorder="0" applyAlignment="0" applyProtection="0">
      <alignment horizontal="right" vertical="center"/>
    </xf>
    <xf numFmtId="0" fontId="85" fillId="73" borderId="89" applyNumberFormat="0" applyAlignment="0" applyProtection="0"/>
    <xf numFmtId="49" fontId="22" fillId="0" borderId="92" applyNumberFormat="0" applyFill="0" applyBorder="0" applyProtection="0">
      <alignment horizontal="left" vertical="center"/>
    </xf>
    <xf numFmtId="4" fontId="20" fillId="14" borderId="92">
      <alignment horizontal="right" vertical="center"/>
    </xf>
    <xf numFmtId="0" fontId="76" fillId="73" borderId="89" applyNumberFormat="0" applyAlignment="0" applyProtection="0"/>
    <xf numFmtId="0" fontId="73" fillId="86" borderId="89" applyNumberFormat="0" applyAlignment="0" applyProtection="0"/>
    <xf numFmtId="4" fontId="24" fillId="0" borderId="92">
      <alignment horizontal="right" vertical="center"/>
    </xf>
    <xf numFmtId="0" fontId="24" fillId="14" borderId="95">
      <alignment horizontal="left" vertical="center" wrapText="1" indent="2"/>
    </xf>
    <xf numFmtId="0" fontId="24" fillId="0" borderId="95">
      <alignment horizontal="left" vertical="center" wrapText="1" indent="2"/>
    </xf>
    <xf numFmtId="0" fontId="89" fillId="86" borderId="96" applyNumberFormat="0" applyAlignment="0" applyProtection="0"/>
    <xf numFmtId="0" fontId="85" fillId="73" borderId="89" applyNumberFormat="0" applyAlignment="0" applyProtection="0"/>
    <xf numFmtId="0" fontId="72" fillId="86" borderId="89" applyNumberFormat="0" applyAlignment="0" applyProtection="0"/>
    <xf numFmtId="0" fontId="70" fillId="86" borderId="96" applyNumberFormat="0" applyAlignment="0" applyProtection="0"/>
    <xf numFmtId="0" fontId="20" fillId="14" borderId="94">
      <alignment horizontal="right" vertical="center"/>
    </xf>
    <xf numFmtId="0" fontId="63" fillId="9" borderId="92">
      <alignment horizontal="right" vertical="center"/>
    </xf>
    <xf numFmtId="4" fontId="20" fillId="9" borderId="92">
      <alignment horizontal="right" vertical="center"/>
    </xf>
    <xf numFmtId="4" fontId="20" fillId="14" borderId="92">
      <alignment horizontal="right" vertical="center"/>
    </xf>
    <xf numFmtId="49" fontId="24" fillId="0" borderId="93" applyNumberFormat="0" applyFont="0" applyFill="0" applyBorder="0" applyProtection="0">
      <alignment horizontal="left" vertical="center" indent="5"/>
    </xf>
    <xf numFmtId="4" fontId="24" fillId="0" borderId="92" applyFill="0" applyBorder="0" applyProtection="0">
      <alignment horizontal="right" vertical="center"/>
    </xf>
    <xf numFmtId="4" fontId="20" fillId="9" borderId="92">
      <alignment horizontal="right" vertical="center"/>
    </xf>
    <xf numFmtId="0" fontId="85" fillId="73" borderId="89" applyNumberFormat="0" applyAlignment="0" applyProtection="0"/>
    <xf numFmtId="0" fontId="76" fillId="73" borderId="89" applyNumberFormat="0" applyAlignment="0" applyProtection="0"/>
    <xf numFmtId="0" fontId="72" fillId="86" borderId="89" applyNumberFormat="0" applyAlignment="0" applyProtection="0"/>
    <xf numFmtId="0" fontId="24" fillId="14" borderId="95">
      <alignment horizontal="left" vertical="center" wrapText="1" indent="2"/>
    </xf>
    <xf numFmtId="0" fontId="24" fillId="0" borderId="95">
      <alignment horizontal="left" vertical="center" wrapText="1" indent="2"/>
    </xf>
    <xf numFmtId="0" fontId="24" fillId="14" borderId="95">
      <alignment horizontal="left" vertical="center" wrapText="1" indent="2"/>
    </xf>
    <xf numFmtId="0" fontId="61" fillId="49" borderId="0" applyNumberFormat="0" applyBorder="0" applyAlignment="0" applyProtection="0"/>
    <xf numFmtId="0" fontId="61"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0" fillId="0" borderId="0" applyNumberFormat="0" applyFill="0" applyBorder="0" applyAlignment="0" applyProtection="0"/>
    <xf numFmtId="0" fontId="61" fillId="58" borderId="0" applyNumberFormat="0" applyBorder="0" applyAlignment="0" applyProtection="0"/>
    <xf numFmtId="0" fontId="1" fillId="63" borderId="0" applyNumberFormat="0" applyBorder="0" applyAlignment="0" applyProtection="0"/>
    <xf numFmtId="0" fontId="61" fillId="55" borderId="0" applyNumberFormat="0" applyBorder="0" applyAlignment="0" applyProtection="0"/>
    <xf numFmtId="0" fontId="61" fillId="52" borderId="0" applyNumberFormat="0" applyBorder="0" applyAlignment="0" applyProtection="0"/>
    <xf numFmtId="0" fontId="57" fillId="46" borderId="51"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9"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8" fillId="46" borderId="50" applyNumberFormat="0" applyAlignment="0" applyProtection="0"/>
    <xf numFmtId="0" fontId="1" fillId="51" borderId="0" applyNumberFormat="0" applyBorder="0" applyAlignment="0" applyProtection="0"/>
    <xf numFmtId="0" fontId="61" fillId="61" borderId="0" applyNumberFormat="0" applyBorder="0" applyAlignment="0" applyProtection="0"/>
    <xf numFmtId="164" fontId="4" fillId="0" borderId="0" applyFont="0" applyFill="0" applyBorder="0" applyAlignment="0" applyProtection="0"/>
  </cellStyleXfs>
  <cellXfs count="467">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6" fontId="0" fillId="0" borderId="0" xfId="0" applyNumberFormat="1"/>
    <xf numFmtId="9" fontId="0" fillId="0" borderId="0" xfId="1" applyFont="1" applyBorder="1" applyAlignment="1"/>
    <xf numFmtId="0" fontId="9" fillId="0" borderId="0" xfId="0" applyFont="1"/>
    <xf numFmtId="11" fontId="0" fillId="0" borderId="0" xfId="0" applyNumberFormat="1"/>
    <xf numFmtId="167"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8" fontId="17" fillId="0" borderId="12" xfId="0" applyNumberFormat="1" applyFont="1" applyBorder="1" applyAlignment="1">
      <alignment horizontal="center" wrapText="1"/>
    </xf>
    <xf numFmtId="168" fontId="17" fillId="0" borderId="13" xfId="0" applyNumberFormat="1" applyFont="1" applyBorder="1" applyAlignment="1">
      <alignment horizontal="center" wrapText="1"/>
    </xf>
    <xf numFmtId="0" fontId="16" fillId="0" borderId="14" xfId="0" applyFont="1" applyBorder="1" applyAlignment="1">
      <alignment horizontal="left" wrapText="1"/>
    </xf>
    <xf numFmtId="168" fontId="17" fillId="0" borderId="15" xfId="0" applyNumberFormat="1" applyFont="1" applyBorder="1" applyAlignment="1">
      <alignment horizontal="center" wrapText="1"/>
    </xf>
    <xf numFmtId="168"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8" fontId="17" fillId="0" borderId="18" xfId="0" applyNumberFormat="1" applyFont="1" applyBorder="1" applyAlignment="1">
      <alignment horizontal="center" wrapText="1"/>
    </xf>
    <xf numFmtId="168"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5"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36" xfId="13" applyFont="1" applyFill="1" applyBorder="1" applyAlignment="1">
      <alignment horizontal="center" vertical="center"/>
    </xf>
    <xf numFmtId="0" fontId="22" fillId="14" borderId="33" xfId="13" applyFont="1" applyFill="1" applyBorder="1" applyAlignment="1">
      <alignment vertical="center"/>
    </xf>
    <xf numFmtId="0" fontId="22" fillId="14" borderId="33" xfId="13" applyFont="1" applyFill="1" applyBorder="1" applyAlignment="1">
      <alignment horizontal="left" vertical="center"/>
    </xf>
    <xf numFmtId="2" fontId="3" fillId="13" borderId="0" xfId="0" applyNumberFormat="1" applyFont="1" applyFill="1" applyAlignment="1">
      <alignment wrapText="1"/>
    </xf>
    <xf numFmtId="0" fontId="26" fillId="8" borderId="0" xfId="13" applyFont="1" applyFill="1" applyAlignment="1">
      <alignment vertical="center"/>
    </xf>
    <xf numFmtId="0" fontId="22" fillId="8" borderId="0" xfId="7" applyFont="1" applyFill="1" applyAlignment="1">
      <alignment vertical="center"/>
    </xf>
    <xf numFmtId="2" fontId="22" fillId="9" borderId="38" xfId="13" applyNumberFormat="1" applyFont="1" applyFill="1" applyBorder="1" applyAlignment="1">
      <alignment horizontal="left" vertical="center"/>
    </xf>
    <xf numFmtId="2" fontId="22" fillId="9" borderId="33"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8" xfId="15" applyFont="1" applyFill="1" applyBorder="1" applyAlignment="1">
      <alignment vertical="top" wrapText="1"/>
    </xf>
    <xf numFmtId="0" fontId="22" fillId="9" borderId="33"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39" xfId="0" applyFont="1" applyBorder="1" applyAlignment="1">
      <alignment wrapText="1"/>
    </xf>
    <xf numFmtId="1" fontId="3" fillId="0" borderId="40" xfId="0" applyNumberFormat="1" applyFont="1" applyBorder="1" applyAlignment="1">
      <alignment wrapText="1"/>
    </xf>
    <xf numFmtId="0" fontId="34" fillId="0" borderId="0" xfId="0" applyFont="1" applyAlignment="1">
      <alignment horizontal="left" vertical="top"/>
    </xf>
    <xf numFmtId="0" fontId="0" fillId="0" borderId="0" xfId="0" applyAlignment="1">
      <alignment horizontal="left" vertical="top"/>
    </xf>
    <xf numFmtId="0" fontId="40" fillId="18" borderId="41" xfId="0" applyFont="1" applyFill="1" applyBorder="1" applyAlignment="1">
      <alignment horizontal="center" vertical="top" wrapText="1"/>
    </xf>
    <xf numFmtId="0" fontId="40" fillId="18" borderId="41" xfId="0" applyFont="1" applyFill="1" applyBorder="1" applyAlignment="1">
      <alignment horizontal="left" vertical="top" wrapText="1"/>
    </xf>
    <xf numFmtId="0" fontId="42" fillId="18" borderId="41" xfId="0" applyFont="1" applyFill="1" applyBorder="1" applyAlignment="1">
      <alignment horizontal="left" vertical="top" wrapText="1"/>
    </xf>
    <xf numFmtId="0" fontId="0" fillId="18" borderId="41" xfId="0" applyFill="1" applyBorder="1" applyAlignment="1">
      <alignment horizontal="left" vertical="top" wrapText="1"/>
    </xf>
    <xf numFmtId="0" fontId="0" fillId="18" borderId="41" xfId="0" applyFill="1" applyBorder="1" applyAlignment="1">
      <alignment horizontal="center" vertical="top" wrapText="1"/>
    </xf>
    <xf numFmtId="0" fontId="44" fillId="19" borderId="42" xfId="0" applyFont="1" applyFill="1" applyBorder="1" applyAlignment="1">
      <alignment horizontal="left" vertical="top" wrapText="1"/>
    </xf>
    <xf numFmtId="0" fontId="0" fillId="19" borderId="42" xfId="0" applyFill="1" applyBorder="1" applyAlignment="1">
      <alignment horizontal="center" vertical="top" wrapText="1"/>
    </xf>
    <xf numFmtId="0" fontId="44" fillId="19" borderId="42" xfId="0" applyFont="1" applyFill="1" applyBorder="1" applyAlignment="1">
      <alignment horizontal="center" vertical="top" wrapText="1"/>
    </xf>
    <xf numFmtId="168" fontId="47" fillId="19" borderId="42" xfId="0" applyNumberFormat="1" applyFont="1" applyFill="1" applyBorder="1" applyAlignment="1">
      <alignment horizontal="center" vertical="top" wrapText="1"/>
    </xf>
    <xf numFmtId="0" fontId="44" fillId="0" borderId="43" xfId="0" applyFont="1" applyBorder="1" applyAlignment="1">
      <alignment horizontal="left" vertical="top" wrapText="1"/>
    </xf>
    <xf numFmtId="0" fontId="0" fillId="0" borderId="43" xfId="0" applyBorder="1" applyAlignment="1">
      <alignment horizontal="center" vertical="top" wrapText="1"/>
    </xf>
    <xf numFmtId="168" fontId="47" fillId="0" borderId="43" xfId="0" applyNumberFormat="1" applyFont="1" applyBorder="1" applyAlignment="1">
      <alignment horizontal="center" vertical="top" wrapText="1"/>
    </xf>
    <xf numFmtId="0" fontId="44" fillId="19" borderId="43" xfId="0" applyFont="1" applyFill="1" applyBorder="1" applyAlignment="1">
      <alignment horizontal="left" vertical="top" wrapText="1"/>
    </xf>
    <xf numFmtId="0" fontId="0" fillId="19" borderId="43" xfId="0" applyFill="1" applyBorder="1" applyAlignment="1">
      <alignment horizontal="center" vertical="top" wrapText="1"/>
    </xf>
    <xf numFmtId="168" fontId="47" fillId="19" borderId="43" xfId="0" applyNumberFormat="1" applyFont="1" applyFill="1" applyBorder="1" applyAlignment="1">
      <alignment horizontal="center" vertical="top" wrapText="1"/>
    </xf>
    <xf numFmtId="0" fontId="44" fillId="0" borderId="44" xfId="0" applyFont="1" applyBorder="1" applyAlignment="1">
      <alignment horizontal="left" vertical="top" wrapText="1"/>
    </xf>
    <xf numFmtId="0" fontId="0" fillId="0" borderId="44" xfId="0" applyBorder="1" applyAlignment="1">
      <alignment horizontal="center" vertical="top" wrapText="1"/>
    </xf>
    <xf numFmtId="168" fontId="47" fillId="0" borderId="44" xfId="0" applyNumberFormat="1" applyFont="1" applyBorder="1" applyAlignment="1">
      <alignment horizontal="center" vertical="top" wrapText="1"/>
    </xf>
    <xf numFmtId="169" fontId="45" fillId="19" borderId="42" xfId="0" applyNumberFormat="1" applyFont="1" applyFill="1" applyBorder="1" applyAlignment="1">
      <alignment horizontal="center" vertical="top" wrapText="1"/>
    </xf>
    <xf numFmtId="170" fontId="45" fillId="19" borderId="42" xfId="0" applyNumberFormat="1" applyFont="1" applyFill="1" applyBorder="1" applyAlignment="1">
      <alignment horizontal="center" vertical="top" wrapText="1"/>
    </xf>
    <xf numFmtId="169" fontId="45" fillId="0" borderId="43" xfId="0" applyNumberFormat="1" applyFont="1" applyBorder="1" applyAlignment="1">
      <alignment horizontal="left" vertical="top" wrapText="1"/>
    </xf>
    <xf numFmtId="170" fontId="45" fillId="0" borderId="43" xfId="0" applyNumberFormat="1" applyFont="1" applyBorder="1" applyAlignment="1">
      <alignment horizontal="center" vertical="top" wrapText="1"/>
    </xf>
    <xf numFmtId="171" fontId="47" fillId="0" borderId="43" xfId="0" applyNumberFormat="1" applyFont="1" applyBorder="1" applyAlignment="1">
      <alignment horizontal="left" vertical="top" wrapText="1"/>
    </xf>
    <xf numFmtId="169" fontId="45" fillId="19" borderId="43" xfId="0" applyNumberFormat="1" applyFont="1" applyFill="1" applyBorder="1" applyAlignment="1">
      <alignment horizontal="left" vertical="top" wrapText="1"/>
    </xf>
    <xf numFmtId="170" fontId="45" fillId="19" borderId="43" xfId="0" applyNumberFormat="1" applyFont="1" applyFill="1" applyBorder="1" applyAlignment="1">
      <alignment horizontal="center" vertical="top" wrapText="1"/>
    </xf>
    <xf numFmtId="171" fontId="47" fillId="19" borderId="43" xfId="0" applyNumberFormat="1" applyFont="1" applyFill="1" applyBorder="1" applyAlignment="1">
      <alignment horizontal="left" vertical="top" wrapText="1"/>
    </xf>
    <xf numFmtId="0" fontId="0" fillId="0" borderId="43" xfId="0" applyBorder="1" applyAlignment="1">
      <alignment horizontal="left" vertical="top" wrapText="1"/>
    </xf>
    <xf numFmtId="169" fontId="45" fillId="0" borderId="43" xfId="0" applyNumberFormat="1" applyFont="1" applyBorder="1" applyAlignment="1">
      <alignment horizontal="center" vertical="top" wrapText="1"/>
    </xf>
    <xf numFmtId="0" fontId="0" fillId="19" borderId="43" xfId="0" applyFill="1" applyBorder="1" applyAlignment="1">
      <alignment horizontal="left" vertical="top" wrapText="1"/>
    </xf>
    <xf numFmtId="0" fontId="0" fillId="0" borderId="44" xfId="0" applyBorder="1" applyAlignment="1">
      <alignment horizontal="left" vertical="top" wrapText="1"/>
    </xf>
    <xf numFmtId="172" fontId="45" fillId="0" borderId="44" xfId="0" applyNumberFormat="1" applyFont="1" applyBorder="1" applyAlignment="1">
      <alignment horizontal="left" vertical="top" wrapText="1"/>
    </xf>
    <xf numFmtId="170" fontId="45" fillId="0" borderId="44" xfId="0" applyNumberFormat="1" applyFont="1" applyBorder="1" applyAlignment="1">
      <alignment horizontal="center" vertical="top" wrapText="1"/>
    </xf>
    <xf numFmtId="169" fontId="45" fillId="19" borderId="43" xfId="0" applyNumberFormat="1" applyFont="1" applyFill="1" applyBorder="1" applyAlignment="1">
      <alignment horizontal="center" vertical="top" wrapText="1"/>
    </xf>
    <xf numFmtId="0" fontId="0" fillId="19" borderId="44" xfId="0" applyFill="1" applyBorder="1" applyAlignment="1">
      <alignment horizontal="left" vertical="top" wrapText="1"/>
    </xf>
    <xf numFmtId="0" fontId="44" fillId="19" borderId="44" xfId="0" applyFont="1" applyFill="1" applyBorder="1" applyAlignment="1">
      <alignment horizontal="left" vertical="top" wrapText="1"/>
    </xf>
    <xf numFmtId="170" fontId="45" fillId="19" borderId="44" xfId="0" applyNumberFormat="1" applyFont="1" applyFill="1" applyBorder="1" applyAlignment="1">
      <alignment horizontal="center" vertical="top" wrapText="1"/>
    </xf>
    <xf numFmtId="168" fontId="47" fillId="19" borderId="44" xfId="0" applyNumberFormat="1" applyFont="1" applyFill="1" applyBorder="1" applyAlignment="1">
      <alignment horizontal="center" vertical="top" wrapText="1"/>
    </xf>
    <xf numFmtId="0" fontId="48" fillId="19" borderId="44" xfId="0" applyFont="1" applyFill="1" applyBorder="1" applyAlignment="1">
      <alignment horizontal="center" vertical="top" wrapText="1"/>
    </xf>
    <xf numFmtId="169" fontId="45" fillId="19" borderId="42" xfId="0" applyNumberFormat="1" applyFont="1" applyFill="1" applyBorder="1" applyAlignment="1">
      <alignment horizontal="left" vertical="top" wrapText="1"/>
    </xf>
    <xf numFmtId="171" fontId="49" fillId="19" borderId="42" xfId="0" applyNumberFormat="1" applyFont="1" applyFill="1" applyBorder="1" applyAlignment="1">
      <alignment horizontal="left" vertical="top" wrapText="1"/>
    </xf>
    <xf numFmtId="168" fontId="49" fillId="0" borderId="43" xfId="0" applyNumberFormat="1" applyFont="1" applyBorder="1" applyAlignment="1">
      <alignment horizontal="center" vertical="top" wrapText="1"/>
    </xf>
    <xf numFmtId="168" fontId="49" fillId="0" borderId="43" xfId="0" applyNumberFormat="1" applyFont="1" applyBorder="1" applyAlignment="1">
      <alignment horizontal="left" vertical="top" wrapText="1"/>
    </xf>
    <xf numFmtId="168" fontId="49" fillId="19" borderId="43" xfId="0" applyNumberFormat="1" applyFont="1" applyFill="1" applyBorder="1" applyAlignment="1">
      <alignment horizontal="center" vertical="top" wrapText="1"/>
    </xf>
    <xf numFmtId="168" fontId="49" fillId="19" borderId="43" xfId="0" applyNumberFormat="1" applyFont="1" applyFill="1" applyBorder="1" applyAlignment="1">
      <alignment horizontal="left" vertical="top" wrapText="1"/>
    </xf>
    <xf numFmtId="0" fontId="50" fillId="19" borderId="43" xfId="0" applyFont="1" applyFill="1" applyBorder="1" applyAlignment="1">
      <alignment horizontal="center" vertical="top" wrapText="1"/>
    </xf>
    <xf numFmtId="0" fontId="50" fillId="0" borderId="43" xfId="0" applyFont="1" applyBorder="1" applyAlignment="1">
      <alignment horizontal="center" vertical="top" wrapText="1"/>
    </xf>
    <xf numFmtId="168" fontId="49" fillId="0" borderId="44" xfId="0" applyNumberFormat="1" applyFont="1" applyBorder="1" applyAlignment="1">
      <alignment horizontal="center" vertical="top" wrapText="1"/>
    </xf>
    <xf numFmtId="0" fontId="50" fillId="0" borderId="44" xfId="0" applyFont="1" applyBorder="1" applyAlignment="1">
      <alignment horizontal="center" vertical="top" wrapText="1"/>
    </xf>
    <xf numFmtId="0" fontId="0" fillId="19" borderId="42" xfId="0" applyFill="1" applyBorder="1" applyAlignment="1">
      <alignment horizontal="left" vertical="top" wrapText="1"/>
    </xf>
    <xf numFmtId="170"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center" vertical="top" wrapText="1"/>
    </xf>
    <xf numFmtId="0" fontId="50" fillId="19" borderId="42" xfId="0" applyFont="1" applyFill="1" applyBorder="1" applyAlignment="1">
      <alignment horizontal="center" vertical="top" wrapText="1"/>
    </xf>
    <xf numFmtId="170" fontId="45" fillId="0" borderId="43" xfId="0" applyNumberFormat="1" applyFont="1" applyBorder="1" applyAlignment="1">
      <alignment horizontal="left" vertical="top" wrapText="1"/>
    </xf>
    <xf numFmtId="170" fontId="45" fillId="19" borderId="43" xfId="0" applyNumberFormat="1" applyFont="1" applyFill="1" applyBorder="1" applyAlignment="1">
      <alignment horizontal="left" vertical="top" wrapText="1"/>
    </xf>
    <xf numFmtId="170" fontId="45" fillId="19" borderId="44" xfId="0" applyNumberFormat="1" applyFont="1" applyFill="1" applyBorder="1" applyAlignment="1">
      <alignment horizontal="left" vertical="top" wrapText="1"/>
    </xf>
    <xf numFmtId="0" fontId="50" fillId="19" borderId="44" xfId="0" applyFont="1" applyFill="1" applyBorder="1" applyAlignment="1">
      <alignment horizontal="center" vertical="top" wrapText="1"/>
    </xf>
    <xf numFmtId="170" fontId="45" fillId="0" borderId="44" xfId="0" applyNumberFormat="1" applyFont="1" applyBorder="1" applyAlignment="1">
      <alignment horizontal="left" vertical="top" wrapText="1"/>
    </xf>
    <xf numFmtId="173" fontId="45" fillId="19" borderId="42" xfId="0" applyNumberFormat="1" applyFont="1" applyFill="1" applyBorder="1" applyAlignment="1">
      <alignment horizontal="left" vertical="top" wrapText="1"/>
    </xf>
    <xf numFmtId="169" fontId="45" fillId="0" borderId="44" xfId="0" applyNumberFormat="1" applyFont="1" applyBorder="1" applyAlignment="1">
      <alignment horizontal="left" vertical="top" wrapText="1"/>
    </xf>
    <xf numFmtId="168" fontId="49" fillId="0" borderId="44" xfId="0" applyNumberFormat="1" applyFont="1" applyBorder="1" applyAlignment="1">
      <alignment horizontal="left" vertical="top" wrapText="1"/>
    </xf>
    <xf numFmtId="172" fontId="45" fillId="0" borderId="43" xfId="0" applyNumberFormat="1" applyFont="1" applyBorder="1" applyAlignment="1">
      <alignment horizontal="left" vertical="top" wrapText="1"/>
    </xf>
    <xf numFmtId="171" fontId="49" fillId="0" borderId="43" xfId="0" applyNumberFormat="1" applyFont="1" applyBorder="1" applyAlignment="1">
      <alignment horizontal="left" vertical="top" wrapText="1"/>
    </xf>
    <xf numFmtId="171" fontId="49" fillId="19" borderId="43" xfId="0" applyNumberFormat="1" applyFont="1" applyFill="1" applyBorder="1" applyAlignment="1">
      <alignment horizontal="left" vertical="top" wrapText="1"/>
    </xf>
    <xf numFmtId="172" fontId="45" fillId="19" borderId="43" xfId="0" applyNumberFormat="1" applyFont="1" applyFill="1" applyBorder="1" applyAlignment="1">
      <alignment horizontal="left" vertical="top" wrapText="1"/>
    </xf>
    <xf numFmtId="0" fontId="0" fillId="19" borderId="44" xfId="0" applyFill="1" applyBorder="1" applyAlignment="1">
      <alignment horizontal="center" vertical="top" wrapText="1"/>
    </xf>
    <xf numFmtId="172"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left" vertical="top" wrapText="1"/>
    </xf>
    <xf numFmtId="171" fontId="49" fillId="19" borderId="44" xfId="0" applyNumberFormat="1" applyFont="1" applyFill="1" applyBorder="1" applyAlignment="1">
      <alignment horizontal="left" vertical="top" wrapText="1"/>
    </xf>
    <xf numFmtId="172" fontId="45" fillId="19" borderId="42" xfId="0" applyNumberFormat="1" applyFont="1" applyFill="1" applyBorder="1" applyAlignment="1">
      <alignment horizontal="left" vertical="top" wrapText="1"/>
    </xf>
    <xf numFmtId="168" fontId="49" fillId="19" borderId="42" xfId="0" applyNumberFormat="1" applyFont="1" applyFill="1" applyBorder="1" applyAlignment="1">
      <alignment horizontal="left" vertical="top" wrapText="1"/>
    </xf>
    <xf numFmtId="173" fontId="45" fillId="0" borderId="43" xfId="0" applyNumberFormat="1" applyFont="1" applyBorder="1" applyAlignment="1">
      <alignment horizontal="left" vertical="top" wrapText="1"/>
    </xf>
    <xf numFmtId="169" fontId="45" fillId="19" borderId="44" xfId="0" applyNumberFormat="1" applyFont="1" applyFill="1" applyBorder="1" applyAlignment="1">
      <alignment horizontal="left" vertical="top" wrapText="1"/>
    </xf>
    <xf numFmtId="168" fontId="49" fillId="19" borderId="44"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4" fillId="20" borderId="0" xfId="0" applyFont="1" applyFill="1" applyAlignment="1">
      <alignment wrapText="1"/>
    </xf>
    <xf numFmtId="0" fontId="3" fillId="0" borderId="0" xfId="0" applyFont="1" applyAlignment="1">
      <alignment horizontal="right" wrapText="1"/>
    </xf>
    <xf numFmtId="0" fontId="10" fillId="3" borderId="46" xfId="0" applyFont="1" applyFill="1" applyBorder="1" applyAlignment="1">
      <alignment wrapText="1"/>
    </xf>
    <xf numFmtId="49" fontId="4" fillId="0" borderId="46" xfId="1" applyNumberFormat="1" applyFont="1" applyFill="1" applyBorder="1" applyAlignment="1">
      <alignment wrapText="1"/>
    </xf>
    <xf numFmtId="0" fontId="0" fillId="0" borderId="46" xfId="0" applyBorder="1" applyAlignment="1">
      <alignment wrapText="1"/>
    </xf>
    <xf numFmtId="49" fontId="0" fillId="0" borderId="46" xfId="0" applyNumberFormat="1" applyBorder="1" applyAlignment="1">
      <alignment wrapText="1"/>
    </xf>
    <xf numFmtId="49" fontId="4" fillId="0" borderId="46" xfId="0" applyNumberFormat="1" applyFont="1" applyBorder="1" applyAlignment="1">
      <alignment wrapText="1"/>
    </xf>
    <xf numFmtId="49" fontId="8" fillId="0" borderId="46"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0" fontId="0" fillId="0" borderId="0" xfId="1" applyNumberFormat="1" applyFont="1" applyFill="1" applyBorder="1" applyAlignment="1">
      <alignment wrapText="1"/>
    </xf>
    <xf numFmtId="0" fontId="9" fillId="0" borderId="0" xfId="0" applyFont="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9" fillId="8" borderId="0" xfId="7" applyFill="1" applyAlignment="1"/>
    <xf numFmtId="0" fontId="21" fillId="8" borderId="0" xfId="3" applyFont="1" applyFill="1"/>
    <xf numFmtId="0" fontId="25" fillId="8" borderId="24" xfId="3" applyFont="1" applyFill="1" applyBorder="1"/>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4" xfId="13" applyFont="1" applyFill="1" applyBorder="1" applyAlignment="1">
      <alignment horizontal="left" vertical="center"/>
    </xf>
    <xf numFmtId="0" fontId="22" fillId="9" borderId="37" xfId="13" applyFont="1" applyFill="1" applyBorder="1" applyAlignment="1">
      <alignment vertical="center"/>
    </xf>
    <xf numFmtId="0" fontId="22" fillId="9" borderId="33"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28" xfId="13" applyFont="1" applyFill="1" applyBorder="1" applyAlignment="1">
      <alignment horizontal="center" vertical="center" wrapText="1"/>
    </xf>
    <xf numFmtId="0" fontId="22" fillId="9" borderId="36" xfId="13" applyFont="1" applyFill="1" applyBorder="1" applyAlignment="1">
      <alignment horizontal="center" vertical="center"/>
    </xf>
    <xf numFmtId="0" fontId="22" fillId="9" borderId="33" xfId="13" applyFont="1" applyFill="1" applyBorder="1" applyAlignment="1">
      <alignment horizontal="left" vertical="center" wrapText="1"/>
    </xf>
    <xf numFmtId="0" fontId="22" fillId="9" borderId="33" xfId="13" applyFont="1" applyFill="1" applyBorder="1" applyAlignment="1">
      <alignment horizontal="left" vertical="center"/>
    </xf>
    <xf numFmtId="0" fontId="22" fillId="9" borderId="36" xfId="13" applyFont="1" applyFill="1" applyBorder="1" applyAlignment="1">
      <alignment horizontal="left" vertical="center"/>
    </xf>
    <xf numFmtId="0" fontId="24" fillId="0" borderId="0" xfId="3" applyFont="1"/>
    <xf numFmtId="0" fontId="24" fillId="8" borderId="0" xfId="15" applyFont="1" applyFill="1"/>
    <xf numFmtId="0" fontId="24" fillId="8" borderId="0" xfId="17" applyFont="1" applyFill="1" applyBorder="1"/>
    <xf numFmtId="4" fontId="22" fillId="9" borderId="30" xfId="13" applyNumberFormat="1" applyFont="1" applyFill="1" applyBorder="1" applyAlignment="1">
      <alignment vertical="center"/>
    </xf>
    <xf numFmtId="0" fontId="10" fillId="2" borderId="0" xfId="0" applyFont="1" applyFill="1" applyAlignment="1">
      <alignment horizontal="right" wrapText="1"/>
    </xf>
    <xf numFmtId="0" fontId="0" fillId="0" borderId="46" xfId="0" applyBorder="1"/>
    <xf numFmtId="9" fontId="5" fillId="0" borderId="0" xfId="1" applyFont="1" applyAlignment="1"/>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38" xfId="9" applyNumberFormat="1" applyFill="1" applyBorder="1">
      <alignment horizontal="left" vertical="center"/>
    </xf>
    <xf numFmtId="0" fontId="22" fillId="9" borderId="30" xfId="9" applyNumberFormat="1" applyFill="1" applyBorder="1">
      <alignment horizontal="left" vertical="center"/>
    </xf>
    <xf numFmtId="0" fontId="22" fillId="9" borderId="33" xfId="9" applyNumberFormat="1" applyFill="1" applyBorder="1" applyAlignment="1">
      <alignment horizontal="left" vertical="center" indent="1"/>
    </xf>
    <xf numFmtId="0" fontId="22" fillId="9" borderId="38" xfId="9" applyNumberFormat="1" applyFill="1" applyBorder="1" applyAlignment="1">
      <alignment horizontal="left" vertical="center" indent="1"/>
    </xf>
    <xf numFmtId="0" fontId="22" fillId="9" borderId="33" xfId="9" applyNumberFormat="1" applyFill="1" applyBorder="1">
      <alignment horizontal="left" vertical="center"/>
    </xf>
    <xf numFmtId="0" fontId="22" fillId="14" borderId="33" xfId="9" applyFill="1" applyBorder="1">
      <alignment horizontal="left" vertical="center"/>
    </xf>
    <xf numFmtId="0" fontId="22" fillId="9" borderId="33" xfId="10" applyFont="1" applyFill="1" applyBorder="1">
      <alignment horizontal="left" vertical="center" indent="2"/>
    </xf>
    <xf numFmtId="0" fontId="22" fillId="9" borderId="33" xfId="9" applyFill="1" applyBorder="1" applyProtection="1">
      <alignment horizontal="left" vertical="center"/>
    </xf>
    <xf numFmtId="0" fontId="22" fillId="9" borderId="33" xfId="9" applyFill="1" applyBorder="1" applyAlignment="1" applyProtection="1">
      <alignment horizontal="left" vertical="center" wrapText="1"/>
    </xf>
    <xf numFmtId="0" fontId="22" fillId="9" borderId="34" xfId="9" applyFill="1" applyBorder="1" applyProtection="1">
      <alignment horizontal="left" vertical="center"/>
    </xf>
    <xf numFmtId="0" fontId="22" fillId="9" borderId="37"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24" fillId="15" borderId="33" xfId="13" applyFill="1" applyBorder="1" applyAlignment="1">
      <alignment horizontal="right" vertical="center"/>
    </xf>
    <xf numFmtId="0" fontId="24" fillId="9" borderId="33" xfId="10" applyFont="1" applyFill="1" applyBorder="1">
      <alignment horizontal="left" vertical="center" indent="2"/>
    </xf>
    <xf numFmtId="0" fontId="5" fillId="0" borderId="0" xfId="1" applyNumberFormat="1" applyFont="1" applyAlignment="1"/>
    <xf numFmtId="49" fontId="0" fillId="41" borderId="0" xfId="0" applyNumberFormat="1" applyFill="1" applyAlignment="1">
      <alignment wrapText="1"/>
    </xf>
    <xf numFmtId="49" fontId="0" fillId="24" borderId="0" xfId="0" applyNumberFormat="1" applyFill="1" applyAlignment="1">
      <alignment wrapText="1"/>
    </xf>
    <xf numFmtId="49" fontId="0" fillId="24" borderId="47" xfId="0" applyNumberFormat="1" applyFill="1" applyBorder="1" applyAlignment="1">
      <alignment wrapText="1"/>
    </xf>
    <xf numFmtId="49" fontId="4" fillId="24" borderId="0" xfId="0" applyNumberFormat="1" applyFont="1" applyFill="1" applyAlignment="1">
      <alignment wrapText="1"/>
    </xf>
    <xf numFmtId="49" fontId="0" fillId="0" borderId="47" xfId="0" applyNumberFormat="1" applyBorder="1" applyAlignment="1">
      <alignment wrapText="1"/>
    </xf>
    <xf numFmtId="0" fontId="0" fillId="13" borderId="0" xfId="0" applyFill="1"/>
    <xf numFmtId="0" fontId="113" fillId="0" borderId="0" xfId="0" applyFont="1"/>
    <xf numFmtId="0" fontId="112" fillId="0" borderId="0" xfId="0" applyFont="1"/>
    <xf numFmtId="0" fontId="110" fillId="13" borderId="0" xfId="0" applyFont="1" applyFill="1"/>
    <xf numFmtId="0" fontId="110" fillId="0" borderId="0" xfId="0" applyFont="1"/>
    <xf numFmtId="0" fontId="1" fillId="0" borderId="46" xfId="0" applyFont="1" applyBorder="1" applyAlignment="1">
      <alignment wrapText="1"/>
    </xf>
    <xf numFmtId="0" fontId="10" fillId="2" borderId="20" xfId="0" applyFont="1" applyFill="1" applyBorder="1"/>
    <xf numFmtId="0" fontId="10" fillId="2" borderId="21" xfId="0" applyFont="1" applyFill="1" applyBorder="1"/>
    <xf numFmtId="0" fontId="10" fillId="2" borderId="21" xfId="0" applyFont="1" applyFill="1" applyBorder="1" applyAlignment="1">
      <alignment horizontal="left"/>
    </xf>
    <xf numFmtId="0" fontId="10" fillId="2" borderId="22" xfId="0" applyFont="1" applyFill="1" applyBorder="1"/>
    <xf numFmtId="0" fontId="4" fillId="0" borderId="0" xfId="0" applyFont="1"/>
    <xf numFmtId="0" fontId="4" fillId="0" borderId="26" xfId="0" applyFont="1" applyBorder="1"/>
    <xf numFmtId="0" fontId="0" fillId="0" borderId="26" xfId="0" applyBorder="1" applyAlignment="1">
      <alignment horizontal="left"/>
    </xf>
    <xf numFmtId="0" fontId="0" fillId="0" borderId="26" xfId="0" applyBorder="1"/>
    <xf numFmtId="0" fontId="4" fillId="0" borderId="0" xfId="0" quotePrefix="1" applyFont="1"/>
    <xf numFmtId="0" fontId="4" fillId="0" borderId="26" xfId="0" quotePrefix="1" applyFont="1" applyBorder="1"/>
    <xf numFmtId="11" fontId="0" fillId="0" borderId="26" xfId="0" applyNumberFormat="1" applyBorder="1"/>
    <xf numFmtId="0" fontId="0" fillId="91" borderId="0" xfId="0" applyFill="1"/>
    <xf numFmtId="0" fontId="114" fillId="92" borderId="97" xfId="0" applyFont="1" applyFill="1" applyBorder="1"/>
    <xf numFmtId="0" fontId="114" fillId="0" borderId="97" xfId="0" applyFont="1" applyBorder="1"/>
    <xf numFmtId="0" fontId="114" fillId="93" borderId="97" xfId="0" applyFont="1" applyFill="1" applyBorder="1"/>
    <xf numFmtId="0" fontId="114" fillId="93" borderId="98" xfId="0" applyFont="1" applyFill="1" applyBorder="1"/>
    <xf numFmtId="0" fontId="10" fillId="45" borderId="0" xfId="0" applyFont="1" applyFill="1"/>
    <xf numFmtId="0" fontId="10" fillId="45" borderId="49" xfId="0" applyFont="1" applyFill="1" applyBorder="1"/>
    <xf numFmtId="0" fontId="10" fillId="44" borderId="0" xfId="0" applyFont="1" applyFill="1"/>
    <xf numFmtId="0" fontId="10" fillId="44" borderId="0" xfId="0" applyFont="1" applyFill="1" applyAlignment="1">
      <alignment horizontal="left"/>
    </xf>
    <xf numFmtId="0" fontId="10" fillId="44" borderId="49" xfId="0" applyFont="1" applyFill="1" applyBorder="1"/>
    <xf numFmtId="0" fontId="10" fillId="45" borderId="48" xfId="0" applyFont="1" applyFill="1" applyBorder="1" applyAlignment="1">
      <alignment horizontal="left"/>
    </xf>
    <xf numFmtId="0" fontId="5" fillId="0" borderId="0" xfId="0" applyFont="1"/>
    <xf numFmtId="0" fontId="5" fillId="0" borderId="49" xfId="0" applyFont="1" applyBorder="1"/>
    <xf numFmtId="49" fontId="0" fillId="0" borderId="49" xfId="0" applyNumberFormat="1" applyBorder="1"/>
    <xf numFmtId="0" fontId="5" fillId="0" borderId="48" xfId="0" applyFont="1" applyBorder="1"/>
    <xf numFmtId="49" fontId="4" fillId="0" borderId="49" xfId="0" applyNumberFormat="1" applyFont="1" applyBorder="1"/>
    <xf numFmtId="49" fontId="0" fillId="0" borderId="0" xfId="0" applyNumberFormat="1"/>
    <xf numFmtId="49" fontId="4" fillId="0" borderId="0" xfId="0" applyNumberFormat="1" applyFont="1"/>
    <xf numFmtId="49" fontId="5" fillId="0" borderId="0" xfId="0" applyNumberFormat="1" applyFont="1"/>
    <xf numFmtId="0" fontId="0" fillId="0" borderId="49" xfId="0" applyBorder="1"/>
    <xf numFmtId="0" fontId="0" fillId="0" borderId="48" xfId="0" applyBorder="1" applyAlignment="1">
      <alignment horizontal="left"/>
    </xf>
    <xf numFmtId="0" fontId="115" fillId="0" borderId="0" xfId="0" applyFont="1" applyAlignment="1">
      <alignment wrapText="1"/>
    </xf>
    <xf numFmtId="0" fontId="115" fillId="0" borderId="49" xfId="0" applyFont="1" applyBorder="1" applyAlignment="1">
      <alignment wrapText="1"/>
    </xf>
    <xf numFmtId="0" fontId="115" fillId="93" borderId="0" xfId="0" applyFont="1" applyFill="1" applyAlignment="1">
      <alignment wrapText="1"/>
    </xf>
    <xf numFmtId="0" fontId="116" fillId="94" borderId="49" xfId="0" applyFont="1" applyFill="1" applyBorder="1" applyAlignment="1">
      <alignment wrapText="1"/>
    </xf>
    <xf numFmtId="2" fontId="22" fillId="10" borderId="99" xfId="0" applyNumberFormat="1" applyFont="1" applyFill="1" applyBorder="1" applyAlignment="1">
      <alignment horizontal="right"/>
    </xf>
    <xf numFmtId="0" fontId="22" fillId="9" borderId="99" xfId="9" applyNumberFormat="1" applyFill="1" applyBorder="1" applyAlignment="1">
      <alignment horizontal="left" vertical="center" indent="1"/>
    </xf>
    <xf numFmtId="0" fontId="22" fillId="9" borderId="99" xfId="10" applyNumberFormat="1" applyFont="1" applyFill="1" applyBorder="1">
      <alignment horizontal="left" vertical="center" indent="2"/>
    </xf>
    <xf numFmtId="2" fontId="22" fillId="11" borderId="99" xfId="0" applyNumberFormat="1" applyFont="1" applyFill="1" applyBorder="1" applyAlignment="1">
      <alignment horizontal="right"/>
    </xf>
    <xf numFmtId="0" fontId="22" fillId="9" borderId="99" xfId="10" applyNumberFormat="1" applyFont="1" applyFill="1" applyBorder="1" applyAlignment="1">
      <alignment horizontal="left" vertical="top" wrapText="1" indent="2"/>
    </xf>
    <xf numFmtId="0" fontId="22" fillId="9" borderId="99" xfId="9" applyNumberFormat="1" applyFill="1" applyBorder="1">
      <alignment horizontal="left" vertical="center"/>
    </xf>
    <xf numFmtId="2" fontId="22" fillId="12" borderId="99" xfId="0" applyNumberFormat="1" applyFont="1" applyFill="1" applyBorder="1" applyAlignment="1">
      <alignment horizontal="right"/>
    </xf>
    <xf numFmtId="0" fontId="22" fillId="9" borderId="99" xfId="11" applyNumberFormat="1" applyFont="1" applyFill="1" applyBorder="1" applyAlignment="1">
      <alignment horizontal="left" vertical="center" indent="2"/>
    </xf>
    <xf numFmtId="0" fontId="22" fillId="9" borderId="99" xfId="12" applyFont="1" applyBorder="1" applyAlignment="1">
      <alignment horizontal="left" vertical="center" indent="1"/>
    </xf>
    <xf numFmtId="0" fontId="22" fillId="9" borderId="99" xfId="12" applyFont="1" applyBorder="1" applyAlignment="1">
      <alignment horizontal="left" vertical="center" indent="2"/>
    </xf>
    <xf numFmtId="0" fontId="22" fillId="14" borderId="99" xfId="13" applyFont="1" applyFill="1" applyBorder="1" applyAlignment="1">
      <alignment vertical="center"/>
    </xf>
    <xf numFmtId="2" fontId="24" fillId="7" borderId="99" xfId="0" applyNumberFormat="1" applyFont="1" applyFill="1" applyBorder="1" applyAlignment="1">
      <alignment horizontal="right"/>
    </xf>
    <xf numFmtId="2" fontId="24" fillId="12" borderId="99" xfId="0" applyNumberFormat="1" applyFont="1" applyFill="1" applyBorder="1" applyAlignment="1">
      <alignment horizontal="right"/>
    </xf>
    <xf numFmtId="0" fontId="22" fillId="14" borderId="99" xfId="11" applyFont="1" applyFill="1" applyBorder="1">
      <alignment horizontal="left" vertical="center" indent="5"/>
    </xf>
    <xf numFmtId="0" fontId="22" fillId="7" borderId="99" xfId="0" applyFont="1" applyFill="1" applyBorder="1" applyAlignment="1">
      <alignment horizontal="left" indent="4"/>
    </xf>
    <xf numFmtId="0" fontId="22" fillId="7" borderId="99" xfId="0" applyFont="1" applyFill="1" applyBorder="1" applyAlignment="1">
      <alignment horizontal="left" indent="6"/>
    </xf>
    <xf numFmtId="2" fontId="24" fillId="11" borderId="99" xfId="0" applyNumberFormat="1" applyFont="1" applyFill="1" applyBorder="1" applyAlignment="1">
      <alignment horizontal="right"/>
    </xf>
    <xf numFmtId="0" fontId="22" fillId="14" borderId="99" xfId="11" applyFont="1" applyFill="1" applyBorder="1" applyAlignment="1">
      <alignment horizontal="left" vertical="center" indent="2"/>
    </xf>
    <xf numFmtId="0" fontId="28" fillId="14" borderId="99" xfId="9" applyFont="1" applyFill="1" applyBorder="1">
      <alignment horizontal="left" vertical="center"/>
    </xf>
    <xf numFmtId="0" fontId="28" fillId="14" borderId="99" xfId="11" applyFont="1" applyFill="1" applyBorder="1">
      <alignment horizontal="left" vertical="center" indent="5"/>
    </xf>
    <xf numFmtId="0" fontId="28" fillId="14" borderId="99" xfId="13" applyFont="1" applyFill="1" applyBorder="1" applyAlignment="1">
      <alignment horizontal="left" vertical="center" indent="2"/>
    </xf>
    <xf numFmtId="0" fontId="28" fillId="14" borderId="99" xfId="13" applyFont="1" applyFill="1" applyBorder="1" applyAlignment="1">
      <alignment horizontal="left" vertical="center" indent="5"/>
    </xf>
    <xf numFmtId="0" fontId="22" fillId="7" borderId="99" xfId="0" applyFont="1" applyFill="1" applyBorder="1" applyAlignment="1">
      <alignment horizontal="left" indent="8"/>
    </xf>
    <xf numFmtId="0" fontId="22" fillId="14" borderId="99" xfId="9" applyFill="1" applyBorder="1">
      <alignment horizontal="left" vertical="center"/>
    </xf>
    <xf numFmtId="0" fontId="22" fillId="14" borderId="99" xfId="13" applyFont="1" applyFill="1" applyBorder="1" applyAlignment="1">
      <alignment horizontal="left" vertical="center" indent="1"/>
    </xf>
    <xf numFmtId="0" fontId="22" fillId="14" borderId="99" xfId="11" applyFont="1" applyFill="1" applyBorder="1" applyAlignment="1">
      <alignment horizontal="left" vertical="center" indent="1"/>
    </xf>
    <xf numFmtId="0" fontId="22" fillId="14" borderId="99" xfId="13" applyFont="1" applyFill="1" applyBorder="1" applyAlignment="1">
      <alignment horizontal="left" vertical="center" indent="2"/>
    </xf>
    <xf numFmtId="0" fontId="22" fillId="14" borderId="99" xfId="13" applyFont="1" applyFill="1" applyBorder="1" applyAlignment="1">
      <alignment horizontal="left" vertical="center"/>
    </xf>
    <xf numFmtId="4" fontId="22" fillId="9" borderId="99" xfId="14" applyNumberFormat="1" applyFont="1" applyFill="1" applyBorder="1" applyAlignment="1">
      <alignment horizontal="center" vertical="center"/>
    </xf>
    <xf numFmtId="0" fontId="22" fillId="9" borderId="99" xfId="13" quotePrefix="1" applyFont="1" applyFill="1" applyBorder="1" applyAlignment="1">
      <alignment horizontal="center" vertical="center"/>
    </xf>
    <xf numFmtId="2" fontId="24" fillId="10" borderId="99" xfId="0" applyNumberFormat="1" applyFont="1" applyFill="1" applyBorder="1" applyAlignment="1">
      <alignment horizontal="right"/>
    </xf>
    <xf numFmtId="0" fontId="22" fillId="9" borderId="99" xfId="13" applyFont="1" applyFill="1" applyBorder="1" applyAlignment="1">
      <alignment vertical="center"/>
    </xf>
    <xf numFmtId="0" fontId="22" fillId="9" borderId="99" xfId="10" applyFont="1" applyFill="1" applyBorder="1">
      <alignment horizontal="left" vertical="center" indent="2"/>
    </xf>
    <xf numFmtId="0" fontId="22" fillId="9" borderId="99" xfId="10" applyFont="1" applyFill="1" applyBorder="1" applyAlignment="1">
      <alignment horizontal="left" vertical="center"/>
    </xf>
    <xf numFmtId="0" fontId="22" fillId="9" borderId="99" xfId="9" applyFill="1" applyBorder="1" applyProtection="1">
      <alignment horizontal="left" vertical="center"/>
    </xf>
    <xf numFmtId="0" fontId="22" fillId="9" borderId="99" xfId="13" applyFont="1" applyFill="1" applyBorder="1" applyAlignment="1">
      <alignment horizontal="center" vertical="center" textRotation="90"/>
    </xf>
    <xf numFmtId="0" fontId="22" fillId="9" borderId="99" xfId="13" quotePrefix="1" applyFont="1" applyFill="1" applyBorder="1" applyAlignment="1">
      <alignment horizontal="center" vertical="center" textRotation="90"/>
    </xf>
    <xf numFmtId="4" fontId="22" fillId="9" borderId="99" xfId="14" applyNumberFormat="1" applyFont="1" applyFill="1" applyBorder="1" applyAlignment="1">
      <alignment horizontal="center" vertical="center" textRotation="90"/>
    </xf>
    <xf numFmtId="0" fontId="24" fillId="9" borderId="99" xfId="10" applyFont="1" applyFill="1" applyBorder="1" applyAlignment="1">
      <alignment horizontal="left" vertical="center"/>
    </xf>
    <xf numFmtId="0" fontId="24" fillId="9" borderId="99" xfId="11" applyFont="1" applyFill="1" applyBorder="1" applyAlignment="1">
      <alignment horizontal="left" vertical="center"/>
    </xf>
    <xf numFmtId="0" fontId="22" fillId="9" borderId="99" xfId="13" applyFont="1" applyFill="1" applyBorder="1" applyAlignment="1">
      <alignment horizontal="left" vertical="center" wrapText="1"/>
    </xf>
    <xf numFmtId="0" fontId="24" fillId="10" borderId="99" xfId="0" applyFont="1" applyFill="1" applyBorder="1" applyAlignment="1">
      <alignment horizontal="left" indent="2"/>
    </xf>
    <xf numFmtId="0" fontId="24" fillId="9" borderId="99" xfId="13" applyFill="1" applyBorder="1" applyAlignment="1">
      <alignment horizontal="left" vertical="center" wrapText="1"/>
    </xf>
    <xf numFmtId="0" fontId="24" fillId="9" borderId="99" xfId="13" applyFill="1" applyBorder="1" applyAlignment="1">
      <alignment vertical="center" wrapText="1"/>
    </xf>
    <xf numFmtId="0" fontId="24" fillId="9" borderId="99" xfId="9" applyFont="1" applyFill="1" applyBorder="1" applyProtection="1">
      <alignment horizontal="left" vertical="center"/>
    </xf>
    <xf numFmtId="0" fontId="24" fillId="9" borderId="99" xfId="9" applyFont="1" applyFill="1" applyBorder="1" applyAlignment="1" applyProtection="1">
      <alignment horizontal="left" vertical="center" wrapText="1"/>
    </xf>
    <xf numFmtId="0" fontId="24" fillId="9" borderId="99" xfId="13" applyFill="1" applyBorder="1" applyAlignment="1">
      <alignment vertical="center"/>
    </xf>
    <xf numFmtId="0" fontId="22" fillId="9" borderId="99" xfId="13" applyFont="1" applyFill="1" applyBorder="1" applyAlignment="1">
      <alignment horizontal="center" vertical="center"/>
    </xf>
    <xf numFmtId="0" fontId="24" fillId="9" borderId="99" xfId="10" applyFont="1" applyFill="1" applyBorder="1">
      <alignment horizontal="left" vertical="center" indent="2"/>
    </xf>
    <xf numFmtId="0" fontId="29" fillId="9" borderId="99" xfId="10" applyFont="1" applyFill="1" applyBorder="1" applyAlignment="1">
      <alignment horizontal="left" vertical="center" indent="4"/>
    </xf>
    <xf numFmtId="0" fontId="24" fillId="9" borderId="99" xfId="11" applyFont="1" applyFill="1" applyBorder="1">
      <alignment horizontal="left" vertical="center" indent="5"/>
    </xf>
    <xf numFmtId="0" fontId="24" fillId="10" borderId="99" xfId="0" applyFont="1" applyFill="1" applyBorder="1" applyAlignment="1">
      <alignment horizontal="left" indent="8"/>
    </xf>
    <xf numFmtId="0" fontId="24" fillId="10" borderId="99" xfId="0" applyFont="1" applyFill="1" applyBorder="1" applyAlignment="1">
      <alignment horizontal="left" indent="4"/>
    </xf>
    <xf numFmtId="0" fontId="24" fillId="9" borderId="99" xfId="10" applyFont="1" applyFill="1" applyBorder="1" applyAlignment="1">
      <alignment horizontal="left" vertical="center" indent="4"/>
    </xf>
    <xf numFmtId="0" fontId="24" fillId="10" borderId="99" xfId="0" applyFont="1" applyFill="1" applyBorder="1" applyAlignment="1">
      <alignment horizontal="left" indent="6"/>
    </xf>
    <xf numFmtId="2" fontId="22" fillId="9" borderId="99" xfId="13" applyNumberFormat="1" applyFont="1" applyFill="1" applyBorder="1" applyAlignment="1">
      <alignment horizontal="left" vertical="center"/>
    </xf>
    <xf numFmtId="0" fontId="24" fillId="9" borderId="99" xfId="15" applyFont="1" applyFill="1" applyBorder="1" applyAlignment="1">
      <alignment horizontal="left" vertical="top" wrapText="1"/>
    </xf>
    <xf numFmtId="0" fontId="22" fillId="9" borderId="99" xfId="15" applyFont="1" applyFill="1" applyBorder="1" applyAlignment="1">
      <alignment horizontal="left" vertical="top" wrapText="1"/>
    </xf>
    <xf numFmtId="0" fontId="22" fillId="9" borderId="99" xfId="16" applyFont="1" applyBorder="1" applyAlignment="1">
      <alignment horizontal="left" vertical="center"/>
    </xf>
    <xf numFmtId="4" fontId="22" fillId="9" borderId="99" xfId="13" quotePrefix="1" applyNumberFormat="1" applyFont="1" applyFill="1" applyBorder="1" applyAlignment="1">
      <alignment horizontal="center" vertical="center"/>
    </xf>
    <xf numFmtId="4" fontId="22" fillId="9" borderId="99" xfId="13" applyNumberFormat="1" applyFont="1" applyFill="1" applyBorder="1" applyAlignment="1">
      <alignment horizontal="center" vertical="center"/>
    </xf>
    <xf numFmtId="4" fontId="22" fillId="9" borderId="99" xfId="13" applyNumberFormat="1" applyFont="1" applyFill="1" applyBorder="1" applyAlignment="1">
      <alignment vertical="center"/>
    </xf>
    <xf numFmtId="0" fontId="24" fillId="9" borderId="99" xfId="10" applyFont="1" applyFill="1" applyBorder="1" applyAlignment="1">
      <alignment horizontal="left" vertical="center" wrapText="1"/>
    </xf>
    <xf numFmtId="4" fontId="24" fillId="9" borderId="99" xfId="13" applyNumberFormat="1" applyFill="1" applyBorder="1" applyAlignment="1">
      <alignment horizontal="left" vertical="center"/>
    </xf>
    <xf numFmtId="4" fontId="24" fillId="9" borderId="99" xfId="13" applyNumberFormat="1" applyFill="1" applyBorder="1" applyAlignment="1">
      <alignment horizontal="left" vertical="center" wrapText="1"/>
    </xf>
    <xf numFmtId="0" fontId="0" fillId="20" borderId="26" xfId="0" applyFill="1" applyBorder="1"/>
    <xf numFmtId="0" fontId="0" fillId="45" borderId="0" xfId="0" applyFill="1"/>
    <xf numFmtId="0" fontId="22" fillId="9" borderId="100" xfId="9" applyNumberFormat="1" applyFill="1" applyBorder="1" applyAlignment="1">
      <alignment horizontal="left" vertical="center" indent="1"/>
    </xf>
    <xf numFmtId="0" fontId="22" fillId="14" borderId="102" xfId="13" applyFont="1" applyFill="1" applyBorder="1" applyAlignment="1">
      <alignment horizontal="center" vertical="center"/>
    </xf>
    <xf numFmtId="0" fontId="22" fillId="14" borderId="101" xfId="11" applyFont="1" applyFill="1" applyBorder="1">
      <alignment horizontal="left" vertical="center" indent="5"/>
    </xf>
    <xf numFmtId="0" fontId="22" fillId="14" borderId="101" xfId="11" applyFont="1" applyFill="1" applyBorder="1" applyAlignment="1">
      <alignment horizontal="left" vertical="center" indent="2"/>
    </xf>
    <xf numFmtId="0" fontId="22" fillId="14" borderId="101" xfId="13" applyFont="1" applyFill="1" applyBorder="1" applyAlignment="1">
      <alignment horizontal="left" vertical="center" indent="2"/>
    </xf>
    <xf numFmtId="0" fontId="28" fillId="14" borderId="101" xfId="11" applyFont="1" applyFill="1" applyBorder="1" applyAlignment="1">
      <alignment horizontal="left" vertical="center" indent="2"/>
    </xf>
    <xf numFmtId="0" fontId="22" fillId="9" borderId="100" xfId="13" applyFont="1" applyFill="1" applyBorder="1" applyAlignment="1">
      <alignment horizontal="left" vertical="center"/>
    </xf>
    <xf numFmtId="0" fontId="22" fillId="9" borderId="103" xfId="13" quotePrefix="1" applyFont="1" applyFill="1" applyBorder="1" applyAlignment="1">
      <alignment horizontal="center" vertical="center"/>
    </xf>
    <xf numFmtId="0" fontId="22" fillId="9" borderId="101" xfId="13" quotePrefix="1" applyFont="1" applyFill="1" applyBorder="1" applyAlignment="1">
      <alignment horizontal="center" vertical="center"/>
    </xf>
    <xf numFmtId="0" fontId="22" fillId="9" borderId="101" xfId="13" applyFont="1" applyFill="1" applyBorder="1" applyAlignment="1">
      <alignment horizontal="center" vertical="center"/>
    </xf>
    <xf numFmtId="0" fontId="22" fillId="9" borderId="101" xfId="13" applyFont="1" applyFill="1" applyBorder="1" applyAlignment="1">
      <alignment horizontal="center" vertical="center" wrapText="1"/>
    </xf>
    <xf numFmtId="0" fontId="22" fillId="9" borderId="100" xfId="10" applyFont="1" applyFill="1" applyBorder="1">
      <alignment horizontal="left" vertical="center" indent="2"/>
    </xf>
    <xf numFmtId="0" fontId="22" fillId="9" borderId="100" xfId="10" applyFont="1" applyFill="1" applyBorder="1" applyAlignment="1">
      <alignment horizontal="left" vertical="center" wrapText="1" indent="2"/>
    </xf>
    <xf numFmtId="0" fontId="22" fillId="9" borderId="100" xfId="10" applyFont="1" applyFill="1" applyBorder="1" applyAlignment="1">
      <alignment horizontal="left" vertical="center"/>
    </xf>
    <xf numFmtId="0" fontId="22" fillId="9" borderId="102" xfId="13" applyFont="1" applyFill="1" applyBorder="1" applyAlignment="1">
      <alignment horizontal="center" vertical="center" textRotation="90"/>
    </xf>
    <xf numFmtId="0" fontId="22" fillId="9" borderId="101" xfId="13" applyFont="1" applyFill="1" applyBorder="1" applyAlignment="1">
      <alignment horizontal="center" vertical="center" textRotation="90"/>
    </xf>
    <xf numFmtId="0" fontId="22" fillId="9" borderId="101" xfId="13" applyFont="1" applyFill="1" applyBorder="1" applyAlignment="1">
      <alignment horizontal="center" vertical="center" textRotation="90" wrapText="1"/>
    </xf>
    <xf numFmtId="0" fontId="22" fillId="9" borderId="101" xfId="13" quotePrefix="1" applyFont="1" applyFill="1" applyBorder="1" applyAlignment="1">
      <alignment horizontal="center" vertical="center" textRotation="90"/>
    </xf>
    <xf numFmtId="0" fontId="24" fillId="9" borderId="100" xfId="10" applyFont="1" applyFill="1" applyBorder="1" applyAlignment="1">
      <alignment horizontal="left" vertical="center"/>
    </xf>
    <xf numFmtId="0" fontId="22" fillId="9" borderId="100" xfId="9" applyFill="1" applyBorder="1" applyProtection="1">
      <alignment horizontal="left" vertical="center"/>
    </xf>
    <xf numFmtId="0" fontId="22" fillId="9" borderId="102" xfId="9" applyFill="1" applyBorder="1" applyAlignment="1" applyProtection="1">
      <alignment horizontal="center" vertical="center"/>
    </xf>
    <xf numFmtId="0" fontId="22" fillId="9" borderId="102" xfId="15" applyFont="1" applyFill="1" applyBorder="1" applyAlignment="1">
      <alignment horizontal="center" vertical="center" wrapText="1"/>
    </xf>
    <xf numFmtId="0" fontId="24" fillId="9" borderId="100" xfId="15" applyFont="1" applyFill="1" applyBorder="1" applyAlignment="1">
      <alignment horizontal="left" vertical="top" wrapText="1"/>
    </xf>
    <xf numFmtId="4" fontId="22" fillId="9" borderId="102" xfId="13" quotePrefix="1" applyNumberFormat="1" applyFont="1" applyFill="1" applyBorder="1" applyAlignment="1">
      <alignment horizontal="center" vertical="center"/>
    </xf>
    <xf numFmtId="4" fontId="22" fillId="9" borderId="101" xfId="13" applyNumberFormat="1" applyFont="1" applyFill="1" applyBorder="1" applyAlignment="1">
      <alignment horizontal="center" vertical="center"/>
    </xf>
    <xf numFmtId="0" fontId="22" fillId="9" borderId="99" xfId="9" applyNumberFormat="1" applyFill="1" applyBorder="1" applyAlignment="1">
      <alignment horizontal="center" vertical="center"/>
    </xf>
    <xf numFmtId="49" fontId="118" fillId="24" borderId="0" xfId="0" applyNumberFormat="1" applyFont="1" applyFill="1" applyAlignment="1">
      <alignment wrapText="1"/>
    </xf>
    <xf numFmtId="49" fontId="0" fillId="95" borderId="0" xfId="0" applyNumberFormat="1" applyFill="1" applyAlignment="1">
      <alignment wrapText="1"/>
    </xf>
    <xf numFmtId="0" fontId="4" fillId="95" borderId="0" xfId="0" applyFont="1" applyFill="1" applyAlignment="1">
      <alignment wrapText="1"/>
    </xf>
    <xf numFmtId="49" fontId="4" fillId="95" borderId="0" xfId="0" applyNumberFormat="1" applyFont="1" applyFill="1" applyAlignment="1">
      <alignment wrapText="1"/>
    </xf>
    <xf numFmtId="49" fontId="0" fillId="96" borderId="0" xfId="0" applyNumberFormat="1" applyFill="1" applyAlignment="1">
      <alignment wrapText="1"/>
    </xf>
    <xf numFmtId="0" fontId="7" fillId="0" borderId="46" xfId="2" applyBorder="1"/>
    <xf numFmtId="41" fontId="0" fillId="0" borderId="0" xfId="0" applyNumberFormat="1"/>
    <xf numFmtId="0" fontId="0" fillId="0" borderId="0" xfId="0" applyAlignment="1">
      <alignment horizontal="right"/>
    </xf>
    <xf numFmtId="0" fontId="0" fillId="0" borderId="0" xfId="0" pivotButton="1"/>
    <xf numFmtId="49" fontId="115" fillId="24" borderId="47" xfId="0" applyNumberFormat="1" applyFont="1" applyFill="1" applyBorder="1" applyAlignment="1">
      <alignment wrapText="1"/>
    </xf>
    <xf numFmtId="49" fontId="115" fillId="24" borderId="0" xfId="0" applyNumberFormat="1" applyFont="1" applyFill="1" applyAlignment="1">
      <alignment wrapText="1"/>
    </xf>
    <xf numFmtId="0" fontId="0" fillId="24" borderId="0" xfId="0" applyFill="1" applyAlignment="1">
      <alignment wrapText="1"/>
    </xf>
    <xf numFmtId="0" fontId="3" fillId="20" borderId="0" xfId="0" applyFont="1" applyFill="1" applyAlignment="1">
      <alignment horizontal="center"/>
    </xf>
    <xf numFmtId="4" fontId="22" fillId="9" borderId="100" xfId="13" applyNumberFormat="1" applyFont="1" applyFill="1" applyBorder="1" applyAlignment="1">
      <alignment horizontal="left" vertical="center" wrapText="1"/>
    </xf>
    <xf numFmtId="4" fontId="22" fillId="9" borderId="34"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35"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35" xfId="13" applyFont="1" applyFill="1" applyBorder="1" applyAlignment="1">
      <alignment horizontal="center" vertical="center" wrapText="1"/>
    </xf>
    <xf numFmtId="0" fontId="22" fillId="9" borderId="100" xfId="15" applyFont="1" applyFill="1" applyBorder="1" applyAlignment="1">
      <alignment horizontal="left" vertical="center" wrapText="1"/>
    </xf>
    <xf numFmtId="0" fontId="22" fillId="9" borderId="34"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35" xfId="15" applyFont="1" applyFill="1" applyBorder="1" applyAlignment="1">
      <alignment horizontal="center" vertical="top" wrapText="1"/>
    </xf>
    <xf numFmtId="0" fontId="22" fillId="9" borderId="100" xfId="13" applyFont="1" applyFill="1" applyBorder="1" applyAlignment="1">
      <alignment horizontal="left" vertical="center" wrapText="1"/>
    </xf>
    <xf numFmtId="0" fontId="22" fillId="9" borderId="34"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35"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35"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35"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35" xfId="13" applyFont="1" applyFill="1" applyBorder="1" applyAlignment="1">
      <alignment horizontal="center" vertical="center"/>
    </xf>
    <xf numFmtId="0" fontId="22" fillId="9" borderId="100" xfId="9" applyNumberFormat="1" applyFill="1" applyBorder="1" applyAlignment="1">
      <alignment horizontal="left" vertical="top"/>
    </xf>
    <xf numFmtId="0" fontId="22" fillId="9" borderId="34"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35"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100" xfId="13" applyFont="1" applyFill="1" applyBorder="1" applyAlignment="1">
      <alignment horizontal="left" vertical="top"/>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101" xfId="13" applyFont="1" applyFill="1" applyBorder="1" applyAlignment="1">
      <alignment horizontal="center" vertical="center"/>
    </xf>
    <xf numFmtId="0" fontId="22" fillId="8" borderId="102" xfId="3" applyFont="1" applyFill="1" applyBorder="1" applyAlignment="1">
      <alignment horizontal="center" vertical="center"/>
    </xf>
    <xf numFmtId="0" fontId="22" fillId="14" borderId="103" xfId="13" applyFont="1" applyFill="1" applyBorder="1" applyAlignment="1">
      <alignment horizontal="center" vertical="center"/>
    </xf>
    <xf numFmtId="0" fontId="22" fillId="14" borderId="102" xfId="13" applyFont="1" applyFill="1" applyBorder="1" applyAlignment="1">
      <alignment horizontal="center" vertical="center"/>
    </xf>
    <xf numFmtId="0" fontId="22" fillId="8" borderId="103" xfId="3" applyFont="1" applyFill="1" applyBorder="1" applyAlignment="1">
      <alignment horizontal="center" vertical="center"/>
    </xf>
    <xf numFmtId="0" fontId="22" fillId="14" borderId="104" xfId="13" applyFont="1" applyFill="1" applyBorder="1" applyAlignment="1">
      <alignment horizontal="center" vertical="center"/>
    </xf>
    <xf numFmtId="0" fontId="22" fillId="14" borderId="105" xfId="13" applyFont="1" applyFill="1" applyBorder="1" applyAlignment="1">
      <alignment horizontal="center" vertical="center"/>
    </xf>
    <xf numFmtId="0" fontId="22" fillId="14" borderId="31" xfId="13" applyFont="1" applyFill="1" applyBorder="1" applyAlignment="1">
      <alignment horizontal="center" vertical="center"/>
    </xf>
    <xf numFmtId="0" fontId="22" fillId="14" borderId="32" xfId="13" applyFont="1" applyFill="1" applyBorder="1" applyAlignment="1">
      <alignment horizontal="center" vertical="center"/>
    </xf>
    <xf numFmtId="0" fontId="22" fillId="14" borderId="100" xfId="13" applyFont="1" applyFill="1" applyBorder="1" applyAlignment="1">
      <alignment horizontal="center" vertical="center"/>
    </xf>
    <xf numFmtId="0" fontId="22" fillId="14" borderId="33" xfId="13" applyFont="1" applyFill="1" applyBorder="1" applyAlignment="1">
      <alignment horizontal="center" vertical="center"/>
    </xf>
    <xf numFmtId="0" fontId="22" fillId="8" borderId="33"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3472">
    <cellStyle name="???????????" xfId="60" xr:uid="{49C760BE-7782-40F6-8507-E2E49C551364}"/>
    <cellStyle name="20 % - Akzent1" xfId="3414" hidden="1" xr:uid="{F4F551C4-8764-408D-9605-A07044E9CAE4}"/>
    <cellStyle name="20 % - Akzent1" xfId="2615" hidden="1" xr:uid="{7230FBF1-1B34-457F-BD11-70D003E750C9}"/>
    <cellStyle name="20 % - Akzent1" xfId="81" hidden="1" xr:uid="{11444B53-39AC-4CCF-A066-DDEF15E5EAD8}"/>
    <cellStyle name="20 % - Akzent1" xfId="2335" hidden="1" xr:uid="{F4DE1728-F023-4431-A46C-7FF68D825865}"/>
    <cellStyle name="20 % - Akzent1" xfId="952" hidden="1" xr:uid="{1085FA45-A575-4A73-A717-FBA3B0990C1A}"/>
    <cellStyle name="20 % - Akzent1" xfId="1057" hidden="1" xr:uid="{5E2970C4-8226-457A-A801-A81307EABD5F}"/>
    <cellStyle name="20 % - Akzent1" xfId="1161" hidden="1" xr:uid="{D1244C3A-2F7F-4A46-A142-E3220D70613E}"/>
    <cellStyle name="20 % - Akzent1" xfId="2644" hidden="1" xr:uid="{891F9D96-89B4-4471-9405-DF6509953EFA}"/>
    <cellStyle name="20 % - Akzent1" xfId="2622" hidden="1" xr:uid="{60A63BB8-CFB1-47E3-9048-886D1147451B}"/>
    <cellStyle name="20 % - Akzent1" xfId="2724" hidden="1" xr:uid="{3B424C67-EF63-456C-8EBE-434F06B35412}"/>
    <cellStyle name="20 % - Akzent1" xfId="1013" hidden="1" xr:uid="{9E800C82-94E4-424A-B02B-E06F58AFD190}"/>
    <cellStyle name="20 % - Akzent1" xfId="2525" hidden="1" xr:uid="{EA7DB3FB-F227-4BFF-A29A-D387563D2C21}"/>
    <cellStyle name="20 % - Akzent1" xfId="2579" hidden="1" xr:uid="{55949962-881A-4491-B7C3-6A14ADD8AFD4}"/>
    <cellStyle name="20 % - Akzent1" xfId="1081" hidden="1" xr:uid="{C6CEFE6F-94A6-4BB3-B581-793DB0017C31}"/>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1134" hidden="1" xr:uid="{ED1892C3-8000-4722-BDFF-8F59237C951A}"/>
    <cellStyle name="20 % - Akzent2" xfId="2528" hidden="1" xr:uid="{1BCAB25A-8480-4586-881A-93C4FF04FE1F}"/>
    <cellStyle name="20 % - Akzent2" xfId="77" hidden="1" xr:uid="{1D986A91-9AF1-4437-8B67-2B92B60932A0}"/>
    <cellStyle name="20 % - Akzent2" xfId="2338" hidden="1" xr:uid="{219ACE78-B76A-427B-8513-798B914E2FF5}"/>
    <cellStyle name="20 % - Akzent2" xfId="85" hidden="1" xr:uid="{D2046FB2-E15A-43E9-A7A6-015F00CC635B}"/>
    <cellStyle name="20 % - Akzent2" xfId="3259" hidden="1" xr:uid="{27529F7F-382D-4D7A-A724-C28C34AD1154}"/>
    <cellStyle name="20 % - Akzent2" xfId="2684" hidden="1" xr:uid="{5B153F56-C020-4ADD-A0BD-4BD20A341697}"/>
    <cellStyle name="20 % - Akzent2" xfId="1727" hidden="1" xr:uid="{3C8B01D5-5F8B-4EB1-8BAC-FA76DF3B2A63}"/>
    <cellStyle name="20 % - Akzent2" xfId="1753" hidden="1" xr:uid="{935A1782-4FE8-4D7A-94E4-94B6A98068AE}"/>
    <cellStyle name="20 % - Akzent2" xfId="2331" hidden="1" xr:uid="{10366949-1428-4BF4-9AC8-C8CB823C3C41}"/>
    <cellStyle name="20 % - Akzent2" xfId="2697" hidden="1" xr:uid="{470C8030-83F9-4DE7-B51E-CF4193181923}"/>
    <cellStyle name="20 % - Akzent2" xfId="3305" hidden="1" xr:uid="{A7A6B046-14D0-472C-8DF7-8D1FD3BD9F8B}"/>
    <cellStyle name="20 % - Akzent2" xfId="1704" hidden="1" xr:uid="{D05C7318-B4DC-42CE-A058-89723B3541CF}"/>
    <cellStyle name="20 % - Akzent2" xfId="955" hidden="1" xr:uid="{95050CCF-6BBD-4208-A48A-4070C8276B7C}"/>
    <cellStyle name="20 % - Akzent2" xfId="1121" hidden="1" xr:uid="{016CFFF2-1122-4F64-BA24-D2B986E283E5}"/>
    <cellStyle name="20 % - Akzent2" xfId="3281" hidden="1" xr:uid="{EFBD93E1-5A60-4C66-9B13-B65F5043203C}"/>
    <cellStyle name="20 % - Akzent2 2" xfId="410" xr:uid="{9BD6AC3E-CC93-4044-883D-C4D0A22DEEAE}"/>
    <cellStyle name="20 % - Akzent2 3" xfId="279" xr:uid="{41716028-959E-458E-BB96-E5D276FF39BE}"/>
    <cellStyle name="20 % - Akzent3" xfId="2531" hidden="1" xr:uid="{72302E3D-A4DE-4E02-A99C-18EACAE0F9B6}"/>
    <cellStyle name="20 % - Akzent3" xfId="958" hidden="1" xr:uid="{0EECB6BB-4973-4BA1-9B92-C2AA3BFDC83D}"/>
    <cellStyle name="20 % - Akzent3" xfId="2342" hidden="1" xr:uid="{681968BE-DD2E-43AA-AF22-73822C64FDD3}"/>
    <cellStyle name="20 % - Akzent3" xfId="1156" hidden="1" xr:uid="{BD18AD06-BD4A-4222-B817-7516D295E184}"/>
    <cellStyle name="20 % - Akzent3" xfId="89" hidden="1" xr:uid="{55C434CC-37CB-453E-96DB-69399AF265CA}"/>
    <cellStyle name="20 % - Akzent3" xfId="3398" hidden="1" xr:uid="{6C6E819F-D10C-435B-AA79-A3AD38DC0AEF}"/>
    <cellStyle name="20 % - Akzent3" xfId="1679" hidden="1" xr:uid="{90D86D2F-6ECA-4499-A35D-EC20D4BCBB17}"/>
    <cellStyle name="20 % - Akzent3" xfId="2811" hidden="1" xr:uid="{D185AB09-740D-44E1-991C-7090943A03A2}"/>
    <cellStyle name="20 % - Akzent3" xfId="1858" hidden="1" xr:uid="{A2CFECBF-7087-4762-88D0-9B2856B40E76}"/>
    <cellStyle name="20 % - Akzent3" xfId="1453" hidden="1" xr:uid="{52522972-2E3B-462E-A5EE-D066F323A796}"/>
    <cellStyle name="20 % - Akzent3" xfId="1251" hidden="1" xr:uid="{5171EB0D-33B4-4BC3-99BE-E48972D1FB53}"/>
    <cellStyle name="20 % - Akzent3" xfId="2290" hidden="1" xr:uid="{E612A483-8EC5-409F-B0F0-B7D763F3955C}"/>
    <cellStyle name="20 % - Akzent3" xfId="3236" hidden="1" xr:uid="{E823046C-D208-4B62-97F4-C9592F1BB2BE}"/>
    <cellStyle name="20 % - Akzent3" xfId="3455" hidden="1" xr:uid="{EC5A777C-6916-4E0E-A38C-4A056CA8E65E}"/>
    <cellStyle name="20 % - Akzent3" xfId="3012" hidden="1" xr:uid="{BE5A8A7C-FA50-44DB-824A-974FFBFBFC16}"/>
    <cellStyle name="20 % - Akzent3" xfId="2719" hidden="1" xr:uid="{5286314B-8767-41DE-B32F-48394A3E9723}"/>
    <cellStyle name="20 % - Akzent3 2" xfId="411" xr:uid="{A5D1B957-48CE-4BF6-900F-276916FF1831}"/>
    <cellStyle name="20 % - Akzent3 3" xfId="280" xr:uid="{F697F6E5-2063-486A-A93E-D24C1365B07D}"/>
    <cellStyle name="20 % - Akzent4" xfId="2298" hidden="1" xr:uid="{F9D2BA47-19C5-40CA-8096-B142681AA92D}"/>
    <cellStyle name="20 % - Akzent4" xfId="1862" hidden="1" xr:uid="{B67BEEC9-C8FE-463E-B7A5-A8F7DA21EEC2}"/>
    <cellStyle name="20 % - Akzent4" xfId="1916" hidden="1" xr:uid="{05B1855A-EC7A-44B9-B15E-F73D1FE6295E}"/>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93" hidden="1" xr:uid="{F5EE05B6-3CFD-4237-98AE-2F160DA22F21}"/>
    <cellStyle name="20 % - Akzent4" xfId="3463" hidden="1" xr:uid="{613F004C-5DA1-4397-A1BA-C720E8B34FA9}"/>
    <cellStyle name="20 % - Akzent4" xfId="3401" hidden="1" xr:uid="{C0ABB7FD-DF0A-49ED-9EAE-B639113D6FD9}"/>
    <cellStyle name="20 % - Akzent4" xfId="3452" hidden="1" xr:uid="{9130A77B-8A5C-4DFC-8D50-70DF587F4EBE}"/>
    <cellStyle name="20 % - Akzent4" xfId="2535" hidden="1" xr:uid="{3BF6089D-ADEB-4DAB-8A64-48D97D33909B}"/>
    <cellStyle name="20 % - Akzent4" xfId="2703" hidden="1" xr:uid="{72DBDFC1-AF04-46B1-B409-A05C0180C8E4}"/>
    <cellStyle name="20 % - Akzent4" xfId="3342" hidden="1" xr:uid="{0CFE0EC8-4FB1-457B-B2AE-2FDF6D836EAF}"/>
    <cellStyle name="20 % - Akzent4" xfId="3386" hidden="1" xr:uid="{8EE00CF0-3C1C-4F93-BE6E-A1FE2B4EE56A}"/>
    <cellStyle name="20 % - Akzent4" xfId="2346" hidden="1" xr:uid="{C18A6A42-8FD0-4328-9381-B9A17F4D8278}"/>
    <cellStyle name="20 % - Akzent4 2" xfId="412" xr:uid="{06E05104-D9D4-4E9C-9915-80498FFED625}"/>
    <cellStyle name="20 % - Akzent4 3" xfId="281" xr:uid="{DA80064A-5FD5-4745-9A01-F41E9A6480FF}"/>
    <cellStyle name="20 % - Akzent5" xfId="2539" hidden="1" xr:uid="{3E5E2901-F02D-4D3A-B046-BECE1B263C09}"/>
    <cellStyle name="20 % - Akzent5" xfId="1146" hidden="1" xr:uid="{EBFB2AA2-F12E-40E1-8414-B8D64E465786}"/>
    <cellStyle name="20 % - Akzent5" xfId="1259" hidden="1" xr:uid="{6AB0F5C9-3CA5-49E7-B859-351ACCDDE444}"/>
    <cellStyle name="20 % - Akzent5" xfId="1752" hidden="1" xr:uid="{589751EA-9B3C-461F-BF96-5436C3859AB6}"/>
    <cellStyle name="20 % - Akzent5" xfId="97" hidden="1" xr:uid="{07CC7510-4A4B-44FC-8EE4-F67E4C10C2E4}"/>
    <cellStyle name="20 % - Akzent5" xfId="966" hidden="1" xr:uid="{392891C2-A93C-4B27-A425-D0540D8153A8}"/>
    <cellStyle name="20 % - Akzent5" xfId="2769" hidden="1" xr:uid="{E700531C-CD2E-4255-ADBA-99DFD8315DBB}"/>
    <cellStyle name="20 % - Akzent5" xfId="1671" hidden="1" xr:uid="{578B080F-547E-4FBA-ACCB-ED6046209C56}"/>
    <cellStyle name="20 % - Akzent5" xfId="1915" hidden="1" xr:uid="{E18EEC53-C756-4E9D-92BA-F18A163C921B}"/>
    <cellStyle name="20 % - Akzent5" xfId="1206" hidden="1" xr:uid="{D8B8C9B5-4134-4800-9940-890039A21056}"/>
    <cellStyle name="20 % - Akzent5" xfId="2350" hidden="1" xr:uid="{CECE298B-3F86-42BC-AF80-7556ED06E0F4}"/>
    <cellStyle name="20 % - Akzent5" xfId="3451" hidden="1" xr:uid="{296DE11D-A953-4164-9CE1-40A1E0759BBB}"/>
    <cellStyle name="20 % - Akzent5" xfId="3229" hidden="1" xr:uid="{D0FEF1B6-2C5D-4C60-82C3-4E594268D482}"/>
    <cellStyle name="20 % - Akzent5" xfId="2709" hidden="1" xr:uid="{2EC45B62-554C-4DAB-A416-963926D13B10}"/>
    <cellStyle name="20 % - Akzent5" xfId="3304" hidden="1" xr:uid="{6705D587-9EAA-45B6-86D3-D67CA0175C64}"/>
    <cellStyle name="20 % - Akzent5" xfId="2818" hidden="1" xr:uid="{45B8AC6D-EEBC-4D9F-B8A8-7357982AF0BA}"/>
    <cellStyle name="20 % - Akzent5 2" xfId="413" xr:uid="{4C695907-88D1-4DC0-9B1C-6B69443B8464}"/>
    <cellStyle name="20 % - Akzent5 3" xfId="282" xr:uid="{E3C4F8DA-D8AB-4701-A2AD-4A690AABFD1E}"/>
    <cellStyle name="20 % - Akzent6" xfId="2301" hidden="1" xr:uid="{9BC4006E-7444-4951-A7FC-540C13A6E681}"/>
    <cellStyle name="20 % - Akzent6" xfId="969" hidden="1" xr:uid="{2E5E2979-1B88-44E8-A3F0-522D45A80B94}"/>
    <cellStyle name="20 % - Akzent6" xfId="3384" hidden="1" xr:uid="{5763C8CD-A2A6-4B85-BD96-55A6C44E24FE}"/>
    <cellStyle name="20 % - Akzent6" xfId="1128" hidden="1" xr:uid="{4E685A6F-6CD6-40C8-A04B-129F5B2147C5}"/>
    <cellStyle name="20 % - Akzent6" xfId="2809" hidden="1" xr:uid="{AD5E2130-6AA1-49ED-9E56-763369E82C45}"/>
    <cellStyle name="20 % - Akzent6" xfId="1841" hidden="1" xr:uid="{58A886A4-A538-4BA5-9D0A-9C6F2CC3A1D2}"/>
    <cellStyle name="20 % - Akzent6" xfId="3466" hidden="1" xr:uid="{30E06F63-DCCD-43B9-9827-68E0C081E9F4}"/>
    <cellStyle name="20 % - Akzent6" xfId="1829" hidden="1" xr:uid="{BE44EF47-E745-4210-91FB-BD42160CA72B}"/>
    <cellStyle name="20 % - Akzent6" xfId="1122" hidden="1" xr:uid="{6145A02F-3F3A-4890-B40B-B084E90669F6}"/>
    <cellStyle name="20 % - Akzent6" xfId="101" hidden="1" xr:uid="{2FB27F06-4D8A-4E41-8FA2-FDA54F5F3657}"/>
    <cellStyle name="20 % - Akzent6" xfId="2354" hidden="1" xr:uid="{5AC79D54-7331-417F-9F1B-2B22F9D3AB69}"/>
    <cellStyle name="20 % - Akzent6" xfId="2542" hidden="1" xr:uid="{443EB494-74E6-4461-8C20-A3AAEDF7AEE9}"/>
    <cellStyle name="20 % - Akzent6" xfId="3373" hidden="1" xr:uid="{8699C70A-F0BB-4981-89BA-689E2167C3A0}"/>
    <cellStyle name="20 % - Akzent6" xfId="2691" hidden="1" xr:uid="{B6C4C2EE-41DD-4B1E-97DF-36144F8AEFEA}"/>
    <cellStyle name="20 % - Akzent6" xfId="2685" hidden="1" xr:uid="{833602C1-0135-4E2A-9A42-EF5D83BCD535}"/>
    <cellStyle name="20 % - Akzent6" xfId="1249" hidden="1" xr:uid="{2DE4434A-D183-46AA-97DF-C7B02C48CAC8}"/>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3" xr:uid="{09F7DF58-1E18-47E3-B343-60C772285F1A}"/>
    <cellStyle name="2x indented GHG Textfiels 3 2 2 2 3" xfId="1053" xr:uid="{03857983-E4D6-4D64-86C5-A3D6B35AAA88}"/>
    <cellStyle name="2x indented GHG Textfiels 3 2 2 2 3 2" xfId="2618" xr:uid="{3C576BB3-8EC8-4EAB-AEEB-E79CFF67D661}"/>
    <cellStyle name="2x indented GHG Textfiels 3 2 2 2 4" xfId="2144" xr:uid="{4E8BC024-56D0-4D26-9DE0-F322AA82D67A}"/>
    <cellStyle name="2x indented GHG Textfiels 3 2 2 3" xfId="1286" xr:uid="{0CF28C5B-11F1-4966-881D-B357254A25A7}"/>
    <cellStyle name="2x indented GHG Textfiels 3 2 2 3 2" xfId="2845" xr:uid="{E4265FBD-F214-46AD-ABDD-0E3AB112DEC8}"/>
    <cellStyle name="2x indented GHG Textfiels 3 2 2 4" xfId="1245" xr:uid="{300BE154-E514-4A84-ABF4-3385D5CC7C21}"/>
    <cellStyle name="2x indented GHG Textfiels 3 2 2 4 2" xfId="2806" xr:uid="{EB888811-AE71-4205-9EB0-F42CBD3CCDF4}"/>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16" xr:uid="{D9667E0E-E569-4BDB-8C9F-E033D17E9591}"/>
    <cellStyle name="2x indented GHG Textfiels 3 2 3 3" xfId="100" xr:uid="{B74BD5CA-C5BD-4F7A-8B38-061D0222CF29}"/>
    <cellStyle name="2x indented GHG Textfiels 3 2 3 3 2" xfId="2353" xr:uid="{5C99801E-61DA-4564-B70B-DDCE64C1B7F2}"/>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58" xr:uid="{00BB5275-8324-4B64-A656-697034632F3B}"/>
    <cellStyle name="2x indented GHG Textfiels 3 3 2 2 3" xfId="1231" xr:uid="{F4A2FEB1-0B4A-4863-AF8D-E5471C3D9A36}"/>
    <cellStyle name="2x indented GHG Textfiels 3 3 2 2 3 2" xfId="2793" xr:uid="{6235C382-4C66-4850-A197-2E453D23B5C8}"/>
    <cellStyle name="2x indented GHG Textfiels 3 3 2 2 4" xfId="2249" xr:uid="{545A1733-F925-4057-B3F6-152E6C2EB55B}"/>
    <cellStyle name="2x indented GHG Textfiels 3 3 2 3" xfId="1391" xr:uid="{15620EDC-20CE-4EA9-BA12-B57C0C902F75}"/>
    <cellStyle name="2x indented GHG Textfiels 3 3 2 3 2" xfId="2950" xr:uid="{7D3AB91A-AD36-4128-95AE-D829C11AEE08}"/>
    <cellStyle name="2x indented GHG Textfiels 3 3 2 4" xfId="1885" xr:uid="{D5DC4F37-5FC5-48B2-8BCE-48082C028730}"/>
    <cellStyle name="2x indented GHG Textfiels 3 3 2 4 2" xfId="3422" xr:uid="{ED0E76B0-29DD-4196-9B2B-DD9978E41386}"/>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0" xr:uid="{03CF7711-D38A-44FE-B0B5-66EA41C194C3}"/>
    <cellStyle name="2x indented GHG Textfiels 3 3 3 2 3" xfId="1701" xr:uid="{93BFA84F-E739-475E-A620-7657CB8529A4}"/>
    <cellStyle name="2x indented GHG Textfiels 3 3 3 2 3 2" xfId="3256" xr:uid="{45D98FDB-EF84-4B25-9D8E-DDD15CC49368}"/>
    <cellStyle name="2x indented GHG Textfiels 3 3 3 2 4" xfId="2251" xr:uid="{74F363E1-1052-4E54-95EE-55A2488BDC61}"/>
    <cellStyle name="2x indented GHG Textfiels 3 3 3 3" xfId="1393" xr:uid="{B442264E-A2EA-4857-A9A8-61BA6E8A824B}"/>
    <cellStyle name="2x indented GHG Textfiels 3 3 3 3 2" xfId="2952" xr:uid="{A389B851-B980-480F-BB60-AE859E5E3FDE}"/>
    <cellStyle name="2x indented GHG Textfiels 3 3 3 4" xfId="934" xr:uid="{93AB9CBD-7AAC-445E-9E51-15928869A48B}"/>
    <cellStyle name="2x indented GHG Textfiels 3 3 3 4 2" xfId="2508" xr:uid="{D5E34CCE-31B3-4E9A-A2ED-C708627384DF}"/>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56" xr:uid="{AE1D9CAC-DB87-4D86-A06D-8BB3D50C8F9A}"/>
    <cellStyle name="2x indented GHG Textfiels 3 3 4 2 3" xfId="1113" xr:uid="{F877C531-C9E4-4DC2-962C-E23A968EAD7B}"/>
    <cellStyle name="2x indented GHG Textfiels 3 3 4 2 3 2" xfId="2676" xr:uid="{D62C3689-48C8-43FE-9B52-5D5BFF23C656}"/>
    <cellStyle name="2x indented GHG Textfiels 3 3 4 2 4" xfId="2147" xr:uid="{C3C424E4-2B80-4CAC-8450-62C29EC76CFF}"/>
    <cellStyle name="2x indented GHG Textfiels 3 3 4 3" xfId="1289" xr:uid="{9E9D7A23-AE9E-43AA-8841-1E22E538CFE2}"/>
    <cellStyle name="2x indented GHG Textfiels 3 3 4 3 2" xfId="2848" xr:uid="{DB3DE6FD-823A-4FC7-A62B-C857102B9593}"/>
    <cellStyle name="2x indented GHG Textfiels 3 3 4 4" xfId="1022" xr:uid="{A41E20A6-2984-4EAE-80FC-34CE19514AA9}"/>
    <cellStyle name="2x indented GHG Textfiels 3 3 4 4 2" xfId="2588" xr:uid="{D77F9C09-7D9C-49D2-A260-585C7785CDB3}"/>
    <cellStyle name="2x indented GHG Textfiels 3 3 4 5" xfId="1941" xr:uid="{A8A0112F-EE8A-443A-8318-624FF8E81BC5}"/>
    <cellStyle name="2x indented GHG Textfiels 3 3 5" xfId="1165" xr:uid="{22F2C4A2-0103-42EA-A4C5-2AF14E5876BB}"/>
    <cellStyle name="2x indented GHG Textfiels 3 3 5 2" xfId="2728" xr:uid="{0929351B-F3F8-4401-AB49-0A486BB0472E}"/>
    <cellStyle name="2x indented GHG Textfiels 3 3 6" xfId="1735" xr:uid="{77196668-FB8C-4CBA-A943-4B10DCAD5381}"/>
    <cellStyle name="2x indented GHG Textfiels 3 3 6 2" xfId="3288" xr:uid="{175530F8-634A-4258-88C8-51D05E151C49}"/>
    <cellStyle name="2x indented GHG Textfiels 3 3 7" xfId="1672" xr:uid="{2A23D71B-70C9-4A6A-B875-50367E89DB1E}"/>
    <cellStyle name="40 % - Akzent1" xfId="1129" hidden="1" xr:uid="{FC76EC51-62F6-4ADB-835E-44EFF69A25C8}"/>
    <cellStyle name="40 % - Akzent1" xfId="953" hidden="1" xr:uid="{39D5D24A-4500-438C-803A-BCF79B286C02}"/>
    <cellStyle name="40 % - Akzent1" xfId="2336" hidden="1" xr:uid="{6B0C131E-9D8D-413B-B498-5BF83D895F18}"/>
    <cellStyle name="40 % - Akzent1" xfId="22" hidden="1" xr:uid="{91875C2C-0011-4619-A6C9-F266002867FF}"/>
    <cellStyle name="40 % - Akzent1" xfId="1869" hidden="1" xr:uid="{0220B088-994A-4AC6-9B22-1565AD9E3BA4}"/>
    <cellStyle name="40 % - Akzent1" xfId="1219" hidden="1" xr:uid="{4D0E95D9-C2C7-4BE8-BBD1-28BF63BF0E63}"/>
    <cellStyle name="40 % - Akzent1" xfId="1764" hidden="1" xr:uid="{E4AA89B6-0D72-4DE6-A8D1-0A1324594A28}"/>
    <cellStyle name="40 % - Akzent1" xfId="3316" hidden="1" xr:uid="{D638E580-1D93-4B76-A342-4000CD8E0794}"/>
    <cellStyle name="40 % - Akzent1" xfId="2526" hidden="1" xr:uid="{526F8EF1-88A8-4FDE-88ED-A59ED303B988}"/>
    <cellStyle name="40 % - Akzent1" xfId="82" hidden="1" xr:uid="{38503667-8FF3-4D60-9218-C3E85C270BF2}"/>
    <cellStyle name="40 % - Akzent1" xfId="2692" hidden="1" xr:uid="{B8C5EA63-FDD7-4F25-A6CB-332C3B7691DE}"/>
    <cellStyle name="40 % - Akzent1" xfId="2310" hidden="1" xr:uid="{6219273C-AEEC-4B5E-B7A9-5C12C1C92643}"/>
    <cellStyle name="40 % - Akzent1" xfId="3454" hidden="1" xr:uid="{6BD08E64-0794-42EA-9C80-10C4CEC430D1}"/>
    <cellStyle name="40 % - Akzent1" xfId="3408" hidden="1" xr:uid="{9C6040CE-A6C2-4C27-AEB1-ED2F68F6FD32}"/>
    <cellStyle name="40 % - Akzent1" xfId="1918" hidden="1" xr:uid="{05EBCBA8-DD49-46C1-9B65-79CDBCABE292}"/>
    <cellStyle name="40 % - Akzent1" xfId="2781" hidden="1" xr:uid="{434D341B-7C27-41FF-BAA7-47CE87609B74}"/>
    <cellStyle name="40 % - Akzent1 2" xfId="415" xr:uid="{E95433A2-D8F5-4FE9-B0F0-4009D382BB70}"/>
    <cellStyle name="40 % - Akzent1 3" xfId="284" xr:uid="{052B8E94-818D-48B6-B45B-E4DAE741D003}"/>
    <cellStyle name="40 % - Akzent2" xfId="3300" hidden="1" xr:uid="{312C1920-34AF-463F-AB0A-258460CDEB4E}"/>
    <cellStyle name="40 % - Akzent2" xfId="1131" hidden="1" xr:uid="{351F23D5-E730-4FA1-BB58-954771F5FFEB}"/>
    <cellStyle name="40 % - Akzent2" xfId="3469" hidden="1" xr:uid="{89C4C919-2FFC-42E2-9C46-E1CBE22C8159}"/>
    <cellStyle name="40 % - Akzent2" xfId="1252" hidden="1" xr:uid="{26E4DF64-3DED-4D10-8949-114A945360D7}"/>
    <cellStyle name="40 % - Akzent2" xfId="1860" hidden="1" xr:uid="{4D8C5362-5C86-46C9-A48C-6F548226ABE3}"/>
    <cellStyle name="40 % - Akzent2" xfId="2529" hidden="1" xr:uid="{04BACA9E-C4EB-471C-8F9E-38215E93440D}"/>
    <cellStyle name="40 % - Akzent2" xfId="86" hidden="1" xr:uid="{53CFFBF0-FB54-4C6C-8B42-B1C85BFE7A5C}"/>
    <cellStyle name="40 % - Akzent2" xfId="1159" hidden="1" xr:uid="{89C7F926-8CFE-453B-83C0-F67C4D287EF8}"/>
    <cellStyle name="40 % - Akzent2" xfId="2304" hidden="1" xr:uid="{590FE62F-3DC3-47FD-A684-BD0B0C6F6B27}"/>
    <cellStyle name="40 % - Akzent2" xfId="2694" hidden="1" xr:uid="{CA6E9F50-99B4-4768-9389-39C6479B41A2}"/>
    <cellStyle name="40 % - Akzent2" xfId="2722" hidden="1" xr:uid="{5F29DAE7-B11F-4FD4-877E-7D379DC3DCED}"/>
    <cellStyle name="40 % - Akzent2" xfId="2812" hidden="1" xr:uid="{54D67095-F577-4804-A550-6DC8F59E97E1}"/>
    <cellStyle name="40 % - Akzent2" xfId="1747" hidden="1" xr:uid="{F4107C9A-906C-48D4-AFD8-9B1F54D3EA68}"/>
    <cellStyle name="40 % - Akzent2" xfId="3400" hidden="1" xr:uid="{C99AD745-0D9B-4A59-91AA-32029C6340AE}"/>
    <cellStyle name="40 % - Akzent2" xfId="956" hidden="1" xr:uid="{E6158682-5755-43B6-9F9F-C1A5340E7424}"/>
    <cellStyle name="40 % - Akzent2" xfId="2339" hidden="1" xr:uid="{25CD4C00-D370-47A5-85C3-74BA29EF245D}"/>
    <cellStyle name="40 % - Akzent2 2" xfId="416" xr:uid="{9492197F-3E9B-4BAD-B44F-B629C4B980AF}"/>
    <cellStyle name="40 % - Akzent2 3" xfId="285" xr:uid="{7C18A41F-DBCB-4C74-A3BB-BD25789AA14B}"/>
    <cellStyle name="40 % - Akzent3" xfId="90" hidden="1" xr:uid="{AC6A67E2-C4B0-4D20-A570-C324B9BEB9BF}"/>
    <cellStyle name="40 % - Akzent3" xfId="2302" hidden="1" xr:uid="{2D966028-9375-43A0-B32B-EFDE66FC4915}"/>
    <cellStyle name="40 % - Akzent3" xfId="2343" hidden="1" xr:uid="{3FDF93EA-91C8-4992-8E8F-597DE8771279}"/>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3269" hidden="1" xr:uid="{1E6F2805-B933-4985-8A50-10B87BD46010}"/>
    <cellStyle name="40 % - Akzent3" xfId="3453" hidden="1" xr:uid="{2F62173C-5826-4994-A879-163A10424FF7}"/>
    <cellStyle name="40 % - Akzent3" xfId="2532" hidden="1" xr:uid="{BDB4DCD1-2708-4727-A2FC-66D74D237BF9}"/>
    <cellStyle name="40 % - Akzent3" xfId="2821" hidden="1" xr:uid="{4BE52FD7-A770-4331-B7AF-139C72C3F348}"/>
    <cellStyle name="40 % - Akzent3" xfId="3392" hidden="1" xr:uid="{6E8E2306-AD88-4631-8ABA-E3F910D9908D}"/>
    <cellStyle name="40 % - Akzent3" xfId="3335" hidden="1" xr:uid="{AB387130-0694-4D14-A9C9-27B528675E5B}"/>
    <cellStyle name="40 % - Akzent3" xfId="959" hidden="1" xr:uid="{23705EF2-38F6-4C53-80A9-4D7EBB7B80D0}"/>
    <cellStyle name="40 % - Akzent3" xfId="1262" hidden="1" xr:uid="{3B2DAACF-2CCF-4D0E-92D1-DFA77A5F31AC}"/>
    <cellStyle name="40 % - Akzent3" xfId="3467" hidden="1" xr:uid="{424AA2EF-FA2F-45B3-BE06-42294409DF06}"/>
    <cellStyle name="40 % - Akzent3 2" xfId="417" xr:uid="{1B448503-2A17-4AA2-89EE-41EE6419446D}"/>
    <cellStyle name="40 % - Akzent3 3" xfId="286" xr:uid="{735C9F4B-9C5E-4096-B5A8-AB645529C9B9}"/>
    <cellStyle name="40 % - Akzent4" xfId="2300" hidden="1" xr:uid="{9E58C247-8CE5-4507-867C-75A400293A2C}"/>
    <cellStyle name="40 % - Akzent4" xfId="1020" hidden="1" xr:uid="{7756AE6A-77F0-4C1D-AAA1-92B77EBD1B7B}"/>
    <cellStyle name="40 % - Akzent4" xfId="1733" hidden="1" xr:uid="{890E460D-B3A4-4CBB-B526-FD8BC3606DA0}"/>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3465" hidden="1" xr:uid="{D7EE1657-8598-48B4-AC0A-51EA30FFBF1B}"/>
    <cellStyle name="40 % - Akzent4" xfId="2347" hidden="1" xr:uid="{D9C335A7-51FD-4A1D-AB4B-C33E92ACA654}"/>
    <cellStyle name="40 % - Akzent4" xfId="2586" hidden="1" xr:uid="{E597F8FC-B043-4E90-989C-5F11157FF68C}"/>
    <cellStyle name="40 % - Akzent4" xfId="3287" hidden="1" xr:uid="{7B541530-79F3-442C-BEF1-7709147B4171}"/>
    <cellStyle name="40 % - Akzent4" xfId="2536" hidden="1" xr:uid="{3B98BD26-0738-4D6A-9564-F000E96D1656}"/>
    <cellStyle name="40 % - Akzent4" xfId="2817" hidden="1" xr:uid="{17C07CE2-6191-492D-AF59-1B06162CECEF}"/>
    <cellStyle name="40 % - Akzent4" xfId="3377" hidden="1" xr:uid="{F5819A31-0CAB-45F8-AC28-7BCC4DCE4B18}"/>
    <cellStyle name="40 % - Akzent4" xfId="3412" hidden="1" xr:uid="{70D9A573-66A6-45F7-8A23-4C53D9E7711E}"/>
    <cellStyle name="40 % - Akzent4" xfId="94" hidden="1" xr:uid="{B6641DEA-45D1-47A9-B4FB-4A7DF508209F}"/>
    <cellStyle name="40 % - Akzent4 2" xfId="418" xr:uid="{11292B87-E189-43FE-9363-B773AD511ABB}"/>
    <cellStyle name="40 % - Akzent4 3" xfId="287" xr:uid="{8DD8EB26-54AD-4178-8D99-992ED6307376}"/>
    <cellStyle name="40 % - Akzent5" xfId="1878" hidden="1" xr:uid="{23BA2B41-686D-4CB2-BA14-BAC372754B8E}"/>
    <cellStyle name="40 % - Akzent5" xfId="986" hidden="1" xr:uid="{DCCB8BF3-35DE-4B94-8381-099656FA5101}"/>
    <cellStyle name="40 % - Akzent5" xfId="2297" hidden="1" xr:uid="{C2784FA9-C448-4469-9A40-21075259B837}"/>
    <cellStyle name="40 % - Akzent5" xfId="80" hidden="1" xr:uid="{6C080CEA-C922-4357-9882-3430BB9F6CED}"/>
    <cellStyle name="40 % - Akzent5" xfId="1777" hidden="1" xr:uid="{4999A878-E3EA-4F64-BD61-2C1F28A848C0}"/>
    <cellStyle name="40 % - Akzent5" xfId="1260" hidden="1" xr:uid="{95984BEE-0655-4DA6-BFFF-EA42B4C1753E}"/>
    <cellStyle name="40 % - Akzent5" xfId="98" hidden="1" xr:uid="{54FBFEBB-0E49-47F9-BB4B-5F52ED6D8CB2}"/>
    <cellStyle name="40 % - Akzent5" xfId="967" hidden="1" xr:uid="{DA1A705C-E876-4CD4-99E8-7E8903559F4E}"/>
    <cellStyle name="40 % - Akzent5" xfId="3416" hidden="1" xr:uid="{6717AEDE-D6B6-43E6-9960-AC1B7245C726}"/>
    <cellStyle name="40 % - Akzent5" xfId="2555" hidden="1" xr:uid="{AB8DABC7-4AA5-4923-A109-8B19BB743685}"/>
    <cellStyle name="40 % - Akzent5" xfId="3462" hidden="1" xr:uid="{03DDF1FB-F586-4320-85FD-AB4B65429824}"/>
    <cellStyle name="40 % - Akzent5" xfId="2334" hidden="1" xr:uid="{078878DD-3C5C-4997-BE72-523599818501}"/>
    <cellStyle name="40 % - Akzent5" xfId="3327" hidden="1" xr:uid="{AFC30DE1-9E42-4C22-912C-34D720746E39}"/>
    <cellStyle name="40 % - Akzent5" xfId="2819" hidden="1" xr:uid="{D554AC70-3404-4158-B8BB-58DF5455E063}"/>
    <cellStyle name="40 % - Akzent5" xfId="2351" hidden="1" xr:uid="{0DF720B5-4315-4046-B00E-B71ECCF1F922}"/>
    <cellStyle name="40 % - Akzent5" xfId="2540" hidden="1" xr:uid="{DC86EB84-5E46-4282-8D27-63F8B3501FF3}"/>
    <cellStyle name="40 % - Akzent5 2" xfId="419" xr:uid="{C2303C07-8BC8-49EE-98E3-B48C68298352}"/>
    <cellStyle name="40 % - Akzent5 3" xfId="288" xr:uid="{346AE853-51EE-4702-A2DF-BED3775E5180}"/>
    <cellStyle name="40 % - Akzent6" xfId="1837" hidden="1" xr:uid="{73F2D407-0254-495E-B132-55A664112A62}"/>
    <cellStyle name="40 % - Akzent6" xfId="1822" hidden="1" xr:uid="{55BCE064-5763-40C4-9060-77E18E5A8EA3}"/>
    <cellStyle name="40 % - Akzent6" xfId="1721" hidden="1" xr:uid="{F35CF87F-8521-4E64-B061-39A063CBD8AD}"/>
    <cellStyle name="40 % - Akzent6" xfId="1707" hidden="1" xr:uid="{0886A633-BFE0-4079-9F5A-75BCA0F21CD4}"/>
    <cellStyle name="40 % - Akzent6" xfId="2813" hidden="1" xr:uid="{836A3654-9B4F-4B66-9330-2F14940573D8}"/>
    <cellStyle name="40 % - Akzent6" xfId="3275" hidden="1" xr:uid="{1BAA2170-9535-4289-9872-6B3908E199DF}"/>
    <cellStyle name="40 % - Akzent6" xfId="102" hidden="1" xr:uid="{D09A391F-5083-4A9F-83C6-41DBBFFB0D65}"/>
    <cellStyle name="40 % - Akzent6" xfId="970" hidden="1" xr:uid="{19A02FFF-38CA-4A6E-983A-7808C9954DC3}"/>
    <cellStyle name="40 % - Akzent6" xfId="1253" hidden="1" xr:uid="{E28575F9-96FE-486E-85E8-8B94C162BD46}"/>
    <cellStyle name="40 % - Akzent6" xfId="3458" hidden="1" xr:uid="{047ACB6A-CB8D-461C-AF0A-B410BA541F79}"/>
    <cellStyle name="40 % - Akzent6" xfId="3381" hidden="1" xr:uid="{1EF7E82C-9C05-430E-9238-E4F573D39DAC}"/>
    <cellStyle name="40 % - Akzent6" xfId="3262" hidden="1" xr:uid="{31AD9F90-25C2-4D61-BDD6-4A46F342CBCD}"/>
    <cellStyle name="40 % - Akzent6" xfId="3366" hidden="1" xr:uid="{B2465105-F82D-4881-8C98-5814A8EDB514}"/>
    <cellStyle name="40 % - Akzent6" xfId="2293" hidden="1" xr:uid="{2C3F66FF-666D-400E-80B8-44FB8B96F9EF}"/>
    <cellStyle name="40 % - Akzent6" xfId="2355" hidden="1" xr:uid="{49C10883-5AC0-444D-AD23-6AC519EB503D}"/>
    <cellStyle name="40 % - Akzent6" xfId="2543" hidden="1" xr:uid="{6A3F95AA-2177-45F5-9F62-5C463368A7CA}"/>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59" xr:uid="{1113730F-848B-4FE4-AD41-43CA18CCC1E4}"/>
    <cellStyle name="5x indented GHG Textfiels 3 3 2 2 3" xfId="987" xr:uid="{4CF491A6-D6AC-46ED-AD79-2F5E762D5E70}"/>
    <cellStyle name="5x indented GHG Textfiels 3 3 2 2 3 2" xfId="2556" xr:uid="{F75AB08B-EDF9-4A02-B1DB-5B0CA9D3DDB9}"/>
    <cellStyle name="5x indented GHG Textfiels 3 3 2 2 4" xfId="2250" xr:uid="{2EBCEE3B-241B-4ACB-987F-C340DF3AD7B5}"/>
    <cellStyle name="5x indented GHG Textfiels 3 3 2 3" xfId="1392" xr:uid="{5470255A-8590-4D89-B5AF-44A129757709}"/>
    <cellStyle name="5x indented GHG Textfiels 3 3 2 3 2" xfId="2951" xr:uid="{5036CBFC-410C-460B-A7D0-07A20398E87C}"/>
    <cellStyle name="5x indented GHG Textfiels 3 3 2 4" xfId="985" xr:uid="{265FDB89-50CE-4742-8EF0-92AD805A510D}"/>
    <cellStyle name="5x indented GHG Textfiels 3 3 2 4 2" xfId="2554" xr:uid="{6DC2269D-F2F4-4F02-8F4A-EB5D20213F0F}"/>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06" xr:uid="{BCAB6864-A246-4AF8-8761-5B045CC4C43F}"/>
    <cellStyle name="5x indented GHG Textfiels 3 3 3 2 3" xfId="1185" xr:uid="{D594B288-AE01-4B97-AC27-35B64E1868B4}"/>
    <cellStyle name="5x indented GHG Textfiels 3 3 3 2 3 2" xfId="2748" xr:uid="{98CECEB2-F1C8-4C3E-B9A3-A815C1D87994}"/>
    <cellStyle name="5x indented GHG Textfiels 3 3 3 2 4" xfId="2197" xr:uid="{2BE1B55F-9170-4AF2-8D79-C047F39B5505}"/>
    <cellStyle name="5x indented GHG Textfiels 3 3 3 3" xfId="1339" xr:uid="{BFF9589D-49E3-4DF8-8CBA-D4F0FB7A15C8}"/>
    <cellStyle name="5x indented GHG Textfiels 3 3 3 3 2" xfId="2898" xr:uid="{FE27D52C-E42E-476A-9209-D74D7E836C35}"/>
    <cellStyle name="5x indented GHG Textfiels 3 3 3 4" xfId="973" xr:uid="{82E48B8A-82CD-461D-85F9-5E46F300CFDE}"/>
    <cellStyle name="5x indented GHG Textfiels 3 3 3 4 2" xfId="2545" xr:uid="{18176325-8BA8-49EB-A241-9FE9AD5EF62A}"/>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0" xr:uid="{B8AE7917-F43C-4111-8095-CA26FB27E0DC}"/>
    <cellStyle name="5x indented GHG Textfiels 3 3 4 2 3" xfId="1903" xr:uid="{35F8E711-4F70-4486-9D03-12382FA74C97}"/>
    <cellStyle name="5x indented GHG Textfiels 3 3 4 2 3 2" xfId="3440" xr:uid="{9F2DAC1E-FEBF-414B-8B60-0446004279F0}"/>
    <cellStyle name="5x indented GHG Textfiels 3 3 4 2 4" xfId="2281" xr:uid="{323A8E37-5AD5-4C66-896A-8A590E00E8AD}"/>
    <cellStyle name="5x indented GHG Textfiels 3 3 4 3" xfId="1423" xr:uid="{79456AAD-FBAD-4D8A-A0AC-BE8544487FCA}"/>
    <cellStyle name="5x indented GHG Textfiels 3 3 4 3 2" xfId="2982" xr:uid="{30D363A2-6008-4EBB-95AC-97300BBC627B}"/>
    <cellStyle name="5x indented GHG Textfiels 3 3 4 4" xfId="1038" xr:uid="{4E23FCDF-CC18-41E0-BFBA-4D56AED82B94}"/>
    <cellStyle name="5x indented GHG Textfiels 3 3 4 4 2" xfId="2604" xr:uid="{31AF86E2-F208-44C8-8FB6-5DB12B752567}"/>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29" xr:uid="{00F8DD47-9E36-4FCC-A2D3-6044A01DCAFC}"/>
    <cellStyle name="5x indented GHG Textfiels 3 3 7" xfId="947" xr:uid="{9E7ED601-8FAB-4AA6-8E12-5292282FEBE2}"/>
    <cellStyle name="5x indented GHG Textfiels 3 3 7 2" xfId="2520" xr:uid="{AAE1BC3D-9286-496E-9562-65399E646383}"/>
    <cellStyle name="5x indented GHG Textfiels 3 3 8" xfId="982" xr:uid="{A42A23B7-EA20-4664-83E3-D515625F549C}"/>
    <cellStyle name="5x indented GHG Textfiels_Table 4(II)" xfId="227" xr:uid="{D7215F94-649B-4EFC-B629-37EF0E03199F}"/>
    <cellStyle name="60 % - Akzent1" xfId="1742" hidden="1" xr:uid="{4E1F6139-6E3E-4E68-9737-ECEA1BAE34B8}"/>
    <cellStyle name="60 % - Akzent1" xfId="1255" hidden="1" xr:uid="{CC11B3AB-D2BA-46D0-BA6B-5E48312DE8D8}"/>
    <cellStyle name="60 % - Akzent1" xfId="83" hidden="1" xr:uid="{99BF9882-5D81-4D75-B0C7-573FF7CEC7C2}"/>
    <cellStyle name="60 % - Akzent1" xfId="954" hidden="1" xr:uid="{A19F86BB-97CF-4777-BAE0-84BE8FADDB8A}"/>
    <cellStyle name="60 % - Akzent1" xfId="1220" hidden="1" xr:uid="{9AE3818F-BB5D-467C-8872-AC1F450E5132}"/>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922DBE68-AA5A-4C9C-BA36-80A453F386DB}"/>
    <cellStyle name="60 % - Akzent1" xfId="2527" hidden="1" xr:uid="{9B98F6AB-7873-4CD2-B64C-97F05DF34D26}"/>
    <cellStyle name="60 % - Akzent1" xfId="2782" hidden="1" xr:uid="{BD40F43C-4088-46EB-9DC9-1DBB71F7A1E9}"/>
    <cellStyle name="60 % - Akzent1" xfId="3449" hidden="1" xr:uid="{AC64C378-EA14-4C3C-A30F-CF797E1F60F1}"/>
    <cellStyle name="60 % - Akzent1" xfId="3239" hidden="1" xr:uid="{33B017ED-2416-4162-8F74-34934FD17E27}"/>
    <cellStyle name="60 % - Akzent1" xfId="2815" hidden="1" xr:uid="{81ADFAE7-2373-437C-BA26-6981B3838E7B}"/>
    <cellStyle name="60 % - Akzent1" xfId="3295" hidden="1" xr:uid="{A80D04B4-D2FB-43E2-968B-BA53A3BBB8B9}"/>
    <cellStyle name="60 % - Akzent1" xfId="3333" hidden="1" xr:uid="{ADAF3A61-0A80-4167-AE5E-C07E0DCBA648}"/>
    <cellStyle name="60 % - Akzent1 2" xfId="421" xr:uid="{B1E2BB89-9E77-4C5F-B685-1FEB766A0B1C}"/>
    <cellStyle name="60 % - Akzent1 3" xfId="290" xr:uid="{E0191329-CC10-412A-8D8B-C3FAC1D86D5C}"/>
    <cellStyle name="60 % - Akzent2" xfId="1750" hidden="1" xr:uid="{8765AA77-92F1-4989-906C-FDFF83F536C8}"/>
    <cellStyle name="60 % - Akzent2" xfId="957" hidden="1" xr:uid="{322A93B3-E264-4369-A755-20B5F4C5649A}"/>
    <cellStyle name="60 % - Akzent2" xfId="1164" hidden="1" xr:uid="{3BA3AA2E-9C5C-4418-8E80-3728DCE771C4}"/>
    <cellStyle name="60 % - Akzent2" xfId="2340" hidden="1" xr:uid="{67711BD9-ED91-4586-B896-E6706529ED77}"/>
    <cellStyle name="60 % - Akzent2" xfId="2530" hidden="1" xr:uid="{4F3DC7E8-F471-456E-81D3-4AA466E7D00F}"/>
    <cellStyle name="60 % - Akzent2" xfId="87" hidden="1" xr:uid="{65260D81-764B-452A-8F14-44C6F0CDED50}"/>
    <cellStyle name="60 % - Akzent2" xfId="3303" hidden="1" xr:uid="{109C4CD8-224B-492D-A107-8E5DCF93A525}"/>
    <cellStyle name="60 % - Akzent2" xfId="3280" hidden="1" xr:uid="{6C90124A-D292-4E11-956E-F7BA57C124D7}"/>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3460" hidden="1" xr:uid="{FC57A730-0610-4926-9933-D3AA7F0A0BE0}"/>
    <cellStyle name="60 % - Akzent2" xfId="2797" hidden="1" xr:uid="{7FBD795E-DA29-4AF2-9F88-D54A6F844897}"/>
    <cellStyle name="60 % - Akzent2" xfId="2645" hidden="1" xr:uid="{B0E42B24-41BB-4C5F-AB93-61F1EB19841B}"/>
    <cellStyle name="60 % - Akzent2" xfId="2727" hidden="1" xr:uid="{AEBE7531-134F-4D4F-8A4B-392D354A665D}"/>
    <cellStyle name="60 % - Akzent2 2" xfId="422" xr:uid="{336DBFD7-0490-44A3-90EA-1DE9BAAFF4E5}"/>
    <cellStyle name="60 % - Akzent2 3" xfId="291" xr:uid="{72642C2D-C1C4-4CD3-864C-CB199232784B}"/>
    <cellStyle name="60 % - Akzent3" xfId="1263" hidden="1" xr:uid="{8FA9F623-2BF9-4E36-BE2B-8AF05ABB0E69}"/>
    <cellStyle name="60 % - Akzent3" xfId="91" hidden="1" xr:uid="{EEAE12FC-312C-4432-B3BB-6378C9A55145}"/>
    <cellStyle name="60 % - Akzent3" xfId="960" hidden="1" xr:uid="{2C7EBF4C-133B-4B6D-AD50-D8577E45BE2A}"/>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D79E53FF-3D5B-4FB5-8CCF-76E2F295DF51}"/>
    <cellStyle name="60 % - Akzent3" xfId="2533" hidden="1" xr:uid="{B26C8FB5-7B84-4396-80DB-130AA167AD21}"/>
    <cellStyle name="60 % - Akzent3" xfId="2822" hidden="1" xr:uid="{CCADA141-51A0-4806-8B38-4C6B3C410A47}"/>
    <cellStyle name="60 % - Akzent3" xfId="3293" hidden="1" xr:uid="{BEF191F8-B9EC-480D-BCCF-BF6FC756C32A}"/>
    <cellStyle name="60 % - Akzent3" xfId="2701" hidden="1" xr:uid="{9DF6E6B2-55BA-4699-9EB1-ADFC20BC9CDF}"/>
    <cellStyle name="60 % - Akzent3" xfId="3459" hidden="1" xr:uid="{FF8EC66E-431E-483B-B490-FA0F21E37BFC}"/>
    <cellStyle name="60 % - Akzent3" xfId="2745" hidden="1" xr:uid="{28DC105C-65CF-4E59-8E0F-C2FC53895BCA}"/>
    <cellStyle name="60 % - Akzent3" xfId="3325" hidden="1" xr:uid="{92C197A8-7B00-4317-A0BE-CA60FB742A31}"/>
    <cellStyle name="60 % - Akzent3 2" xfId="423" xr:uid="{CEE76E51-6C1E-4E12-98AD-A2409E3CD0F5}"/>
    <cellStyle name="60 % - Akzent3 3" xfId="292" xr:uid="{A2CDDF42-5279-41D5-B6B5-F0268B931F7F}"/>
    <cellStyle name="60 % - Akzent4" xfId="1261" hidden="1" xr:uid="{A880FD3F-9697-49D7-B139-465DBDFFB2BF}"/>
    <cellStyle name="60 % - Akzent4" xfId="95" hidden="1" xr:uid="{6AC4BBB0-6B35-4762-9619-2F83B8964A72}"/>
    <cellStyle name="60 % - Akzent4" xfId="964" hidden="1" xr:uid="{F927016D-DD2E-4BE0-9D2C-D70CB60E2B70}"/>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FC951806-B867-43FB-BEC7-F55F4DA2FB07}"/>
    <cellStyle name="60 % - Akzent4" xfId="2537" hidden="1" xr:uid="{C911B141-DC13-4A55-9DC7-CA8F8A940C29}"/>
    <cellStyle name="60 % - Akzent4" xfId="2820" hidden="1" xr:uid="{B2A52B10-B88B-4504-B5B9-48ADF440FF51}"/>
    <cellStyle name="60 % - Akzent4" xfId="3266" hidden="1" xr:uid="{DB03CDCD-F1D9-405A-AA37-8BEE568784ED}"/>
    <cellStyle name="60 % - Akzent4" xfId="3410" hidden="1" xr:uid="{CCF0590A-8845-4054-9B51-CEB13EFD245C}"/>
    <cellStyle name="60 % - Akzent4" xfId="3457" hidden="1" xr:uid="{AD232930-B458-4EBE-98A3-88A6ABC787E8}"/>
    <cellStyle name="60 % - Akzent4" xfId="3307" hidden="1" xr:uid="{E83380EE-923D-4A60-8DE8-A0FF58BA119D}"/>
    <cellStyle name="60 % - Akzent4" xfId="2563" hidden="1" xr:uid="{7F6FF493-7897-4597-9FB2-A63C0F347252}"/>
    <cellStyle name="60 % - Akzent4 2" xfId="424" xr:uid="{2CBCC192-F1D2-4C99-BDA8-F616AC353EB6}"/>
    <cellStyle name="60 % - Akzent4 3" xfId="293" xr:uid="{0DEB1AC7-6D9F-4DC2-9E97-C7964A076BE9}"/>
    <cellStyle name="60 % - Akzent5" xfId="2723" hidden="1" xr:uid="{5CA7EA0B-D8D9-4520-BF32-2739247E2EED}"/>
    <cellStyle name="60 % - Akzent5" xfId="2655" hidden="1" xr:uid="{6662A09B-82F5-4369-A0D0-3CA1BB3D8FDB}"/>
    <cellStyle name="60 % - Akzent5" xfId="2352" hidden="1" xr:uid="{589B2737-66B0-416F-8B19-CDB0A750F67A}"/>
    <cellStyle name="60 % - Akzent5" xfId="1092" hidden="1" xr:uid="{3467E650-3058-48FC-B4BE-2911B52ECC96}"/>
    <cellStyle name="60 % - Akzent5" xfId="3470" hidden="1" xr:uid="{39E83204-F122-42A7-9EDE-EBA669075CAE}"/>
    <cellStyle name="60 % - Akzent5" xfId="1914" hidden="1" xr:uid="{693D5969-BF9C-4066-9CCC-BB2BF76BFB61}"/>
    <cellStyle name="60 % - Akzent5" xfId="2767" hidden="1" xr:uid="{A5E67C71-41F7-4BFF-B099-B2CDFBD9E235}"/>
    <cellStyle name="60 % - Akzent5" xfId="3450" hidden="1" xr:uid="{60C50247-EA85-449A-9D66-736131017286}"/>
    <cellStyle name="60 % - Akzent5" xfId="2541" hidden="1" xr:uid="{BA654B11-1FBD-444F-A3F0-2DBCB88D6358}"/>
    <cellStyle name="60 % - Akzent5" xfId="99" hidden="1" xr:uid="{CE71D868-305C-4760-B9CB-D4D991499646}"/>
    <cellStyle name="60 % - Akzent5" xfId="3402" hidden="1" xr:uid="{45643D9A-B283-475F-BA92-C776CF7058B5}"/>
    <cellStyle name="60 % - Akzent5" xfId="968" hidden="1" xr:uid="{EAF03389-6FD0-489C-9947-D64535B1D248}"/>
    <cellStyle name="60 % - Akzent5" xfId="1160" hidden="1" xr:uid="{4CE4014A-3422-45B5-96D1-7762DF181F48}"/>
    <cellStyle name="60 % - Akzent5" xfId="2305" hidden="1" xr:uid="{2E76A418-50D0-40B2-8267-A14F92E69F70}"/>
    <cellStyle name="60 % - Akzent5" xfId="1863" hidden="1" xr:uid="{20F4AF6C-F8F4-4350-8A85-FB3241FD2080}"/>
    <cellStyle name="60 % - Akzent5" xfId="1204" hidden="1" xr:uid="{9500CBBD-B89D-4627-AC32-E3E12D41E34C}"/>
    <cellStyle name="60 % - Akzent5 2" xfId="425" xr:uid="{7A4401A4-6210-42BC-AAAB-9198B25A8F54}"/>
    <cellStyle name="60 % - Akzent5 3" xfId="294" xr:uid="{AB8DF395-FF98-4718-9DE7-2F6F40BABC8B}"/>
    <cellStyle name="60 % - Akzent6" xfId="2544" hidden="1" xr:uid="{0A4CB99A-1DBA-46B3-8711-921749BDFABF}"/>
    <cellStyle name="60 % - Akzent6" xfId="2816" hidden="1" xr:uid="{9C73132D-4151-4F8F-9B44-D3E064771967}"/>
    <cellStyle name="60 % - Akzent6" xfId="2356" hidden="1" xr:uid="{C5E659C2-7E09-4BA4-AC76-93D68CFE0B35}"/>
    <cellStyle name="60 % - Akzent6" xfId="1089" hidden="1" xr:uid="{58352677-CC75-4DF0-A053-C27C1CA2E449}"/>
    <cellStyle name="60 % - Akzent6" xfId="1828" hidden="1" xr:uid="{C051DD53-7AB0-443C-A1F8-D1F6ED917B51}"/>
    <cellStyle name="60 % - Akzent6" xfId="2652" hidden="1" xr:uid="{7673050C-5DDE-49FE-AC37-3387C2F40DE9}"/>
    <cellStyle name="60 % - Akzent6" xfId="3372" hidden="1" xr:uid="{7E8AF70D-579F-45A8-96E4-12BC735C253E}"/>
    <cellStyle name="60 % - Akzent6" xfId="3230" hidden="1" xr:uid="{15C5D3DC-901F-4B89-8097-595669B47EBA}"/>
    <cellStyle name="60 % - Akzent6" xfId="2739" hidden="1" xr:uid="{3F29E39A-06AB-4A8A-B626-2D059FE14818}"/>
    <cellStyle name="60 % - Akzent6" xfId="2567" hidden="1" xr:uid="{222C07BB-AF1C-41BC-8115-CF5C74CE0B91}"/>
    <cellStyle name="60 % - Akzent6" xfId="1257" hidden="1" xr:uid="{B303F274-5D66-4874-9577-4D3BB5CDB48F}"/>
    <cellStyle name="60 % - Akzent6" xfId="103" hidden="1" xr:uid="{4A04A296-916C-4A0D-A68A-8E0CB3B2F675}"/>
    <cellStyle name="60 % - Akzent6" xfId="971" hidden="1" xr:uid="{9853C5AD-73D3-48E2-A2C3-23D8D306B7CA}"/>
    <cellStyle name="60 % - Akzent6" xfId="1673" hidden="1" xr:uid="{21CC7882-83E7-4F9D-92E6-132A27E44E23}"/>
    <cellStyle name="60 % - Akzent6" xfId="1176" hidden="1" xr:uid="{05950BB5-A8A9-4EC9-902D-4CC218123682}"/>
    <cellStyle name="60 % - Akzent6" xfId="1000" hidden="1" xr:uid="{5B269CA4-1F58-4FBB-9182-F03D42765CCD}"/>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3" xr:uid="{6F97BF25-A7FD-4B2D-8B40-5880A1181E9F}"/>
    <cellStyle name="AggGreen 2 2 2 2 3" xfId="1209" xr:uid="{06A1328A-A849-47FF-8942-9E0F97A54D17}"/>
    <cellStyle name="AggGreen 2 2 2 2 3 2" xfId="2771" xr:uid="{BEBD8EC1-EAF9-4BE3-9CFE-90A07C6B550D}"/>
    <cellStyle name="AggGreen 2 2 2 2 4" xfId="2194" xr:uid="{BC78D326-BB1E-42F8-9C87-08BC8AFE96DE}"/>
    <cellStyle name="AggGreen 2 2 2 3" xfId="1336" xr:uid="{766CC3BF-905A-41D8-B387-6CD07CF5461D}"/>
    <cellStyle name="AggGreen 2 2 2 3 2" xfId="2895" xr:uid="{03F3A7B3-9C65-43EC-85D4-F5A0495A96D2}"/>
    <cellStyle name="AggGreen 2 2 2 4" xfId="1792" xr:uid="{05E5F431-036F-458E-8A9E-FDB5AB8DE877}"/>
    <cellStyle name="AggGreen 2 2 2 4 2" xfId="3339" xr:uid="{C8E1F26C-4A6D-4CCD-89D6-B797B6E61F61}"/>
    <cellStyle name="AggGreen 2 2 2 5" xfId="1988" xr:uid="{C7026ED7-6DF4-472A-AE4F-E0EE3BC0A170}"/>
    <cellStyle name="AggGreen 2 2 3" xfId="746" xr:uid="{E331CE03-1B24-4508-AB82-758F6CF16C96}"/>
    <cellStyle name="AggGreen 2 2 3 2" xfId="1459" xr:uid="{A2B45E25-8160-4532-B510-43A7E28C4642}"/>
    <cellStyle name="AggGreen 2 2 3 2 2" xfId="3018" xr:uid="{95395567-C2A8-45BF-B03B-597FFB4C875A}"/>
    <cellStyle name="AggGreen 2 2 3 3" xfId="1059" xr:uid="{0E1F6FD5-055F-4B44-A401-3A828ED86AA5}"/>
    <cellStyle name="AggGreen 2 2 3 3 2" xfId="2624" xr:uid="{04F125F0-D33B-4574-9214-C9C612DAE758}"/>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3" xr:uid="{4634E037-0F3B-42B6-87B7-0A60E682F5AC}"/>
    <cellStyle name="AggGreen 2 3 2 2 3" xfId="1720" xr:uid="{3CF3924D-647C-4861-AEA7-8803232FF47E}"/>
    <cellStyle name="AggGreen 2 3 2 2 3 2" xfId="3274" xr:uid="{F4133B2E-D8FE-4018-B379-22CFB0B5C1F1}"/>
    <cellStyle name="AggGreen 2 3 2 2 4" xfId="2214" xr:uid="{202DE7CC-F014-4042-A7E1-A7D1AC29A21D}"/>
    <cellStyle name="AggGreen 2 3 2 3" xfId="1356" xr:uid="{022A2CB8-B895-4FF1-9BDE-BC7AC519E5C7}"/>
    <cellStyle name="AggGreen 2 3 2 3 2" xfId="2915" xr:uid="{C1479F6D-72D5-4483-BE57-20281897D873}"/>
    <cellStyle name="AggGreen 2 3 2 4" xfId="1040" xr:uid="{F932AE3E-8DCD-4DBB-8147-B28B28FEE3DB}"/>
    <cellStyle name="AggGreen 2 3 2 4 2" xfId="2605" xr:uid="{CAADDC86-A95F-49EC-8A66-47C72D423DDF}"/>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2" xr:uid="{54582E3D-177C-42E6-B2A5-5813071E9F71}"/>
    <cellStyle name="AggGreen 2 3 3 2 3" xfId="1905" xr:uid="{7823B0FE-24D7-4818-B263-E8652CB5FDA0}"/>
    <cellStyle name="AggGreen 2 3 3 2 3 2" xfId="3442" xr:uid="{B6CEC4CC-BE9D-40F7-9E2B-228B05E5DCD7}"/>
    <cellStyle name="AggGreen 2 3 3 2 4" xfId="2283" xr:uid="{5F8B6056-BBEE-491E-9500-B28E90A06A71}"/>
    <cellStyle name="AggGreen 2 3 3 3" xfId="1425" xr:uid="{C35FCB06-8F65-4B4A-87D2-ED56A7B53AAD}"/>
    <cellStyle name="AggGreen 2 3 3 3 2" xfId="2984" xr:uid="{87E2CC0A-6D3D-4EF5-9D2C-8BB1DD479951}"/>
    <cellStyle name="AggGreen 2 3 3 4" xfId="1789" xr:uid="{9512492F-8C7D-47CB-AC63-222721B34AD7}"/>
    <cellStyle name="AggGreen 2 3 3 4 2" xfId="3337" xr:uid="{8E9EE8C4-A04F-4CBA-B739-66FAE776939C}"/>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88" xr:uid="{9992F77C-E33D-431C-9A3A-3741CFAE2A65}"/>
    <cellStyle name="AggGreen 2 3 4 2 3" xfId="1901" xr:uid="{715F10C3-9832-47B7-9173-F6DE1D4FA63C}"/>
    <cellStyle name="AggGreen 2 3 4 2 3 2" xfId="3438" xr:uid="{808FE77C-411C-4445-AD8D-24385889A9E9}"/>
    <cellStyle name="AggGreen 2 3 4 2 4" xfId="2279" xr:uid="{EB4AE3BB-C760-48CF-8E72-3435CBBE251E}"/>
    <cellStyle name="AggGreen 2 3 4 3" xfId="1421" xr:uid="{71ED169F-EFFB-4E3D-A8CE-986E03835BB8}"/>
    <cellStyle name="AggGreen 2 3 4 3 2" xfId="2980" xr:uid="{4206B983-D521-4A55-AF51-64476ECE1620}"/>
    <cellStyle name="AggGreen 2 3 4 4" xfId="1154" xr:uid="{C374309A-7F22-4887-AD9B-28EB93291C13}"/>
    <cellStyle name="AggGreen 2 3 4 4 2" xfId="2717" xr:uid="{5C361B97-2A98-45E9-9297-ADE7A6F3FC94}"/>
    <cellStyle name="AggGreen 2 3 4 5" xfId="2073" xr:uid="{D68EDB94-EC6C-4DEA-90A0-28CFA4D95770}"/>
    <cellStyle name="AggGreen 2 3 5" xfId="1094" xr:uid="{C583967E-8052-435D-A94D-4D9980E6F84C}"/>
    <cellStyle name="AggGreen 2 3 5 2" xfId="2657" xr:uid="{C8B287BD-1863-40C5-A36C-FF9E711316C0}"/>
    <cellStyle name="AggGreen 2 3 6" xfId="1241" xr:uid="{A8FA67B3-C227-4925-A9D8-9CA4DE588492}"/>
    <cellStyle name="AggGreen 2 3 6 2" xfId="2802" xr:uid="{6EB3A928-A545-467D-9B3B-DC6F68B0EC04}"/>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2" xr:uid="{1AF66598-BF4B-4F15-A27E-C2C1E10CEA81}"/>
    <cellStyle name="AggGreen 3 2 2 3" xfId="1234" xr:uid="{3F5391DC-193E-4FDC-B489-565AF9C9412B}"/>
    <cellStyle name="AggGreen 3 2 2 3 2" xfId="2796" xr:uid="{CBDCC727-5F49-4037-9BEC-EE3246262E49}"/>
    <cellStyle name="AggGreen 3 2 2 4" xfId="2143" xr:uid="{97E23AC8-2DD1-4E5F-8F22-672A0EF044D6}"/>
    <cellStyle name="AggGreen 3 2 3" xfId="1285" xr:uid="{CDE3F04F-5BD7-427A-9536-05E04A3C774C}"/>
    <cellStyle name="AggGreen 3 2 3 2" xfId="2844" xr:uid="{F3DBD2EE-BC69-43A8-B1D5-0525825F2B46}"/>
    <cellStyle name="AggGreen 3 2 4" xfId="1731" xr:uid="{10B4CD14-FAF6-4D5F-8DC9-8DBB46344394}"/>
    <cellStyle name="AggGreen 3 2 4 2" xfId="3285" xr:uid="{2FE8D4B6-8338-48AE-8B10-8F40C59323B4}"/>
    <cellStyle name="AggGreen 3 2 5" xfId="1937" xr:uid="{9816B01A-FBDC-4B54-85CE-A8FFBC10F00E}"/>
    <cellStyle name="AggGreen 3 3" xfId="745" xr:uid="{4CCE280C-7FCC-4BAA-81F8-C53E5CB03905}"/>
    <cellStyle name="AggGreen 3 3 2" xfId="1458" xr:uid="{CDEF4177-E6EB-4E58-B9F9-A6FA3442A86E}"/>
    <cellStyle name="AggGreen 3 3 2 2" xfId="3017" xr:uid="{F1B71B38-D50D-4735-9633-31AB6C0C9117}"/>
    <cellStyle name="AggGreen 3 3 3" xfId="1842" xr:uid="{FAF9C88F-AB08-4562-B8C8-6EACB59F77A6}"/>
    <cellStyle name="AggGreen 3 3 3 2" xfId="3385" xr:uid="{7761871D-5F05-461A-8B3C-F89836FE24F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2" xr:uid="{8075781E-BF0B-40CE-96F1-ADF449E97824}"/>
    <cellStyle name="AggGreen 4 2 2 3" xfId="1662" xr:uid="{68496940-CF8B-4DCF-807C-64AA55E49A98}"/>
    <cellStyle name="AggGreen 4 2 2 3 2" xfId="3221" xr:uid="{26FF3DF5-3C14-4A48-B09A-9F405C071018}"/>
    <cellStyle name="AggGreen 4 2 2 4" xfId="2213" xr:uid="{3F0A5057-5152-4572-94F7-8F5214032DD3}"/>
    <cellStyle name="AggGreen 4 2 3" xfId="1355" xr:uid="{1022DC08-113F-4C1C-8CC6-35334E30A8CA}"/>
    <cellStyle name="AggGreen 4 2 3 2" xfId="2914" xr:uid="{059587FD-88CF-4C2A-9B86-3B1F4D069CB7}"/>
    <cellStyle name="AggGreen 4 2 4" xfId="1850" xr:uid="{2BA5E206-FB81-41E9-AE60-038F9C529CFE}"/>
    <cellStyle name="AggGreen 4 2 4 2" xfId="3390" xr:uid="{8D34B3A8-DE33-49F9-AD1A-424585E8FE92}"/>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37" xr:uid="{3B5B023E-697D-450E-971E-19D187CF1D0B}"/>
    <cellStyle name="AggGreen 4 3 2 3" xfId="1783" xr:uid="{572F7E37-E08F-44BD-86EC-B881D6A4E265}"/>
    <cellStyle name="AggGreen 4 3 2 3 2" xfId="3332" xr:uid="{7C2234ED-445E-4F07-ADFE-F2BC0499BB88}"/>
    <cellStyle name="AggGreen 4 3 2 4" xfId="2128" xr:uid="{C8ED28A2-385F-42A1-AA4B-1D4DC99B9642}"/>
    <cellStyle name="AggGreen 4 3 3" xfId="1270" xr:uid="{6810ECF9-28FB-45A8-A450-98DC66AE8E3E}"/>
    <cellStyle name="AggGreen 4 3 3 2" xfId="2829" xr:uid="{23AB02C6-2E53-4467-AB1A-746D594ABD45}"/>
    <cellStyle name="AggGreen 4 3 4" xfId="1756" xr:uid="{309E43B6-4AAE-4C36-B413-E1D59C9558A2}"/>
    <cellStyle name="AggGreen 4 3 4 2" xfId="3308" xr:uid="{19B20B93-7766-46F3-B6C5-1C8023CE7A7D}"/>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55" xr:uid="{C12D2B72-4E08-4AA4-BD79-71DEF9AB3456}"/>
    <cellStyle name="AggGreen 4 4 2 3" xfId="994" xr:uid="{2347EDB4-F9EA-483E-8065-112D1739D421}"/>
    <cellStyle name="AggGreen 4 4 2 3 2" xfId="2561" xr:uid="{679C5922-1F53-4BAF-AA59-C38EF053EE90}"/>
    <cellStyle name="AggGreen 4 4 2 4" xfId="2246" xr:uid="{2C1BC71F-AB7A-4FBA-88DE-04A33AFD7548}"/>
    <cellStyle name="AggGreen 4 4 3" xfId="1388" xr:uid="{B429D70A-AFCC-4D8B-8C6A-D5B89F576D9F}"/>
    <cellStyle name="AggGreen 4 4 3 2" xfId="2947" xr:uid="{3E1DC08E-9F7E-47B2-A554-B3F28D19BD61}"/>
    <cellStyle name="AggGreen 4 4 4" xfId="1023" xr:uid="{8E57BC26-D49B-439B-B280-0C4982DF9291}"/>
    <cellStyle name="AggGreen 4 4 4 2" xfId="2589" xr:uid="{DCFA56E8-A216-4940-A73D-6658529EDA14}"/>
    <cellStyle name="AggGreen 4 4 5" xfId="2040" xr:uid="{EAE91412-1194-4131-822C-982DCDCEF1DE}"/>
    <cellStyle name="AggGreen 4 5" xfId="1093" xr:uid="{55B14524-22BB-4D11-BBE3-C3A7D78EC00D}"/>
    <cellStyle name="AggGreen 4 5 2" xfId="2656" xr:uid="{2E8C3ED8-8EAA-4CD7-97CC-3D1B088AA361}"/>
    <cellStyle name="AggGreen 4 6" xfId="1084" xr:uid="{C0E3DEDA-FF74-4297-9819-5BB1DBD09504}"/>
    <cellStyle name="AggGreen 4 6 2" xfId="2647" xr:uid="{166F2D2B-8C86-4FC1-99C3-1BB532035371}"/>
    <cellStyle name="AggGreen 4 7" xfId="1843" xr:uid="{51A7B829-4D8A-48CD-9655-E35F3FF056C9}"/>
    <cellStyle name="AggGreen 5" xfId="112" xr:uid="{F11B0F9C-0615-47E1-8437-7766F1FF0418}"/>
    <cellStyle name="AggGreen 5 2" xfId="2363" xr:uid="{8B12774A-FE09-4876-A9AB-F47F01476C65}"/>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1" xr:uid="{0527ED58-019A-4155-8F5C-0EB152AC3B27}"/>
    <cellStyle name="AggGreen12 2 2 2 2 3" xfId="1015" xr:uid="{5DCB1AC4-83DC-4822-8A80-7373C7F4CA9B}"/>
    <cellStyle name="AggGreen12 2 2 2 2 3 2" xfId="2581" xr:uid="{E83CFDE6-09B4-4C99-A79F-C88D9642689E}"/>
    <cellStyle name="AggGreen12 2 2 2 2 4" xfId="2212" xr:uid="{F7BE7028-4B80-47F2-9D4A-4B9A79E86588}"/>
    <cellStyle name="AggGreen12 2 2 2 3" xfId="1354" xr:uid="{87E5F22A-B8F8-43F9-AF0B-5A05F72332A5}"/>
    <cellStyle name="AggGreen12 2 2 2 3 2" xfId="2913" xr:uid="{F2168423-1839-409A-B7E6-0668D503686F}"/>
    <cellStyle name="AggGreen12 2 2 2 4" xfId="1709" xr:uid="{A4A0DDC5-B633-499D-B979-548786C3D16B}"/>
    <cellStyle name="AggGreen12 2 2 2 4 2" xfId="3264" xr:uid="{9EEA000D-178D-485D-90BC-14705D636D48}"/>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0" xr:uid="{E4C3A8DB-B36B-40FA-ABAC-9D6E01568DFB}"/>
    <cellStyle name="AggGreen12 2 2 3 3" xfId="1075" xr:uid="{95C54E3F-9583-4876-A466-0932DAF99696}"/>
    <cellStyle name="AggGreen12 2 2 3 3 2" xfId="2638" xr:uid="{92A10B3B-CD89-40E8-BF8C-001506CDA234}"/>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25" xr:uid="{8C628AEA-BE95-4F64-AB27-F8CB25758B26}"/>
    <cellStyle name="AggGreen12 2 3 2 2 3" xfId="1239" xr:uid="{7DF2BD0E-EF84-4398-A894-68C7C0E68547}"/>
    <cellStyle name="AggGreen12 2 3 2 2 3 2" xfId="2800" xr:uid="{01153923-8B80-4AB4-804A-65F6DA1617F9}"/>
    <cellStyle name="AggGreen12 2 3 2 2 4" xfId="2216" xr:uid="{D9BEC650-BE85-4339-ACA2-ADC899A579D5}"/>
    <cellStyle name="AggGreen12 2 3 2 3" xfId="1358" xr:uid="{DDC4F145-F714-4C18-9FFD-0392C9F9D3D9}"/>
    <cellStyle name="AggGreen12 2 3 2 3 2" xfId="2917" xr:uid="{2020158E-D008-4958-B113-392169188CFF}"/>
    <cellStyle name="AggGreen12 2 3 2 4" xfId="1748" xr:uid="{78B63A49-DE70-48E1-B6B4-BCC25881FF67}"/>
    <cellStyle name="AggGreen12 2 3 2 4 2" xfId="3301" xr:uid="{9820CB28-1BDF-4FA5-B0E9-603856178B08}"/>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74" xr:uid="{E29CF5A4-EE66-43B9-8FBE-B4AD1320FAE1}"/>
    <cellStyle name="AggGreen12 2 3 3 2 3" xfId="64" xr:uid="{AE9A4EA9-39C5-4627-9062-B7864692C0CC}"/>
    <cellStyle name="AggGreen12 2 3 3 2 3 2" xfId="2321" xr:uid="{191D710B-FF40-48B4-B1A4-662C5F26BA5B}"/>
    <cellStyle name="AggGreen12 2 3 3 2 4" xfId="2165" xr:uid="{FD5AD58D-3ACE-4501-AEE5-283E784BDCD5}"/>
    <cellStyle name="AggGreen12 2 3 3 3" xfId="1307" xr:uid="{3C476B87-AB88-4210-A147-BBAEB3CE0C8C}"/>
    <cellStyle name="AggGreen12 2 3 3 3 2" xfId="2866" xr:uid="{CB5CD706-D4FA-45EB-AF3F-EAFA5F3CB59B}"/>
    <cellStyle name="AggGreen12 2 3 3 4" xfId="1246" xr:uid="{3A80495D-DE88-4295-912B-D6690152C909}"/>
    <cellStyle name="AggGreen12 2 3 3 4 2" xfId="2807" xr:uid="{D7881EE0-E0DD-4D6F-962F-A8CB7247D087}"/>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54" xr:uid="{5B9FD7CC-F4BE-4B88-B50D-96392BCA60B7}"/>
    <cellStyle name="AggGreen12 2 3 4 2 3" xfId="1832" xr:uid="{F2317132-24BF-4C3F-A131-E37C35683ED1}"/>
    <cellStyle name="AggGreen12 2 3 4 2 3 2" xfId="3376" xr:uid="{C2B6A5DD-D9F9-456D-8396-5F57D2E0C969}"/>
    <cellStyle name="AggGreen12 2 3 4 2 4" xfId="2245" xr:uid="{5F7FC0B2-CD9C-413A-A74C-141320F465E5}"/>
    <cellStyle name="AggGreen12 2 3 4 3" xfId="1387" xr:uid="{7BA695ED-1371-4E04-8518-443DD31CBE7F}"/>
    <cellStyle name="AggGreen12 2 3 4 3 2" xfId="2946" xr:uid="{5C8A9ECF-66C2-4B3F-B9F7-B260D7996B76}"/>
    <cellStyle name="AggGreen12 2 3 4 4" xfId="1788" xr:uid="{0881A207-10A4-453C-B1F4-712CE2398912}"/>
    <cellStyle name="AggGreen12 2 3 4 4 2" xfId="3336" xr:uid="{AB111BB5-AF70-4393-8D95-C0B9D3DFCF75}"/>
    <cellStyle name="AggGreen12 2 3 4 5" xfId="2039" xr:uid="{6A66A989-8955-46D3-BD2A-2930FE5F3791}"/>
    <cellStyle name="AggGreen12 2 3 5" xfId="1096" xr:uid="{626127D5-3FD8-4A7F-A6E9-A1E278147F2B}"/>
    <cellStyle name="AggGreen12 2 3 5 2" xfId="2659" xr:uid="{CD547268-AB90-492D-8BDC-D803F77861A5}"/>
    <cellStyle name="AggGreen12 2 3 6" xfId="1148" xr:uid="{1B2DADB5-B6E7-4723-9261-2C05191F49B8}"/>
    <cellStyle name="AggGreen12 2 3 6 2" xfId="2711" xr:uid="{F925D2A7-E84D-4142-AE29-645CE8230C07}"/>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1" xr:uid="{F8694025-316B-40C9-9382-2201DF5B015C}"/>
    <cellStyle name="AggGreen12 3 2 2 3" xfId="1706" xr:uid="{11FE432E-7355-432B-B040-D14212C8A362}"/>
    <cellStyle name="AggGreen12 3 2 2 3 2" xfId="3261" xr:uid="{F20B0A9D-490A-4694-8E2F-111D5E56A9C7}"/>
    <cellStyle name="AggGreen12 3 2 2 4" xfId="2142" xr:uid="{D57B5DDA-C01D-4E5D-8F82-A8EDF0120225}"/>
    <cellStyle name="AggGreen12 3 2 3" xfId="1284" xr:uid="{CCDA0512-008E-47E5-9C08-2231AAD5A6B5}"/>
    <cellStyle name="AggGreen12 3 2 3 2" xfId="2843" xr:uid="{E09FBEF6-1C7A-4733-BE76-557C4D451216}"/>
    <cellStyle name="AggGreen12 3 2 4" xfId="1880" xr:uid="{9AAC1FBD-FA37-4180-AF19-F66CE8D2D0A7}"/>
    <cellStyle name="AggGreen12 3 2 4 2" xfId="3417" xr:uid="{CAC19FAD-6719-459D-9DF6-E2E0417AE9D2}"/>
    <cellStyle name="AggGreen12 3 2 5" xfId="1936" xr:uid="{86C7AC83-58E4-4C1B-9C4D-03F78AE5AE49}"/>
    <cellStyle name="AggGreen12 3 3" xfId="747" xr:uid="{062232AB-1A51-453B-8CCD-B70C436D8FB7}"/>
    <cellStyle name="AggGreen12 3 3 2" xfId="1460" xr:uid="{E1C72C3D-92A1-4B4D-88B3-4E90FE89048F}"/>
    <cellStyle name="AggGreen12 3 3 2 2" xfId="3019" xr:uid="{F6B2B97B-B7BA-4E5E-AECC-DB74C78095AF}"/>
    <cellStyle name="AggGreen12 3 3 3" xfId="1717" xr:uid="{A57DC4CF-A968-414C-A40A-993AB441CC23}"/>
    <cellStyle name="AggGreen12 3 3 3 2" xfId="3272" xr:uid="{2756F71F-6472-4FE3-8ADF-AA3C56383E4A}"/>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24" xr:uid="{77D06620-E8E2-4CA1-9B42-648C261DC30D}"/>
    <cellStyle name="AggGreen12 4 2 2 3" xfId="71" xr:uid="{B54DEFBD-2FED-4C97-B5F1-678D915F3874}"/>
    <cellStyle name="AggGreen12 4 2 2 3 2" xfId="2325" xr:uid="{951D57C0-30E8-4205-9E42-31CE4693565B}"/>
    <cellStyle name="AggGreen12 4 2 2 4" xfId="2215" xr:uid="{BBB163EE-4E3B-49AA-A6BA-C1278DA32BBD}"/>
    <cellStyle name="AggGreen12 4 2 3" xfId="1357" xr:uid="{08008CA4-53B9-4658-BC48-160B9B767A74}"/>
    <cellStyle name="AggGreen12 4 2 3 2" xfId="2916" xr:uid="{C437FCA4-FD61-41AC-BFED-4D608DECBFB5}"/>
    <cellStyle name="AggGreen12 4 2 4" xfId="1855" xr:uid="{885C3EBF-9E56-4023-BFAD-38515656A501}"/>
    <cellStyle name="AggGreen12 4 2 4 2" xfId="3395" xr:uid="{93E8FA32-57D6-45B9-8DF5-18B7D81BDB66}"/>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76" xr:uid="{8BAFCBF9-E305-4EE3-82E9-291F9243D319}"/>
    <cellStyle name="AggGreen12 4 3 2 3" xfId="1254" xr:uid="{6E515307-1874-43CF-98AB-EC94E1FAD8AF}"/>
    <cellStyle name="AggGreen12 4 3 2 3 2" xfId="2814" xr:uid="{6E7D5BEB-47D6-4DEB-A1CD-9E87224308C9}"/>
    <cellStyle name="AggGreen12 4 3 2 4" xfId="2267" xr:uid="{8BE75226-642D-44B5-B845-8E6CFAB236B7}"/>
    <cellStyle name="AggGreen12 4 3 3" xfId="1409" xr:uid="{9BE9315E-9F7E-4477-804E-603CAECA0338}"/>
    <cellStyle name="AggGreen12 4 3 3 2" xfId="2968" xr:uid="{661ABA56-70A4-4BB5-BA75-8AB59E600727}"/>
    <cellStyle name="AggGreen12 4 3 4" xfId="1063" xr:uid="{881ACBE1-5B4F-4024-A7CC-7D92E3BB1F69}"/>
    <cellStyle name="AggGreen12 4 3 4 2" xfId="2627" xr:uid="{5CE52C11-4FB1-468D-A1E5-C283BA5A794D}"/>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87" xr:uid="{26737EE5-F745-465B-BD85-14B14142D23D}"/>
    <cellStyle name="AggGreen12 4 4 2 3" xfId="1900" xr:uid="{7F4C2BA3-1260-4F89-8527-E47FEEFE1230}"/>
    <cellStyle name="AggGreen12 4 4 2 3 2" xfId="3437" xr:uid="{03C52478-F80B-4C37-8F94-F4B9C4FDBA04}"/>
    <cellStyle name="AggGreen12 4 4 2 4" xfId="2278" xr:uid="{A13E20BB-414C-4BA4-8DF0-9CF8DBB53B1E}"/>
    <cellStyle name="AggGreen12 4 4 3" xfId="1420" xr:uid="{BA65BC79-5EE8-4C41-A82E-E74A7368123E}"/>
    <cellStyle name="AggGreen12 4 4 3 2" xfId="2979" xr:uid="{2945DD05-1CF1-495C-8887-DFEBAE05768C}"/>
    <cellStyle name="AggGreen12 4 4 4" xfId="1071" xr:uid="{1717CB86-0AEC-40FE-85C3-B9C02CCBEF55}"/>
    <cellStyle name="AggGreen12 4 4 4 2" xfId="2635" xr:uid="{E4FEC845-4755-42E3-AA1A-382B93F02235}"/>
    <cellStyle name="AggGreen12 4 4 5" xfId="2072" xr:uid="{073D9846-811B-49A6-A19B-59DA522546AC}"/>
    <cellStyle name="AggGreen12 4 5" xfId="1095" xr:uid="{752B5672-4B27-452C-88FE-3081BEF9479E}"/>
    <cellStyle name="AggGreen12 4 5 2" xfId="2658" xr:uid="{6A837E83-0CD9-49BE-BFCD-11638414D8B4}"/>
    <cellStyle name="AggGreen12 4 6" xfId="1144" xr:uid="{80186868-CD9B-476D-846B-912250735832}"/>
    <cellStyle name="AggGreen12 4 6 2" xfId="2707" xr:uid="{7E4C54F5-43F0-4133-9104-0C3D18FDCC19}"/>
    <cellStyle name="AggGreen12 4 7" xfId="1877" xr:uid="{015B4B86-B481-414E-B232-8AB4A1BF2356}"/>
    <cellStyle name="AggGreen12 5" xfId="110" xr:uid="{CB86DE8A-8871-4E3F-BAF1-F2D54064941D}"/>
    <cellStyle name="AggGreen12 5 2" xfId="2361" xr:uid="{BCBC78C0-A8A3-49B2-BE1F-42C48FF63C46}"/>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0" xr:uid="{9814C12A-E5B0-4F83-8367-309FB420136D}"/>
    <cellStyle name="AggOrange 2 2 2 2 3" xfId="1215" xr:uid="{B27E5544-00A2-410E-B2F0-E228192F271D}"/>
    <cellStyle name="AggOrange 2 2 2 2 3 2" xfId="2777" xr:uid="{3E607DA1-7367-4D25-94C6-40551FA8397E}"/>
    <cellStyle name="AggOrange 2 2 2 2 4" xfId="2141" xr:uid="{A24AE636-CBC3-43F4-8D01-542FBD102BE7}"/>
    <cellStyle name="AggOrange 2 2 2 3" xfId="1283" xr:uid="{C57B3DFD-00A4-4B81-82EE-26AC770AF1C8}"/>
    <cellStyle name="AggOrange 2 2 2 3 2" xfId="2842" xr:uid="{BACE50FA-E2FE-4CB6-A592-7AFB47F1910C}"/>
    <cellStyle name="AggOrange 2 2 2 4" xfId="1210" xr:uid="{2DBBEEA4-7632-447E-9FC6-592EAAF51B28}"/>
    <cellStyle name="AggOrange 2 2 2 4 2" xfId="2772" xr:uid="{002738AE-2970-40CC-A727-1CAF51067CB0}"/>
    <cellStyle name="AggOrange 2 2 2 5" xfId="1935" xr:uid="{D0EA2998-8583-4310-B747-B560FBCF6232}"/>
    <cellStyle name="AggOrange 2 2 3" xfId="750" xr:uid="{1A09DC41-510A-4402-87FE-B2E7B270F7CC}"/>
    <cellStyle name="AggOrange 2 2 3 2" xfId="1463" xr:uid="{01D65B2C-817E-42A3-99AC-D60FDC7CCA41}"/>
    <cellStyle name="AggOrange 2 2 3 2 2" xfId="3022" xr:uid="{6D65A828-381C-4646-A867-DC60930657C9}"/>
    <cellStyle name="AggOrange 2 2 3 3" xfId="1644" xr:uid="{FE084408-8490-4D02-8C45-C14E055824C9}"/>
    <cellStyle name="AggOrange 2 2 3 3 2" xfId="3203" xr:uid="{3BE9153E-F50E-4893-9152-398035663D6B}"/>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27" xr:uid="{F8FA1647-1CC7-4741-A8D6-57D28D13C61D}"/>
    <cellStyle name="AggOrange 2 3 2 2 3" xfId="1073" xr:uid="{39C24397-2EF9-439D-8EC8-1DBE90704B13}"/>
    <cellStyle name="AggOrange 2 3 2 2 3 2" xfId="2636" xr:uid="{32A90261-9440-4031-A9BC-CE2116BF67CC}"/>
    <cellStyle name="AggOrange 2 3 2 2 4" xfId="2218" xr:uid="{D0E27FDD-412E-49CB-8CE1-BE174A5B0842}"/>
    <cellStyle name="AggOrange 2 3 2 3" xfId="1360" xr:uid="{119DABC5-7120-4FD5-A956-5DD52A0B95E0}"/>
    <cellStyle name="AggOrange 2 3 2 3 2" xfId="2919" xr:uid="{C776B81C-E471-43C0-A702-58B7BC415F93}"/>
    <cellStyle name="AggOrange 2 3 2 4" xfId="1217" xr:uid="{05D012C8-0964-4FFA-8E05-8B360F5C4BE9}"/>
    <cellStyle name="AggOrange 2 3 2 4 2" xfId="2779" xr:uid="{8C91B4E4-1E0A-4A6E-9917-93F1FF16D78C}"/>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34" xr:uid="{B23A630A-22D5-4CA7-BD53-F69556EF78EA}"/>
    <cellStyle name="AggOrange 2 3 3 2 3" xfId="1801" xr:uid="{B8A54D2B-2BB6-41D0-91D6-E78E408466B3}"/>
    <cellStyle name="AggOrange 2 3 3 2 3 2" xfId="3348" xr:uid="{81C8C37A-4DDB-4D47-BFBE-09D56CEAC3A0}"/>
    <cellStyle name="AggOrange 2 3 3 2 4" xfId="2125" xr:uid="{B336751C-E529-4447-8AAF-53F0691C73E5}"/>
    <cellStyle name="AggOrange 2 3 3 3" xfId="1267" xr:uid="{570DF207-4DE5-4F29-8752-3C675FFF6463}"/>
    <cellStyle name="AggOrange 2 3 3 3 2" xfId="2826" xr:uid="{40DD6223-5D6E-40B9-BB8C-314202324018}"/>
    <cellStyle name="AggOrange 2 3 3 4" xfId="1212" xr:uid="{1063852F-52F4-4434-9AB1-4C9E70943A6C}"/>
    <cellStyle name="AggOrange 2 3 3 4 2" xfId="2774" xr:uid="{3DDE5425-69F9-4036-B265-1020565B44C3}"/>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49" xr:uid="{CD66E2E0-73B3-40F7-8F7E-CF81028AE744}"/>
    <cellStyle name="AggOrange 2 3 4 2 3" xfId="1674" xr:uid="{A2D04DED-1988-42C5-9DD3-644C9B531655}"/>
    <cellStyle name="AggOrange 2 3 4 2 3 2" xfId="3231" xr:uid="{24A7A8AC-B90C-4FF1-8E61-A6A35B373942}"/>
    <cellStyle name="AggOrange 2 3 4 2 4" xfId="2140" xr:uid="{4BEDC18A-11E0-4409-9056-1A9210F15949}"/>
    <cellStyle name="AggOrange 2 3 4 3" xfId="1282" xr:uid="{F694A762-AE5F-4C1E-94AB-A2B97AA44C40}"/>
    <cellStyle name="AggOrange 2 3 4 3 2" xfId="2841" xr:uid="{F2FD8999-02C0-43E6-B179-04ABE7C297B4}"/>
    <cellStyle name="AggOrange 2 3 4 4" xfId="1889" xr:uid="{73B8784F-AB33-4480-B1A1-C8FEAB8F777E}"/>
    <cellStyle name="AggOrange 2 3 4 4 2" xfId="3426" xr:uid="{639E2A83-DFBC-42F3-9994-209A518C8582}"/>
    <cellStyle name="AggOrange 2 3 4 5" xfId="1934" xr:uid="{7B5236FE-B396-406F-B860-4A5DE6CFE031}"/>
    <cellStyle name="AggOrange 2 3 5" xfId="1098" xr:uid="{ED874F1C-9A51-42B4-BFBF-2BC6A3D09242}"/>
    <cellStyle name="AggOrange 2 3 5 2" xfId="2661" xr:uid="{9043BF7F-4242-40D4-8EDC-47E7C1DF1076}"/>
    <cellStyle name="AggOrange 2 3 6" xfId="1008" xr:uid="{EF5FF691-947C-4DA8-A39C-E29ACA372177}"/>
    <cellStyle name="AggOrange 2 3 6 2" xfId="2574" xr:uid="{FE24556A-4DAF-4F05-87EA-7BC45EB5FB1A}"/>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69" xr:uid="{A037EE03-CDD9-4F20-910D-4C012BFFD2E8}"/>
    <cellStyle name="AggOrange 3 2 2 3" xfId="44" xr:uid="{1792563D-5686-4CB9-86B4-53CCB02F459D}"/>
    <cellStyle name="AggOrange 3 2 2 3 2" xfId="2319" xr:uid="{D4D9DC75-893C-45FA-AF24-13A985BECD94}"/>
    <cellStyle name="AggOrange 3 2 2 4" xfId="2260" xr:uid="{97E3EC51-DF42-452D-9AF5-ECD3217E0110}"/>
    <cellStyle name="AggOrange 3 2 3" xfId="1402" xr:uid="{13D3CF3E-4D51-436F-AB17-E0A957B95559}"/>
    <cellStyle name="AggOrange 3 2 3 2" xfId="2961" xr:uid="{9762F152-0755-4B13-9239-2D5B9458C06F}"/>
    <cellStyle name="AggOrange 3 2 4" xfId="1813" xr:uid="{EF4608FA-4C5B-45D7-8D77-CAB466D28973}"/>
    <cellStyle name="AggOrange 3 2 4 2" xfId="3358" xr:uid="{CE747D2E-E598-44DD-A447-4ECFEF3F8225}"/>
    <cellStyle name="AggOrange 3 2 5" xfId="2054" xr:uid="{392C522F-5748-4827-90EE-BE8E3481429E}"/>
    <cellStyle name="AggOrange 3 3" xfId="749" xr:uid="{0DB6C02F-5026-48AA-BBE2-AB0CD20F791E}"/>
    <cellStyle name="AggOrange 3 3 2" xfId="1462" xr:uid="{F8AC79E2-016B-4326-A4C1-DE33C390405A}"/>
    <cellStyle name="AggOrange 3 3 2 2" xfId="3021" xr:uid="{C931584E-DAB9-4F9D-BFDD-B1361C6FC7B7}"/>
    <cellStyle name="AggOrange 3 3 3" xfId="1132" xr:uid="{E8992DF0-1155-48DA-ADB0-D27B040DD921}"/>
    <cellStyle name="AggOrange 3 3 3 2" xfId="2695" xr:uid="{37745C47-ACFC-44B9-8639-B14D632C8924}"/>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26" xr:uid="{2618209F-1E8C-48ED-B637-D107EC6F135C}"/>
    <cellStyle name="AggOrange 4 2 2 3" xfId="1648" xr:uid="{11E56B75-FD1A-4450-A004-35AACC85468D}"/>
    <cellStyle name="AggOrange 4 2 2 3 2" xfId="3207" xr:uid="{9587E94F-4344-4795-A61C-EBD0B1094402}"/>
    <cellStyle name="AggOrange 4 2 2 4" xfId="2217" xr:uid="{69C4DDCB-8ECF-4833-ABEE-31A2CE0CC525}"/>
    <cellStyle name="AggOrange 4 2 3" xfId="1359" xr:uid="{85E91C74-60FE-48DC-B885-38E0B2D52107}"/>
    <cellStyle name="AggOrange 4 2 3 2" xfId="2918" xr:uid="{EBFAB662-9FC1-445A-8393-E90E5792B91E}"/>
    <cellStyle name="AggOrange 4 2 4" xfId="1189" xr:uid="{588A8C79-CFC4-4ECA-BA15-C32B49C57E82}"/>
    <cellStyle name="AggOrange 4 2 4 2" xfId="2752" xr:uid="{3C6B075B-E256-4F3A-B6F7-855F89B6B518}"/>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15" xr:uid="{430BAF55-DD32-4701-B949-35BA0B7A992E}"/>
    <cellStyle name="AggOrange 4 3 2 3" xfId="1680" xr:uid="{632B9C7C-0A7A-4D66-B475-DAD519FA6EA5}"/>
    <cellStyle name="AggOrange 4 3 2 3 2" xfId="3237" xr:uid="{50A55062-E14B-43FE-9386-5BA585118E91}"/>
    <cellStyle name="AggOrange 4 3 2 4" xfId="2206" xr:uid="{6478D3EA-AAE2-4948-BE46-E65385A5E4B1}"/>
    <cellStyle name="AggOrange 4 3 3" xfId="1348" xr:uid="{923704E0-7BD3-4320-8C83-0F976CE971BF}"/>
    <cellStyle name="AggOrange 4 3 3 2" xfId="2907" xr:uid="{3CBF4E05-8962-49D5-9F43-95B859655117}"/>
    <cellStyle name="AggOrange 4 3 4" xfId="1054" xr:uid="{9596794A-2F18-43A2-A273-79E66A718EAF}"/>
    <cellStyle name="AggOrange 4 3 4 2" xfId="2619" xr:uid="{9A4E6F77-89A6-48D1-924F-67D820E5858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89" xr:uid="{51137152-EB8F-41A5-A54D-09A9F653C6A5}"/>
    <cellStyle name="AggOrange 4 4 2 3" xfId="995" xr:uid="{8581C4BF-735A-4556-A96F-FB2581245DDD}"/>
    <cellStyle name="AggOrange 4 4 2 3 2" xfId="2562" xr:uid="{70C5C297-577D-4F77-BC73-138DB1ED6A27}"/>
    <cellStyle name="AggOrange 4 4 2 4" xfId="2180" xr:uid="{18C9D033-D6F4-42DF-894F-4E0A15B0D3B3}"/>
    <cellStyle name="AggOrange 4 4 3" xfId="1322" xr:uid="{4134912D-22D8-4CA8-8E2C-B1A5A5009048}"/>
    <cellStyle name="AggOrange 4 4 3 2" xfId="2881" xr:uid="{A9E97839-B750-4ACA-B37B-0A34CA74B236}"/>
    <cellStyle name="AggOrange 4 4 4" xfId="27" xr:uid="{00A49E9A-7DD8-42E6-949F-8E110701D980}"/>
    <cellStyle name="AggOrange 4 4 4 2" xfId="2312" xr:uid="{BDCB4CA7-5B31-49D8-B2E2-02DD1D45111D}"/>
    <cellStyle name="AggOrange 4 4 5" xfId="1974" xr:uid="{18D8D643-F65E-4EAA-B260-BC01235F9622}"/>
    <cellStyle name="AggOrange 4 5" xfId="1097" xr:uid="{ED366082-C08B-4BCE-AF4B-5ABC3FBD10DD}"/>
    <cellStyle name="AggOrange 4 5 2" xfId="2660" xr:uid="{7424B923-6533-46F6-ACF6-CFDDE9C2FBA8}"/>
    <cellStyle name="AggOrange 4 6" xfId="1716" xr:uid="{78E00EF4-8A67-4DD0-857B-AAA0EDB7802F}"/>
    <cellStyle name="AggOrange 4 6 2" xfId="3271" xr:uid="{9027D6A5-E7A1-4E9D-90D3-B9A0AA961D2D}"/>
    <cellStyle name="AggOrange 4 7" xfId="972" xr:uid="{14199417-14B9-4468-A2B6-46534700F656}"/>
    <cellStyle name="AggOrange 5" xfId="106" xr:uid="{7AB804F5-4C00-4921-A154-A124B44CD2E7}"/>
    <cellStyle name="AggOrange 5 2" xfId="2359" xr:uid="{A4078A8A-141C-4820-96EE-7BCB5F93B53A}"/>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68" xr:uid="{B250A57A-C974-4BEC-A79B-540CEF683A6D}"/>
    <cellStyle name="AggOrange9 2 2 2 2 3" xfId="991" xr:uid="{1119EAFB-572B-4E54-ADB7-6AC646326B23}"/>
    <cellStyle name="AggOrange9 2 2 2 2 3 2" xfId="2558" xr:uid="{5E53FDD4-01D3-4446-BFF4-ED73424BB4F0}"/>
    <cellStyle name="AggOrange9 2 2 2 2 4" xfId="2259" xr:uid="{6BA10206-4793-4EC0-87EC-4513CFCA5FF4}"/>
    <cellStyle name="AggOrange9 2 2 2 3" xfId="1401" xr:uid="{9B44C414-0B05-4BEF-B923-27E9F4EB8086}"/>
    <cellStyle name="AggOrange9 2 2 2 3 2" xfId="2960" xr:uid="{D09A198D-292B-46FF-A1B5-F30CE3F34AA5}"/>
    <cellStyle name="AggOrange9 2 2 2 4" xfId="1741" xr:uid="{2C8B395E-89D7-424E-9B8F-22505E63F5E4}"/>
    <cellStyle name="AggOrange9 2 2 2 4 2" xfId="3294" xr:uid="{AB8F5DD7-507A-4F6F-A1FD-D534CDDF3C2C}"/>
    <cellStyle name="AggOrange9 2 2 2 5" xfId="2053" xr:uid="{C3A53CFF-2362-4D0D-8DC5-C762B326AF1D}"/>
    <cellStyle name="AggOrange9 2 2 3" xfId="752" xr:uid="{BE465248-FEFA-4D38-BF2A-6936F04F7A0D}"/>
    <cellStyle name="AggOrange9 2 2 3 2" xfId="1465" xr:uid="{2D4674CA-F2FE-418D-A5BE-C57C77EAAC4C}"/>
    <cellStyle name="AggOrange9 2 2 3 2 2" xfId="3024" xr:uid="{72534AF0-5A6B-4131-8C72-11AF06CE015C}"/>
    <cellStyle name="AggOrange9 2 2 3 3" xfId="1137" xr:uid="{2BC866D9-B945-4ECE-8A28-E57F2031E86E}"/>
    <cellStyle name="AggOrange9 2 2 3 3 2" xfId="2700" xr:uid="{6F626BA0-B256-4F7A-AB71-78901BB6E9D4}"/>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29" xr:uid="{6ECD04C9-436E-46B9-844C-2631E5C77EA0}"/>
    <cellStyle name="AggOrange9 2 3 2 2 3" xfId="992" xr:uid="{78CCF6F7-B57D-4E2A-9981-553C50E28B6F}"/>
    <cellStyle name="AggOrange9 2 3 2 2 3 2" xfId="2559" xr:uid="{6F1447AD-DC53-4AB4-929A-6519A56804FB}"/>
    <cellStyle name="AggOrange9 2 3 2 2 4" xfId="2220" xr:uid="{ADDC0D46-836E-4DCB-9041-A7FC2A3FBFA2}"/>
    <cellStyle name="AggOrange9 2 3 2 3" xfId="1362" xr:uid="{E7EDB4E0-A672-4E10-8C13-A24A06E7240E}"/>
    <cellStyle name="AggOrange9 2 3 2 3 2" xfId="2921" xr:uid="{E7D0AF39-605F-43F8-8170-2155EECFCDD6}"/>
    <cellStyle name="AggOrange9 2 3 2 4" xfId="1019" xr:uid="{90127F11-EE27-40FC-B68F-98CF2066BE71}"/>
    <cellStyle name="AggOrange9 2 3 2 4 2" xfId="2585" xr:uid="{CD7C9D05-73E9-4B69-B779-3495A96994BB}"/>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75" xr:uid="{9CF2858D-7D10-4067-B666-35AF2A7AFBA8}"/>
    <cellStyle name="AggOrange9 2 3 3 2 3" xfId="1799" xr:uid="{F87352DA-5160-491C-8B40-E11BDE1B9E08}"/>
    <cellStyle name="AggOrange9 2 3 3 2 3 2" xfId="3346" xr:uid="{651909B9-520B-4194-89F3-717BB5296765}"/>
    <cellStyle name="AggOrange9 2 3 3 2 4" xfId="2266" xr:uid="{22B50807-B44C-42F5-9378-50D5F29B4224}"/>
    <cellStyle name="AggOrange9 2 3 3 3" xfId="1408" xr:uid="{345DB3F7-E723-476E-9EFF-375F79422DF2}"/>
    <cellStyle name="AggOrange9 2 3 3 3 2" xfId="2967" xr:uid="{8B2C2216-559B-453C-A4D4-FB1C4A08DBDE}"/>
    <cellStyle name="AggOrange9 2 3 3 4" xfId="1802" xr:uid="{C7184450-BEC2-4B8E-A42A-3E374C9A35C8}"/>
    <cellStyle name="AggOrange9 2 3 3 4 2" xfId="3349" xr:uid="{0A844735-126A-47EC-B9EB-42AFEE91C934}"/>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89" xr:uid="{65287A9E-CF7E-4462-8E3A-8E5F34166951}"/>
    <cellStyle name="AggOrange9 2 3 4 2 3" xfId="1902" xr:uid="{FF6D7CAF-3B12-4F0E-9128-A68B994DEFD2}"/>
    <cellStyle name="AggOrange9 2 3 4 2 3 2" xfId="3439" xr:uid="{475DE16B-1CA9-4005-9B51-9FE7B2014560}"/>
    <cellStyle name="AggOrange9 2 3 4 2 4" xfId="2280" xr:uid="{F7D59422-37A3-4867-B2B0-A2A83A124EAF}"/>
    <cellStyle name="AggOrange9 2 3 4 3" xfId="1422" xr:uid="{DECB4C3E-1D1C-4690-8C1C-D0819CEEB5C8}"/>
    <cellStyle name="AggOrange9 2 3 4 3 2" xfId="2981" xr:uid="{CB0CA132-5D12-4367-A54E-4E6212668BBD}"/>
    <cellStyle name="AggOrange9 2 3 4 4" xfId="1811" xr:uid="{47806421-6EAC-47BF-86E8-25CEBD34990C}"/>
    <cellStyle name="AggOrange9 2 3 4 4 2" xfId="3356" xr:uid="{6278AF97-B28A-45E4-9728-299FA21392F3}"/>
    <cellStyle name="AggOrange9 2 3 4 5" xfId="2074" xr:uid="{B3D16786-59EF-41AB-8304-AAC9A31E7CCF}"/>
    <cellStyle name="AggOrange9 2 3 5" xfId="1100" xr:uid="{B3EF9F79-185B-4DC0-8A34-1CFD771BA5CF}"/>
    <cellStyle name="AggOrange9 2 3 5 2" xfId="2663" xr:uid="{4FE390B7-FEF0-48D7-B89F-3FC925990F32}"/>
    <cellStyle name="AggOrange9 2 3 6" xfId="1849" xr:uid="{22D8F865-23A2-429C-B3A5-C45C8A337D26}"/>
    <cellStyle name="AggOrange9 2 3 6 2" xfId="3389" xr:uid="{42FAE8F1-51A5-4C54-84FC-EE9D2964B6F0}"/>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0" xr:uid="{159ABED0-2AE9-47B1-9164-67D42C9A0A02}"/>
    <cellStyle name="AggOrange9 3 2 2 3" xfId="1663" xr:uid="{F3DB7194-2E28-42A5-87C1-EDAF6B358C9F}"/>
    <cellStyle name="AggOrange9 3 2 2 3 2" xfId="3222" xr:uid="{A1CE5B0D-CD88-4E78-BD2F-117058B58A72}"/>
    <cellStyle name="AggOrange9 3 2 2 4" xfId="2211" xr:uid="{77C8E6C8-1CF0-4BFD-9D17-2E469A75BA4C}"/>
    <cellStyle name="AggOrange9 3 2 3" xfId="1353" xr:uid="{9083DEEA-825B-49F7-8DE7-373F6A85B71D}"/>
    <cellStyle name="AggOrange9 3 2 3 2" xfId="2912" xr:uid="{A3F52A60-1ADE-41C7-B989-ED131D20D3BE}"/>
    <cellStyle name="AggOrange9 3 2 4" xfId="1772" xr:uid="{8A39F5FD-B734-4D63-B3C3-D44F8F5772D9}"/>
    <cellStyle name="AggOrange9 3 2 4 2" xfId="3322" xr:uid="{8D9550B6-DD4F-4AD0-817F-097458400A67}"/>
    <cellStyle name="AggOrange9 3 2 5" xfId="2005" xr:uid="{8873416F-9972-4159-A38B-5FE3A66617D1}"/>
    <cellStyle name="AggOrange9 3 3" xfId="751" xr:uid="{999081D0-D608-4AE2-B01C-E34BAE4B4F19}"/>
    <cellStyle name="AggOrange9 3 3 2" xfId="1464" xr:uid="{0FA151EA-6589-457F-9EDE-015925FC5680}"/>
    <cellStyle name="AggOrange9 3 3 2 2" xfId="3023" xr:uid="{010BC535-1B2A-4659-B180-80D4ED7993B3}"/>
    <cellStyle name="AggOrange9 3 3 3" xfId="1749" xr:uid="{6C522107-886B-4D14-8BF6-F91BF37C995F}"/>
    <cellStyle name="AggOrange9 3 3 3 2" xfId="3302" xr:uid="{20D66375-0513-41F2-80AC-B26C0E79D4C1}"/>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28" xr:uid="{E428A829-049F-49B6-A6C8-68443A2AFE4B}"/>
    <cellStyle name="AggOrange9 4 2 2 3" xfId="1647" xr:uid="{A924CEB2-E5D0-4BA4-83CF-12545AF5F9F4}"/>
    <cellStyle name="AggOrange9 4 2 2 3 2" xfId="3206" xr:uid="{5A6D76BE-976A-490C-82D9-5DFD4BD57194}"/>
    <cellStyle name="AggOrange9 4 2 2 4" xfId="2219" xr:uid="{F2B73A50-EF3E-4ADC-884C-B98D8D7762C2}"/>
    <cellStyle name="AggOrange9 4 2 3" xfId="1361" xr:uid="{33CA3C78-30C8-4235-A67F-7FD15CA9600F}"/>
    <cellStyle name="AggOrange9 4 2 3 2" xfId="2920" xr:uid="{20624DA1-2CC7-478C-B7E9-4705BBBD2C72}"/>
    <cellStyle name="AggOrange9 4 2 4" xfId="1214" xr:uid="{48DE10E5-FF91-4632-A832-F87E66DED1F0}"/>
    <cellStyle name="AggOrange9 4 2 4 2" xfId="2776" xr:uid="{017C1976-5D71-4E25-B0EE-2A3F74EF16E4}"/>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3" xr:uid="{DFEBD898-B500-4076-9E7F-CF3738BBD199}"/>
    <cellStyle name="AggOrange9 4 3 2 3" xfId="941" xr:uid="{D371CE5A-3AB7-422F-BD3B-620DBDB7FC70}"/>
    <cellStyle name="AggOrange9 4 3 2 3 2" xfId="2515" xr:uid="{B55FD4BE-E69C-4916-A683-4667F4660337}"/>
    <cellStyle name="AggOrange9 4 3 2 4" xfId="2164" xr:uid="{F0BF41E3-9D79-45BC-BBBC-48A8BBD54182}"/>
    <cellStyle name="AggOrange9 4 3 3" xfId="1306" xr:uid="{923B689D-1FD2-4C74-93D0-03054AE99EBB}"/>
    <cellStyle name="AggOrange9 4 3 3 2" xfId="2865" xr:uid="{23D5F33C-D27A-4C6D-B264-8870395B989D}"/>
    <cellStyle name="AggOrange9 4 3 4" xfId="942" xr:uid="{0F3DCB90-29FE-47AC-9560-792FFCFDCAC4}"/>
    <cellStyle name="AggOrange9 4 3 4 2" xfId="2516" xr:uid="{EEB5D51B-E949-4BD6-A9ED-35A12BE08E60}"/>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19" xr:uid="{62809CEF-81B7-49D0-ADFA-96F4E22B1904}"/>
    <cellStyle name="AggOrange9 4 4 2 3" xfId="1773" xr:uid="{8BFDD4A5-039A-450F-BBF2-043618C7336D}"/>
    <cellStyle name="AggOrange9 4 4 2 3 2" xfId="3323" xr:uid="{D879F1EC-5A32-4963-B4C9-B560EF859B13}"/>
    <cellStyle name="AggOrange9 4 4 2 4" xfId="2210" xr:uid="{84FF8B49-D2A9-4190-B7DB-3E84AFF5C3D2}"/>
    <cellStyle name="AggOrange9 4 4 3" xfId="1352" xr:uid="{9E151381-13F4-41C3-8522-BD76BFDA93DF}"/>
    <cellStyle name="AggOrange9 4 4 3 2" xfId="2911" xr:uid="{F214ECA7-7F4F-44D5-91BF-9434B0487B2C}"/>
    <cellStyle name="AggOrange9 4 4 4" xfId="949" xr:uid="{43DD6F8D-30A7-4A96-9053-80B8E19FC4D6}"/>
    <cellStyle name="AggOrange9 4 4 4 2" xfId="2522" xr:uid="{A2AE50E6-F918-424D-8BBF-E3410F35DF03}"/>
    <cellStyle name="AggOrange9 4 4 5" xfId="2004" xr:uid="{BAF9643C-7317-456D-9967-F3F0F2D008B4}"/>
    <cellStyle name="AggOrange9 4 5" xfId="1099" xr:uid="{60E98770-1559-4A6A-9586-038D81CEA5B6}"/>
    <cellStyle name="AggOrange9 4 5 2" xfId="2662" xr:uid="{0FB1091A-7684-4FF3-8E63-E9627DBEF13F}"/>
    <cellStyle name="AggOrange9 4 6" xfId="1064" xr:uid="{C1F34B0A-0BEF-46C9-8D0E-1E1E947E4A11}"/>
    <cellStyle name="AggOrange9 4 6 2" xfId="2628" xr:uid="{49CB8580-D67A-441B-AB89-B6AA6375CAB9}"/>
    <cellStyle name="AggOrange9 4 7" xfId="1790" xr:uid="{41D0B062-74ED-460A-B3C1-0AF3BEDD2638}"/>
    <cellStyle name="AggOrange9 5" xfId="105" xr:uid="{ECF81999-9171-4651-B7A0-43172B1BCB26}"/>
    <cellStyle name="AggOrange9 5 2" xfId="2358" xr:uid="{0E23EAE5-C8B9-4244-89F8-31D8EE969CC3}"/>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1" xr:uid="{BDB67E04-CDBB-4FA5-80CA-122B12EEA859}"/>
    <cellStyle name="AggOrangeLBorder 2 3 2 2 3" xfId="1240" xr:uid="{F24CA7B3-3537-45E8-A965-F50996B57232}"/>
    <cellStyle name="AggOrangeLBorder 2 3 2 2 3 2" xfId="2801" xr:uid="{E35D3E7F-4D90-4B61-B435-B1630ADEA68C}"/>
    <cellStyle name="AggOrangeLBorder 2 3 2 2 4" xfId="2222" xr:uid="{827ACD91-717A-47D0-9D31-4032FDB8376E}"/>
    <cellStyle name="AggOrangeLBorder 2 3 2 3" xfId="1364" xr:uid="{5AFE6286-8509-452C-9BC6-C6D0A5A05649}"/>
    <cellStyle name="AggOrangeLBorder 2 3 2 3 2" xfId="2923" xr:uid="{F40A2F28-8DB7-497F-A600-3AC144CD826A}"/>
    <cellStyle name="AggOrangeLBorder 2 3 2 4" xfId="1847" xr:uid="{5A7B76A0-D371-434F-AE26-A4844CC8F018}"/>
    <cellStyle name="AggOrangeLBorder 2 3 2 4 2" xfId="3388" xr:uid="{EEBA1942-F61D-4E34-AF94-A91807A3F331}"/>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1" xr:uid="{49356B88-9EED-427B-9831-7AB5DEE5F4BA}"/>
    <cellStyle name="AggOrangeLBorder 2 3 3 2 3" xfId="1171" xr:uid="{F9E8E80B-5A9E-4742-B112-B22C3141B647}"/>
    <cellStyle name="AggOrangeLBorder 2 3 3 2 3 2" xfId="2734" xr:uid="{754376F9-1087-4D4E-8AD6-C62B16109465}"/>
    <cellStyle name="AggOrangeLBorder 2 3 3 2 4" xfId="2162" xr:uid="{ABAE1515-BB4B-4F72-ABCB-E3D83402AE41}"/>
    <cellStyle name="AggOrangeLBorder 2 3 3 3" xfId="1304" xr:uid="{8FCB1DF5-158A-479F-A1CC-8491156E3088}"/>
    <cellStyle name="AggOrangeLBorder 2 3 3 3 2" xfId="2863" xr:uid="{632970C2-5E3A-4A00-A6DA-6C7FB6B88F90}"/>
    <cellStyle name="AggOrangeLBorder 2 3 3 4" xfId="1839" xr:uid="{EBF40992-B590-4F54-A7E3-36E425BFE4AD}"/>
    <cellStyle name="AggOrangeLBorder 2 3 3 4 2" xfId="3382" xr:uid="{69C7C5FB-E898-4483-B273-BCB854841BFC}"/>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097" xr:uid="{E98CEBF6-AAF3-4B9C-89A0-65937788F4E2}"/>
    <cellStyle name="AggOrangeLBorder 2 3 4 2 3" xfId="1066" xr:uid="{7F862D67-BD6D-4F7F-BED9-476C248B17DE}"/>
    <cellStyle name="AggOrangeLBorder 2 3 4 2 3 2" xfId="2630" xr:uid="{963F162C-FA29-49D1-B572-01D2E04261AA}"/>
    <cellStyle name="AggOrangeLBorder 2 3 4 2 4" xfId="2188" xr:uid="{670CFA89-B7C8-4BCC-88AE-C1055C279D02}"/>
    <cellStyle name="AggOrangeLBorder 2 3 4 3" xfId="1330" xr:uid="{F91AC317-734C-4738-B5A1-E5AE818C8B1C}"/>
    <cellStyle name="AggOrangeLBorder 2 3 4 3 2" xfId="2889" xr:uid="{9C68C4FF-BCB6-4F44-8DC4-3EA8BCCD6EEA}"/>
    <cellStyle name="AggOrangeLBorder 2 3 4 4" xfId="1746" xr:uid="{E0479174-88BA-40D8-8FAD-07A2236B686F}"/>
    <cellStyle name="AggOrangeLBorder 2 3 4 4 2" xfId="3299" xr:uid="{65FD9C9F-999A-4AFC-BEB1-D90D6A3588CB}"/>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65" xr:uid="{C1328525-EFC9-428A-8AF4-2331FD81B712}"/>
    <cellStyle name="AggOrangeLBorder 2 3 7" xfId="1016" xr:uid="{84D32DF9-DF16-4289-8462-3CD7508D097F}"/>
    <cellStyle name="AggOrangeLBorder 2 3 7 2" xfId="2582" xr:uid="{B4ED5924-CDB4-4FBD-8877-3FF6B9728936}"/>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0" xr:uid="{5ECF06DB-2961-486A-B018-12F1CF4916F4}"/>
    <cellStyle name="AggOrangeLBorder 4 2 2 3" xfId="1207" xr:uid="{FBAC266C-358B-4009-AC9C-E726880A853A}"/>
    <cellStyle name="AggOrangeLBorder 4 2 2 3 2" xfId="2770" xr:uid="{E18472EE-C8CE-4F93-B24E-30A8C1EDA40F}"/>
    <cellStyle name="AggOrangeLBorder 4 2 2 4" xfId="2221" xr:uid="{CDC53022-5836-41CE-AAA7-31B282A70C62}"/>
    <cellStyle name="AggOrangeLBorder 4 2 3" xfId="1363" xr:uid="{46F3DDFF-CFA4-4196-BD90-BD9DF0321648}"/>
    <cellStyle name="AggOrangeLBorder 4 2 3 2" xfId="2922" xr:uid="{2497731E-6FAF-4824-8078-93C357B03658}"/>
    <cellStyle name="AggOrangeLBorder 4 2 4" xfId="23" xr:uid="{4D71EC3B-96B2-43D7-B54D-FD23E6ADE8DF}"/>
    <cellStyle name="AggOrangeLBorder 4 2 4 2" xfId="2311" xr:uid="{6428CC19-87A8-40C5-9DDE-84D061716EA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2" xr:uid="{A872AA2A-F1C4-42C9-9983-0DAC2C68D438}"/>
    <cellStyle name="AggOrangeLBorder 4 3 2 3" xfId="1653" xr:uid="{278527A4-5B68-4FC1-8B44-0DA3DB5D1EDB}"/>
    <cellStyle name="AggOrangeLBorder 4 3 2 3 2" xfId="3212" xr:uid="{504845BA-B7BD-40CB-8EF1-C6E20BF0EAA5}"/>
    <cellStyle name="AggOrangeLBorder 4 3 2 4" xfId="2163" xr:uid="{F8189368-07E6-4C69-95B6-2184943426B7}"/>
    <cellStyle name="AggOrangeLBorder 4 3 3" xfId="1305" xr:uid="{82C2F101-F7AB-49ED-8F7D-010211193F37}"/>
    <cellStyle name="AggOrangeLBorder 4 3 3 2" xfId="2864" xr:uid="{AE3E0FA1-797C-45A4-8DB9-3C33A7F3D6F7}"/>
    <cellStyle name="AggOrangeLBorder 4 3 4" xfId="30" xr:uid="{4F9F11EC-865E-4343-85EF-34675007BB3A}"/>
    <cellStyle name="AggOrangeLBorder 4 3 4 2" xfId="2314" xr:uid="{9A389CF1-5281-402B-B5BE-3CD77A62C39E}"/>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3" xr:uid="{BD5EE1CC-9C99-43FA-B94D-E88158352D2B}"/>
    <cellStyle name="AggOrangeLBorder 4 4 2 3" xfId="1123" xr:uid="{11A09B5D-BC07-4FD6-8165-ED5CB059BD69}"/>
    <cellStyle name="AggOrangeLBorder 4 4 2 3 2" xfId="2686" xr:uid="{CDCFD9CE-1EC7-46A5-99F7-7B478287BBCC}"/>
    <cellStyle name="AggOrangeLBorder 4 4 2 4" xfId="2184" xr:uid="{55F7BF0F-2425-4158-851B-CBC446D5129B}"/>
    <cellStyle name="AggOrangeLBorder 4 4 3" xfId="1326" xr:uid="{5D0C3E06-BF62-4381-91DD-8E9CBBA5E211}"/>
    <cellStyle name="AggOrangeLBorder 4 4 3 2" xfId="2885" xr:uid="{F9B79F7B-9122-4E32-A119-DCCE3AF8199E}"/>
    <cellStyle name="AggOrangeLBorder 4 4 4" xfId="1834" xr:uid="{8739FA3D-6379-431C-885F-3F62D24A2AA7}"/>
    <cellStyle name="AggOrangeLBorder 4 4 4 2" xfId="3378" xr:uid="{B7D5B6B7-1D4E-4F62-B954-38D7F9DCC3DF}"/>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64" xr:uid="{DB9DCC4A-AC17-48BA-A919-A03923553D1A}"/>
    <cellStyle name="AggOrangeLBorder 4 7" xfId="1737" xr:uid="{2A6E9DAC-B3CD-4025-9B48-C5BE8AE1251C}"/>
    <cellStyle name="AggOrangeLBorder 4 7 2" xfId="3290" xr:uid="{C8D5FB44-C467-47C9-9348-8A68860439E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48" xr:uid="{D2C88F3B-FC73-458F-9963-476AD91FD069}"/>
    <cellStyle name="AggOrangeRBorder 2 2 2 2 3" xfId="1143" xr:uid="{8E4121C3-9B43-48AA-9624-897D76F02D38}"/>
    <cellStyle name="AggOrangeRBorder 2 2 2 2 3 2" xfId="2706" xr:uid="{2251947A-1A98-4398-AFF6-712265632FFE}"/>
    <cellStyle name="AggOrangeRBorder 2 2 2 2 4" xfId="2139" xr:uid="{FAE8159E-33E4-4EC2-B6A8-0366F30ED249}"/>
    <cellStyle name="AggOrangeRBorder 2 2 2 3" xfId="1281" xr:uid="{E0759544-477B-41B2-AA75-F4774F28609E}"/>
    <cellStyle name="AggOrangeRBorder 2 2 2 3 2" xfId="2840" xr:uid="{4C7FFB01-E811-416F-BE04-80BD1576C84D}"/>
    <cellStyle name="AggOrangeRBorder 2 2 2 4" xfId="32" xr:uid="{38BAC079-AE19-4DD2-BFCA-FA80267A5120}"/>
    <cellStyle name="AggOrangeRBorder 2 2 2 4 2" xfId="2316" xr:uid="{6A13213D-F84E-4958-828B-9A182FFA162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3" xr:uid="{41CEE16E-A210-4801-921C-7EB5F3700F5B}"/>
    <cellStyle name="AggOrangeRBorder 2 3 2 2 3" xfId="1017" xr:uid="{9FFA9615-788E-49E7-B8B6-79271ECAAF16}"/>
    <cellStyle name="AggOrangeRBorder 2 3 2 2 3 2" xfId="2583" xr:uid="{56D25655-76C7-499C-AB52-6FA58835A0C0}"/>
    <cellStyle name="AggOrangeRBorder 2 3 2 2 4" xfId="2224" xr:uid="{C35BB5F4-5DC2-4FBB-86F4-0F88C33026B8}"/>
    <cellStyle name="AggOrangeRBorder 2 3 2 3" xfId="1366" xr:uid="{258F9C50-41FF-4D26-8111-3C3DDC00FA4E}"/>
    <cellStyle name="AggOrangeRBorder 2 3 2 3 2" xfId="2925" xr:uid="{2F23F8EB-8C78-4F30-9087-F7C9F3645FFE}"/>
    <cellStyle name="AggOrangeRBorder 2 3 2 4" xfId="936" xr:uid="{6947EB51-8B2E-4880-A5BA-C9EA755BAD07}"/>
    <cellStyle name="AggOrangeRBorder 2 3 2 4 2" xfId="2510" xr:uid="{7FF44277-96AF-45C2-A4BE-6D5B9EAB9DAD}"/>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09" xr:uid="{8A624335-11DC-4D27-AE7B-6A9C1A46EF9D}"/>
    <cellStyle name="AggOrangeRBorder 2 3 3 2 3" xfId="1825" xr:uid="{B8822FA8-F363-4F6F-AB44-021D201B4472}"/>
    <cellStyle name="AggOrangeRBorder 2 3 3 2 3 2" xfId="3369" xr:uid="{F291242D-B8E3-42E6-A47C-C6B38E2D71D9}"/>
    <cellStyle name="AggOrangeRBorder 2 3 3 2 4" xfId="2200" xr:uid="{A4C66FAA-6E54-43FB-9587-C256145114DA}"/>
    <cellStyle name="AggOrangeRBorder 2 3 3 3" xfId="1342" xr:uid="{CF9513E5-75AA-4AEF-B6F6-3A8F5EA1A108}"/>
    <cellStyle name="AggOrangeRBorder 2 3 3 3 2" xfId="2901" xr:uid="{6BB020E0-CFF0-4A2A-B3EC-95EBBF4CB6D9}"/>
    <cellStyle name="AggOrangeRBorder 2 3 3 4" xfId="1175" xr:uid="{7F49DF88-988F-4FB3-B176-687A077DD428}"/>
    <cellStyle name="AggOrangeRBorder 2 3 3 4 2" xfId="2738" xr:uid="{B66B6E2C-DC1C-4E2B-A2E5-E90221B61931}"/>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1" xr:uid="{7612335E-E576-4076-B2DD-7710854713FD}"/>
    <cellStyle name="AggOrangeRBorder 2 3 4 2 3" xfId="1130" xr:uid="{62047FEF-0E89-4F92-9E0A-4D99D9C43065}"/>
    <cellStyle name="AggOrangeRBorder 2 3 4 2 3 2" xfId="2693" xr:uid="{9111CE84-969B-49F0-9120-11D439B8C835}"/>
    <cellStyle name="AggOrangeRBorder 2 3 4 2 4" xfId="2182" xr:uid="{ACB3E252-6AA6-4DF2-BEBA-0F7949474B4F}"/>
    <cellStyle name="AggOrangeRBorder 2 3 4 3" xfId="1324" xr:uid="{3AE6C888-787C-4616-98C2-B7C5B4FB02B8}"/>
    <cellStyle name="AggOrangeRBorder 2 3 4 3 2" xfId="2883" xr:uid="{AD8DE35F-EF1C-44FE-828B-46AC5A070627}"/>
    <cellStyle name="AggOrangeRBorder 2 3 4 4" xfId="1056" xr:uid="{04F1CFC5-500B-4F0B-8235-877DA7E350EC}"/>
    <cellStyle name="AggOrangeRBorder 2 3 4 4 2" xfId="2621" xr:uid="{691D4C8A-96D4-4F27-887A-1F263E848CE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67" xr:uid="{700B871B-BCB5-4458-B1DD-8D9245981713}"/>
    <cellStyle name="AggOrangeRBorder 2 3 7" xfId="984" xr:uid="{20AAAD20-7A94-4B8F-93F7-4AE4A6154E59}"/>
    <cellStyle name="AggOrangeRBorder 2 3 7 2" xfId="2553" xr:uid="{4CE6BAA8-1A57-4DCF-9492-D84486CD3E9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59" xr:uid="{5E83CDA0-C600-4F3C-AB5F-B2F75EC68687}"/>
    <cellStyle name="AggOrangeRBorder 3 2 2 3" xfId="1087" xr:uid="{49F5C4C8-AEC8-4C31-BC39-2664C40759F6}"/>
    <cellStyle name="AggOrangeRBorder 3 2 2 3 2" xfId="2650" xr:uid="{A05EB6B3-6C31-424E-BB49-DC38711D6E4B}"/>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67" xr:uid="{06405183-BCA1-48C4-B8FF-E05EE81A12BF}"/>
    <cellStyle name="AggOrangeRBorder 3 2 3 3" xfId="1650" xr:uid="{47574BA9-7452-44C7-828E-D4C8D44C0EC9}"/>
    <cellStyle name="AggOrangeRBorder 3 2 3 3 2" xfId="3209" xr:uid="{4F114F84-B604-471A-BE83-5EF1D0208B43}"/>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2" xr:uid="{2561558B-FBF8-42AF-A77E-DC013FB26AE6}"/>
    <cellStyle name="AggOrangeRBorder 4 2 2 3" xfId="1205" xr:uid="{92613A26-C0DD-454E-AC17-B250EA72A96D}"/>
    <cellStyle name="AggOrangeRBorder 4 2 2 3 2" xfId="2768" xr:uid="{2F7C612F-5060-4CFC-9EB5-C2D9AE7C9DB1}"/>
    <cellStyle name="AggOrangeRBorder 4 2 2 4" xfId="2223" xr:uid="{DD9D133C-F267-4108-8626-792D26B1D55A}"/>
    <cellStyle name="AggOrangeRBorder 4 2 3" xfId="1365" xr:uid="{602B1FBE-FA4A-4B1C-B2BD-92484EB47EB1}"/>
    <cellStyle name="AggOrangeRBorder 4 2 3 2" xfId="2924" xr:uid="{D59B9C5A-A385-45D4-9E07-6613B8B8B735}"/>
    <cellStyle name="AggOrangeRBorder 4 2 4" xfId="1642" xr:uid="{E8AC3049-F304-474A-A1D1-7DEF1E195777}"/>
    <cellStyle name="AggOrangeRBorder 4 2 4 2" xfId="3201" xr:uid="{1EC98234-B95F-426A-B704-F5DDA6E85BB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65" xr:uid="{3DB5ACA1-A813-4077-BEAF-DF85023F7C4B}"/>
    <cellStyle name="AggOrangeRBorder 4 3 2 3" xfId="1651" xr:uid="{472AEF43-7356-4C7C-8CB3-44CF56D03C41}"/>
    <cellStyle name="AggOrangeRBorder 4 3 2 3 2" xfId="3210" xr:uid="{A92E3E6E-6F54-475A-9C7C-87394E94E209}"/>
    <cellStyle name="AggOrangeRBorder 4 3 2 4" xfId="2256" xr:uid="{8C8F8806-D1A5-4EBD-9F6F-07ED431A5016}"/>
    <cellStyle name="AggOrangeRBorder 4 3 3" xfId="1398" xr:uid="{1EDABB46-AC3E-47ED-8C1C-E71122946C69}"/>
    <cellStyle name="AggOrangeRBorder 4 3 3 2" xfId="2957" xr:uid="{F333D52F-CC3E-4FE6-BA8A-55BF665821AA}"/>
    <cellStyle name="AggOrangeRBorder 4 3 4" xfId="1809" xr:uid="{9E539613-AF05-4C47-8F54-28ABBEFD115B}"/>
    <cellStyle name="AggOrangeRBorder 4 3 4 2" xfId="3355" xr:uid="{EA14B53A-2864-4D4D-BC85-A1551530C41E}"/>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86" xr:uid="{A78FDA1D-CF0B-448B-90C0-58119810C51D}"/>
    <cellStyle name="AggOrangeRBorder 4 4 2 3" xfId="1899" xr:uid="{DD3A5DE9-2DAD-452C-9A84-70A5421513F5}"/>
    <cellStyle name="AggOrangeRBorder 4 4 2 3 2" xfId="3436" xr:uid="{3CB22580-B282-4A7C-9E3F-F05BA01C95B2}"/>
    <cellStyle name="AggOrangeRBorder 4 4 2 4" xfId="2277" xr:uid="{E0028E85-36FA-4E3A-8675-827BC9656C75}"/>
    <cellStyle name="AggOrangeRBorder 4 4 3" xfId="1419" xr:uid="{D15A459B-D235-4E82-ACF2-9F01B09DFCE2}"/>
    <cellStyle name="AggOrangeRBorder 4 4 3 2" xfId="2978" xr:uid="{06A5B7DF-76AD-491E-AC05-8AFA2510DFBC}"/>
    <cellStyle name="AggOrangeRBorder 4 4 4" xfId="1728" xr:uid="{51528890-16CC-4356-BC60-BEDAA17170B9}"/>
    <cellStyle name="AggOrangeRBorder 4 4 4 2" xfId="3282" xr:uid="{0C01EA14-0C0A-40DC-B046-D72BFEA5CD4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66" xr:uid="{F9C16BB6-653B-4E8F-9B2D-8D55D5FBAFBF}"/>
    <cellStyle name="AggOrangeRBorder 4 7" xfId="1198" xr:uid="{2BC91A93-706D-48CD-8E6C-FDCBCEBCE6D4}"/>
    <cellStyle name="AggOrangeRBorder 4 7 2" xfId="2761" xr:uid="{623E4AD1-74D7-40E2-9B9A-E41393C7DAB6}"/>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976" hidden="1" xr:uid="{1C778A0C-36DF-4D18-BA98-3C1FF712BE7F}"/>
    <cellStyle name="Ausgabe" xfId="979" hidden="1" xr:uid="{606112EE-F7CF-4E82-8A35-2D2923DE32AA}"/>
    <cellStyle name="Ausgabe" xfId="1761" hidden="1" xr:uid="{0658D417-A912-4A2E-924C-66C5198589FB}"/>
    <cellStyle name="Ausgabe" xfId="1197" hidden="1" xr:uid="{1CEF1466-E766-49CE-AA97-92E08346BB17}"/>
    <cellStyle name="Ausgabe" xfId="2597" hidden="1" xr:uid="{954DC231-40CC-4C93-BB67-573A95B275D9}"/>
    <cellStyle name="Ausgabe" xfId="3313" hidden="1" xr:uid="{6E3457A6-4F71-4CD0-8E88-2067281E9C7A}"/>
    <cellStyle name="Ausgabe" xfId="72" hidden="1" xr:uid="{FD0CE4B1-4F25-4FC2-9039-77C4EF5B8542}"/>
    <cellStyle name="Ausgabe" xfId="945" hidden="1" xr:uid="{C428F05D-C29A-4976-B2ED-25CC7DE27D50}"/>
    <cellStyle name="Ausgabe" xfId="1031" hidden="1" xr:uid="{C10C5EA9-9D24-44F2-8133-FC3F2378B5C0}"/>
    <cellStyle name="Ausgabe" xfId="3461" hidden="1" xr:uid="{8A86FB40-BD40-4B10-BBC2-D54D8E8EEAAC}"/>
    <cellStyle name="Ausgabe" xfId="2548" hidden="1" xr:uid="{5BAA48C3-840F-40AF-9A56-A4593622B48B}"/>
    <cellStyle name="Ausgabe" xfId="2760" hidden="1" xr:uid="{F6722D4F-BC5F-477D-BEEC-5DB570606F42}"/>
    <cellStyle name="Ausgabe" xfId="2551" hidden="1" xr:uid="{7EAFAD7A-8D02-4EE9-BA0B-BD0246B7431F}"/>
    <cellStyle name="Ausgabe" xfId="2296" hidden="1" xr:uid="{8941D815-6BA3-4F24-84D6-9836C7FC2A70}"/>
    <cellStyle name="Ausgabe" xfId="2326" hidden="1" xr:uid="{8D9B602F-0BFF-4731-9036-982F2BBC0DBF}"/>
    <cellStyle name="Ausgabe" xfId="2518" hidden="1" xr:uid="{CA3A6798-DC83-4AE6-86A3-1832EB994FF9}"/>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0" xr:uid="{7601A6B0-09BF-4A4A-909C-A269411CEF99}"/>
    <cellStyle name="Ausgabe 2 2 2 3" xfId="961" xr:uid="{70458FE3-2AC6-4623-A93C-EB2B31F12394}"/>
    <cellStyle name="Ausgabe 2 2 2 3 2" xfId="2534" xr:uid="{72E3A36C-32D6-4F4A-9A16-D68E57ABE2F2}"/>
    <cellStyle name="Ausgabe 2 2 2 4" xfId="2261" xr:uid="{F5BF272D-9C38-4CAE-918B-ED225D22F118}"/>
    <cellStyle name="Ausgabe 2 2 3" xfId="1403" xr:uid="{E2611922-C36F-4D26-A40E-46041A4F7E99}"/>
    <cellStyle name="Ausgabe 2 2 3 2" xfId="2962" xr:uid="{DFE48B0F-C134-4E4B-A072-A0E0099C76F1}"/>
    <cellStyle name="Ausgabe 2 2 4" xfId="1120" xr:uid="{E2B209BB-4792-45F5-ABA5-A5707BFDD96D}"/>
    <cellStyle name="Ausgabe 2 2 4 2" xfId="2683" xr:uid="{8925604A-CAE9-495E-B9C6-E1D22280362E}"/>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55" xr:uid="{FC6DE792-CEE7-425E-B244-64845A819169}"/>
    <cellStyle name="Ausgabe 2 3 2 3" xfId="1266" xr:uid="{D8D31FD4-BEFB-4455-8C99-D42B8BB2EB17}"/>
    <cellStyle name="Ausgabe 2 3 2 3 2" xfId="2825" xr:uid="{586EE6C7-02C6-4EF4-B93D-ACB2BFBE2B84}"/>
    <cellStyle name="Ausgabe 2 3 2 4" xfId="2146" xr:uid="{1F0B344F-DFCD-46CE-AAAA-5E8CF20CDD4B}"/>
    <cellStyle name="Ausgabe 2 3 3" xfId="1288" xr:uid="{CABFADD3-42B4-4829-978E-2563F3592C67}"/>
    <cellStyle name="Ausgabe 2 3 3 2" xfId="2847" xr:uid="{84D1383B-1D03-4166-89C3-D9B9E64FA9B2}"/>
    <cellStyle name="Ausgabe 2 3 4" xfId="1730" xr:uid="{5CE59F8C-E0F7-42E6-9FBE-93727BDDB9FD}"/>
    <cellStyle name="Ausgabe 2 3 4 2" xfId="3284" xr:uid="{A69FAD9A-4527-4050-8312-5CD3A5143545}"/>
    <cellStyle name="Ausgabe 2 3 5" xfId="1940" xr:uid="{3EB8CB90-1233-468F-9FB7-CAAD0D1512DE}"/>
    <cellStyle name="Ausgabe 2 4" xfId="741" xr:uid="{5DAC2155-C3D4-4B27-8802-2E66A06C2EA2}"/>
    <cellStyle name="Ausgabe 2 4 2" xfId="1454" xr:uid="{5CF04721-4F78-4FA7-A415-C572A3171FE9}"/>
    <cellStyle name="Ausgabe 2 4 2 2" xfId="3013" xr:uid="{09A014E2-6FC7-4CE9-9203-D6D2B37652AF}"/>
    <cellStyle name="Ausgabe 2 4 3" xfId="1052" xr:uid="{5ADB613D-23E1-4476-B8CC-900D6A08DFFC}"/>
    <cellStyle name="Ausgabe 2 4 3 2" xfId="2617" xr:uid="{A93A5773-4867-4C50-AB89-952F803F0194}"/>
    <cellStyle name="Ausgabe 2 4 4" xfId="2104" xr:uid="{41DC9706-B114-4EDE-96E2-756413219E72}"/>
    <cellStyle name="Ausgabe 2 5" xfId="1193" xr:uid="{5318009E-3C64-47DF-B90D-86753CC7009E}"/>
    <cellStyle name="Ausgabe 2 5 2" xfId="2756" xr:uid="{6A5681F4-534A-46F7-AD83-E62197544E39}"/>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2" xr:uid="{786B1F56-005D-4343-B3AB-B3F4ADF83CE6}"/>
    <cellStyle name="Ausgabe 3 2 2 3" xfId="1724" xr:uid="{2C41F16A-C082-45B0-B744-6FA011A2404D}"/>
    <cellStyle name="Ausgabe 3 2 2 3 2" xfId="3278" xr:uid="{D1497DA2-213B-4828-97EF-56D5AA507568}"/>
    <cellStyle name="Ausgabe 3 2 2 4" xfId="2233" xr:uid="{44EC6D2F-6503-459B-B068-C7575D61C8A2}"/>
    <cellStyle name="Ausgabe 3 2 3" xfId="1375" xr:uid="{D4F704E2-4B38-4226-BAB1-61FC78FE1669}"/>
    <cellStyle name="Ausgabe 3 2 3 2" xfId="2934" xr:uid="{61171B86-55DA-4963-BB19-FB5FD5E4F604}"/>
    <cellStyle name="Ausgabe 3 2 4" xfId="1786" xr:uid="{42D9F5E4-2BCB-4735-A0D8-5BB0710584CB}"/>
    <cellStyle name="Ausgabe 3 2 4 2" xfId="3334" xr:uid="{23DDBAA5-99DE-49CF-86AD-85DDDF0310BD}"/>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1" xr:uid="{A83C534E-0F77-4365-AFF1-44131168FF6C}"/>
    <cellStyle name="Ausgabe 3 3 2 3" xfId="1133" xr:uid="{EF8A0AC6-55CC-4B34-8559-441FB7809E2C}"/>
    <cellStyle name="Ausgabe 3 3 2 3 2" xfId="2696" xr:uid="{CBBAF492-4083-46A4-826E-451696837DF8}"/>
    <cellStyle name="Ausgabe 3 3 2 4" xfId="2152" xr:uid="{10687198-C881-4144-B904-89A9C8156240}"/>
    <cellStyle name="Ausgabe 3 3 3" xfId="1294" xr:uid="{98CE3634-DC7A-43D5-AFD8-C903E193C5D4}"/>
    <cellStyle name="Ausgabe 3 3 3 2" xfId="2853" xr:uid="{53B69E40-D43D-4F1B-B9D3-53002C984FEE}"/>
    <cellStyle name="Ausgabe 3 3 4" xfId="1779" xr:uid="{C581E619-1CEB-4F7B-91E5-4FB4E13CA7C6}"/>
    <cellStyle name="Ausgabe 3 3 4 2" xfId="3329" xr:uid="{E5B55989-3DCA-4CEA-82D2-ABBD9EBF52B6}"/>
    <cellStyle name="Ausgabe 3 3 5" xfId="1946" xr:uid="{FF976E02-7A1E-47F9-8A9D-CF60DD45D43A}"/>
    <cellStyle name="Ausgabe 3 4" xfId="738" xr:uid="{C20C282F-FE2C-4F37-941B-EA4409415A9E}"/>
    <cellStyle name="Ausgabe 3 4 2" xfId="1451" xr:uid="{7C3F5A3F-2288-4870-9C51-74FCCFC74878}"/>
    <cellStyle name="Ausgabe 3 4 2 2" xfId="3010" xr:uid="{FAF5E91F-976B-4E6D-9A31-4BD5C1EEB801}"/>
    <cellStyle name="Ausgabe 3 4 3" xfId="1703" xr:uid="{1FAD0B90-D8FD-493A-A32D-BB71A7A15DEE}"/>
    <cellStyle name="Ausgabe 3 4 3 2" xfId="3258" xr:uid="{A08DC9C3-D40D-4A09-9919-61A2959D1EAD}"/>
    <cellStyle name="Ausgabe 3 4 4" xfId="2102" xr:uid="{617A14AB-70C9-4761-86AF-7950619EBE17}"/>
    <cellStyle name="Ausgabe 3 5" xfId="1115" xr:uid="{EE38B667-7B76-45FF-B651-920BC28BE3CB}"/>
    <cellStyle name="Ausgabe 3 5 2" xfId="2678" xr:uid="{900CEB70-9C64-4930-9F48-6746787AD878}"/>
    <cellStyle name="Ausgabe 4" xfId="579" xr:uid="{D36C411C-1044-41DF-9819-07D0FA3F9560}"/>
    <cellStyle name="Ausgabe 4 2" xfId="794" xr:uid="{90638120-5F89-4E54-8FA9-F6F6E7D8ED45}"/>
    <cellStyle name="Ausgabe 4 2 2" xfId="1507" xr:uid="{8FBAA1AE-AF0F-4375-9077-61CD653CB11F}"/>
    <cellStyle name="Ausgabe 4 2 2 2" xfId="3066" xr:uid="{47DE75BC-EEE8-4575-87FF-46CE8858648F}"/>
    <cellStyle name="Ausgabe 4 2 3" xfId="975" xr:uid="{5637F195-15B5-4A43-ADA0-2BA364F7373A}"/>
    <cellStyle name="Ausgabe 4 2 3 2" xfId="2547" xr:uid="{EB6A4E03-9C62-467A-AB11-82A288D34553}"/>
    <cellStyle name="Ausgabe 4 2 4" xfId="2157" xr:uid="{254840A2-D917-4624-BDDE-9C515A85AC47}"/>
    <cellStyle name="Ausgabe 4 3" xfId="1299" xr:uid="{0F1E8DB2-9258-4FD1-BA2C-3653594A48D7}"/>
    <cellStyle name="Ausgabe 4 3 2" xfId="2858" xr:uid="{D3372AC0-8149-4575-A274-C73626FC57F9}"/>
    <cellStyle name="Ausgabe 4 4" xfId="1713" xr:uid="{DBDC1E07-4293-45A7-8120-393A53F54CF1}"/>
    <cellStyle name="Ausgabe 4 4 2" xfId="3268" xr:uid="{BD8BAB90-5C69-403B-87C2-F877CA0E53FE}"/>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85" xr:uid="{C21F2802-751F-41CE-B67D-08983DF2232E}"/>
    <cellStyle name="Ausgabe 5 2 3" xfId="1898" xr:uid="{68B2D869-BDC9-4690-8115-1EAC63154360}"/>
    <cellStyle name="Ausgabe 5 2 3 2" xfId="3435" xr:uid="{9DE07753-8EF9-445C-B6C8-DF0826D5643E}"/>
    <cellStyle name="Ausgabe 5 2 4" xfId="2276" xr:uid="{83BDE257-6FB9-4EC1-B17E-73A1B7DFB90A}"/>
    <cellStyle name="Ausgabe 5 3" xfId="1418" xr:uid="{DA1679CA-EB66-4BCC-BA0E-38FEE251F111}"/>
    <cellStyle name="Ausgabe 5 3 2" xfId="2977" xr:uid="{EC54A638-8F3E-40AD-B9C5-7B3FC71AB283}"/>
    <cellStyle name="Ausgabe 5 4" xfId="1640" xr:uid="{766D8667-3E44-40BA-A64D-7187D11177CE}"/>
    <cellStyle name="Ausgabe 5 4 2" xfId="3199" xr:uid="{C0B25B08-5D97-479A-838C-63F7CD51F8B3}"/>
    <cellStyle name="Ausgabe 5 5" xfId="2070" xr:uid="{2C682439-CDAA-40DF-93CA-B416CC3667AF}"/>
    <cellStyle name="Ausgabe 6" xfId="714" xr:uid="{2D5CE56D-E652-40BB-9D88-01F3DBF28301}"/>
    <cellStyle name="Ausgabe 6 2" xfId="1434" xr:uid="{C9BE8B5B-D624-493B-A76D-65DEC5516530}"/>
    <cellStyle name="Ausgabe 6 2 2" xfId="2993" xr:uid="{2DB7A073-5960-463E-97B6-9FA048FFBA8B}"/>
    <cellStyle name="Ausgabe 6 3" xfId="1744" xr:uid="{7301DDA4-EA0A-4130-83F0-DC8041CD2D0E}"/>
    <cellStyle name="Ausgabe 6 3 2" xfId="3297" xr:uid="{81B9B392-9398-46E5-8982-343BB4715CCF}"/>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2519" hidden="1" xr:uid="{446144F1-3B83-410E-88A4-E094D425171F}"/>
    <cellStyle name="Berechnung" xfId="1030" hidden="1" xr:uid="{F3A04E6F-FB9A-48B6-ADF6-6B773DF2919A}"/>
    <cellStyle name="Berechnung" xfId="1853" hidden="1" xr:uid="{891883A0-670E-4824-82CB-7E0B347770F0}"/>
    <cellStyle name="Berechnung" xfId="1685" hidden="1" xr:uid="{3F0D1D91-0DEF-4799-BDED-CBA26C46ACC7}"/>
    <cellStyle name="Berechnung" xfId="946" hidden="1" xr:uid="{D9D46B9D-BCFC-4ED4-AD3E-8CA788D5B50C}"/>
    <cellStyle name="Berechnung" xfId="73" hidden="1" xr:uid="{B5FDA23B-A1B5-42A4-9385-68FC0D80A331}"/>
    <cellStyle name="Berechnung" xfId="3468" hidden="1" xr:uid="{CE01BB6C-2BDD-4671-BFA8-04284A824DAF}"/>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A086A8E9-A634-43C3-9703-B9E975A57C10}"/>
    <cellStyle name="Berechnung" xfId="3241" hidden="1" xr:uid="{725FC98A-D5C2-4153-84FE-B5188C41A56A}"/>
    <cellStyle name="Berechnung" xfId="3242" hidden="1" xr:uid="{DDB7D749-06F3-43D7-B590-6824CE5597CC}"/>
    <cellStyle name="Berechnung" xfId="2688" hidden="1" xr:uid="{F9997FE0-2D06-4171-9E8E-103242603670}"/>
    <cellStyle name="Berechnung" xfId="3393" hidden="1" xr:uid="{F35744E1-B445-4F69-BA46-969B39247698}"/>
    <cellStyle name="Berechnung" xfId="2596" hidden="1" xr:uid="{E59A30E8-2557-4DA2-AC8D-4CED73EA10D1}"/>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1" xr:uid="{F345CE1E-822E-46D1-B3BF-6A8B7C8D3762}"/>
    <cellStyle name="Berechnung 2 2 2 3" xfId="1652" xr:uid="{7DD356D2-C140-45CD-B708-97E95FA0000D}"/>
    <cellStyle name="Berechnung 2 2 2 3 2" xfId="3211" xr:uid="{4F2B320E-CF57-4E7D-BB13-71351E98ADBE}"/>
    <cellStyle name="Berechnung 2 2 2 4" xfId="2262" xr:uid="{B6A13055-05D5-4E6B-892D-D458BB54079C}"/>
    <cellStyle name="Berechnung 2 2 3" xfId="1404" xr:uid="{230450E2-7DD5-4E8E-A13E-1960488A6BC4}"/>
    <cellStyle name="Berechnung 2 2 3 2" xfId="2963" xr:uid="{B51A0474-29DB-4C5C-8764-BC67985923F0}"/>
    <cellStyle name="Berechnung 2 2 4" xfId="1677" xr:uid="{B6E84843-1946-4F4D-890D-84B555525DC1}"/>
    <cellStyle name="Berechnung 2 2 4 2" xfId="3234" xr:uid="{191B767D-433B-4290-ACE7-936C10183E88}"/>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36" xr:uid="{05BC0660-DB28-4FE2-891E-DE9A15E58785}"/>
    <cellStyle name="Berechnung 2 3 2 3" xfId="1754" xr:uid="{D67AF47C-7260-4820-A71E-70078C737576}"/>
    <cellStyle name="Berechnung 2 3 2 3 2" xfId="3306" xr:uid="{81844C78-3681-49C9-98DF-E3A51F7B86DA}"/>
    <cellStyle name="Berechnung 2 3 2 4" xfId="2127" xr:uid="{BC58228C-27AF-43FA-B568-0E415C074E36}"/>
    <cellStyle name="Berechnung 2 3 3" xfId="1269" xr:uid="{C87414CB-5DC2-4B2A-A928-E34E728D0494}"/>
    <cellStyle name="Berechnung 2 3 3 2" xfId="2828" xr:uid="{598865B2-B129-465D-8480-437FF9B26CDF}"/>
    <cellStyle name="Berechnung 2 3 4" xfId="1135" xr:uid="{59449903-DE02-469A-85DF-2759DA4F5534}"/>
    <cellStyle name="Berechnung 2 3 4 2" xfId="2698" xr:uid="{CF29CD4F-71DB-4B90-B13C-62D25AD68242}"/>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2" xr:uid="{8F4BF7B9-3751-4587-8CDF-CA7A6DD5C616}"/>
    <cellStyle name="Berechnung 2 4 2 3" xfId="1083" xr:uid="{80843125-EE8E-4D14-9FE0-9F0E7F5108A0}"/>
    <cellStyle name="Berechnung 2 4 2 3 2" xfId="2646" xr:uid="{89269146-0719-4721-8B6E-311A5FCB2181}"/>
    <cellStyle name="Berechnung 2 4 2 4" xfId="2183" xr:uid="{F89F1455-CCB2-4821-A7CE-C94DBBB05688}"/>
    <cellStyle name="Berechnung 2 4 3" xfId="1325" xr:uid="{78B6BBEF-1657-44B7-8835-8628892C094E}"/>
    <cellStyle name="Berechnung 2 4 3 2" xfId="2884" xr:uid="{B4AB8237-6656-400F-9862-29A82346F780}"/>
    <cellStyle name="Berechnung 2 4 4" xfId="1712" xr:uid="{9C54FE37-FC30-40A5-9D80-05E382BE2C99}"/>
    <cellStyle name="Berechnung 2 4 4 2" xfId="3267" xr:uid="{9FB7289C-A80F-49D1-AC5D-6BC93A5A5C58}"/>
    <cellStyle name="Berechnung 2 4 5" xfId="1977" xr:uid="{88B2E2AA-BD61-468E-8BE5-0FF60EF4C79C}"/>
    <cellStyle name="Berechnung 2 5" xfId="742" xr:uid="{393C8595-B32A-4715-AA27-CA4AE18D4E49}"/>
    <cellStyle name="Berechnung 2 5 2" xfId="1455" xr:uid="{E38E5E71-3FF3-4482-8E9E-E1CB665EDB64}"/>
    <cellStyle name="Berechnung 2 5 2 2" xfId="3014" xr:uid="{1B0E2534-74A7-4B4C-9C3D-CDCD9D3CBE7B}"/>
    <cellStyle name="Berechnung 2 5 3" xfId="1026" xr:uid="{22DADAA5-AF45-4111-A133-3F9A0B9E275D}"/>
    <cellStyle name="Berechnung 2 5 3 2" xfId="2592" xr:uid="{8689396A-B1FE-44D9-901D-322D19442FE2}"/>
    <cellStyle name="Berechnung 2 5 4" xfId="2105" xr:uid="{8C9F9263-7720-4593-B6E0-6F6165BE0C74}"/>
    <cellStyle name="Berechnung 2 6" xfId="1194" xr:uid="{DF229731-E236-4310-9FC0-267EEF42B10D}"/>
    <cellStyle name="Berechnung 2 6 2" xfId="2757" xr:uid="{959C58B1-28D0-4B08-AA1A-03769701F5DC}"/>
    <cellStyle name="Berechnung 2 7" xfId="1200" xr:uid="{FB59281D-9FDC-4E1C-9726-BA06928FFD8B}"/>
    <cellStyle name="Berechnung 2 7 2" xfId="2763" xr:uid="{256F4040-62B1-428A-B49A-ACAF3217E1CE}"/>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34" xr:uid="{E485303A-A4E1-44B1-81FE-FA5D42357D42}"/>
    <cellStyle name="Berechnung 3 2 2 3" xfId="1001" xr:uid="{FBA3919C-5730-41FA-BF26-9EC664D64528}"/>
    <cellStyle name="Berechnung 3 2 2 3 2" xfId="2568" xr:uid="{1590EBCD-9ACB-4482-ACC8-D06183BD4D99}"/>
    <cellStyle name="Berechnung 3 2 2 4" xfId="2225" xr:uid="{CBF0312E-5CEA-489C-BC65-4FA7C8C11EAA}"/>
    <cellStyle name="Berechnung 3 2 3" xfId="1367" xr:uid="{A961A2B4-4AFB-4C5E-8BBE-7D064F79DB26}"/>
    <cellStyle name="Berechnung 3 2 3 2" xfId="2926" xr:uid="{1F524B66-7084-4BD2-9FA2-EDCA5FB16C14}"/>
    <cellStyle name="Berechnung 3 2 4" xfId="1817" xr:uid="{801D7229-110F-4BCD-B18E-49F8ECC216F4}"/>
    <cellStyle name="Berechnung 3 2 4 2" xfId="3361" xr:uid="{8F0ACEF2-8E6F-4EBA-B004-38D086520732}"/>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0" xr:uid="{DCC985F3-37FC-412E-AE4B-6190131B2805}"/>
    <cellStyle name="Berechnung 3 3 2 3" xfId="980" xr:uid="{76DEB48A-78C7-4FC7-9AE9-64E18574C002}"/>
    <cellStyle name="Berechnung 3 3 2 3 2" xfId="2552" xr:uid="{1B6E11E4-E6D0-4836-B435-61CBDF106FBA}"/>
    <cellStyle name="Berechnung 3 3 2 4" xfId="2161" xr:uid="{6FC512E6-E877-477D-9C0F-C7067E9CCCCC}"/>
    <cellStyle name="Berechnung 3 3 3" xfId="1303" xr:uid="{62CBA0E2-D718-4DDC-88E5-162777F34F3E}"/>
    <cellStyle name="Berechnung 3 3 3 2" xfId="2862" xr:uid="{275C6809-05B6-4115-98A5-2AD6C26F662D}"/>
    <cellStyle name="Berechnung 3 3 4" xfId="940" xr:uid="{3AA1EAD3-B8B7-4B53-9B1F-73FEB99879FA}"/>
    <cellStyle name="Berechnung 3 3 4 2" xfId="2514" xr:uid="{C4975D8F-A463-411C-95A1-DC35F1C36D16}"/>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2" xr:uid="{09D66DFF-0FAC-4007-A105-6FB37BA4D1D9}"/>
    <cellStyle name="Berechnung 3 4 2 3" xfId="1659" xr:uid="{4212C172-A670-4391-B6BF-10D73BEFB4D4}"/>
    <cellStyle name="Berechnung 3 4 2 3 2" xfId="3218" xr:uid="{0D9A351C-90BB-47DE-AD56-5F0316C499F7}"/>
    <cellStyle name="Berechnung 3 4 2 4" xfId="2173" xr:uid="{27058A07-EBBE-488D-81BE-411B87EB3818}"/>
    <cellStyle name="Berechnung 3 4 3" xfId="1315" xr:uid="{23BDB290-218A-4806-9615-90A332C43886}"/>
    <cellStyle name="Berechnung 3 4 3 2" xfId="2874" xr:uid="{EFB15725-2D70-4776-B882-FDAE28288608}"/>
    <cellStyle name="Berechnung 3 4 4" xfId="1169" xr:uid="{8F7F9925-4A4D-41B3-9723-001482653B4B}"/>
    <cellStyle name="Berechnung 3 4 4 2" xfId="2732" xr:uid="{CD46EDCD-1D52-4DCA-9A7F-D871CC42DA68}"/>
    <cellStyle name="Berechnung 3 4 5" xfId="1967" xr:uid="{27A88542-3A26-494E-B835-ABAC83C5620A}"/>
    <cellStyle name="Berechnung 3 5" xfId="733" xr:uid="{D5BE5CFD-33D0-412C-8D03-1C8FC91FE9A4}"/>
    <cellStyle name="Berechnung 3 5 2" xfId="1449" xr:uid="{CEC0D98F-609B-40B6-8FFC-A2E9BC8A352D}"/>
    <cellStyle name="Berechnung 3 5 2 2" xfId="3008" xr:uid="{5807E21E-06D9-4285-AD31-BD5B77E4AA2E}"/>
    <cellStyle name="Berechnung 3 5 3" xfId="1778" xr:uid="{970AC980-8EA2-4140-9B37-0C68C3CC3242}"/>
    <cellStyle name="Berechnung 3 5 3 2" xfId="3328" xr:uid="{CC6B222E-2D23-452A-A3D7-B258BE912CAA}"/>
    <cellStyle name="Berechnung 3 5 4" xfId="2100" xr:uid="{9D1CB742-3AF1-41B8-B673-B22E6EF7CE74}"/>
    <cellStyle name="Berechnung 3 6" xfId="1105" xr:uid="{47FAED18-2CFC-4ECE-9BA9-BBD4568BCC44}"/>
    <cellStyle name="Berechnung 3 6 2" xfId="2668" xr:uid="{10DA2F62-F761-47A8-80B0-E9657C768EB2}"/>
    <cellStyle name="Berechnung 3 7" xfId="1762" xr:uid="{85E17428-D418-432E-B8F4-75B03D22B960}"/>
    <cellStyle name="Berechnung 3 7 2" xfId="3314" xr:uid="{A141436C-6B22-4D06-A9CA-D9D739C4BD75}"/>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67" xr:uid="{C97F2888-E845-4170-8A16-6E449087F3EA}"/>
    <cellStyle name="Berechnung 4 2 3" xfId="1232" xr:uid="{15699F82-9992-40D7-8D15-206A2B903B66}"/>
    <cellStyle name="Berechnung 4 2 3 2" xfId="2794" xr:uid="{217CD6E3-EC5E-4FF1-A3A2-A1DFE89FC47B}"/>
    <cellStyle name="Berechnung 4 2 4" xfId="2158" xr:uid="{80D017CE-B505-46F2-9400-949F04BC10FB}"/>
    <cellStyle name="Berechnung 4 3" xfId="1300" xr:uid="{7ECB4BA3-1748-4561-9719-D6ADD7D5B0F4}"/>
    <cellStyle name="Berechnung 4 3 2" xfId="2859" xr:uid="{4C8C76F2-0E0E-41AE-B623-B64FF7627534}"/>
    <cellStyle name="Berechnung 4 4" xfId="1836" xr:uid="{64C8EB02-1F37-40F0-8CD1-F66EDCA34FAC}"/>
    <cellStyle name="Berechnung 4 4 2" xfId="3380" xr:uid="{98926C21-88BE-4E5D-A11A-85B2E3BD35FD}"/>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84" xr:uid="{8DA76AD0-DAEE-412D-B149-0B62C1169112}"/>
    <cellStyle name="Berechnung 5 2 3" xfId="1897" xr:uid="{90D5D9E8-9F3F-4CE3-9EC2-F5687686B559}"/>
    <cellStyle name="Berechnung 5 2 3 2" xfId="3434" xr:uid="{BE7D3D8C-CFE3-42AB-9C08-C8CCFAEBC9B8}"/>
    <cellStyle name="Berechnung 5 2 4" xfId="2275" xr:uid="{2E3D32CC-23D5-4B86-BDFC-5FD58E9ADD2D}"/>
    <cellStyle name="Berechnung 5 3" xfId="1417" xr:uid="{50ABB87E-E714-49C8-86D2-6BB28DF51CAB}"/>
    <cellStyle name="Berechnung 5 3 2" xfId="2976" xr:uid="{0972EB9A-E57C-455E-A463-BEAB0BA2CF24}"/>
    <cellStyle name="Berechnung 5 4" xfId="1830" xr:uid="{105DD7BE-5D4F-4186-B178-B55C1E2A1FE7}"/>
    <cellStyle name="Berechnung 5 4 2" xfId="3374" xr:uid="{E7A95CCF-7E12-418D-A328-43BB94065411}"/>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195" xr:uid="{C7DDC8A7-1B05-4231-95C4-F72F072D899F}"/>
    <cellStyle name="Berechnung 6 2 3" xfId="1908" xr:uid="{C8086844-E160-4664-B008-30957D7A4D3D}"/>
    <cellStyle name="Berechnung 6 2 3 2" xfId="3445" xr:uid="{0542833A-A13D-4168-AE3A-CFA2EE8393B1}"/>
    <cellStyle name="Berechnung 6 2 4" xfId="2286" xr:uid="{D655F636-B174-4A92-8723-7C154D90267A}"/>
    <cellStyle name="Berechnung 6 3" xfId="1429" xr:uid="{24E6A597-39AE-47B2-B339-EC7F00382F3A}"/>
    <cellStyle name="Berechnung 6 3 2" xfId="2988" xr:uid="{0FE1DC72-414D-4C47-A548-8E98970737D1}"/>
    <cellStyle name="Berechnung 6 4" xfId="1643" xr:uid="{DF2809EF-B130-425E-9BCD-BE873451FCFD}"/>
    <cellStyle name="Berechnung 6 4 2" xfId="3202" xr:uid="{61435643-36AC-45A6-BBE8-8143E33A054A}"/>
    <cellStyle name="Berechnung 6 5" xfId="2080" xr:uid="{38993D52-7600-4D08-866C-EF6A36EABBE3}"/>
    <cellStyle name="Berechnung 7" xfId="715" xr:uid="{C5E50E2A-1347-462F-9556-2C3DA11DDD53}"/>
    <cellStyle name="Berechnung 7 2" xfId="1435" xr:uid="{C110ABCB-F375-4ABA-BA47-B83A1AE2098D}"/>
    <cellStyle name="Berechnung 7 2 2" xfId="2994" xr:uid="{76849287-C922-4DE8-8B6A-414BD5B43A98}"/>
    <cellStyle name="Berechnung 7 3" xfId="1048" xr:uid="{90778045-60FD-410C-B139-43425A70AE46}"/>
    <cellStyle name="Berechnung 7 3 2" xfId="2613" xr:uid="{54C0CD82-0078-4CF7-BB2B-D704B74431A1}"/>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69" xr:uid="{36BABC69-6FE9-495E-985E-A5E9952DFF60}"/>
    <cellStyle name="Calculation 2 2 2 3" xfId="1657" xr:uid="{745AD99E-A3A8-4CFE-83FD-44AFAABA9D4D}"/>
    <cellStyle name="Calculation 2 2 2 3 2" xfId="3216" xr:uid="{6E0ED450-DE24-46CF-BEA8-D2F94338A341}"/>
    <cellStyle name="Calculation 2 2 2 4" xfId="2160" xr:uid="{9E60C214-EAEC-4116-8DFD-19D125D40303}"/>
    <cellStyle name="Calculation 2 2 3" xfId="1302" xr:uid="{84143625-B3A2-44EF-8A47-24277E5611AC}"/>
    <cellStyle name="Calculation 2 2 3 2" xfId="2861" xr:uid="{E0D9C4F3-BDAB-4B21-8C04-01F7B8DA1CA5}"/>
    <cellStyle name="Calculation 2 2 4" xfId="1225" xr:uid="{73DAB044-195F-4F39-A6EF-E9043CB05392}"/>
    <cellStyle name="Calculation 2 2 4 2" xfId="2787" xr:uid="{9DAF4219-9CB1-4547-A622-261C25549F01}"/>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3" xr:uid="{D63A34A5-DF0D-4DF8-9A5F-94976F81EB09}"/>
    <cellStyle name="Calculation 2 3 2 3" xfId="1664" xr:uid="{803E1089-EB74-4B61-B4E4-B7087709484C}"/>
    <cellStyle name="Calculation 2 3 2 3 2" xfId="3223" xr:uid="{A1AE2A9C-801A-41D3-8765-39D4E3410E01}"/>
    <cellStyle name="Calculation 2 3 2 4" xfId="2244" xr:uid="{AB5A84EB-7C01-40BB-AD3E-AB0AD1F35C02}"/>
    <cellStyle name="Calculation 2 3 3" xfId="1386" xr:uid="{5D175C27-3720-499D-82BC-BDF5093902CD}"/>
    <cellStyle name="Calculation 2 3 3 2" xfId="2945" xr:uid="{5064F8D1-EF8E-4038-9035-5A4282BB6F43}"/>
    <cellStyle name="Calculation 2 3 4" xfId="31" xr:uid="{FAAF6B1E-B0B0-4444-AE65-28BDBFD688D8}"/>
    <cellStyle name="Calculation 2 3 4 2" xfId="2315" xr:uid="{BB804D85-DDB3-4C73-B6FE-8DDA21652AED}"/>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59" xr:uid="{28DD2079-C5B0-4F0D-97D0-C3CAAF9B1290}"/>
    <cellStyle name="Calculation 2 4 2 3" xfId="1025" xr:uid="{C7104A9A-444E-4E81-8DD6-515FA83D319B}"/>
    <cellStyle name="Calculation 2 4 2 3 2" xfId="2591" xr:uid="{9E29E31F-C5A7-4A37-99F4-62CA1B6CA46A}"/>
    <cellStyle name="Calculation 2 4 2 4" xfId="2150" xr:uid="{47419388-B88A-4561-AECA-9D2FF0E4C737}"/>
    <cellStyle name="Calculation 2 4 3" xfId="1292" xr:uid="{35C4E9B7-AE14-471A-B66E-FF424750AAAF}"/>
    <cellStyle name="Calculation 2 4 3 2" xfId="2851" xr:uid="{CA1866F7-7FF0-4461-99CD-C6ABDD0A0EC9}"/>
    <cellStyle name="Calculation 2 4 4" xfId="1199" xr:uid="{21387E31-4F90-4FC9-B90F-5321B6A4606C}"/>
    <cellStyle name="Calculation 2 4 4 2" xfId="2762" xr:uid="{5243490F-414A-43C4-A1BE-C86B3CAECDD8}"/>
    <cellStyle name="Calculation 2 4 5" xfId="1944" xr:uid="{FA54EBE0-BD96-4262-81FD-AD752953E768}"/>
    <cellStyle name="Calculation 2 5" xfId="716" xr:uid="{659B6432-F8EF-4491-A25F-9F523162FB51}"/>
    <cellStyle name="Calculation 2 5 2" xfId="1436" xr:uid="{AFD51807-06A0-4B45-B63E-9763C537E01C}"/>
    <cellStyle name="Calculation 2 5 2 2" xfId="2995" xr:uid="{AA0042E5-3959-466B-98DA-14D071198195}"/>
    <cellStyle name="Calculation 2 5 3" xfId="1774" xr:uid="{08B94C0A-762C-49AE-BF67-60F3021638BE}"/>
    <cellStyle name="Calculation 2 5 3 2" xfId="3324" xr:uid="{73FC9932-2E02-4007-92E9-A2C6C7A66CDA}"/>
    <cellStyle name="Calculation 2 5 4" xfId="2087" xr:uid="{BE01867C-200A-455E-96D9-8A68E2028E82}"/>
    <cellStyle name="Calculation 2 6" xfId="1007" xr:uid="{21009666-1081-4804-BAE8-5FD1F696A1AF}"/>
    <cellStyle name="Calculation 2 6 2" xfId="2573" xr:uid="{ACC3326E-0745-475E-A1B0-4D673B781554}"/>
    <cellStyle name="Calculation 2 7" xfId="1812" xr:uid="{018599E4-6253-4160-9C3A-B774A5FD9A6F}"/>
    <cellStyle name="Calculation 2 7 2" xfId="3357" xr:uid="{C6D09BDD-1095-46F0-B569-374604E73A71}"/>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08" xr:uid="{6B5C7B5C-0D8A-46DD-BB15-B1AAF8903ED1}"/>
    <cellStyle name="Calculation 3 2 2 3" xfId="1700" xr:uid="{88B1AA72-BEDD-4258-ACE0-8EDF2960214F}"/>
    <cellStyle name="Calculation 3 2 2 3 2" xfId="3255" xr:uid="{93187918-98FC-4BDD-9D7D-B620ADB66CAE}"/>
    <cellStyle name="Calculation 3 2 2 4" xfId="2199" xr:uid="{42C478B6-54B6-4FFD-9688-CB5F18EFCC57}"/>
    <cellStyle name="Calculation 3 2 3" xfId="1341" xr:uid="{128AE0AB-0D2C-4E9E-8EF1-0E20FE2D8310}"/>
    <cellStyle name="Calculation 3 2 3 2" xfId="2900" xr:uid="{715C7450-30C0-4AA3-B32E-FE29CB7A3466}"/>
    <cellStyle name="Calculation 3 2 4" xfId="1757" xr:uid="{7412E2CC-8F32-4E42-8CC0-AC8456F923FA}"/>
    <cellStyle name="Calculation 3 2 4 2" xfId="3309" xr:uid="{6A8C52EF-64E0-41CC-AF03-0A5A7E103A90}"/>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094" xr:uid="{4A84B476-5347-4B36-A04A-81340C220BEF}"/>
    <cellStyle name="Calculation 3 3 2 3" xfId="1005" xr:uid="{34E23764-5BA7-4549-A1E8-5BC94EB7C401}"/>
    <cellStyle name="Calculation 3 3 2 3 2" xfId="2571" xr:uid="{660D5DD9-CE5D-4AD8-9D68-E3FB962CE322}"/>
    <cellStyle name="Calculation 3 3 2 4" xfId="2185" xr:uid="{4C3DC07B-D8C1-424C-987C-93DA7D2BE5F6}"/>
    <cellStyle name="Calculation 3 3 3" xfId="1327" xr:uid="{7ECB5B6D-AF86-4AC4-B958-2306BC699673}"/>
    <cellStyle name="Calculation 3 3 3 2" xfId="2886" xr:uid="{82494C36-5010-43EB-809B-774915E51E98}"/>
    <cellStyle name="Calculation 3 3 4" xfId="1794" xr:uid="{9613C1CC-7A46-4D2C-92B4-BAB389A23FB1}"/>
    <cellStyle name="Calculation 3 3 4 2" xfId="3341" xr:uid="{FCE6DBC9-369E-4A97-B405-719DEE55E3E9}"/>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78" xr:uid="{EB5772D2-4BA9-46A9-A109-9AF6C5AB6EA2}"/>
    <cellStyle name="Calculation 3 4 2 3" xfId="1891" xr:uid="{5054CE20-7F55-439B-85B5-DBCEC356D99C}"/>
    <cellStyle name="Calculation 3 4 2 3 2" xfId="3428" xr:uid="{26293FA1-5031-48DD-84E6-5612ED7E750D}"/>
    <cellStyle name="Calculation 3 4 2 4" xfId="2269" xr:uid="{10D7899A-06F5-411F-BA78-3E7CB45B02A8}"/>
    <cellStyle name="Calculation 3 4 3" xfId="1411" xr:uid="{F4A4AEFA-5827-4018-A386-9D870C89F6D8}"/>
    <cellStyle name="Calculation 3 4 3 2" xfId="2970" xr:uid="{9F0B3C64-4174-4AF7-8A42-5C97C1951E8F}"/>
    <cellStyle name="Calculation 3 4 4" xfId="1763" xr:uid="{37E85BEB-1CA0-4798-9392-2AABDBCA61BF}"/>
    <cellStyle name="Calculation 3 4 4 2" xfId="3315" xr:uid="{247CCDF7-4DBE-4890-8213-F72A78A70877}"/>
    <cellStyle name="Calculation 3 4 5" xfId="2063" xr:uid="{E283673F-7436-497D-A7B7-8A6A37D6D99A}"/>
    <cellStyle name="Calculation 3 5" xfId="724" xr:uid="{09E3F567-4234-4670-B812-492EA4089C92}"/>
    <cellStyle name="Calculation 3 5 2" xfId="1444" xr:uid="{0DA43C9E-114D-47ED-B0C1-73A7C4520835}"/>
    <cellStyle name="Calculation 3 5 2 2" xfId="3003" xr:uid="{961C646F-6BCE-4DC6-9892-809D1C8ADE19}"/>
    <cellStyle name="Calculation 3 5 3" xfId="1676" xr:uid="{843800EC-4B2D-4BBD-8EE6-3573F8B93D7D}"/>
    <cellStyle name="Calculation 3 5 3 2" xfId="3233" xr:uid="{00CFB503-41BF-4B76-9A23-69CDB396A760}"/>
    <cellStyle name="Calculation 3 5 4" xfId="2095" xr:uid="{28FC7BBD-29C5-48D3-80FC-57732E0C1BC5}"/>
    <cellStyle name="Calculation 3 6" xfId="1070" xr:uid="{752618A9-7C8D-4191-BAD5-686CE8D94B68}"/>
    <cellStyle name="Calculation 3 6 2" xfId="2634" xr:uid="{FD71345B-1FC0-4401-8166-1A945A48AFFB}"/>
    <cellStyle name="Calculation 3 7" xfId="1867" xr:uid="{EA9EA80A-E78A-465D-A183-44FFAEC44480}"/>
    <cellStyle name="Calculation 3 7 2" xfId="3406" xr:uid="{D8050815-4728-4E7B-86AC-1B3C45C29777}"/>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3" xfId="2364" xr:uid="{558BCD51-2197-49A3-8173-E256DBC99C39}"/>
    <cellStyle name="Comma 3" xfId="168" xr:uid="{5B29C205-315B-4438-A315-86F28C34CC2B}"/>
    <cellStyle name="Comma 3 2" xfId="2365" xr:uid="{319F3807-36D3-45E3-8D2D-923188D11506}"/>
    <cellStyle name="Comma 4" xfId="3471" xr:uid="{66BD12FA-386D-4B57-ABEB-224F35CF6BF0}"/>
    <cellStyle name="Comma 6" xfId="6" xr:uid="{00000000-0005-0000-0000-000005000000}"/>
    <cellStyle name="Comma 6 2" xfId="2308" xr:uid="{40DAD479-880D-46E1-9597-6E232CD3B23C}"/>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196" xr:uid="{2028B160-B27D-4926-BF95-E43BA93041E0}"/>
    <cellStyle name="CustomCellsOrange 2 2 2 2 2 3" xfId="1909" xr:uid="{FD4B4416-B8BD-4F23-9A6E-FA7EACC8B1A8}"/>
    <cellStyle name="CustomCellsOrange 2 2 2 2 2 3 2" xfId="3446" xr:uid="{3F64FB34-51BC-49B1-8298-A796F7625A85}"/>
    <cellStyle name="CustomCellsOrange 2 2 2 2 2 4" xfId="2287" xr:uid="{CDCB8EB7-492F-44A3-96DB-DA7915A9905C}"/>
    <cellStyle name="CustomCellsOrange 2 2 2 2 3" xfId="1430" xr:uid="{11B3A23F-ECE3-4398-9E5B-F4D4CA51405A}"/>
    <cellStyle name="CustomCellsOrange 2 2 2 2 3 2" xfId="2989" xr:uid="{EFFB2FD4-7F14-4DD4-B10F-75EE49754AFD}"/>
    <cellStyle name="CustomCellsOrange 2 2 2 2 4" xfId="1265" xr:uid="{AB2ACF3A-DE3D-4F12-9153-F181AAE1F1C5}"/>
    <cellStyle name="CustomCellsOrange 2 2 2 2 4 2" xfId="2824" xr:uid="{24F46F16-5B02-4712-8CFE-6FEBDE504B6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0" xr:uid="{31A49DA7-3B47-49E1-96B9-7B43E113B1E5}"/>
    <cellStyle name="CustomCellsOrange 2 2 3 2 3" xfId="1893" xr:uid="{6AAEFA4F-D5F6-43A3-9F70-F66F61873922}"/>
    <cellStyle name="CustomCellsOrange 2 2 3 2 3 2" xfId="3430" xr:uid="{4AB8177C-35B4-4688-9BF3-9993A3A15371}"/>
    <cellStyle name="CustomCellsOrange 2 2 3 2 4" xfId="2271" xr:uid="{F46F45B8-7471-44F6-B7E2-F60C518EB414}"/>
    <cellStyle name="CustomCellsOrange 2 2 3 3" xfId="1413" xr:uid="{55DE88E6-F0BC-4A27-ACA0-81244E53DBDE}"/>
    <cellStyle name="CustomCellsOrange 2 2 3 3 2" xfId="2972" xr:uid="{A0DB1399-5E90-430B-B9DD-098AC270BBC3}"/>
    <cellStyle name="CustomCellsOrange 2 2 3 4" xfId="1759" xr:uid="{79665B93-5293-4C4A-910C-A6216B696E6C}"/>
    <cellStyle name="CustomCellsOrange 2 2 3 4 2" xfId="3311" xr:uid="{D701588A-2DE8-40AD-A65E-A48B95A8762B}"/>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098" xr:uid="{A64C0D91-879D-45F8-A72D-86B96D6B6E0B}"/>
    <cellStyle name="CustomCellsOrange 2 2 4 2 3" xfId="1669" xr:uid="{560DA2D9-C91E-4539-AA11-348B6B934308}"/>
    <cellStyle name="CustomCellsOrange 2 2 4 2 3 2" xfId="3227" xr:uid="{E7401FB2-B891-42A0-A3FA-4E4A7321231C}"/>
    <cellStyle name="CustomCellsOrange 2 2 4 2 4" xfId="2189" xr:uid="{A562E128-502D-40C4-9287-91CA8167A6A8}"/>
    <cellStyle name="CustomCellsOrange 2 2 4 3" xfId="1331" xr:uid="{38E29065-CAB0-46F6-B338-25FE8D542946}"/>
    <cellStyle name="CustomCellsOrange 2 2 4 3 2" xfId="2890" xr:uid="{AD61F383-55FE-4752-8B98-7F24C0C38B79}"/>
    <cellStyle name="CustomCellsOrange 2 2 4 4" xfId="1702" xr:uid="{6C34DF0A-E18F-4FDF-A79E-BDFC79074816}"/>
    <cellStyle name="CustomCellsOrange 2 2 4 4 2" xfId="3257" xr:uid="{94723F94-5B7F-4FB3-BBC9-52F0CA9A275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198" xr:uid="{854427F7-2C69-4019-831C-A43C14C0BD34}"/>
    <cellStyle name="CustomCellsOrange 2 2 5 2 3" xfId="1911" xr:uid="{E28CD483-3A94-44A6-A9FF-ACA2CF02BC24}"/>
    <cellStyle name="CustomCellsOrange 2 2 5 2 3 2" xfId="3448" xr:uid="{CE4F97A8-5A9D-400C-BDC8-8972CCC88AD8}"/>
    <cellStyle name="CustomCellsOrange 2 2 5 2 4" xfId="2289" xr:uid="{0A0E7BCE-7881-4AE9-8CDE-485BA57B4654}"/>
    <cellStyle name="CustomCellsOrange 2 2 5 3" xfId="1432" xr:uid="{DDC05A8D-A728-4736-BA56-9CE140CB9C9D}"/>
    <cellStyle name="CustomCellsOrange 2 2 5 3 2" xfId="2991" xr:uid="{E98410DF-4E3E-4F8A-8C87-F08D52617D8D}"/>
    <cellStyle name="CustomCellsOrange 2 2 5 4" xfId="1770" xr:uid="{BB85FEAA-C171-4693-ACBD-BA8332538858}"/>
    <cellStyle name="CustomCellsOrange 2 2 5 4 2" xfId="3320" xr:uid="{7628BE18-8B7F-4E4D-92B1-E169EE150444}"/>
    <cellStyle name="CustomCellsOrange 2 2 5 5" xfId="2083" xr:uid="{E8F101E5-2DFC-44F2-B7E3-B3270493E073}"/>
    <cellStyle name="CustomCellsOrange 2 2 6" xfId="1226" xr:uid="{2F578B6E-2DF3-4DD8-A57F-BA6FE79FCC76}"/>
    <cellStyle name="CustomCellsOrange 2 2 6 2" xfId="2788" xr:uid="{C69E5FDE-4917-494C-AD1D-8FE24FA4CD39}"/>
    <cellStyle name="CustomCellsOrange 2 2 7" xfId="1051" xr:uid="{F9FF5830-3F54-4EA0-8E72-8EC2C3C71EA0}"/>
    <cellStyle name="CustomCellsOrange 2 2 7 2" xfId="2616" xr:uid="{CFF5B91E-8A3F-40B7-BCF5-C05B7B43DD04}"/>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35" xr:uid="{22AB9219-7F74-451C-B115-BBC6FB3C312B}"/>
    <cellStyle name="CustomCellsOrange 3 2 2 3" xfId="1065" xr:uid="{CE33E548-A7EF-46D7-8CC6-FD570E6BA194}"/>
    <cellStyle name="CustomCellsOrange 3 2 2 3 2" xfId="2629" xr:uid="{8B1D5BB9-47EA-4E09-8ADF-80BE44FE5E1F}"/>
    <cellStyle name="CustomCellsOrange 3 2 2 4" xfId="2226" xr:uid="{AA201C0D-BE79-4A36-8BB5-9E291C7EBE41}"/>
    <cellStyle name="CustomCellsOrange 3 2 3" xfId="1368" xr:uid="{06BF508D-A378-451C-A03C-8E4BB861D91D}"/>
    <cellStyle name="CustomCellsOrange 3 2 3 2" xfId="2927" xr:uid="{9B799F36-A8EE-46A2-8B5C-15807D241141}"/>
    <cellStyle name="CustomCellsOrange 3 2 4" xfId="1190" xr:uid="{1C1C27AB-F407-480F-A8F7-D4EA5AABCA2F}"/>
    <cellStyle name="CustomCellsOrange 3 2 4 2" xfId="2753" xr:uid="{B9FAE9EC-E594-4838-B794-4F81ED6B907B}"/>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68" xr:uid="{B607C7F8-4C1B-4AA2-8391-197F817FBBFD}"/>
    <cellStyle name="CustomCellsOrange 3 3 2 3" xfId="1055" xr:uid="{2C776393-2760-4D6E-B398-5432D45B78B3}"/>
    <cellStyle name="CustomCellsOrange 3 3 2 3 2" xfId="2620" xr:uid="{571F070D-339B-40A1-97A7-7C94AC4F94F5}"/>
    <cellStyle name="CustomCellsOrange 3 3 2 4" xfId="2159" xr:uid="{BF4580E0-5FC3-4443-9332-DA98BF29257E}"/>
    <cellStyle name="CustomCellsOrange 3 3 3" xfId="1301" xr:uid="{A34286FD-AD24-41C4-8AB6-8ADEEF30DBC5}"/>
    <cellStyle name="CustomCellsOrange 3 3 3 2" xfId="2860" xr:uid="{2DBAC993-6DD9-483B-A153-2246275BD496}"/>
    <cellStyle name="CustomCellsOrange 3 3 4" xfId="1012" xr:uid="{59099FDA-750E-468E-A650-E42AB76F6D8A}"/>
    <cellStyle name="CustomCellsOrange 3 3 4 2" xfId="2578" xr:uid="{8F20C93A-DD08-46D1-B8F1-331B07F6494B}"/>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1" xr:uid="{EFAB27EE-A973-4482-8BD6-F15FDA93A1C0}"/>
    <cellStyle name="CustomCellsOrange 3 4 2 3" xfId="1044" xr:uid="{81C8AEBC-A812-40FC-B608-1D3A0D610029}"/>
    <cellStyle name="CustomCellsOrange 3 4 2 3 2" xfId="2609" xr:uid="{7AEAF6CD-7C3D-4B35-9C2C-E3875FABC9AC}"/>
    <cellStyle name="CustomCellsOrange 3 4 2 4" xfId="2172" xr:uid="{42739A41-E9D2-4033-B743-8C33B612F463}"/>
    <cellStyle name="CustomCellsOrange 3 4 3" xfId="1314" xr:uid="{877AE66B-D51D-4AEF-8948-643CE2E6A2E3}"/>
    <cellStyle name="CustomCellsOrange 3 4 3 2" xfId="2873" xr:uid="{13EEC16D-B638-4262-A4D3-AD2AB8F4D318}"/>
    <cellStyle name="CustomCellsOrange 3 4 4" xfId="1736" xr:uid="{BFC21101-654F-4F19-B317-E14BECAB40D8}"/>
    <cellStyle name="CustomCellsOrange 3 4 4 2" xfId="3289" xr:uid="{D478C60B-92A2-4222-BD2F-2EE395D01AE4}"/>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69" xr:uid="{735D9FDD-7B19-4FBF-B0F5-533223163ED9}"/>
    <cellStyle name="CustomCellsOrange 3 7" xfId="1835" xr:uid="{4B5A2614-CD81-45E9-86B8-DF904E31E0E5}"/>
    <cellStyle name="CustomCellsOrange 3 7 2" xfId="3379" xr:uid="{7991243F-2893-4DED-8A6A-88187176848C}"/>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197" xr:uid="{4DB9F47A-EF1F-42AD-A2FE-D19C4C99D00D}"/>
    <cellStyle name="CustomizationCells 2 2 2 2 2 3" xfId="1910" xr:uid="{FB0B32D6-9EEB-4B40-A70F-A067B135D18F}"/>
    <cellStyle name="CustomizationCells 2 2 2 2 2 3 2" xfId="3447" xr:uid="{5F209EB0-E132-45AD-9B41-45AED4E581A7}"/>
    <cellStyle name="CustomizationCells 2 2 2 2 2 4" xfId="2288" xr:uid="{66DE6F77-B920-4D3C-991F-78904ACFACBE}"/>
    <cellStyle name="CustomizationCells 2 2 2 2 3" xfId="1431" xr:uid="{452359DA-6367-4A37-BF82-B57DB69E4F15}"/>
    <cellStyle name="CustomizationCells 2 2 2 2 3 2" xfId="2990" xr:uid="{D87CA1C0-892B-453B-B70D-CA5E79619457}"/>
    <cellStyle name="CustomizationCells 2 2 2 2 4" xfId="1222" xr:uid="{5017526D-2052-4B5A-98FC-DE86C3AEBB71}"/>
    <cellStyle name="CustomizationCells 2 2 2 2 4 2" xfId="2784" xr:uid="{0ED5797E-FC13-44E5-AB15-4A524D04BFA8}"/>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1" xr:uid="{2716EEC9-E1E6-4CD8-87E7-3A731A7E9612}"/>
    <cellStyle name="CustomizationCells 2 2 3 2 3" xfId="1894" xr:uid="{6183C958-5983-4358-B95C-91E1DA61EB5D}"/>
    <cellStyle name="CustomizationCells 2 2 3 2 3 2" xfId="3431" xr:uid="{CD18A02C-E033-4681-A7E1-30D704678086}"/>
    <cellStyle name="CustomizationCells 2 2 3 2 4" xfId="2272" xr:uid="{8351CEF9-FBC1-4609-A8A9-9CCC292C9B07}"/>
    <cellStyle name="CustomizationCells 2 2 3 3" xfId="1414" xr:uid="{7A5741D6-CBA3-44C1-868D-158BA06D606F}"/>
    <cellStyle name="CustomizationCells 2 2 3 3 2" xfId="2973" xr:uid="{65E1DE27-6464-4AF6-82F5-0DC63CD37A57}"/>
    <cellStyle name="CustomizationCells 2 2 3 4" xfId="1149" xr:uid="{9C835068-28FA-46E1-A7C3-6B456E72C033}"/>
    <cellStyle name="CustomizationCells 2 2 3 4 2" xfId="2712" xr:uid="{95A125D0-D9D4-4DFD-8878-24C44F6A7AD9}"/>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44" xr:uid="{CCF53366-37D5-45EE-9323-5E0C3D702136}"/>
    <cellStyle name="CustomizationCells 2 2 4 2 3" xfId="1032" xr:uid="{94984A09-BF13-4AA4-A85D-3B580C0BD78B}"/>
    <cellStyle name="CustomizationCells 2 2 4 2 3 2" xfId="2598" xr:uid="{1B1EC132-82F8-4DEE-AA08-3A6B0F9D9E3E}"/>
    <cellStyle name="CustomizationCells 2 2 4 2 4" xfId="2135" xr:uid="{7C0B0596-2A97-4E18-AE85-DCECC2928077}"/>
    <cellStyle name="CustomizationCells 2 2 4 3" xfId="1277" xr:uid="{AD4AB5ED-5350-48FE-9D79-10D6781E27E9}"/>
    <cellStyle name="CustomizationCells 2 2 4 3 2" xfId="2836" xr:uid="{AE424AAB-6E01-456E-BC10-040ED3EE2905}"/>
    <cellStyle name="CustomizationCells 2 2 4 4" xfId="1021" xr:uid="{EC0E5E35-78AF-428C-975B-3BF10DCA9FD8}"/>
    <cellStyle name="CustomizationCells 2 2 4 4 2" xfId="2587" xr:uid="{51E3F1CD-1D96-43BD-83CC-2ABBEA16A651}"/>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2" xr:uid="{15F9ED73-3A8F-43E7-98CD-41DA31EB4F60}"/>
    <cellStyle name="CustomizationCells 2 2 5 3" xfId="1433" xr:uid="{2DDA9891-53EA-45C3-81C7-8A25CE394629}"/>
    <cellStyle name="CustomizationCells 2 2 5 3 2" xfId="2992" xr:uid="{89A68550-2581-4958-8F31-043AD09389BE}"/>
    <cellStyle name="CustomizationCells 2 2 5 4" xfId="1687" xr:uid="{8F4B4369-7A43-4A2B-914A-B58D110870DA}"/>
    <cellStyle name="CustomizationCells 2 2 5 4 2" xfId="3243" xr:uid="{1049BACE-D740-480F-BB6E-54166C0348D5}"/>
    <cellStyle name="CustomizationCells 2 2 5 5" xfId="2084" xr:uid="{A9F95BAC-5492-4DE2-A2C2-D7A49C6A80A2}"/>
    <cellStyle name="CustomizationCells 2 2 6" xfId="1227" xr:uid="{1FA2EF5B-BDB2-4CF4-B40F-1A4537614B3F}"/>
    <cellStyle name="CustomizationCells 2 2 6 2" xfId="2789" xr:uid="{31B8160F-979C-4155-8902-E6BBACB77C53}"/>
    <cellStyle name="CustomizationCells 2 2 7" xfId="1699" xr:uid="{34A925FC-7445-442B-A2EB-05402A658500}"/>
    <cellStyle name="CustomizationCells 2 2 7 2" xfId="3254" xr:uid="{FA06C953-7901-45CA-880D-AD7646CEE07A}"/>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36" xr:uid="{8C63FB80-8A84-4EE3-BF02-3BC4BADB937C}"/>
    <cellStyle name="CustomizationCells 3 2 2 3" xfId="1068" xr:uid="{80EA2534-1F02-421A-83E4-0265269BE447}"/>
    <cellStyle name="CustomizationCells 3 2 2 3 2" xfId="2632" xr:uid="{8FC1CA49-2709-48CE-A0F3-BECE441EBCCB}"/>
    <cellStyle name="CustomizationCells 3 2 2 4" xfId="2227" xr:uid="{AA9E26DD-C6E0-412C-884A-7FEA9C846738}"/>
    <cellStyle name="CustomizationCells 3 2 3" xfId="1369" xr:uid="{073A8689-86EA-4A56-9EB2-318980A1B024}"/>
    <cellStyle name="CustomizationCells 3 2 3 2" xfId="2928" xr:uid="{820FECBF-64C9-4D2B-872D-2A9DE63C410E}"/>
    <cellStyle name="CustomizationCells 3 2 4" xfId="28" xr:uid="{8295119A-6EE7-47AF-BEDE-3C16B5089EA7}"/>
    <cellStyle name="CustomizationCells 3 2 4 2" xfId="2313" xr:uid="{58FDC493-EEA5-42D4-BE18-3D24A391B7AF}"/>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3" xr:uid="{A7A72D74-4A7F-476C-84E0-454A263FF024}"/>
    <cellStyle name="CustomizationCells 3 3 2 3" xfId="928" xr:uid="{AA906F1F-6881-4229-8DAC-8EC315CB8060}"/>
    <cellStyle name="CustomizationCells 3 3 2 3 2" xfId="2503" xr:uid="{CE7E230C-5CC4-4A59-89EE-6FD01EDD7E70}"/>
    <cellStyle name="CustomizationCells 3 3 2 4" xfId="2254" xr:uid="{EFA3A520-4A9F-4168-8131-08A6B126AA9F}"/>
    <cellStyle name="CustomizationCells 3 3 3" xfId="1396" xr:uid="{52BA3711-D659-4A65-8A38-4465E7880943}"/>
    <cellStyle name="CustomizationCells 3 3 3 2" xfId="2955" xr:uid="{5A7548B2-8C2D-4D90-8DBE-861BBBDEBF14}"/>
    <cellStyle name="CustomizationCells 3 3 4" xfId="1692" xr:uid="{AB187B44-1F67-4AF9-8015-659E5BDD8A5A}"/>
    <cellStyle name="CustomizationCells 3 3 4 2" xfId="3248" xr:uid="{41E7F1CA-571D-4482-B1F7-62B149A04C5D}"/>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3" xr:uid="{468837AF-4674-4360-8271-E5F098CD1928}"/>
    <cellStyle name="CustomizationCells 3 4 2 3" xfId="1042" xr:uid="{A88A6320-5E55-43FE-84D1-CD6393060E7A}"/>
    <cellStyle name="CustomizationCells 3 4 2 3 2" xfId="2607" xr:uid="{ED5DA69C-5DFB-446D-B55B-5788DF179692}"/>
    <cellStyle name="CustomizationCells 3 4 2 4" xfId="2174" xr:uid="{6F8159BA-6C3C-42B0-A6AF-33509DA78DEC}"/>
    <cellStyle name="CustomizationCells 3 4 3" xfId="1316" xr:uid="{5AAF8008-B46F-4E55-8756-68ECF318C818}"/>
    <cellStyle name="CustomizationCells 3 4 3 2" xfId="2875" xr:uid="{12DC72F3-36AB-4CD4-88D7-59D67F11D2B0}"/>
    <cellStyle name="CustomizationCells 3 4 4" xfId="1086" xr:uid="{F86D0906-0ADD-4063-B9F4-FF344D050594}"/>
    <cellStyle name="CustomizationCells 3 4 4 2" xfId="2649" xr:uid="{14FDABC3-F20F-4A86-9868-2C814067CE5C}"/>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0" xr:uid="{15763855-8064-43FE-851F-67D60A11E121}"/>
    <cellStyle name="CustomizationCells 3 7" xfId="1769" xr:uid="{CA7E4C1B-3A9E-4D85-9E9E-A87833AD5B5E}"/>
    <cellStyle name="CustomizationCells 3 7 2" xfId="3319" xr:uid="{6865F67D-2CDA-4256-A93E-16B5D30149D7}"/>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37" xr:uid="{2E04872E-31F0-4924-B78A-7F1F53CC5C8B}"/>
    <cellStyle name="CustomizationGreenCells 3 2 2 3" xfId="1824" xr:uid="{4A9AD5EE-BE8F-4307-8F33-4BBB5AAE6C1C}"/>
    <cellStyle name="CustomizationGreenCells 3 2 2 3 2" xfId="3368" xr:uid="{714D5C16-4825-4D72-91F5-F4E8B8D7E5C3}"/>
    <cellStyle name="CustomizationGreenCells 3 2 2 4" xfId="2228" xr:uid="{552B0FAD-4474-4E03-B64A-AF669B3F3E35}"/>
    <cellStyle name="CustomizationGreenCells 3 2 3" xfId="1370" xr:uid="{76FEA897-BF2D-42E8-9F9C-0BAE71929702}"/>
    <cellStyle name="CustomizationGreenCells 3 2 3 2" xfId="2929" xr:uid="{A68DC8B7-4025-4A3D-8A22-D001BC95F4CB}"/>
    <cellStyle name="CustomizationGreenCells 3 2 4" xfId="997" xr:uid="{173FC676-1A06-4CD2-AB2E-19EAA126587E}"/>
    <cellStyle name="CustomizationGreenCells 3 2 4 2" xfId="2564" xr:uid="{7E260E68-D15B-443A-84B1-7FB06A359225}"/>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07" xr:uid="{03285FBB-60F6-4AB6-9C75-E40ED4D8CE76}"/>
    <cellStyle name="CustomizationGreenCells 3 3 2 3" xfId="1819" xr:uid="{D97040C8-2B97-4D2C-86CD-441790D9DF27}"/>
    <cellStyle name="CustomizationGreenCells 3 3 2 3 2" xfId="3363" xr:uid="{CCFE271F-01A6-437E-8DF7-D23C5BB93B04}"/>
    <cellStyle name="CustomizationGreenCells 3 3 2 4" xfId="2198" xr:uid="{6B5CC220-91BE-4BF6-BC99-EB3AFFB64A1E}"/>
    <cellStyle name="CustomizationGreenCells 3 3 3" xfId="1340" xr:uid="{53491117-5BBC-4EBF-AB74-861FE846078F}"/>
    <cellStyle name="CustomizationGreenCells 3 3 3 2" xfId="2899" xr:uid="{82CF73B3-F8E8-4863-B396-23DF3042C2D6}"/>
    <cellStyle name="CustomizationGreenCells 3 3 4" xfId="1011" xr:uid="{227057FC-B3D4-42E6-8910-A5DB7A709750}"/>
    <cellStyle name="CustomizationGreenCells 3 3 4 2" xfId="2577" xr:uid="{57BBEACB-F6F5-4D0A-8A1D-3E864BA22C56}"/>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0" xr:uid="{DF665577-D662-4BCF-B0FC-E157DB7621AC}"/>
    <cellStyle name="CustomizationGreenCells 3 4 2 3" xfId="1076" xr:uid="{C96FFC2C-C126-4706-AFCA-CFA9B158C629}"/>
    <cellStyle name="CustomizationGreenCells 3 4 2 3 2" xfId="2639" xr:uid="{2FC91FAA-B2FB-486E-8A8D-001D92D55AF8}"/>
    <cellStyle name="CustomizationGreenCells 3 4 2 4" xfId="2131" xr:uid="{CACBB44F-92A4-482C-98F8-110B7BA3A44B}"/>
    <cellStyle name="CustomizationGreenCells 3 4 3" xfId="1273" xr:uid="{646C3DEB-81A0-4C06-99DD-8CBB20917642}"/>
    <cellStyle name="CustomizationGreenCells 3 4 3 2" xfId="2832" xr:uid="{4308590A-A12B-47A5-A815-3E25E8FA3E45}"/>
    <cellStyle name="CustomizationGreenCells 3 4 4" xfId="1168" xr:uid="{75D1AED7-145B-4BAA-A1E8-D20447B040D4}"/>
    <cellStyle name="CustomizationGreenCells 3 4 4 2" xfId="2731" xr:uid="{2200292E-204B-4F07-93D6-1C7FAD702711}"/>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1" xr:uid="{D9F3B3A1-4669-462E-9734-7AC50F673137}"/>
    <cellStyle name="CustomizationGreenCells 3 7" xfId="1678" xr:uid="{A011262C-4199-4569-B142-64188E158C49}"/>
    <cellStyle name="CustomizationGreenCells 3 7 2" xfId="3235" xr:uid="{AE1CBCA2-71D6-476E-85F8-AD8F21CEC66D}"/>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77" xr:uid="{B0EAF6C4-AB00-43D9-A5D1-6E2AE11607A7}"/>
    <cellStyle name="Eingabe 3 2 2 3" xfId="1890" xr:uid="{10259214-03EF-49EE-9852-255997FD176A}"/>
    <cellStyle name="Eingabe 3 2 2 3 2" xfId="3427" xr:uid="{85C07BDF-7D32-4C0D-8602-083082DCC81B}"/>
    <cellStyle name="Eingabe 3 2 2 4" xfId="2268" xr:uid="{1CA1A7A8-3E26-45C8-997B-B280BD98468E}"/>
    <cellStyle name="Eingabe 3 2 3" xfId="1410" xr:uid="{DB2531CD-F52C-4D13-8816-02C098D16AA7}"/>
    <cellStyle name="Eingabe 3 2 3 2" xfId="2969" xr:uid="{8D6D09BF-9A63-4B3D-9524-4141F34A3F33}"/>
    <cellStyle name="Eingabe 3 2 4" xfId="1820" xr:uid="{5C2943D4-6274-429D-BDF7-61657E5E82A3}"/>
    <cellStyle name="Eingabe 3 2 4 2" xfId="3364" xr:uid="{3F4D225A-9FC9-4EA8-8705-421E46BEF41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66" xr:uid="{586F539E-64F5-4FBF-B344-C5B0CB46BAB6}"/>
    <cellStyle name="Eingabe 3 3 2 3" xfId="1178" xr:uid="{8F9C0645-5432-4AF3-ABD2-82A76B2059F7}"/>
    <cellStyle name="Eingabe 3 3 2 3 2" xfId="2741" xr:uid="{3AFFDEE8-055D-420C-B350-57EC5E98AEAF}"/>
    <cellStyle name="Eingabe 3 3 2 4" xfId="2257" xr:uid="{2663E84D-2D8C-4897-8E20-62A6AE4A0953}"/>
    <cellStyle name="Eingabe 3 3 3" xfId="1399" xr:uid="{4F14EBB2-717D-4B08-8448-4C7E3D313D63}"/>
    <cellStyle name="Eingabe 3 3 3 2" xfId="2958" xr:uid="{6D925116-16E9-4C41-BB37-8EDC387E1E9D}"/>
    <cellStyle name="Eingabe 3 3 4" xfId="1060" xr:uid="{318884CC-94E0-4427-B8CA-F0B26F64C21B}"/>
    <cellStyle name="Eingabe 3 3 4 2" xfId="2625" xr:uid="{E79281D1-EE73-4E9F-BC74-817A6320BE58}"/>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57" xr:uid="{00407995-F9A1-4DE5-85E1-76C49A9FA456}"/>
    <cellStyle name="Eingabe 3 4 2 3" xfId="999" xr:uid="{F25B8C94-568E-4151-8A3C-5A4A8E5EC6DA}"/>
    <cellStyle name="Eingabe 3 4 2 3 2" xfId="2566" xr:uid="{A6C84416-11E0-4611-8AA7-E3763421F452}"/>
    <cellStyle name="Eingabe 3 4 2 4" xfId="2148" xr:uid="{DF3FCAE5-9121-4830-8A45-1B845264182D}"/>
    <cellStyle name="Eingabe 3 4 3" xfId="1290" xr:uid="{D18AD6B1-175B-44AA-B86B-EBE06B89D2CB}"/>
    <cellStyle name="Eingabe 3 4 3 2" xfId="2849" xr:uid="{687D9DF8-0069-4B98-B6C0-B24C28B28B4E}"/>
    <cellStyle name="Eingabe 3 4 4" xfId="1851" xr:uid="{5766B0E9-477E-45C9-9E35-50D17DC855B3}"/>
    <cellStyle name="Eingabe 3 4 4 2" xfId="3391" xr:uid="{C8C40B47-862D-4AD3-9FD2-E97B1B381EC3}"/>
    <cellStyle name="Eingabe 3 4 5" xfId="1942" xr:uid="{187BB9FC-177E-4109-8D17-DA24941EF378}"/>
    <cellStyle name="Eingabe 3 5" xfId="753" xr:uid="{7D7F7524-E7B4-4195-9E4C-D6403A418D68}"/>
    <cellStyle name="Eingabe 3 5 2" xfId="1466" xr:uid="{C9C42825-579B-4660-B7BE-8F333BDAEA81}"/>
    <cellStyle name="Eingabe 3 5 2 2" xfId="3025" xr:uid="{4426A209-D7EF-4F71-B2C9-FB6560C6FAA2}"/>
    <cellStyle name="Eingabe 3 5 3" xfId="1765" xr:uid="{DB99A11B-DB2A-40CB-BA07-B250D64A0E73}"/>
    <cellStyle name="Eingabe 3 5 3 2" xfId="3317" xr:uid="{BF040A21-9412-402D-99CA-245ED49A4B2A}"/>
    <cellStyle name="Eingabe 3 5 4" xfId="2116" xr:uid="{2C4FB7AC-E24C-4D5E-AA99-A0694D3F6C36}"/>
    <cellStyle name="Eingabe 3 6" xfId="1213" xr:uid="{FE0D8030-E33A-4F5E-AC4D-AC9643B6F617}"/>
    <cellStyle name="Eingabe 3 6 2" xfId="2775" xr:uid="{D752B761-CAA6-4D5F-9C58-AC215599CCDE}"/>
    <cellStyle name="Eingabe 3 7" xfId="1152" xr:uid="{9286F28E-46F9-4BAA-A0FF-DB13E2FE72F7}"/>
    <cellStyle name="Eingabe 3 7 2" xfId="2715" xr:uid="{93078157-F675-421E-9CB0-8AB0FBC50843}"/>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38" xr:uid="{B3725C1D-83D9-4F2D-B6C9-DCA88A31CA7D}"/>
    <cellStyle name="Eingabe 4 2 2 3" xfId="1158" xr:uid="{0D7833F1-8264-41ED-947F-1D14E9B3063F}"/>
    <cellStyle name="Eingabe 4 2 2 3 2" xfId="2721" xr:uid="{B9C5A3DC-F337-40A3-BAC3-94AC9C543A10}"/>
    <cellStyle name="Eingabe 4 2 2 4" xfId="2229" xr:uid="{E02AF14A-6BB3-4D01-9277-57DE17AE139A}"/>
    <cellStyle name="Eingabe 4 2 3" xfId="1371" xr:uid="{827EA7BD-8B4A-4B71-8EE2-B32A668DEF5A}"/>
    <cellStyle name="Eingabe 4 2 3 2" xfId="2930" xr:uid="{E989F038-5530-43B7-9E31-9FBAAC2B22F7}"/>
    <cellStyle name="Eingabe 4 2 4" xfId="1167" xr:uid="{1FD30ED9-C7ED-42C8-A956-83ECE6BDC0DD}"/>
    <cellStyle name="Eingabe 4 2 4 2" xfId="2730" xr:uid="{3E80CD3E-CB4F-4625-8900-7F7A7C59D81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65" xr:uid="{13D27EE1-92F0-49E6-998C-E6F2F981C541}"/>
    <cellStyle name="Eingabe 4 3 2 3" xfId="1229" xr:uid="{8EC7AFD1-9BCE-4324-A47F-667BDF00A5A3}"/>
    <cellStyle name="Eingabe 4 3 2 3 2" xfId="2791" xr:uid="{BB7340B7-3E4B-4061-8855-D722BA4F19EB}"/>
    <cellStyle name="Eingabe 4 3 2 4" xfId="2156" xr:uid="{FAADBA1F-F004-4CD4-BBC3-B394F9E72163}"/>
    <cellStyle name="Eingabe 4 3 3" xfId="1298" xr:uid="{5A20F023-9522-404A-B199-5ABCD96EA49F}"/>
    <cellStyle name="Eingabe 4 3 3 2" xfId="2857" xr:uid="{D5AE1CE5-7096-4B66-886E-55382D7B99A7}"/>
    <cellStyle name="Eingabe 4 3 4" xfId="1243" xr:uid="{52D98483-89E9-4B9B-8FCA-861C95E27B81}"/>
    <cellStyle name="Eingabe 4 3 4 2" xfId="2804" xr:uid="{2DB296BB-E188-4DB2-946D-6F830F3D56D5}"/>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1" xr:uid="{FBCC2657-A416-4252-8624-532247130B51}"/>
    <cellStyle name="Eingabe 4 4 2 3" xfId="1006" xr:uid="{379AF0BC-F891-4532-B1F9-1A07D827BF99}"/>
    <cellStyle name="Eingabe 4 4 2 3 2" xfId="2572" xr:uid="{4118DAAF-9DDA-4D8E-A508-14A24E96F948}"/>
    <cellStyle name="Eingabe 4 4 2 4" xfId="2132" xr:uid="{5A49D6CE-3B82-4F0A-BF70-D8E82B36F564}"/>
    <cellStyle name="Eingabe 4 4 3" xfId="1274" xr:uid="{EC5A0BE7-9A36-461E-9225-A9F115AC47B1}"/>
    <cellStyle name="Eingabe 4 4 3 2" xfId="2833" xr:uid="{548FC52D-340D-43DC-AADB-38F341B1A8C3}"/>
    <cellStyle name="Eingabe 4 4 4" xfId="1691" xr:uid="{576C1E3D-3692-4727-AC38-0351D5D1FED1}"/>
    <cellStyle name="Eingabe 4 4 4 2" xfId="3247" xr:uid="{7B151DE0-0280-4A45-A676-B163FEC9BE02}"/>
    <cellStyle name="Eingabe 4 4 5" xfId="1926" xr:uid="{BE0442C7-009F-4BF9-88EF-87ECE90147EE}"/>
    <cellStyle name="Eingabe 4 5" xfId="737" xr:uid="{18788A41-3430-4A15-BBBB-098F031C7E97}"/>
    <cellStyle name="Eingabe 4 5 2" xfId="1450" xr:uid="{0A2423D6-3E07-43CB-8A57-E4BB2D55EE92}"/>
    <cellStyle name="Eingabe 4 5 2 2" xfId="3009" xr:uid="{0E9E49CC-17B6-4030-941C-6ADDBBBCC61A}"/>
    <cellStyle name="Eingabe 4 5 3" xfId="1085" xr:uid="{25627ABB-D7D8-4E1B-960A-886B59EC7AD5}"/>
    <cellStyle name="Eingabe 4 5 3 2" xfId="2648" xr:uid="{9736DADE-703C-4B14-97AF-6B123D3263BB}"/>
    <cellStyle name="Eingabe 4 5 4" xfId="2101" xr:uid="{387224DE-6EA0-485C-A2FE-6FEB66117790}"/>
    <cellStyle name="Eingabe 4 6" xfId="1110" xr:uid="{6BF60D33-0B13-4D7E-AB87-C78F43F0FBF8}"/>
    <cellStyle name="Eingabe 4 6 2" xfId="2673" xr:uid="{26963DD7-984D-4368-A296-E06F7E3C875F}"/>
    <cellStyle name="Eingabe 4 7" xfId="1782" xr:uid="{34FB3411-A353-4BC1-8395-0DD9246DAB7B}"/>
    <cellStyle name="Eingabe 4 7 2" xfId="3331" xr:uid="{17D1A264-CD40-48A2-AD0C-992E747D35E5}"/>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75" xr:uid="{1DEC44E9-3150-4ACD-A278-78FFB709019D}"/>
    <cellStyle name="Eingabe 5 2 3" xfId="939" xr:uid="{15D68B26-409F-4B41-AB83-87F3B2643D3E}"/>
    <cellStyle name="Eingabe 5 2 3 2" xfId="2513" xr:uid="{825F6435-01F3-4B84-BFC6-6A0DAF475FE0}"/>
    <cellStyle name="Eingabe 5 2 4" xfId="2166" xr:uid="{B4529181-41BE-4BB3-8B4C-18498017342D}"/>
    <cellStyle name="Eingabe 5 3" xfId="1308" xr:uid="{423F1BCA-08DE-4803-AEC2-2DF3A75C4114}"/>
    <cellStyle name="Eingabe 5 3 2" xfId="2867" xr:uid="{0AC0C028-0BD7-4EB2-B266-A39248D36A5C}"/>
    <cellStyle name="Eingabe 5 4" xfId="1881" xr:uid="{D61B0CC8-25D1-49B4-87C8-23BFD14EE359}"/>
    <cellStyle name="Eingabe 5 4 2" xfId="3418" xr:uid="{5636C6B3-05E3-4A86-8943-5A6BC36CE08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2" xr:uid="{A354D12D-7145-4DD7-9926-8A664A0D817D}"/>
    <cellStyle name="Eingabe 6 2 3" xfId="1710" xr:uid="{1CA3D44E-668F-446A-A8A7-9FEE025823FC}"/>
    <cellStyle name="Eingabe 6 2 3 2" xfId="3265" xr:uid="{ACF7373C-C8E6-4AAF-8D32-4BE5BC1B7F43}"/>
    <cellStyle name="Eingabe 6 2 4" xfId="2243" xr:uid="{C79D9390-21DA-4C1F-9BCB-873265211144}"/>
    <cellStyle name="Eingabe 6 3" xfId="1385" xr:uid="{E75EFE68-5DE1-4377-8038-09601EF6DA02}"/>
    <cellStyle name="Eingabe 6 3 2" xfId="2944" xr:uid="{9399AD0F-37F7-4C95-A2B3-04580E9FCA0E}"/>
    <cellStyle name="Eingabe 6 4" xfId="1816" xr:uid="{4601E964-7947-463B-9C92-A916D6A02FF0}"/>
    <cellStyle name="Eingabe 6 4 2" xfId="3360" xr:uid="{8D8F654B-5DF5-481C-B5A8-7471164E900C}"/>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194" xr:uid="{C6F58FB8-B271-4F48-8163-C21FEA5999B6}"/>
    <cellStyle name="Eingabe 7 2 3" xfId="1907" xr:uid="{90B9981E-6A44-4A17-A3B7-ECC0C047DA1C}"/>
    <cellStyle name="Eingabe 7 2 3 2" xfId="3444" xr:uid="{0E371101-35B6-440C-8500-ABE1724CD913}"/>
    <cellStyle name="Eingabe 7 2 4" xfId="2285" xr:uid="{FF8AD740-D784-4644-B47E-A96312BFAA7D}"/>
    <cellStyle name="Eingabe 7 3" xfId="1428" xr:uid="{AC30CE3C-3636-4DF8-87FF-E6076EAFD4F4}"/>
    <cellStyle name="Eingabe 7 3 2" xfId="2987" xr:uid="{97E7D875-4022-4133-AA3C-2B8255F7FDBC}"/>
    <cellStyle name="Eingabe 7 4" xfId="1708" xr:uid="{CB475E4F-0C1C-43D0-9BC0-D3AC3C90CA22}"/>
    <cellStyle name="Eingabe 7 4 2" xfId="3263" xr:uid="{6F2B8ACA-2B56-407C-B1B1-9F2471E677CC}"/>
    <cellStyle name="Eingabe 7 5" xfId="2079" xr:uid="{2CEB465E-8627-46D4-98D6-E9A4BA009012}"/>
    <cellStyle name="Eingabe 8" xfId="717" xr:uid="{4E63BFDE-C5ED-4F00-A964-4290E1E3B006}"/>
    <cellStyle name="Eingabe 8 2" xfId="1437" xr:uid="{D7A4A04B-ECF4-42AA-AD60-C61C7E51272A}"/>
    <cellStyle name="Eingabe 8 2 2" xfId="2996" xr:uid="{9CFD0C57-9196-49AB-906B-9B094D495C7D}"/>
    <cellStyle name="Eingabe 8 3" xfId="1883" xr:uid="{92AE5031-EB7E-4BD9-A7E2-6ABBFC7F1307}"/>
    <cellStyle name="Eingabe 8 3 2" xfId="3420" xr:uid="{A1AF3BA0-95DA-4238-BED9-F94066052862}"/>
    <cellStyle name="Eingabe 8 4" xfId="2088" xr:uid="{470D3B89-BF20-49A5-94FB-671515803CA2}"/>
    <cellStyle name="Empty_B_border" xfId="17" xr:uid="{00000000-0005-0000-0000-000008000000}"/>
    <cellStyle name="Ergebnis" xfId="79" hidden="1" xr:uid="{73AAFC60-D6B5-4522-ADAC-DFDECDDC30D4}"/>
    <cellStyle name="Ergebnis" xfId="1705" hidden="1" xr:uid="{8748DE0C-56EE-4FDA-9E3E-21AEF13B5A12}"/>
    <cellStyle name="Ergebnis" xfId="2333" hidden="1" xr:uid="{B59D944E-F1E5-48A6-9E50-D301FF4C5705}"/>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3226" hidden="1" xr:uid="{1C2F912E-61A1-44D5-A82B-BCB04CBEF74F}"/>
    <cellStyle name="Ergebnis" xfId="3228" hidden="1" xr:uid="{8DE6DA25-6C2C-4DF6-9170-9DDC5C12A89A}"/>
    <cellStyle name="Ergebnis" xfId="2524" hidden="1" xr:uid="{3D24589F-6607-4654-8F6B-BE315E024693}"/>
    <cellStyle name="Ergebnis" xfId="2594" hidden="1" xr:uid="{C57D54C4-6F9D-4B23-8BF4-F76F85E001DE}"/>
    <cellStyle name="Ergebnis" xfId="2550" hidden="1" xr:uid="{F4864820-ADAA-4DF1-A1C9-C701A4071D63}"/>
    <cellStyle name="Ergebnis" xfId="3340" hidden="1" xr:uid="{4B20C903-7078-4E0D-BB41-34C99CFCE149}"/>
    <cellStyle name="Ergebnis" xfId="951" hidden="1" xr:uid="{510353F4-F558-4E31-B0BD-0C68468B789A}"/>
    <cellStyle name="Ergebnis" xfId="1028" hidden="1" xr:uid="{31B5BFA0-F354-446A-B4F0-FB73E2EF2472}"/>
    <cellStyle name="Ergebnis" xfId="3260" hidden="1" xr:uid="{BA2E9699-2891-4ECB-952E-7CE6AC36002C}"/>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2" xr:uid="{B2B534DF-FAB6-46E7-8B6C-5540F6A83787}"/>
    <cellStyle name="Ergebnis 2 2 2 3" xfId="1034" xr:uid="{B1C0A1EA-49E2-4197-8CD3-17A19DF0F2A1}"/>
    <cellStyle name="Ergebnis 2 2 2 3 2" xfId="2600" xr:uid="{7D95402F-E7CF-46B0-BF96-6E9A617A5E07}"/>
    <cellStyle name="Ergebnis 2 2 2 4" xfId="2263" xr:uid="{AC7B1BB6-7F5D-469C-BD96-AD9482FC9431}"/>
    <cellStyle name="Ergebnis 2 2 3" xfId="1405" xr:uid="{19CD3CBF-FA84-40A9-AA84-5A019718E8C2}"/>
    <cellStyle name="Ergebnis 2 2 3 2" xfId="2964" xr:uid="{8BA2907C-BE4C-4587-9B1B-85395A977098}"/>
    <cellStyle name="Ergebnis 2 2 4" xfId="1722" xr:uid="{ABB0BD15-55D4-4ED0-A455-66A53558B0CB}"/>
    <cellStyle name="Ergebnis 2 2 4 2" xfId="3276" xr:uid="{B571F44E-45C7-4747-B400-BE0B03CD7362}"/>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04" xr:uid="{337F6C52-E2F7-42AE-A5C6-D602DFF361C8}"/>
    <cellStyle name="Ergebnis 2 3 2 3" xfId="1228" xr:uid="{7D457B99-73B6-4616-81E3-E9F2B3B8515D}"/>
    <cellStyle name="Ergebnis 2 3 2 3 2" xfId="2790" xr:uid="{417C5940-A3FB-46EC-AF9C-FE257394C364}"/>
    <cellStyle name="Ergebnis 2 3 2 4" xfId="2195" xr:uid="{5E8E4D38-C3DB-4331-8632-D8A1BB48EDF8}"/>
    <cellStyle name="Ergebnis 2 3 3" xfId="1337" xr:uid="{DD135B25-D389-477B-B683-F43B123793C6}"/>
    <cellStyle name="Ergebnis 2 3 3 2" xfId="2896" xr:uid="{BC343F3B-A9AF-462D-A2D6-6B604A8409CC}"/>
    <cellStyle name="Ergebnis 2 3 4" xfId="74" xr:uid="{649992E0-7B9A-4A90-870E-B6425AE26D23}"/>
    <cellStyle name="Ergebnis 2 3 4 2" xfId="2328" xr:uid="{C82B9F9A-21E8-4534-BCE8-62BDD75EF7EA}"/>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095" xr:uid="{29B8CE0D-3E09-4B10-83B9-9B3C2E5C6CE1}"/>
    <cellStyle name="Ergebnis 2 4 2 3" xfId="1179" xr:uid="{8DC4E302-B2AD-4A39-B804-15555550DAC8}"/>
    <cellStyle name="Ergebnis 2 4 2 3 2" xfId="2742" xr:uid="{5BE00206-0AF0-4139-91C0-44DAFBB1953C}"/>
    <cellStyle name="Ergebnis 2 4 2 4" xfId="2186" xr:uid="{E7B2A8A0-AA4A-40B3-AEEB-29241D758891}"/>
    <cellStyle name="Ergebnis 2 4 3" xfId="1328" xr:uid="{5C6ED9AD-FBA4-4FD6-AEB4-24A530658052}"/>
    <cellStyle name="Ergebnis 2 4 3 2" xfId="2887" xr:uid="{19D0962E-2466-4C3F-B7F7-9269E086DE10}"/>
    <cellStyle name="Ergebnis 2 4 4" xfId="1004" xr:uid="{46E3998F-550B-4F2E-B793-E2F92D1D2F97}"/>
    <cellStyle name="Ergebnis 2 4 4 2" xfId="2570" xr:uid="{043E4EBE-697A-4607-A097-9DAC42EE1C15}"/>
    <cellStyle name="Ergebnis 2 4 5" xfId="1980" xr:uid="{250E0471-43E7-4715-8270-315C34C51126}"/>
    <cellStyle name="Ergebnis 2 5" xfId="743" xr:uid="{23F522DF-F4C5-47EF-B927-A58CCE00E5A0}"/>
    <cellStyle name="Ergebnis 2 5 2" xfId="1456" xr:uid="{7187EB83-C0D5-429E-AB20-3E37BD1819A1}"/>
    <cellStyle name="Ergebnis 2 5 2 2" xfId="3015" xr:uid="{3AC8EFD6-1362-4DDD-BF80-262FB0B88213}"/>
    <cellStyle name="Ergebnis 2 5 3" xfId="1723" xr:uid="{D4C7AAAA-5528-4758-A559-B9A3B88142EE}"/>
    <cellStyle name="Ergebnis 2 5 3 2" xfId="3277" xr:uid="{3CB48931-25C9-407F-9C48-5234296AFF52}"/>
    <cellStyle name="Ergebnis 2 5 4" xfId="2106" xr:uid="{371900C4-66D2-4829-8262-EB7D86679680}"/>
    <cellStyle name="Ergebnis 2 6" xfId="1195" xr:uid="{574EA804-1F32-423B-AEB8-23F5ED02F130}"/>
    <cellStyle name="Ergebnis 2 6 2" xfId="2758" xr:uid="{FD17F828-573E-43C1-8DBE-9186D96B3ED0}"/>
    <cellStyle name="Ergebnis 2 7" xfId="1806" xr:uid="{51677788-094F-476A-BA39-BE55F41E42A7}"/>
    <cellStyle name="Ergebnis 2 7 2" xfId="3352" xr:uid="{2909E5D0-2947-44AB-B267-F2FCAB7E8FA4}"/>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46" xr:uid="{9976EA20-6297-4163-A45A-B2317CC10275}"/>
    <cellStyle name="Ergebnis 3 2 2 3" xfId="1745" xr:uid="{BC85EAB0-4B97-4C49-A97C-05C1F9DD01A8}"/>
    <cellStyle name="Ergebnis 3 2 2 3 2" xfId="3298" xr:uid="{EDB7FB33-3ACE-4A04-BE08-85E4DD9AB6DB}"/>
    <cellStyle name="Ergebnis 3 2 2 4" xfId="2237" xr:uid="{45FC6327-A09C-4114-A0D7-FEB988C02092}"/>
    <cellStyle name="Ergebnis 3 2 3" xfId="1379" xr:uid="{9C39CA0D-4B09-427D-A5A6-3BC4B47BCDF3}"/>
    <cellStyle name="Ergebnis 3 2 3 2" xfId="2938" xr:uid="{2A6A89ED-3C7C-4364-AF0A-F9F608921DF3}"/>
    <cellStyle name="Ergebnis 3 2 4" xfId="1868" xr:uid="{9B6ECEFB-5F26-4416-9450-7B6F23E81F05}"/>
    <cellStyle name="Ergebnis 3 2 4 2" xfId="3407" xr:uid="{DED9FE9A-D517-4615-8C1D-BD34E242CEE4}"/>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0" xr:uid="{6D50BE02-8281-4D40-B6D2-09B640D7213C}"/>
    <cellStyle name="Ergebnis 3 3 2 3" xfId="1656" xr:uid="{E5063A4D-039A-4190-AE96-255E5625FF4F}"/>
    <cellStyle name="Ergebnis 3 3 2 3 2" xfId="3215" xr:uid="{4D955F2E-6A31-4266-A56B-86FFC741F9A0}"/>
    <cellStyle name="Ergebnis 3 3 2 4" xfId="2151" xr:uid="{86BD62F9-E428-456F-B7FE-E714CED68514}"/>
    <cellStyle name="Ergebnis 3 3 3" xfId="1293" xr:uid="{EAA51786-8E63-45FF-9569-D121CDC0B0B2}"/>
    <cellStyle name="Ergebnis 3 3 3 2" xfId="2852" xr:uid="{20477C4A-355C-4766-8F3E-80466C8B44B6}"/>
    <cellStyle name="Ergebnis 3 3 4" xfId="70" xr:uid="{7114C9CB-2F64-4E80-8A69-047B08138918}"/>
    <cellStyle name="Ergebnis 3 3 4 2" xfId="2324" xr:uid="{3C8C7D06-11D6-4B07-80F9-E1EECCE9A047}"/>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87" xr:uid="{12FD4D44-ABEF-4CE9-BA0B-74186FF30F5A}"/>
    <cellStyle name="Ergebnis 3 4 2 3" xfId="92" xr:uid="{711ABDA4-59D1-43DE-809A-FBB077609849}"/>
    <cellStyle name="Ergebnis 3 4 2 3 2" xfId="2345" xr:uid="{9E5832AA-DC6D-40D8-AB97-CAA7FD266909}"/>
    <cellStyle name="Ergebnis 3 4 2 4" xfId="2178" xr:uid="{8675E505-9F8E-4445-A9EB-38B5728753D2}"/>
    <cellStyle name="Ergebnis 3 4 3" xfId="1320" xr:uid="{71C041C5-E398-4021-8DA3-58AB161E0ABD}"/>
    <cellStyle name="Ergebnis 3 4 3 2" xfId="2879" xr:uid="{FA64E19B-AC5E-4B18-B148-44DEF26BF170}"/>
    <cellStyle name="Ergebnis 3 4 4" xfId="1781" xr:uid="{3FB99CD1-7F58-445D-AA7E-DB8C3969219E}"/>
    <cellStyle name="Ergebnis 3 4 4 2" xfId="3330" xr:uid="{6DBB8957-D319-4F3C-BD8C-3D11F1A5E593}"/>
    <cellStyle name="Ergebnis 3 4 5" xfId="1972" xr:uid="{8CEDB57B-84E1-4AF7-ACAC-C0C1A387E2EE}"/>
    <cellStyle name="Ergebnis 3 5" xfId="739" xr:uid="{B8D751BE-FBF4-49C9-9544-D37D7A1DAD15}"/>
    <cellStyle name="Ergebnis 3 5 2" xfId="1452" xr:uid="{27906B50-E025-4DDB-BC39-97D45276D4C6}"/>
    <cellStyle name="Ergebnis 3 5 2 2" xfId="3011" xr:uid="{31D1759A-541E-4040-ABD1-883065AC6545}"/>
    <cellStyle name="Ergebnis 3 5 3" xfId="1857" xr:uid="{866586B1-2AE8-47A5-BD4F-780F2C3B8D08}"/>
    <cellStyle name="Ergebnis 3 5 3 2" xfId="3397" xr:uid="{5AB678C3-FA16-4DCB-A807-CFFDE6A03CD0}"/>
    <cellStyle name="Ergebnis 3 5 4" xfId="2103" xr:uid="{155B708A-DB02-4B8E-898F-ADF38C01164C}"/>
    <cellStyle name="Ergebnis 3 6" xfId="1119" xr:uid="{C58E25DA-E2D8-47C5-BBCC-0C8DADC795A8}"/>
    <cellStyle name="Ergebnis 3 6 2" xfId="2682" xr:uid="{DC0A0CAD-2F27-4D38-9B4D-D298A1376464}"/>
    <cellStyle name="Ergebnis 3 7" xfId="1177" xr:uid="{621104AE-DE24-4299-90C9-19A0AF2EAC5A}"/>
    <cellStyle name="Ergebnis 3 7 2" xfId="2740" xr:uid="{F7D0B78D-3C41-4DD5-9298-A31081E8C340}"/>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76" xr:uid="{F2CF122F-F82A-4058-A418-44FF21EF3721}"/>
    <cellStyle name="Ergebnis 4 2 3" xfId="932" xr:uid="{9457D040-686B-4EB5-89C3-D494A5F9D547}"/>
    <cellStyle name="Ergebnis 4 2 3 2" xfId="2507" xr:uid="{86E5838A-FB72-462B-A364-17A173E63F56}"/>
    <cellStyle name="Ergebnis 4 2 4" xfId="2167" xr:uid="{D95436DD-51F1-43F3-A226-6C91382F2CE9}"/>
    <cellStyle name="Ergebnis 4 3" xfId="1309" xr:uid="{28A923EA-0124-4EC4-9E09-78892F4B7868}"/>
    <cellStyle name="Ergebnis 4 3 2" xfId="2868" xr:uid="{18E32F37-4E08-4BC6-B0B4-37E533C8F58A}"/>
    <cellStyle name="Ergebnis 4 4" xfId="1264" xr:uid="{21837CB3-F2C5-4C46-918E-D8723DF96B3B}"/>
    <cellStyle name="Ergebnis 4 4 2" xfId="2823" xr:uid="{51C441D8-04FC-40A1-B26F-DCD32CF82247}"/>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0" xr:uid="{BA96E1BE-8C50-45F1-B68C-1F87F238E0E4}"/>
    <cellStyle name="Ergebnis 5 2 3" xfId="1033" xr:uid="{AF245C6C-501C-4815-98B4-70657087203F}"/>
    <cellStyle name="Ergebnis 5 2 3 2" xfId="2599" xr:uid="{B117085C-1E73-428F-9FED-918ABF3149B2}"/>
    <cellStyle name="Ergebnis 5 2 4" xfId="2241" xr:uid="{C01CC964-075A-40D0-8D52-5C90DA3CB3EF}"/>
    <cellStyle name="Ergebnis 5 3" xfId="1383" xr:uid="{62CFA118-573A-4529-98A4-F80665B2590B}"/>
    <cellStyle name="Ergebnis 5 3 2" xfId="2942" xr:uid="{27B18F4D-9A7A-41D5-BA56-148D79FC39B1}"/>
    <cellStyle name="Ergebnis 5 4" xfId="1242" xr:uid="{45E0F288-432D-40FB-A001-C1F6943E5B03}"/>
    <cellStyle name="Ergebnis 5 4 2" xfId="2803" xr:uid="{63EC8827-645A-4184-BDB8-99601389ECC5}"/>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57" xr:uid="{64CE143C-8A1A-454F-BDF4-3103967366B7}"/>
    <cellStyle name="Ergebnis 6 2 3" xfId="1665" xr:uid="{A46AC2BE-B73E-47F5-8212-E7B174DD3525}"/>
    <cellStyle name="Ergebnis 6 2 3 2" xfId="3224" xr:uid="{3106BBD2-FD1E-4E47-A8C3-6ECB9BB38198}"/>
    <cellStyle name="Ergebnis 6 2 4" xfId="2248" xr:uid="{95FDE857-2E43-49D7-AE10-9FA06C7B964B}"/>
    <cellStyle name="Ergebnis 6 3" xfId="1390" xr:uid="{6E31BC44-E14F-4023-B2BF-69366D01A3C6}"/>
    <cellStyle name="Ergebnis 6 3 2" xfId="2949" xr:uid="{B83DFD75-B864-4A85-AC3F-4B097AAA70DE}"/>
    <cellStyle name="Ergebnis 6 4" xfId="1854" xr:uid="{94779A45-FBC6-406B-AAFF-CDA5C0708E85}"/>
    <cellStyle name="Ergebnis 6 4 2" xfId="3394" xr:uid="{E24A579E-1B80-4ED1-9304-ECE76D12C0EB}"/>
    <cellStyle name="Ergebnis 6 5" xfId="2042" xr:uid="{5A19AF33-9676-45D1-A3CC-34ACFA538928}"/>
    <cellStyle name="Ergebnis 7" xfId="718" xr:uid="{C09FA523-CD76-481B-B7DA-570B2F25BCD0}"/>
    <cellStyle name="Ergebnis 7 2" xfId="1438" xr:uid="{DEE9FAB0-D66D-49CE-9AF2-38CCAFA02937}"/>
    <cellStyle name="Ergebnis 7 2 2" xfId="2997" xr:uid="{ADEA7529-8429-49A4-9259-3B3E4DC91AD8}"/>
    <cellStyle name="Ergebnis 7 3" xfId="1864" xr:uid="{32DD2EA3-C450-4E1C-B7C6-CF0447ED85B9}"/>
    <cellStyle name="Ergebnis 7 3 2" xfId="3403" xr:uid="{29E38FCB-2D3C-43B0-AF2D-6786A1449A17}"/>
    <cellStyle name="Ergebnis 7 4" xfId="2089" xr:uid="{FFCAC205-1C90-4B82-8F2C-1DB3C9B1568A}"/>
    <cellStyle name="Erklärender Text" xfId="938" hidden="1" xr:uid="{DADC0219-EBD1-43EF-B727-1BDCFC87BD69}"/>
    <cellStyle name="Erklärender Text" xfId="1690" hidden="1" xr:uid="{F884AF55-A937-4B4E-A801-DE730B0301A4}"/>
    <cellStyle name="Erklärender Text" xfId="2291" hidden="1" xr:uid="{BE7A4123-3CBB-43AA-A6C5-1A5A6E702116}"/>
    <cellStyle name="Erklärender Text" xfId="1079" hidden="1" xr:uid="{E7C435FE-D994-4E99-8B1F-BFBA373D3986}"/>
    <cellStyle name="Erklärender Text" xfId="1681" hidden="1" xr:uid="{731D7E77-B492-4542-BCE5-7F727DA75DAC}"/>
    <cellStyle name="Erklärender Text" xfId="1029" hidden="1" xr:uid="{38B61009-6F68-459F-99DC-0D24B425C18B}"/>
    <cellStyle name="Erklärender Text" xfId="78" hidden="1" xr:uid="{D06A121A-F757-498C-8ABF-E786DA6084E1}"/>
    <cellStyle name="Erklärender Text" xfId="950" hidden="1" xr:uid="{12185E70-BEE5-46F8-9706-CD9D0051D035}"/>
    <cellStyle name="Erklärender Text" xfId="2512" hidden="1" xr:uid="{EC8095B7-D739-47C8-8231-D9299FA3E8A1}"/>
    <cellStyle name="Erklärender Text" xfId="3246" hidden="1" xr:uid="{71E2712A-47F0-4B2D-BB33-40B8D3FCA6CC}"/>
    <cellStyle name="Erklärender Text" xfId="3456" hidden="1" xr:uid="{A4E2B102-F32E-4337-88E5-D766F90E0054}"/>
    <cellStyle name="Erklärender Text" xfId="2642" hidden="1" xr:uid="{845EB5AD-9B79-4B1B-9848-9427966DC60F}"/>
    <cellStyle name="Erklärender Text" xfId="3238" hidden="1" xr:uid="{F374B92E-C94F-42E4-B86B-BC1DA8F0ED28}"/>
    <cellStyle name="Erklärender Text" xfId="2595" hidden="1" xr:uid="{458D2801-E512-4574-B661-24BD3B7229B6}"/>
    <cellStyle name="Erklärender Text" xfId="2332" hidden="1" xr:uid="{263CDF57-E726-40D5-8B99-667D7CB2723E}"/>
    <cellStyle name="Erklärender Text" xfId="2523" hidden="1" xr:uid="{92634405-ACED-406C-9BD7-2F91804AB660}"/>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79" xr:uid="{CB106AC3-9633-4CFE-9FC0-50687D256553}"/>
    <cellStyle name="Input 2 2 2 3" xfId="1045" xr:uid="{31353151-0D19-4A0A-B07C-50079A7F8877}"/>
    <cellStyle name="Input 2 2 2 3 2" xfId="2610" xr:uid="{97525F9B-ACC8-4202-B4B8-983847868EC8}"/>
    <cellStyle name="Input 2 2 2 4" xfId="2170" xr:uid="{6C0A7E5C-3E74-4CFE-874E-F5CBDB9C5C14}"/>
    <cellStyle name="Input 2 2 3" xfId="1312" xr:uid="{BC43014B-465E-4FA4-B9E0-DB9A62F4D55F}"/>
    <cellStyle name="Input 2 2 3 2" xfId="2871" xr:uid="{421C6405-2C1E-49FC-8528-0E3844108D9D}"/>
    <cellStyle name="Input 2 2 4" xfId="1058" xr:uid="{7638BFB5-0306-4510-8E9A-A13ADD74DC25}"/>
    <cellStyle name="Input 2 2 4 2" xfId="2623" xr:uid="{A8F55E0A-E88C-4175-A8AE-B33AA179F863}"/>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3" xr:uid="{E17DB175-5D38-46A4-B009-BE9A3B3E4D71}"/>
    <cellStyle name="Input 2 3 2 3" xfId="1896" xr:uid="{661C988A-2A32-4254-B802-05D61A725F9E}"/>
    <cellStyle name="Input 2 3 2 3 2" xfId="3433" xr:uid="{477618CC-99A4-49E7-B853-E1F04236279D}"/>
    <cellStyle name="Input 2 3 2 4" xfId="2274" xr:uid="{68658386-7322-4FE3-ABA5-C92423DF34DD}"/>
    <cellStyle name="Input 2 3 3" xfId="1416" xr:uid="{84CC3887-6E9E-4CBF-B606-F447886B3F57}"/>
    <cellStyle name="Input 2 3 3 2" xfId="2975" xr:uid="{182D11AE-55E7-4187-BCFE-DA1E7F627BF0}"/>
    <cellStyle name="Input 2 3 4" xfId="96" xr:uid="{CCCF52DD-123B-4361-883D-F9945660F407}"/>
    <cellStyle name="Input 2 3 4 2" xfId="2349" xr:uid="{55516C52-603F-4498-BA40-1371C4015A54}"/>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3" xr:uid="{AD9CB6F2-4DA2-43A3-B93A-B0117B9D0D5E}"/>
    <cellStyle name="Input 2 4 2 3" xfId="1906" xr:uid="{A2EAB52B-2BA0-4156-B983-DC01DFE24A35}"/>
    <cellStyle name="Input 2 4 2 3 2" xfId="3443" xr:uid="{3E6F8723-1D01-40A9-B848-49CC8C166788}"/>
    <cellStyle name="Input 2 4 2 4" xfId="2284" xr:uid="{244DBBD0-89FA-48FB-9537-D4B966B0D389}"/>
    <cellStyle name="Input 2 4 3" xfId="1427" xr:uid="{F7FBA761-9CE8-4C64-AA53-B099C74F6D6F}"/>
    <cellStyle name="Input 2 4 3 2" xfId="2986" xr:uid="{AAC5FF6B-F619-47CA-B27B-9F4319865AE8}"/>
    <cellStyle name="Input 2 4 4" xfId="1191" xr:uid="{9CE8748B-A431-43E7-899C-42823151C242}"/>
    <cellStyle name="Input 2 4 4 2" xfId="2754" xr:uid="{9B870FFE-7CBE-42C4-9DD2-ECDE4929F340}"/>
    <cellStyle name="Input 2 4 5" xfId="2078" xr:uid="{2F9947F1-20DE-475A-8EA9-3FEB7F9778A7}"/>
    <cellStyle name="Input 2 5" xfId="719" xr:uid="{BD0B1103-0B81-434C-BB99-76C16D3A1ED1}"/>
    <cellStyle name="Input 2 5 2" xfId="1439" xr:uid="{2C98CDBA-57CD-49C3-A024-07A930918E8B}"/>
    <cellStyle name="Input 2 5 2 2" xfId="2998" xr:uid="{EA43F853-3112-453B-A285-F6FE18C11E0E}"/>
    <cellStyle name="Input 2 5 3" xfId="931" xr:uid="{ED860899-6A32-49EA-AA99-CD7FE7625D89}"/>
    <cellStyle name="Input 2 5 3 2" xfId="2506" xr:uid="{D7FFF2E1-0BEB-4AF3-9276-2D6C99FB78CF}"/>
    <cellStyle name="Input 2 5 4" xfId="2090" xr:uid="{9140E603-A07D-4880-BC9F-DE386DF38A4C}"/>
    <cellStyle name="Input 2 6" xfId="1018" xr:uid="{2186ED14-8725-4B27-A612-DAB372AA33D4}"/>
    <cellStyle name="Input 2 6 2" xfId="2584" xr:uid="{81F688AE-3C08-475C-B088-4981E47BBB3A}"/>
    <cellStyle name="Input 2 7" xfId="1887" xr:uid="{0A5B061A-E170-4334-A302-CA1ECF8487C0}"/>
    <cellStyle name="Input 2 7 2" xfId="3424" xr:uid="{548D1CF2-6ECC-4C80-BF86-6E5FA6878D9A}"/>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1" xr:uid="{BEFF7610-2505-464E-9E5F-26060A06FF68}"/>
    <cellStyle name="Input 3 2 2 3" xfId="69" xr:uid="{08D496C0-7455-4FC8-AD0E-B021A67D19CC}"/>
    <cellStyle name="Input 3 2 2 3 2" xfId="2323" xr:uid="{161A73FF-0C19-417F-A0C9-25A4305E286D}"/>
    <cellStyle name="Input 3 2 2 4" xfId="2202" xr:uid="{C6136075-0D55-4154-998B-9D9C00883F3A}"/>
    <cellStyle name="Input 3 2 3" xfId="1344" xr:uid="{829C1499-7AF9-4FE9-B7C0-2280E2A487B3}"/>
    <cellStyle name="Input 3 2 3 2" xfId="2903" xr:uid="{AD5602F7-BEE0-46E8-B10C-5A5597969C73}"/>
    <cellStyle name="Input 3 2 4" xfId="1845" xr:uid="{A8C9AD26-F834-4296-A8A8-000F45F19D5D}"/>
    <cellStyle name="Input 3 2 4 2" xfId="3387" xr:uid="{54F3EAC2-E50E-4413-8481-2943E35FA503}"/>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0" xr:uid="{BE83F792-560F-4661-950E-23B3ACCA9736}"/>
    <cellStyle name="Input 3 3 2 3" xfId="1743" xr:uid="{B47930AE-B9FE-47AB-B2B6-22E7CE9C8A74}"/>
    <cellStyle name="Input 3 3 2 3 2" xfId="3296" xr:uid="{BCFFFB93-59A8-433D-B71A-BEE4314537BF}"/>
    <cellStyle name="Input 3 3 2 4" xfId="2201" xr:uid="{E6125AAC-4444-4B61-83B9-6AD51762271E}"/>
    <cellStyle name="Input 3 3 3" xfId="1343" xr:uid="{3563FBF2-73D8-4B4D-B762-B1A44C70C806}"/>
    <cellStyle name="Input 3 3 3 2" xfId="2902" xr:uid="{50CCCD2B-9216-4359-9FEF-0B66DDA33339}"/>
    <cellStyle name="Input 3 3 4" xfId="1831" xr:uid="{BE18BDA5-D5AC-479F-9599-50A76132B237}"/>
    <cellStyle name="Input 3 3 4 2" xfId="3375" xr:uid="{3D1E1792-6D75-45C3-B7FD-5157D51969CC}"/>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54" xr:uid="{71B74361-925F-41C0-8CF1-BE96A532AF72}"/>
    <cellStyle name="Input 3 4 2 3" xfId="1147" xr:uid="{F0BE2761-903E-4158-82C4-0DC424DD363E}"/>
    <cellStyle name="Input 3 4 2 3 2" xfId="2710" xr:uid="{B5F06E03-E40D-4C8E-B64C-8F49374BFBFA}"/>
    <cellStyle name="Input 3 4 2 4" xfId="2145" xr:uid="{55FCF3D6-C7A6-47DF-B51E-DEB45291945A}"/>
    <cellStyle name="Input 3 4 3" xfId="1287" xr:uid="{1EA8F864-CF09-4EE5-AAE6-9047F956F9D6}"/>
    <cellStyle name="Input 3 4 3 2" xfId="2846" xr:uid="{A539153A-0DE2-450C-BE70-C7DB95AEF288}"/>
    <cellStyle name="Input 3 4 4" xfId="1675" xr:uid="{29B63816-0EA1-4AE6-A563-E556253F3730}"/>
    <cellStyle name="Input 3 4 4 2" xfId="3232" xr:uid="{60BD1977-7455-488E-839D-F133784592CD}"/>
    <cellStyle name="Input 3 4 5" xfId="1939" xr:uid="{E7F595E0-1AC5-4B80-99EF-AEB8C52BD506}"/>
    <cellStyle name="Input 3 5" xfId="725" xr:uid="{C610ACF0-38A5-4857-824A-A74BFE1C81F2}"/>
    <cellStyle name="Input 3 5 2" xfId="1445" xr:uid="{15CCA8A9-7F56-4408-AA53-BD288363D8F9}"/>
    <cellStyle name="Input 3 5 2 2" xfId="3004" xr:uid="{55F37A3D-4062-4D5A-BFA6-9354B0554DE9}"/>
    <cellStyle name="Input 3 5 3" xfId="977" xr:uid="{1CA63B62-A749-4F57-8E13-4453094E6712}"/>
    <cellStyle name="Input 3 5 3 2" xfId="2549" xr:uid="{D3227D34-A685-41E5-97B8-7422D6A0EA40}"/>
    <cellStyle name="Input 3 5 4" xfId="2096" xr:uid="{5D79227A-3858-4F90-B06B-4BF076B34E2C}"/>
    <cellStyle name="Input 3 6" xfId="1074" xr:uid="{4F9E391A-61DD-4B9E-860B-F7137362D00B}"/>
    <cellStyle name="Input 3 6 2" xfId="2637" xr:uid="{FC7A8CD9-BC2A-498F-B8D7-00C31D5A4754}"/>
    <cellStyle name="Input 3 7" xfId="1426" xr:uid="{EFDAC16F-D5E6-416E-8A15-3EA627B50D15}"/>
    <cellStyle name="Input 3 7 2" xfId="2985" xr:uid="{D8A37461-20D6-4A00-8476-BD869DB637DD}"/>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17" xr:uid="{78DA3077-600D-48A5-BDDE-5423FFE07521}"/>
    <cellStyle name="InputCells12 2 2 2 2 3" xfId="1804" xr:uid="{D0404BC5-786E-4CED-A6CA-159931981638}"/>
    <cellStyle name="InputCells12 2 2 2 2 3 2" xfId="3351" xr:uid="{4F05F919-2085-45B5-B598-C530EC38ED73}"/>
    <cellStyle name="InputCells12 2 2 2 2 4" xfId="2208" xr:uid="{0851113D-2BA6-44A9-982C-3EEBBBCE5C9E}"/>
    <cellStyle name="InputCells12 2 2 2 3" xfId="1350" xr:uid="{BE64D6BD-BCF0-40E9-B0C0-B5C2E59C98D4}"/>
    <cellStyle name="InputCells12 2 2 2 3 2" xfId="2909" xr:uid="{E2134DF8-D16B-4B0F-A9EB-78EC78550286}"/>
    <cellStyle name="InputCells12 2 2 2 4" xfId="1187" xr:uid="{AA69B967-7096-45D0-8C63-2E18347178BC}"/>
    <cellStyle name="InputCells12 2 2 2 4 2" xfId="2750" xr:uid="{D5C046BD-71CB-4B37-AFB6-247D8B1D7F51}"/>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27" xr:uid="{909019C4-067B-4F53-BF6F-0B88F719FCB6}"/>
    <cellStyle name="InputCells12 2 2 3 3" xfId="1884" xr:uid="{A02E4F7E-AF71-45D5-AA7B-42EA0C8278FF}"/>
    <cellStyle name="InputCells12 2 2 3 3 2" xfId="3421" xr:uid="{C584DB85-B868-4834-8821-4FFD36FE15E6}"/>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0" xr:uid="{5BA0A3B1-5AA6-4F8E-B469-0D2111D08BCA}"/>
    <cellStyle name="InputCells12 2 3 2 2 3" xfId="1142" xr:uid="{12761400-4521-4F3D-8D22-3E35C811B04A}"/>
    <cellStyle name="InputCells12 2 3 2 2 3 2" xfId="2705" xr:uid="{FF0CE4FC-B992-431E-A9BF-075824BD687A}"/>
    <cellStyle name="InputCells12 2 3 2 2 4" xfId="2231" xr:uid="{B035DBF7-C5F6-4E25-A57C-9A511D97C930}"/>
    <cellStyle name="InputCells12 2 3 2 3" xfId="1373" xr:uid="{5D5DB4CD-C07B-48AA-8552-F22B80891538}"/>
    <cellStyle name="InputCells12 2 3 2 3 2" xfId="2932" xr:uid="{47662EEB-45AE-402A-9F6E-ACC3E1CD181C}"/>
    <cellStyle name="InputCells12 2 3 2 4" xfId="1732" xr:uid="{0C791DE9-DFC6-4D2C-A931-396398187AEA}"/>
    <cellStyle name="InputCells12 2 3 2 4 2" xfId="3286" xr:uid="{0FCFC763-7715-411A-9E3C-E2BA1740B8B4}"/>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3" xr:uid="{E3B93F86-DB94-47E8-8918-16D0308A8E94}"/>
    <cellStyle name="InputCells12 2 3 3 2 3" xfId="1655" xr:uid="{C18065C9-467B-4F7F-99B5-A67A91C9D3FB}"/>
    <cellStyle name="InputCells12 2 3 3 2 3 2" xfId="3214" xr:uid="{FEAEB71B-5581-4C88-8EA3-CC667FCDD974}"/>
    <cellStyle name="InputCells12 2 3 3 2 4" xfId="2154" xr:uid="{DD719F70-98F0-4F21-A9EE-7BF5C04627CD}"/>
    <cellStyle name="InputCells12 2 3 3 3" xfId="1296" xr:uid="{EAAE4837-2183-4E3F-8E6C-F4E26FE83C1B}"/>
    <cellStyle name="InputCells12 2 3 3 3 2" xfId="2855" xr:uid="{A4E3D7A4-044C-411E-98D7-E0D598AC7BC3}"/>
    <cellStyle name="InputCells12 2 3 3 4" xfId="1046" xr:uid="{1227DE55-9A0E-4479-8CF7-B985261AE921}"/>
    <cellStyle name="InputCells12 2 3 3 4 2" xfId="2611" xr:uid="{DAE31C16-BD41-428E-B05C-295DD197F4AC}"/>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79" xr:uid="{11594E0A-9E6B-4257-90C4-FBDDA2A8EAD2}"/>
    <cellStyle name="InputCells12 2 3 4 2 3" xfId="1892" xr:uid="{26E87FC3-68DD-4161-910F-CB22AB411514}"/>
    <cellStyle name="InputCells12 2 3 4 2 3 2" xfId="3429" xr:uid="{CECF509A-5CF1-4BE1-B8D8-9CA245ECAD3D}"/>
    <cellStyle name="InputCells12 2 3 4 2 4" xfId="2270" xr:uid="{F104763D-8FCF-41A6-9CD5-CC8F8A7F5973}"/>
    <cellStyle name="InputCells12 2 3 4 3" xfId="1412" xr:uid="{459E9BDE-D194-41AB-BFD6-67AE66A1F4BD}"/>
    <cellStyle name="InputCells12 2 3 4 3 2" xfId="2971" xr:uid="{DAB5EDEE-EB3F-458C-8564-654DDC81BE3C}"/>
    <cellStyle name="InputCells12 2 3 4 4" xfId="1188" xr:uid="{356D0D47-C54C-4229-B7A1-07483A3BA333}"/>
    <cellStyle name="InputCells12 2 3 4 4 2" xfId="2751" xr:uid="{3EC62041-FBC7-4598-AC74-6C1015A91531}"/>
    <cellStyle name="InputCells12 2 3 4 5" xfId="2064" xr:uid="{D88D44C4-17F0-4E78-B847-F7ADDEAA308F}"/>
    <cellStyle name="InputCells12 2 3 5" xfId="1112" xr:uid="{766CA799-C91F-4DD0-8FA5-4D16D09274D9}"/>
    <cellStyle name="InputCells12 2 3 5 2" xfId="2675" xr:uid="{F6248C94-A808-4BA7-A902-4AF63D992632}"/>
    <cellStyle name="InputCells12 2 3 6" xfId="1237" xr:uid="{F250C9C9-2DF5-4334-BF0D-B22911CE22FC}"/>
    <cellStyle name="InputCells12 2 3 6 2" xfId="2798" xr:uid="{7F485AC9-608D-4196-B33B-4F5EA23BDB11}"/>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47" xr:uid="{D7737FE1-3A05-4685-972C-678056371B33}"/>
    <cellStyle name="InputCells12 3 2 2 3" xfId="1233" xr:uid="{CA185AAB-EB7A-4A56-B722-D83C53BB42C9}"/>
    <cellStyle name="InputCells12 3 2 2 3 2" xfId="2795" xr:uid="{318872AF-7A5A-4220-966B-FBF01FCEE7C9}"/>
    <cellStyle name="InputCells12 3 2 2 4" xfId="2138" xr:uid="{5A5C0486-41F8-49E1-886F-E1B44F865D64}"/>
    <cellStyle name="InputCells12 3 2 3" xfId="1280" xr:uid="{6B68BCC4-C052-4271-8DCB-8CE688A7DFEC}"/>
    <cellStyle name="InputCells12 3 2 3 2" xfId="2839" xr:uid="{A9A7DD60-B86F-45D1-AD7E-B9575CCCA5B2}"/>
    <cellStyle name="InputCells12 3 2 4" xfId="1823" xr:uid="{EB709901-63C9-4655-ABA0-B185C744C84B}"/>
    <cellStyle name="InputCells12 3 2 4 2" xfId="3367" xr:uid="{936328FF-374B-4CCE-9E6F-3EB6287198AF}"/>
    <cellStyle name="InputCells12 3 2 5" xfId="1932" xr:uid="{74DC1542-FFC0-4F84-9AD7-F9AE003FC87F}"/>
    <cellStyle name="InputCells12 3 3" xfId="754" xr:uid="{3A023354-1868-44CF-8BB2-65009CC59402}"/>
    <cellStyle name="InputCells12 3 3 2" xfId="1467" xr:uid="{2CBB2D13-3E38-4778-B416-6EDD85DBE6C8}"/>
    <cellStyle name="InputCells12 3 3 2 2" xfId="3026" xr:uid="{ECD95773-1BC0-462E-BBB5-2B9B938BEC84}"/>
    <cellStyle name="InputCells12 3 3 3" xfId="1695" xr:uid="{9C1B6815-9604-43AE-8973-B764123C8D28}"/>
    <cellStyle name="InputCells12 3 3 3 2" xfId="3250" xr:uid="{1973A24D-89B0-4FB2-9FEF-E9D5094D3F25}"/>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39" xr:uid="{9649A247-D112-40D4-B20E-EC74B51316E9}"/>
    <cellStyle name="InputCells12 4 2 2 3" xfId="1865" xr:uid="{66E3EDFD-47EF-4738-BF53-2D5B47051E70}"/>
    <cellStyle name="InputCells12 4 2 2 3 2" xfId="3404" xr:uid="{B79D0839-44A6-4222-B910-1641981501D8}"/>
    <cellStyle name="InputCells12 4 2 2 4" xfId="2230" xr:uid="{01B8DD9C-D9E5-4896-84EA-18511695670E}"/>
    <cellStyle name="InputCells12 4 2 3" xfId="1372" xr:uid="{F76D6C92-71F3-4B48-8EDE-11DEAE161AD8}"/>
    <cellStyle name="InputCells12 4 2 3 2" xfId="2931" xr:uid="{21C615C6-D779-4F83-B73F-CD46F9ED7A6E}"/>
    <cellStyle name="InputCells12 4 2 4" xfId="1192" xr:uid="{001775D5-ADE3-4011-B650-D0E8D38691C4}"/>
    <cellStyle name="InputCells12 4 2 4 2" xfId="2755" xr:uid="{7B499A0A-BCB4-4C1E-BE4D-53816C07CA89}"/>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64" xr:uid="{9432F2C6-0278-46E8-8DEC-82F391C57B41}"/>
    <cellStyle name="InputCells12 4 3 2 3" xfId="1230" xr:uid="{EFA74852-BE59-4156-A0F6-03631B072B47}"/>
    <cellStyle name="InputCells12 4 3 2 3 2" xfId="2792" xr:uid="{D5DF4E33-0FDF-4312-80B6-8B61C6E9AF07}"/>
    <cellStyle name="InputCells12 4 3 2 4" xfId="2155" xr:uid="{694DEEFA-0862-452E-8FA0-0F64467C39CB}"/>
    <cellStyle name="InputCells12 4 3 3" xfId="1297" xr:uid="{C89DCDDF-AC6C-4E3B-AD71-9E133D83B116}"/>
    <cellStyle name="InputCells12 4 3 3 2" xfId="2856" xr:uid="{1C8C0200-B49C-41ED-987D-2F1B478FCCCF}"/>
    <cellStyle name="InputCells12 4 3 4" xfId="1010" xr:uid="{6876FF77-CA37-4492-B22D-1358E062F089}"/>
    <cellStyle name="InputCells12 4 3 4 2" xfId="2576" xr:uid="{54F643DA-3731-4F7E-A053-43DDA5438E2C}"/>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38" xr:uid="{D1D86334-7679-443E-B84A-08BE4A0F965F}"/>
    <cellStyle name="InputCells12 4 4 2 3" xfId="1218" xr:uid="{4CBC2CA6-8323-46C2-9D3A-B936C69FC1D1}"/>
    <cellStyle name="InputCells12 4 4 2 3 2" xfId="2780" xr:uid="{452AE45D-0005-4B8B-8265-A17E3218ADDF}"/>
    <cellStyle name="InputCells12 4 4 2 4" xfId="2129" xr:uid="{51D2955E-B202-42D6-BD30-31203F11250A}"/>
    <cellStyle name="InputCells12 4 4 3" xfId="1271" xr:uid="{3E82043F-C517-4615-91FC-7A485F67C483}"/>
    <cellStyle name="InputCells12 4 4 3 2" xfId="2830" xr:uid="{4311EF29-83D6-4D5E-94AE-30D90D00755B}"/>
    <cellStyle name="InputCells12 4 4 4" xfId="1654" xr:uid="{A467A0FE-3109-4836-A4C1-D3E340EC3EBD}"/>
    <cellStyle name="InputCells12 4 4 4 2" xfId="3213" xr:uid="{0BF99632-09B6-4101-A8D6-F592D5729AD1}"/>
    <cellStyle name="InputCells12 4 4 5" xfId="1923" xr:uid="{1847250B-3D73-479A-9C77-B63F8DE71DFE}"/>
    <cellStyle name="InputCells12 4 5" xfId="1111" xr:uid="{DE6A5516-8999-47CF-9828-6B195B73C26A}"/>
    <cellStyle name="InputCells12 4 5 2" xfId="2674" xr:uid="{BC6768DB-4897-4F54-98CF-420DD4D4D457}"/>
    <cellStyle name="InputCells12 4 6" xfId="1803" xr:uid="{B351F016-5141-4220-8CCB-07E138DA273E}"/>
    <cellStyle name="InputCells12 4 6 2" xfId="3350" xr:uid="{81AC3E78-657A-4F02-A0E7-0A17143F6EF0}"/>
    <cellStyle name="InputCells12 4 7" xfId="37" xr:uid="{18F04F6F-5D04-409E-85D7-4063E4111B43}"/>
    <cellStyle name="InputCells12 5" xfId="109" xr:uid="{974CCAFE-F20B-4D5A-9FD5-492576EB52FE}"/>
    <cellStyle name="InputCells12 5 2" xfId="2360" xr:uid="{5F9890B4-C007-420A-83C3-631BC2F19240}"/>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34" xr:uid="{440F8979-E20F-4E08-AAD3-C5CE71ED3DC3}"/>
    <cellStyle name="Normal 10 3" xfId="2425" xr:uid="{29E7F4D4-EE07-4E7E-9A68-658758BB9912}"/>
    <cellStyle name="Normal 11" xfId="435" xr:uid="{D7C271AC-4A59-4EAD-BC3A-F11096BF3FFC}"/>
    <cellStyle name="Normal 11 2" xfId="477" xr:uid="{F67423BA-D407-4AD6-9ED7-EFFB65B0008A}"/>
    <cellStyle name="Normal 11 2 2" xfId="2435" xr:uid="{BA4E60A9-2834-4C4C-AA27-34E0715F03BC}"/>
    <cellStyle name="Normal 11 3" xfId="2429" xr:uid="{BF3C9579-37AF-4A52-A259-158B2A2177EC}"/>
    <cellStyle name="Normal 12" xfId="546" xr:uid="{3128F217-57E8-4C6B-BBE7-9B4839734600}"/>
    <cellStyle name="Normal 12 2" xfId="706" xr:uid="{E0FC66FB-8D88-4D6D-BBA1-4DCB8A0A765D}"/>
    <cellStyle name="Normal 13" xfId="20" xr:uid="{5286BDF5-7A53-4F08-983B-9F69C35F51C2}"/>
    <cellStyle name="Normal 13 2" xfId="2309" xr:uid="{F02DC5CA-1D17-4C2F-B858-9A34278D9FCD}"/>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0" xr:uid="{4C625A50-FCDD-43F7-97CA-F54018D01A91}"/>
    <cellStyle name="Normal 5 2 2 2 2 3" xfId="2398" xr:uid="{0D3ABE33-3208-4118-B5A3-E92B7E3EDC64}"/>
    <cellStyle name="Normal 5 2 2 2 3" xfId="481" xr:uid="{F60BBD0E-FC44-4AE5-B62E-8CF366991BEB}"/>
    <cellStyle name="Normal 5 2 2 2 3 2" xfId="2439" xr:uid="{C9D88F8D-4731-42A6-9782-97F37188F64D}"/>
    <cellStyle name="Normal 5 2 2 2 4" xfId="2383" xr:uid="{54F900EB-CD1B-40AC-8B7A-98D6F2DE16B5}"/>
    <cellStyle name="Normal 5 2 2 3" xfId="352" xr:uid="{7C9D0870-E1BF-4F34-B358-B84ED09C91DF}"/>
    <cellStyle name="Normal 5 2 2 3 2" xfId="483" xr:uid="{EA2AA38A-A866-48CA-93DF-2FF413F73F21}"/>
    <cellStyle name="Normal 5 2 2 3 2 2" xfId="2441" xr:uid="{6C0A44A5-E3CE-433F-AEDB-410A5FEA2825}"/>
    <cellStyle name="Normal 5 2 2 3 3" xfId="2397" xr:uid="{61A3CC93-B6FF-49B2-8196-712997C255BC}"/>
    <cellStyle name="Normal 5 2 2 4" xfId="480" xr:uid="{40D64E32-C1BF-4DC3-BA18-00703C8ACA04}"/>
    <cellStyle name="Normal 5 2 2 4 2" xfId="2438" xr:uid="{18BC7F7C-4FCB-46AF-8661-B917AE4DF0CB}"/>
    <cellStyle name="Normal 5 2 2 5" xfId="2377" xr:uid="{FADBB559-C401-4703-ACB2-E4A63FD37BA0}"/>
    <cellStyle name="Normal 5 2 3" xfId="337" xr:uid="{AA1110A9-9365-439D-B9B4-6E9AC32499CC}"/>
    <cellStyle name="Normal 5 2 3 2" xfId="354" xr:uid="{16D8B633-33F1-4B7B-8875-EB0A6986FCED}"/>
    <cellStyle name="Normal 5 2 3 2 2" xfId="485" xr:uid="{AC25004C-FEB0-46B6-9D8D-F740CC19F84E}"/>
    <cellStyle name="Normal 5 2 3 2 2 2" xfId="2443" xr:uid="{0039CFB3-412B-43E2-B8C8-3BB502C0E72F}"/>
    <cellStyle name="Normal 5 2 3 2 3" xfId="2399" xr:uid="{7D09B930-EB86-406E-A1BB-D44043F2905C}"/>
    <cellStyle name="Normal 5 2 3 3" xfId="484" xr:uid="{75E3E50D-5A2D-47D1-B31C-80321CB04FBD}"/>
    <cellStyle name="Normal 5 2 3 3 2" xfId="2442" xr:uid="{43F5F3A6-6382-4001-9A77-4767CDCF469A}"/>
    <cellStyle name="Normal 5 2 3 4" xfId="2382" xr:uid="{1063744C-C9F3-49DF-B943-A3A83656CE12}"/>
    <cellStyle name="Normal 5 2 4" xfId="351" xr:uid="{5F4656E9-B24F-412A-8AB0-D1CC15773ECE}"/>
    <cellStyle name="Normal 5 2 4 2" xfId="486" xr:uid="{10AAC166-00B4-4545-BC6D-DB00EDBEB6C2}"/>
    <cellStyle name="Normal 5 2 4 2 2" xfId="2444" xr:uid="{33BBB75E-B725-4F1E-980B-5E99E096C08B}"/>
    <cellStyle name="Normal 5 2 4 3" xfId="2396" xr:uid="{A58D71EE-D375-4A35-B104-07BD9BA9FA66}"/>
    <cellStyle name="Normal 5 2 5" xfId="460" xr:uid="{E0A21CA1-1C2A-4CE0-A7B7-D1C1D2CAFFD0}"/>
    <cellStyle name="Normal 5 2 5 2" xfId="487" xr:uid="{7F171D51-F4D7-42B8-947A-A93DE856A2F2}"/>
    <cellStyle name="Normal 5 2 5 2 2" xfId="2445" xr:uid="{8823F80A-BBE7-4C59-8421-8E743534E15D}"/>
    <cellStyle name="Normal 5 2 5 3" xfId="2430" xr:uid="{EE35ED5D-1B02-43DF-9D0E-B5AF71CCD30B}"/>
    <cellStyle name="Normal 5 2 6" xfId="479" xr:uid="{C5871523-3334-4E82-B6A5-CF76A022823B}"/>
    <cellStyle name="Normal 5 2 6 2" xfId="2437" xr:uid="{B82DCCCF-6392-4CB5-A3E6-130894C3CEBC}"/>
    <cellStyle name="Normal 5 2 7" xfId="2370" xr:uid="{0612DC8C-AAC3-4C3D-A5B3-3CF4F621B2A9}"/>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48" xr:uid="{2F15056B-14A9-4E1C-AE11-A38E4EC119B1}"/>
    <cellStyle name="Normal 5 3 2 2 3" xfId="2401" xr:uid="{AF89677D-A0F0-43D7-B623-76F1FEB097AE}"/>
    <cellStyle name="Normal 5 3 2 3" xfId="489" xr:uid="{510BD2F5-1A3C-4FE9-B46F-0A29288C9F24}"/>
    <cellStyle name="Normal 5 3 2 3 2" xfId="2447" xr:uid="{EC3D2B09-ED07-4685-8BCF-FE05BC3C4694}"/>
    <cellStyle name="Normal 5 3 2 4" xfId="2384" xr:uid="{5816FD72-E8F1-44FA-B4B5-09276ED65938}"/>
    <cellStyle name="Normal 5 3 3" xfId="355" xr:uid="{24272E6D-E500-479D-A797-4819DB6D4974}"/>
    <cellStyle name="Normal 5 3 3 2" xfId="491" xr:uid="{0C9043B6-0F53-443C-9543-F8202412EF8C}"/>
    <cellStyle name="Normal 5 3 3 2 2" xfId="2449" xr:uid="{6B507016-3F56-4C56-BBD8-CB55E5CAAD70}"/>
    <cellStyle name="Normal 5 3 3 3" xfId="2400" xr:uid="{F20231D4-B3C9-40F6-AF57-1EFF7DB2329B}"/>
    <cellStyle name="Normal 5 3 4" xfId="488" xr:uid="{BB6714A8-AD0C-4569-AAC6-3CCAC473E418}"/>
    <cellStyle name="Normal 5 3 4 2" xfId="2446" xr:uid="{E2F6A7D6-CC40-41E4-8FC8-687E1D4D9696}"/>
    <cellStyle name="Normal 5 3 5" xfId="2374" xr:uid="{B47E44D4-5E19-4807-AF81-68465DF60789}"/>
    <cellStyle name="Normal 5 4" xfId="336" xr:uid="{35807DB0-918D-4E74-A835-8A3511C8CEC0}"/>
    <cellStyle name="Normal 5 4 2" xfId="357" xr:uid="{AE33D416-C483-4632-9AB5-1E9C70146452}"/>
    <cellStyle name="Normal 5 4 2 2" xfId="493" xr:uid="{F9129580-2703-4569-8832-F63F0F053346}"/>
    <cellStyle name="Normal 5 4 2 2 2" xfId="2451" xr:uid="{6C1A7A45-FC9E-4B81-A65A-DFE76DDB5227}"/>
    <cellStyle name="Normal 5 4 2 3" xfId="2402" xr:uid="{D130F41D-992E-4902-947A-7C009CABD746}"/>
    <cellStyle name="Normal 5 4 3" xfId="492" xr:uid="{4F11EE93-4C8C-4722-8035-4AA391D8BCD5}"/>
    <cellStyle name="Normal 5 4 3 2" xfId="2450" xr:uid="{575BE6CF-10D5-48E5-82F3-F0F0F8C2F894}"/>
    <cellStyle name="Normal 5 4 4" xfId="2381" xr:uid="{9E2815DF-2A8A-485D-B940-6CDF18EC298C}"/>
    <cellStyle name="Normal 5 5" xfId="350" xr:uid="{6786BC1E-1455-40A5-97D0-3F54E6BA537D}"/>
    <cellStyle name="Normal 5 5 2" xfId="494" xr:uid="{8525BBB9-A6CA-45BB-A7F6-037F1A75AB04}"/>
    <cellStyle name="Normal 5 5 2 2" xfId="2452" xr:uid="{70B16DF5-E2D8-4F1A-A6B6-B9C4D1C1220A}"/>
    <cellStyle name="Normal 5 5 3" xfId="2395" xr:uid="{A7E5C9E1-1006-4602-9618-DBAB4BC4A438}"/>
    <cellStyle name="Normal 5 6" xfId="394" xr:uid="{B590EA6B-DD12-45C5-B516-81E383565FBB}"/>
    <cellStyle name="Normal 5 7" xfId="478" xr:uid="{475C9D31-9E94-4DD8-81FD-CC89BFEAFFF6}"/>
    <cellStyle name="Normal 5 7 2" xfId="2436" xr:uid="{C50E4259-2CD5-4567-A3BF-A0564FE3A31A}"/>
    <cellStyle name="Normal 5 8" xfId="316" xr:uid="{01432787-077E-493D-BA97-A69E1BBB1CC9}"/>
    <cellStyle name="Normal 5 8 2" xfId="2368" xr:uid="{1302C18D-E24F-4DC5-8C16-0C14EB58D5D2}"/>
    <cellStyle name="Normal 6" xfId="195" xr:uid="{74C16697-8220-47DA-9188-58B4A98FEC3C}"/>
    <cellStyle name="Normal 6 10" xfId="461" xr:uid="{584B8D64-4634-4F93-B88D-D474F066575D}"/>
    <cellStyle name="Normal 6 10 2" xfId="496" xr:uid="{AC0D34DF-E0C4-41C5-AB15-1300988BE349}"/>
    <cellStyle name="Normal 6 10 2 2" xfId="2454" xr:uid="{1B1070B7-578B-4D0E-9BB8-AB54011E35C2}"/>
    <cellStyle name="Normal 6 10 3" xfId="2431" xr:uid="{1B6B8562-BA07-4277-AB60-F6073D1EF71E}"/>
    <cellStyle name="Normal 6 11" xfId="495" xr:uid="{3A2A6A38-1AA3-48E5-ACF0-CF0AD363C96F}"/>
    <cellStyle name="Normal 6 11 2" xfId="2453" xr:uid="{D5F50782-33AE-44A8-8319-A6A0A839AF7A}"/>
    <cellStyle name="Normal 6 12" xfId="2366" xr:uid="{460907D1-1B42-4D42-B771-CE4C2ECC1442}"/>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58" xr:uid="{82720265-A8B5-43C3-8EB0-CAF972C9C820}"/>
    <cellStyle name="Normal 6 2 2 2 2 3" xfId="2406" xr:uid="{EA7DAED2-508E-4133-882F-EFD4DE63C679}"/>
    <cellStyle name="Normal 6 2 2 2 3" xfId="499" xr:uid="{40C8B826-AC28-4D97-AB30-609250CFAB62}"/>
    <cellStyle name="Normal 6 2 2 2 3 2" xfId="2457" xr:uid="{D5C6013E-7005-4508-AF93-7CEA24E706DA}"/>
    <cellStyle name="Normal 6 2 2 2 4" xfId="2387" xr:uid="{A65A68AB-457A-4829-8482-339A510AFCD8}"/>
    <cellStyle name="Normal 6 2 2 3" xfId="360" xr:uid="{A06C7EB0-F4FB-4C68-B782-0F983503FAA0}"/>
    <cellStyle name="Normal 6 2 2 3 2" xfId="501" xr:uid="{96CF31BA-9C02-4CCD-9952-D06EB8422824}"/>
    <cellStyle name="Normal 6 2 2 3 2 2" xfId="2459" xr:uid="{296AA21E-4D6D-4B00-9D18-1BFB8C08D117}"/>
    <cellStyle name="Normal 6 2 2 3 3" xfId="2405" xr:uid="{4DCFF9F2-BEA4-4731-BC2B-5AD3A98EE088}"/>
    <cellStyle name="Normal 6 2 2 4" xfId="498" xr:uid="{96503A98-FA06-4309-87FF-1CCC8ABB5B89}"/>
    <cellStyle name="Normal 6 2 2 4 2" xfId="2456" xr:uid="{91E35E9E-2847-4D56-A4E5-C4B5296FE2E5}"/>
    <cellStyle name="Normal 6 2 2 5" xfId="2378" xr:uid="{B2CA8FB0-0B92-4603-A5E3-8A9929C05BF9}"/>
    <cellStyle name="Normal 6 2 3" xfId="341" xr:uid="{ED249622-2912-4E20-86A8-537DBCC1DDF3}"/>
    <cellStyle name="Normal 6 2 3 2" xfId="362" xr:uid="{B6ADEDF3-0A9B-44AC-978C-BE12F48B59A6}"/>
    <cellStyle name="Normal 6 2 3 2 2" xfId="503" xr:uid="{101AF594-B68A-4D24-985E-6608B8A0841B}"/>
    <cellStyle name="Normal 6 2 3 2 2 2" xfId="2461" xr:uid="{DF06C35E-1DE1-4BA7-90AC-D3B13A93708E}"/>
    <cellStyle name="Normal 6 2 3 2 3" xfId="2407" xr:uid="{4CB23AB6-EC2D-4466-8793-8E778CFEE567}"/>
    <cellStyle name="Normal 6 2 3 3" xfId="502" xr:uid="{18DED862-82D7-4107-A927-3AA28763B665}"/>
    <cellStyle name="Normal 6 2 3 3 2" xfId="2460" xr:uid="{0BFE4B57-E50C-4DAD-A22D-7966917EE778}"/>
    <cellStyle name="Normal 6 2 3 4" xfId="2386" xr:uid="{1FAA373C-F2C5-4C54-B137-6FA585544B97}"/>
    <cellStyle name="Normal 6 2 4" xfId="359" xr:uid="{B12A5A68-4547-4DE8-BC23-2C9B8588B93E}"/>
    <cellStyle name="Normal 6 2 4 2" xfId="504" xr:uid="{9DE5B1A4-F004-431C-9E48-BB76AB2A7780}"/>
    <cellStyle name="Normal 6 2 4 2 2" xfId="2462" xr:uid="{40A4885B-027E-4C54-B6F2-EA677B0FC484}"/>
    <cellStyle name="Normal 6 2 4 3" xfId="2404" xr:uid="{83AB8DB5-CFC0-4F3E-B397-E06D6D1778C2}"/>
    <cellStyle name="Normal 6 2 5" xfId="462" xr:uid="{832E20EF-75D1-4E76-AE9A-8C5615B00C8C}"/>
    <cellStyle name="Normal 6 2 5 2" xfId="505" xr:uid="{2578C940-9BBF-4070-AB23-EC0E9D597F56}"/>
    <cellStyle name="Normal 6 2 5 2 2" xfId="2463" xr:uid="{928A58F1-2750-456B-B011-C519C2B87C13}"/>
    <cellStyle name="Normal 6 2 5 3" xfId="2432" xr:uid="{BA4754FB-CCAA-4CAC-A0C5-6A6AF9116D98}"/>
    <cellStyle name="Normal 6 2 6" xfId="497" xr:uid="{07CB5249-6332-4965-98A7-F50F15256EE3}"/>
    <cellStyle name="Normal 6 2 6 2" xfId="2455" xr:uid="{806C44F8-4187-4A56-B936-9EA8198419D4}"/>
    <cellStyle name="Normal 6 2 7" xfId="2371" xr:uid="{DCA86243-11F5-4CC7-831A-A82DB7B116C0}"/>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67" xr:uid="{A1CC03BE-DA15-4BE5-B7CE-142AE06576F4}"/>
    <cellStyle name="Normal 6 3 2 2 2 3" xfId="2410" xr:uid="{2D8C15AC-B376-4EB5-968D-2E30C3702175}"/>
    <cellStyle name="Normal 6 3 2 2 3" xfId="508" xr:uid="{8A823C7D-7991-4ECD-9D0A-C95B331DF16C}"/>
    <cellStyle name="Normal 6 3 2 2 3 2" xfId="2466" xr:uid="{F95ECE2A-A862-4C0F-9A44-D57F83428249}"/>
    <cellStyle name="Normal 6 3 2 2 4" xfId="2389" xr:uid="{D45F23D9-E9B4-4C05-BE2F-2836ED56BC6E}"/>
    <cellStyle name="Normal 6 3 2 3" xfId="364" xr:uid="{3C3350DF-CFEB-43B3-B2BE-92D38DFB8A8C}"/>
    <cellStyle name="Normal 6 3 2 3 2" xfId="510" xr:uid="{420A7F7E-505B-4AA7-924A-328CA7D78224}"/>
    <cellStyle name="Normal 6 3 2 3 2 2" xfId="2468" xr:uid="{419EEB65-75D2-47AC-ACAB-643C86D85504}"/>
    <cellStyle name="Normal 6 3 2 3 3" xfId="2409" xr:uid="{50FD2572-B301-4C25-B009-012AB8EE70F9}"/>
    <cellStyle name="Normal 6 3 2 4" xfId="507" xr:uid="{84446E88-1427-4D8E-A75F-7834A03FCCF2}"/>
    <cellStyle name="Normal 6 3 2 4 2" xfId="2465" xr:uid="{7117F578-91C0-4A5D-8D99-46A885597357}"/>
    <cellStyle name="Normal 6 3 2 5" xfId="2380" xr:uid="{EBDC529B-8F54-492A-BD1C-B937CC3F1633}"/>
    <cellStyle name="Normal 6 3 3" xfId="343" xr:uid="{03952B5B-7EAC-4EB5-9DE1-A5C61EB1790D}"/>
    <cellStyle name="Normal 6 3 3 2" xfId="366" xr:uid="{FAA1A59C-0E95-487F-A819-46B70B45A140}"/>
    <cellStyle name="Normal 6 3 3 2 2" xfId="512" xr:uid="{46712059-DCE4-45BE-9CCA-1B9689EC98B5}"/>
    <cellStyle name="Normal 6 3 3 2 2 2" xfId="2470" xr:uid="{83BC2426-2E41-4980-BDE8-59DA3B5570BA}"/>
    <cellStyle name="Normal 6 3 3 2 3" xfId="2411" xr:uid="{D14DD91F-AD82-43EA-A860-3C92A1812266}"/>
    <cellStyle name="Normal 6 3 3 3" xfId="511" xr:uid="{EA019976-4D61-4887-BD4C-AE32961B1BD9}"/>
    <cellStyle name="Normal 6 3 3 3 2" xfId="2469" xr:uid="{A1FD3D56-C192-43A4-A2F8-5FFF67E7B210}"/>
    <cellStyle name="Normal 6 3 3 4" xfId="2388" xr:uid="{071EA282-4175-436B-91E8-5BE7D3111CDF}"/>
    <cellStyle name="Normal 6 3 4" xfId="363" xr:uid="{462DC147-F652-4769-AB6D-6317046FF139}"/>
    <cellStyle name="Normal 6 3 4 2" xfId="513" xr:uid="{2FE0EEE6-A4A3-4483-BD07-DF19DD09F1EA}"/>
    <cellStyle name="Normal 6 3 4 2 2" xfId="2471" xr:uid="{8551DF42-75B2-4AED-905D-2A169F4288B0}"/>
    <cellStyle name="Normal 6 3 4 3" xfId="2408" xr:uid="{19721FA3-A0C3-4282-9E65-66119C283D6D}"/>
    <cellStyle name="Normal 6 3 5" xfId="506" xr:uid="{AA3C4D4C-E5C6-4D80-A25E-FC112FF274F0}"/>
    <cellStyle name="Normal 6 3 5 2" xfId="2464" xr:uid="{34AA3C90-A305-470D-97EA-C71B31328F45}"/>
    <cellStyle name="Normal 6 3 6" xfId="2373" xr:uid="{209470F6-8609-4406-B083-71EA5DDBC62D}"/>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74" xr:uid="{74AC6EB1-4285-4A8E-A5F3-025410471D2F}"/>
    <cellStyle name="Normal 6 4 2 2 3" xfId="2413" xr:uid="{A378F327-3899-4306-B6D6-6ADBDF749AA1}"/>
    <cellStyle name="Normal 6 4 2 3" xfId="515" xr:uid="{0A0EB32C-9796-4F37-A16A-37FC5144D4AB}"/>
    <cellStyle name="Normal 6 4 2 3 2" xfId="2473" xr:uid="{7193EB66-2AAB-42A0-AAB6-92D9C6385CCD}"/>
    <cellStyle name="Normal 6 4 2 4" xfId="2390" xr:uid="{2E0EE90D-4B3A-48A1-993B-9DDABDEF2869}"/>
    <cellStyle name="Normal 6 4 3" xfId="367" xr:uid="{9C02624F-CE3F-4F38-A35D-033FB56C4037}"/>
    <cellStyle name="Normal 6 4 3 2" xfId="517" xr:uid="{0E38B21D-6DF5-4338-B06D-5655A497F7E6}"/>
    <cellStyle name="Normal 6 4 3 2 2" xfId="2475" xr:uid="{E99E58CF-244A-4F5C-A1BF-BE51337CB19B}"/>
    <cellStyle name="Normal 6 4 3 3" xfId="2412" xr:uid="{41A3028D-F02A-4A7F-B0BE-4DAA8102A001}"/>
    <cellStyle name="Normal 6 4 4" xfId="514" xr:uid="{9BF7FFF0-3EB4-4091-9E00-CA9FA1E549FB}"/>
    <cellStyle name="Normal 6 4 4 2" xfId="2472" xr:uid="{A4EB3E1A-71D8-4D95-81DB-DDF9465AB4C0}"/>
    <cellStyle name="Normal 6 4 5" xfId="2375" xr:uid="{9349FFAA-1A49-4CC4-B62D-99E3E7D93603}"/>
    <cellStyle name="Normal 6 5" xfId="340" xr:uid="{39BCA476-EAA3-40D7-B399-B12CA4709684}"/>
    <cellStyle name="Normal 6 5 2" xfId="369" xr:uid="{77AD6912-197E-4323-8B85-006BDB0F2A69}"/>
    <cellStyle name="Normal 6 5 2 2" xfId="519" xr:uid="{B4FC728E-A6A6-4544-9FE9-05E170F75800}"/>
    <cellStyle name="Normal 6 5 2 2 2" xfId="2477" xr:uid="{F7B6B072-FD36-41EB-B0B9-983D88C4C7A5}"/>
    <cellStyle name="Normal 6 5 2 3" xfId="2414" xr:uid="{415263B1-3151-407A-96D0-5128D5AD7318}"/>
    <cellStyle name="Normal 6 5 3" xfId="518" xr:uid="{E83F8610-E98C-438E-94F1-268563430D1C}"/>
    <cellStyle name="Normal 6 5 3 2" xfId="2476" xr:uid="{7FB634BE-9F44-4939-8669-4B86A2943962}"/>
    <cellStyle name="Normal 6 5 4" xfId="2385" xr:uid="{25BF3CED-3094-4802-9D9E-67DB7DC197BD}"/>
    <cellStyle name="Normal 6 6" xfId="358" xr:uid="{F47BB582-81A8-41F2-85E0-644AF670AC7E}"/>
    <cellStyle name="Normal 6 6 2" xfId="520" xr:uid="{AAE49162-A0EB-4613-82A5-80E2E7244EF6}"/>
    <cellStyle name="Normal 6 6 2 2" xfId="2478" xr:uid="{01CEAC30-D281-4965-A95D-C78A98D16A03}"/>
    <cellStyle name="Normal 6 6 3" xfId="2403" xr:uid="{E3006731-25F1-4EDC-9860-A2AD1B431632}"/>
    <cellStyle name="Normal 6 7" xfId="395" xr:uid="{9FF7AF40-6BC8-4651-98F8-A13E09D789E4}"/>
    <cellStyle name="Normal 6 7 2" xfId="521" xr:uid="{077E1489-F306-40F6-B566-E6A4900335E8}"/>
    <cellStyle name="Normal 6 7 2 2" xfId="2479" xr:uid="{54FFBD5F-2E11-4E36-9A7B-DF3A1CFE3E90}"/>
    <cellStyle name="Normal 6 7 3" xfId="2424" xr:uid="{57A795DD-913E-4D9F-ACCF-E3799B02899C}"/>
    <cellStyle name="Normal 6 8" xfId="431" xr:uid="{5DB46C59-3781-4539-AA80-7789BC7A722D}"/>
    <cellStyle name="Normal 6 8 2" xfId="522" xr:uid="{1FC88BCE-ACA6-461E-B9A4-593226CDEAB1}"/>
    <cellStyle name="Normal 6 8 2 2" xfId="2480" xr:uid="{9E337E8A-E465-4035-A589-D565E89FB975}"/>
    <cellStyle name="Normal 6 8 3" xfId="2426" xr:uid="{3DDD08DB-52E4-487F-B437-1A5374E7E6DE}"/>
    <cellStyle name="Normal 6 9" xfId="434" xr:uid="{F173A7BC-B3B4-4993-83C3-574E15738251}"/>
    <cellStyle name="Normal 6 9 2" xfId="523" xr:uid="{75A2EE0A-9BEB-465C-894B-EFB32F5EA7F6}"/>
    <cellStyle name="Normal 6 9 2 2" xfId="2481" xr:uid="{0A497530-8D4E-4851-8C39-9DF93471DD71}"/>
    <cellStyle name="Normal 6 9 3" xfId="2428" xr:uid="{9F211C64-E6A5-47FD-B674-2C2BD340AD7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86" xr:uid="{8B9E8F56-8960-4E67-92A1-5D605AE02091}"/>
    <cellStyle name="Normal 7 2 2 2 2 3" xfId="2418" xr:uid="{47BB389D-FA4D-474A-B1A9-B8BF1FFFD490}"/>
    <cellStyle name="Normal 7 2 2 2 3" xfId="527" xr:uid="{F53862C9-F708-41F3-80F4-FFF155AD6DC8}"/>
    <cellStyle name="Normal 7 2 2 2 3 2" xfId="2485" xr:uid="{9855D590-2B2E-4792-98E5-7896A031EB95}"/>
    <cellStyle name="Normal 7 2 2 2 4" xfId="2393" xr:uid="{DE3D1D4E-1E28-4B03-9833-43ECCAA00F12}"/>
    <cellStyle name="Normal 7 2 2 3" xfId="372" xr:uid="{0461ED90-3354-479B-A36E-A470E342BC2C}"/>
    <cellStyle name="Normal 7 2 2 3 2" xfId="529" xr:uid="{14A5EA1C-D735-453D-9005-B412177A00FE}"/>
    <cellStyle name="Normal 7 2 2 3 2 2" xfId="2487" xr:uid="{B06D6856-2E6B-433F-BF43-C0AB5AA5A9ED}"/>
    <cellStyle name="Normal 7 2 2 3 3" xfId="2417" xr:uid="{999FAB61-36D9-4A0D-BF2B-261FB9EDDA6F}"/>
    <cellStyle name="Normal 7 2 2 4" xfId="526" xr:uid="{F66FFCAF-5FFC-43CD-9D87-573FEB256CAA}"/>
    <cellStyle name="Normal 7 2 2 4 2" xfId="2484" xr:uid="{BAA216B7-8B34-4739-A238-EEF902E6856C}"/>
    <cellStyle name="Normal 7 2 2 5" xfId="2379" xr:uid="{D102EE2B-1C60-41BA-805A-B5DE2DD5DE5A}"/>
    <cellStyle name="Normal 7 2 3" xfId="347" xr:uid="{8D63EF92-514B-492D-B592-D8E4580870EB}"/>
    <cellStyle name="Normal 7 2 3 2" xfId="374" xr:uid="{4C96A61F-377A-48D5-8925-3718EF96232B}"/>
    <cellStyle name="Normal 7 2 3 2 2" xfId="531" xr:uid="{09706D63-F72B-49D1-945E-72A7D31CC13E}"/>
    <cellStyle name="Normal 7 2 3 2 2 2" xfId="2489" xr:uid="{203A065E-002A-4F62-8943-2E7ED2B14078}"/>
    <cellStyle name="Normal 7 2 3 2 3" xfId="2419" xr:uid="{0CE026AD-281B-47C2-89A9-231D0ADD2805}"/>
    <cellStyle name="Normal 7 2 3 3" xfId="530" xr:uid="{509AE553-6997-4E31-B6D6-629027FD8511}"/>
    <cellStyle name="Normal 7 2 3 3 2" xfId="2488" xr:uid="{AB393F75-FF30-453F-9978-C82F1C772E51}"/>
    <cellStyle name="Normal 7 2 3 4" xfId="2392" xr:uid="{CDBE03FA-0465-46BA-A4C8-80CCA2CDE73C}"/>
    <cellStyle name="Normal 7 2 4" xfId="371" xr:uid="{E27B4B98-324F-4EC7-AAF6-2F08F660E2C0}"/>
    <cellStyle name="Normal 7 2 4 2" xfId="532" xr:uid="{6AAF3D36-16EE-439B-AEC0-F7373DCB8521}"/>
    <cellStyle name="Normal 7 2 4 2 2" xfId="2490" xr:uid="{172BF7CF-13FC-4EA0-B85F-F88FB4ED54A6}"/>
    <cellStyle name="Normal 7 2 4 3" xfId="2416" xr:uid="{1702211D-2C38-49DA-A582-C5F81E2D8606}"/>
    <cellStyle name="Normal 7 2 5" xfId="463" xr:uid="{C0E9D699-8198-4B53-86E0-DB91E03F11E4}"/>
    <cellStyle name="Normal 7 2 5 2" xfId="533" xr:uid="{3B9A6999-F68A-4D2B-AB62-F1C1F17994FC}"/>
    <cellStyle name="Normal 7 2 5 2 2" xfId="2491" xr:uid="{9FE9DC4C-B19B-4AA3-9403-C8536E38E434}"/>
    <cellStyle name="Normal 7 2 5 3" xfId="2433" xr:uid="{8FD81E26-7E04-49C1-BA13-35E09795766B}"/>
    <cellStyle name="Normal 7 2 6" xfId="525" xr:uid="{72BF2DA2-35A8-4A3D-A40C-F2997DCEC459}"/>
    <cellStyle name="Normal 7 2 6 2" xfId="2483" xr:uid="{8C6259A6-1C35-4BC8-AE5A-7697F4A04851}"/>
    <cellStyle name="Normal 7 2 7" xfId="2372" xr:uid="{10A21983-9C7E-418B-B4FD-563BFCF760B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494" xr:uid="{F885A433-0A0D-4952-A7FC-B77D948B7F86}"/>
    <cellStyle name="Normal 7 3 2 2 3" xfId="2421" xr:uid="{131C0787-0E00-470A-B7FA-0113ADFACA55}"/>
    <cellStyle name="Normal 7 3 2 3" xfId="535" xr:uid="{3925FBA5-C494-48A2-B2B7-D3E5385D79CB}"/>
    <cellStyle name="Normal 7 3 2 3 2" xfId="2493" xr:uid="{23483965-9F07-4F52-91F0-B19C968D9972}"/>
    <cellStyle name="Normal 7 3 2 4" xfId="2394" xr:uid="{3D3EE382-070E-4DAD-B3A8-2E2D672E5B2A}"/>
    <cellStyle name="Normal 7 3 3" xfId="375" xr:uid="{B020E678-952B-4AF3-A5E4-5AA5B673BD3E}"/>
    <cellStyle name="Normal 7 3 3 2" xfId="537" xr:uid="{3F60A299-B6B7-4147-BBA7-1E2BB68BE33F}"/>
    <cellStyle name="Normal 7 3 3 2 2" xfId="2495" xr:uid="{9D9BD790-B1FF-42D8-854E-375129123D1F}"/>
    <cellStyle name="Normal 7 3 3 3" xfId="2420" xr:uid="{0644D04D-8C5A-48E7-939C-39F4B0F1CA84}"/>
    <cellStyle name="Normal 7 3 4" xfId="534" xr:uid="{3F4526F5-9CFA-459D-B311-2FD1BC2F0A02}"/>
    <cellStyle name="Normal 7 3 4 2" xfId="2492" xr:uid="{BB68FCB0-F93B-414E-B3EB-960C35A8D09A}"/>
    <cellStyle name="Normal 7 3 5" xfId="2376" xr:uid="{5633537E-534B-4106-AB72-257EEF9847DF}"/>
    <cellStyle name="Normal 7 4" xfId="346" xr:uid="{31269D53-FA35-4CDC-BB45-4A66B9AAAC49}"/>
    <cellStyle name="Normal 7 4 2" xfId="377" xr:uid="{A944037E-2AAC-4546-A07B-1C62B2E69142}"/>
    <cellStyle name="Normal 7 4 2 2" xfId="539" xr:uid="{C9B25A50-DDAD-4AF5-9759-26BE37410F3D}"/>
    <cellStyle name="Normal 7 4 2 2 2" xfId="2497" xr:uid="{814C7809-C130-4B3A-8A31-736CD14F23CD}"/>
    <cellStyle name="Normal 7 4 2 3" xfId="2422" xr:uid="{82E346A5-5F35-4432-AA81-33FC8219604D}"/>
    <cellStyle name="Normal 7 4 3" xfId="538" xr:uid="{53C0982A-C032-4E82-BCE6-C7FF30BF6428}"/>
    <cellStyle name="Normal 7 4 3 2" xfId="2496" xr:uid="{C97F83A7-ED74-4A2D-BCB4-ED3812DE3264}"/>
    <cellStyle name="Normal 7 4 4" xfId="2391" xr:uid="{D77782D4-A803-4717-8508-6766AB91A5DF}"/>
    <cellStyle name="Normal 7 5" xfId="370" xr:uid="{E534B099-97A2-459F-AC3B-685E662C32A9}"/>
    <cellStyle name="Normal 7 5 2" xfId="540" xr:uid="{35D029D9-9EF6-4D15-A33B-676D6FF7A1A1}"/>
    <cellStyle name="Normal 7 5 2 2" xfId="2498" xr:uid="{36732D97-53D5-4A85-B713-92E0B3E4265E}"/>
    <cellStyle name="Normal 7 5 3" xfId="2415" xr:uid="{872E92FF-E5AA-4278-B6CE-9886AE46CE71}"/>
    <cellStyle name="Normal 7 6" xfId="383" xr:uid="{7FC79651-053F-4277-8FB4-F773C2CBFFD1}"/>
    <cellStyle name="Normal 7 7" xfId="524" xr:uid="{0CE32725-2553-4924-8A10-11C6AFC6DD4D}"/>
    <cellStyle name="Normal 7 7 2" xfId="2482" xr:uid="{4F9AEAC7-BC5A-44D6-898E-15A7E80DB51C}"/>
    <cellStyle name="Normal 7 8" xfId="324" xr:uid="{E6684B8E-BDA5-404F-BE20-6F5372A7294E}"/>
    <cellStyle name="Normal 7 8 2" xfId="2369" xr:uid="{7D8FF1E4-B1D1-4198-9EFB-DF321C06DA64}"/>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499" xr:uid="{E628BE94-8A63-417E-A0B1-9E2A9B955710}"/>
    <cellStyle name="Normal 9 3" xfId="2423" xr:uid="{18EAA618-5768-41E2-8A28-EB7CF2B86230}"/>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2" xr:uid="{E89553FB-813A-46A9-9201-9C9CA97C2CB5}"/>
    <cellStyle name="Normal GHG Numbers (0.00) 3 2 2 2 3" xfId="1069" xr:uid="{F62475C0-BCC9-4405-80F1-4C1466D10A8D}"/>
    <cellStyle name="Normal GHG Numbers (0.00) 3 2 2 2 3 2" xfId="2633" xr:uid="{5D381064-208A-4D47-A055-6D31EF8C8F55}"/>
    <cellStyle name="Normal GHG Numbers (0.00) 3 2 2 2 4" xfId="2193" xr:uid="{9952FC4D-DAD7-4796-BFBD-184EB7EE1D18}"/>
    <cellStyle name="Normal GHG Numbers (0.00) 3 2 2 3" xfId="1335" xr:uid="{400BC8DB-518A-4C98-B957-8C8E2309160F}"/>
    <cellStyle name="Normal GHG Numbers (0.00) 3 2 2 3 2" xfId="2894" xr:uid="{36BADEC4-C64D-4080-BAF7-8AA2D190DE09}"/>
    <cellStyle name="Normal GHG Numbers (0.00) 3 2 2 4" xfId="1109" xr:uid="{225457B7-E254-4C67-B631-5169C39A5A12}"/>
    <cellStyle name="Normal GHG Numbers (0.00) 3 2 2 4 2" xfId="2672" xr:uid="{079C6FC5-6A3F-44A5-898E-31AECF7D9170}"/>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28" xr:uid="{EF4A1F3E-AF7D-478C-A801-3C3FA966C34C}"/>
    <cellStyle name="Normal GHG Numbers (0.00) 3 2 3 3" xfId="1758" xr:uid="{7F57D123-8A04-40AE-8CD7-D0E216E23599}"/>
    <cellStyle name="Normal GHG Numbers (0.00) 3 2 3 3 2" xfId="3310" xr:uid="{55AD09F8-9AFC-4123-A86B-55F0AD85CA21}"/>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1" xr:uid="{CF6379A4-4992-4B6E-8BBC-FFE2E9C50120}"/>
    <cellStyle name="Normal GHG Numbers (0.00) 3 3 2 2 3" xfId="1666" xr:uid="{0FAC41C5-C496-4779-887A-856FE0636D23}"/>
    <cellStyle name="Normal GHG Numbers (0.00) 3 3 2 2 3 2" xfId="3225" xr:uid="{BF4535F7-8325-42AE-9667-644BA51868ED}"/>
    <cellStyle name="Normal GHG Numbers (0.00) 3 3 2 2 4" xfId="2252" xr:uid="{F55D8926-AD51-4B25-A03E-969823AB7458}"/>
    <cellStyle name="Normal GHG Numbers (0.00) 3 3 2 3" xfId="1394" xr:uid="{7247452B-9FEA-4E7C-97DA-CD38DF24ED13}"/>
    <cellStyle name="Normal GHG Numbers (0.00) 3 3 2 3 2" xfId="2953" xr:uid="{3B789B6E-93B1-42A0-A472-F3058C55B0BA}"/>
    <cellStyle name="Normal GHG Numbers (0.00) 3 3 2 4" xfId="1224" xr:uid="{BC697149-8D66-41E9-BFF6-8ACD53A990BD}"/>
    <cellStyle name="Normal GHG Numbers (0.00) 3 3 2 4 2" xfId="2786" xr:uid="{F976C53E-525A-43A7-82C6-DE50DB962E75}"/>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58" xr:uid="{E288B1B0-2B8F-42D0-8379-79AE50648720}"/>
    <cellStyle name="Normal GHG Numbers (0.00) 3 3 3 2 3" xfId="993" xr:uid="{D0192E98-7FB7-438B-922A-055C61758ECE}"/>
    <cellStyle name="Normal GHG Numbers (0.00) 3 3 3 2 3 2" xfId="2560" xr:uid="{72E64907-4F90-4DA8-AD06-E625892CC733}"/>
    <cellStyle name="Normal GHG Numbers (0.00) 3 3 3 2 4" xfId="2149" xr:uid="{75DD3B17-FAA6-42F1-9D02-E383C68F1D94}"/>
    <cellStyle name="Normal GHG Numbers (0.00) 3 3 3 3" xfId="1291" xr:uid="{C10D9770-2FAD-41DA-95AB-B53B57601356}"/>
    <cellStyle name="Normal GHG Numbers (0.00) 3 3 3 3 2" xfId="2850" xr:uid="{A82E3AC0-7DB3-4275-847F-30B936408446}"/>
    <cellStyle name="Normal GHG Numbers (0.00) 3 3 3 4" xfId="1127" xr:uid="{F6BF98A3-CDCF-4F29-B8B2-CFEDBD3ECC91}"/>
    <cellStyle name="Normal GHG Numbers (0.00) 3 3 3 4 2" xfId="2690" xr:uid="{6F045B5D-566C-4D11-98E9-86DCD28FD620}"/>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1" xr:uid="{B63CFEEA-862C-4494-B731-DE8F3F41ED7A}"/>
    <cellStyle name="Normal GHG Numbers (0.00) 3 3 4 2 3" xfId="1904" xr:uid="{5B33B448-E164-422E-9838-E16EFA2BA62B}"/>
    <cellStyle name="Normal GHG Numbers (0.00) 3 3 4 2 3 2" xfId="3441" xr:uid="{732E6F43-803E-4169-9764-B60E23E6B51D}"/>
    <cellStyle name="Normal GHG Numbers (0.00) 3 3 4 2 4" xfId="2282" xr:uid="{ECAC18AB-CBBC-42F0-ABCC-03D14D15BD56}"/>
    <cellStyle name="Normal GHG Numbers (0.00) 3 3 4 3" xfId="1424" xr:uid="{571F0A6B-DB23-4FD3-8CE5-0C63662052A2}"/>
    <cellStyle name="Normal GHG Numbers (0.00) 3 3 4 3 2" xfId="2983" xr:uid="{EC79CB23-93B7-4B47-BF0C-979EF89043B7}"/>
    <cellStyle name="Normal GHG Numbers (0.00) 3 3 4 4" xfId="1874" xr:uid="{4402889C-8075-4512-8FF5-3F8BC1A344B6}"/>
    <cellStyle name="Normal GHG Numbers (0.00) 3 3 4 4 2" xfId="3413" xr:uid="{A97D9101-3590-4BF7-8F5F-49659C0E1D38}"/>
    <cellStyle name="Normal GHG Numbers (0.00) 3 3 4 5" xfId="2076" xr:uid="{A33209E0-369F-425A-A5A0-C77E4723E38B}"/>
    <cellStyle name="Normal GHG Numbers (0.00) 3 3 5" xfId="1173" xr:uid="{C251E45D-0342-4DAD-9C83-FA40E4AD526F}"/>
    <cellStyle name="Normal GHG Numbers (0.00) 3 3 5 2" xfId="2736" xr:uid="{18FAA58C-3671-473F-96EE-71150CA9B0F4}"/>
    <cellStyle name="Normal GHG Numbers (0.00) 3 3 6" xfId="1689" xr:uid="{07F5A262-4A94-4475-BEFA-4A7DB2EA31C9}"/>
    <cellStyle name="Normal GHG Numbers (0.00) 3 3 6 2" xfId="3245" xr:uid="{EB5CACD7-38F2-4561-BA9B-C2B3A6EFE8DB}"/>
    <cellStyle name="Normal GHG Numbers (0.00) 3 3 7" xfId="933" xr:uid="{DFAB1CE6-CD03-4742-A893-7712E9A48E70}"/>
    <cellStyle name="Normal GHG Numbers (0.00) 3 4" xfId="198" xr:uid="{2C0802AB-9A45-436E-87FD-2F589F8C7EFB}"/>
    <cellStyle name="Normal GHG Numbers (0.00) 3 4 2" xfId="2367" xr:uid="{348A82DE-7ACF-4F04-8C21-DE1806C24233}"/>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46" xr:uid="{889462CC-7BAC-4C81-A50F-4189C2286A5F}"/>
    <cellStyle name="Normal GHG Textfiels Bold 3 2 2 2 3" xfId="1162" xr:uid="{9436654C-4434-4D9C-9F62-F0918E49414B}"/>
    <cellStyle name="Normal GHG Textfiels Bold 3 2 2 2 3 2" xfId="2725" xr:uid="{B67275D5-F66C-4C09-B40C-D079F1A8F8F0}"/>
    <cellStyle name="Normal GHG Textfiels Bold 3 2 2 2 4" xfId="2137" xr:uid="{E6D010DB-314B-41B0-8753-7CD9A683761B}"/>
    <cellStyle name="Normal GHG Textfiels Bold 3 2 2 3" xfId="1279" xr:uid="{EA0DF71E-20DE-41CE-8D30-5A67DC5EF341}"/>
    <cellStyle name="Normal GHG Textfiels Bold 3 2 2 3 2" xfId="2838" xr:uid="{0C74C811-9020-43FF-8998-BE22ACCD955D}"/>
    <cellStyle name="Normal GHG Textfiels Bold 3 2 2 4" xfId="1698" xr:uid="{3FBD8FD2-B9CB-48E3-BBD6-F5380462213C}"/>
    <cellStyle name="Normal GHG Textfiels Bold 3 2 2 4 2" xfId="3253" xr:uid="{560E7B38-45F7-4DB8-AE96-AABF762FEFD0}"/>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29" xr:uid="{6C51A02A-E534-4721-8BE7-50F9A002F673}"/>
    <cellStyle name="Normal GHG Textfiels Bold 3 2 3 3" xfId="1888" xr:uid="{27C7A909-2ECE-40D4-B50E-FF53CD05787B}"/>
    <cellStyle name="Normal GHG Textfiels Bold 3 2 3 3 2" xfId="3425" xr:uid="{93F24CE0-8241-4C58-BD36-D3EF97FDB654}"/>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2" xr:uid="{442C67D4-ECD5-4A38-9350-0D65579D80D6}"/>
    <cellStyle name="Normal GHG Textfiels Bold 3 3 2 2 3" xfId="1826" xr:uid="{CDAA8BAA-9A45-4458-9894-B4AF969D8EBF}"/>
    <cellStyle name="Normal GHG Textfiels Bold 3 3 2 2 3 2" xfId="3370" xr:uid="{D81C8933-E17D-4706-8F6D-FC2F39D1D403}"/>
    <cellStyle name="Normal GHG Textfiels Bold 3 3 2 2 4" xfId="2253" xr:uid="{23432C56-AC03-4B3A-ABF2-FA7F4EF4B8E0}"/>
    <cellStyle name="Normal GHG Textfiels Bold 3 3 2 3" xfId="1395" xr:uid="{4D4F65E0-BACE-414A-9119-D89B01B0D674}"/>
    <cellStyle name="Normal GHG Textfiels Bold 3 3 2 3 2" xfId="2954" xr:uid="{3E7734E6-DAD5-4939-9171-3D83B2C4D26C}"/>
    <cellStyle name="Normal GHG Textfiels Bold 3 3 2 4" xfId="1090" xr:uid="{5082EF79-4C2D-40FA-AA9F-8E854420DD13}"/>
    <cellStyle name="Normal GHG Textfiels Bold 3 3 2 4 2" xfId="2653" xr:uid="{23363DF5-1392-4898-9E64-8B87C2CB5224}"/>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05" xr:uid="{957EFA96-DB02-4FF7-B721-102E38FB7191}"/>
    <cellStyle name="Normal GHG Textfiels Bold 3 3 3 2 3" xfId="1767" xr:uid="{D77D77D6-C40B-4DAE-886C-F15A872F17C2}"/>
    <cellStyle name="Normal GHG Textfiels Bold 3 3 3 2 3 2" xfId="3318" xr:uid="{AE5A0BF9-6A57-4BCE-AD9C-6FCBF7653BE5}"/>
    <cellStyle name="Normal GHG Textfiels Bold 3 3 3 2 4" xfId="2196" xr:uid="{BE194F84-0550-45AD-BF7B-B58231A3FFCA}"/>
    <cellStyle name="Normal GHG Textfiels Bold 3 3 3 3" xfId="1338" xr:uid="{330100A2-BBD5-43BE-A416-53136965AE0A}"/>
    <cellStyle name="Normal GHG Textfiels Bold 3 3 3 3 2" xfId="2897" xr:uid="{C65B1C58-1BF7-419B-BA12-91B10E775110}"/>
    <cellStyle name="Normal GHG Textfiels Bold 3 3 3 4" xfId="88" xr:uid="{C8F6774A-C169-4A4B-AF69-34BEC104A817}"/>
    <cellStyle name="Normal GHG Textfiels Bold 3 3 3 4 2" xfId="2341" xr:uid="{B370A043-24EC-4393-B412-141FCE36F384}"/>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0" xr:uid="{F5BF9602-8590-4FE7-8F80-A200BE4424B5}"/>
    <cellStyle name="Normal GHG Textfiels Bold 3 3 4 2 3" xfId="1660" xr:uid="{353FA194-40A4-4F60-AA4C-6684163EB0B6}"/>
    <cellStyle name="Normal GHG Textfiels Bold 3 3 4 2 3 2" xfId="3219" xr:uid="{FC0A4A52-C023-497F-943E-E7E97B5A0140}"/>
    <cellStyle name="Normal GHG Textfiels Bold 3 3 4 2 4" xfId="2171" xr:uid="{EF621F48-E1A4-4DF0-ABA7-933090576CAE}"/>
    <cellStyle name="Normal GHG Textfiels Bold 3 3 4 3" xfId="1313" xr:uid="{2FD89A5F-B1E1-4478-ABE6-EF5155E28679}"/>
    <cellStyle name="Normal GHG Textfiels Bold 3 3 4 3 2" xfId="2872" xr:uid="{9D0D9C00-4F96-4865-B2B1-57268C4A3BE0}"/>
    <cellStyle name="Normal GHG Textfiels Bold 3 3 4 4" xfId="1153" xr:uid="{AD4E6845-AE1F-4889-A432-4AB793FFD1CB}"/>
    <cellStyle name="Normal GHG Textfiels Bold 3 3 4 4 2" xfId="2716" xr:uid="{56458904-92D9-49C1-B627-C1FF46A61783}"/>
    <cellStyle name="Normal GHG Textfiels Bold 3 3 4 5" xfId="1965" xr:uid="{4457A1E5-3226-410E-972E-004BD31D2C19}"/>
    <cellStyle name="Normal GHG Textfiels Bold 3 3 5" xfId="1174" xr:uid="{13155997-ACB9-47CC-A67A-6EDCB4C44833}"/>
    <cellStyle name="Normal GHG Textfiels Bold 3 3 5 2" xfId="2737" xr:uid="{033551EF-EEFC-41B0-84C7-B58C0B28E40E}"/>
    <cellStyle name="Normal GHG Textfiels Bold 3 3 6" xfId="1250" xr:uid="{94FB4CB8-0556-44AA-BD96-3CBB07AD4629}"/>
    <cellStyle name="Normal GHG Textfiels Bold 3 3 6 2" xfId="2810" xr:uid="{AB62241B-A0B3-405F-9231-9EF2D19E7AE3}"/>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1" xr:uid="{DCF42164-32F6-47D9-9550-BFF84B09442D}"/>
    <cellStyle name="Normal GHG whole table 2 2 2 3" xfId="1808" xr:uid="{AC2C85DC-A465-414F-A003-F629569F66EC}"/>
    <cellStyle name="Normal GHG whole table 2 2 2 3 2" xfId="3354" xr:uid="{0D5F89B9-54B4-4D69-87AC-132F1067F1A7}"/>
    <cellStyle name="Normal GHG whole table 2 2 2 4" xfId="2192" xr:uid="{0AAA71FF-1C52-4B91-B47A-69DE7A0CBD3E}"/>
    <cellStyle name="Normal GHG whole table 2 2 3" xfId="1334" xr:uid="{F50DFC37-97E9-4951-AF5E-A25862D09723}"/>
    <cellStyle name="Normal GHG whole table 2 2 3 2" xfId="2893" xr:uid="{97FC9004-12A2-4DAC-940E-33ECD2A77701}"/>
    <cellStyle name="Normal GHG whole table 2 2 4" xfId="1791" xr:uid="{97F3278E-BF1B-4686-862A-8EFF367E1567}"/>
    <cellStyle name="Normal GHG whole table 2 2 4 2" xfId="3338" xr:uid="{C93C4B3B-A65D-49D6-B79E-CB1F0FA8859D}"/>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0" xr:uid="{74245E0B-C4E8-448E-8260-AC4C2EC8CF22}"/>
    <cellStyle name="Normal GHG whole table 2 3 3" xfId="1798" xr:uid="{42DE0C64-8143-4DB5-8348-5AB3F402E090}"/>
    <cellStyle name="Normal GHG whole table 2 3 3 2" xfId="3345" xr:uid="{05F33D90-1105-4273-9713-8C455AB475DE}"/>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1" xr:uid="{96114925-5CDC-4C5F-8012-07C5CD7DBCEF}"/>
    <cellStyle name="Normal GHG whole table 3 2 2 3" xfId="1872" xr:uid="{694BA5F1-5F2D-45EC-B9F9-C2D51F0126D4}"/>
    <cellStyle name="Normal GHG whole table 3 2 2 3 2" xfId="3411" xr:uid="{0094906E-3AEF-466A-B10E-86B56F9A7AD1}"/>
    <cellStyle name="Normal GHG whole table 3 2 2 4" xfId="2232" xr:uid="{1216C8B1-EFFF-4189-A46F-B163019A11A5}"/>
    <cellStyle name="Normal GHG whole table 3 2 3" xfId="1374" xr:uid="{A4D00CF7-31F1-4083-B330-2A4B5548CEE3}"/>
    <cellStyle name="Normal GHG whole table 3 2 3 2" xfId="2933" xr:uid="{004C78D2-B98C-4B33-8B26-06CEF027A882}"/>
    <cellStyle name="Normal GHG whole table 3 2 4" xfId="974" xr:uid="{3EAD1C09-5235-4F8D-9C07-9A1763152F40}"/>
    <cellStyle name="Normal GHG whole table 3 2 4 2" xfId="2546" xr:uid="{975B1995-E785-4EB3-8DEA-538B309F2B36}"/>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2" xr:uid="{E4F879C4-1B35-47F4-89AE-B0485F8FB7B8}"/>
    <cellStyle name="Normal GHG whole table 3 3 2 3" xfId="998" xr:uid="{486E1AAF-06A6-4465-A534-97EA0D361509}"/>
    <cellStyle name="Normal GHG whole table 3 3 2 3 2" xfId="2565" xr:uid="{2EDF9835-0BB9-4A27-81F6-32496A562AF7}"/>
    <cellStyle name="Normal GHG whole table 3 3 2 4" xfId="2153" xr:uid="{D8EE379B-A63E-4506-8058-A29B42875751}"/>
    <cellStyle name="Normal GHG whole table 3 3 3" xfId="1295" xr:uid="{F4669DCD-3776-4DF7-8948-658A173328CA}"/>
    <cellStyle name="Normal GHG whole table 3 3 3 2" xfId="2854" xr:uid="{CBBF5938-D502-4079-9BB3-3ED303A8310B}"/>
    <cellStyle name="Normal GHG whole table 3 3 4" xfId="1184" xr:uid="{DA24849B-B34B-43F0-99DC-331B6845F490}"/>
    <cellStyle name="Normal GHG whole table 3 3 4 2" xfId="2747" xr:uid="{AEC60CD2-1BB5-46FC-8FF9-F48102F76326}"/>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49" xr:uid="{36178F67-E1EF-429A-8867-6547F6FA1038}"/>
    <cellStyle name="Normal GHG whole table 3 4 2 3" xfId="1821" xr:uid="{9F8A2DE9-230A-4A05-9F17-21ACDE452D89}"/>
    <cellStyle name="Normal GHG whole table 3 4 2 3 2" xfId="3365" xr:uid="{4ED2D5C8-1200-4938-81A6-681BE741F332}"/>
    <cellStyle name="Normal GHG whole table 3 4 2 4" xfId="2240" xr:uid="{9B56F46F-C810-4A52-90C0-F857A0FCE10E}"/>
    <cellStyle name="Normal GHG whole table 3 4 3" xfId="1382" xr:uid="{BCA86298-111E-44BF-BAD8-DFAC31CE4831}"/>
    <cellStyle name="Normal GHG whole table 3 4 3 2" xfId="2941" xr:uid="{F43DECEE-FE18-4565-B35B-14CF71721BC0}"/>
    <cellStyle name="Normal GHG whole table 3 4 4" xfId="1139" xr:uid="{4D36E32C-96BD-4501-9CF7-E7C177587220}"/>
    <cellStyle name="Normal GHG whole table 3 4 4 2" xfId="2702" xr:uid="{2B426EBF-B645-400A-9F7A-41A6411CDCAC}"/>
    <cellStyle name="Normal GHG whole table 3 4 5" xfId="2034" xr:uid="{8557C4D4-3B38-4A10-AE2F-B303AFE0A4D8}"/>
    <cellStyle name="Normal GHG whole table 3 5" xfId="1114" xr:uid="{3375449A-2DB3-47C4-AC25-1E5AC2CA5E8F}"/>
    <cellStyle name="Normal GHG whole table 3 5 2" xfId="2677" xr:uid="{0E699959-02FF-47A6-B28F-B7C060698055}"/>
    <cellStyle name="Normal GHG whole table 3 6" xfId="1186" xr:uid="{5A56F0A9-71AC-4B6B-845A-B3AA23924E9E}"/>
    <cellStyle name="Normal GHG whole table 3 6 2" xfId="2749" xr:uid="{F237CCCC-B2B3-48B1-914B-BC5043FB248C}"/>
    <cellStyle name="Normal GHG whole table 3 7" xfId="67" xr:uid="{6FDD76E4-04FD-4ABB-B398-A3A35FCBC6B9}"/>
    <cellStyle name="Normal GHG whole table 4" xfId="104" xr:uid="{25324109-3CAD-40C1-AB9E-7B28BF9D8769}"/>
    <cellStyle name="Normal GHG whole table 4 2" xfId="2357" xr:uid="{B141558A-A49F-4B3B-9BFA-A498104E58BD}"/>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84" xr:uid="{477084B1-A2E3-4327-8E82-5426FF08831C}"/>
    <cellStyle name="Note 2 2 2 3" xfId="929" xr:uid="{018C14F1-7F5C-46BE-8625-29E36C71CB18}"/>
    <cellStyle name="Note 2 2 2 3 2" xfId="2504" xr:uid="{DC1E60FE-F9AD-44A1-B3B4-BEFB2C1A4F7D}"/>
    <cellStyle name="Note 2 2 2 4" xfId="2175" xr:uid="{286A17BE-C39B-4BE1-8800-363CC5F7AB55}"/>
    <cellStyle name="Note 2 2 3" xfId="1317" xr:uid="{EE4136E6-7FD3-47F0-B65B-55760A219C30}"/>
    <cellStyle name="Note 2 2 3 2" xfId="2876" xr:uid="{C2A98E88-EAC8-4C6B-A08E-F8B3675EEB01}"/>
    <cellStyle name="Note 2 2 4" xfId="1183" xr:uid="{45729245-8CFA-4B0A-A347-337705990318}"/>
    <cellStyle name="Note 2 2 4 2" xfId="2746" xr:uid="{2BA89B53-DEDA-4E11-B4BA-572C894AB44C}"/>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48" xr:uid="{DB990302-655E-49F7-988D-3BE6C3BA801D}"/>
    <cellStyle name="Note 2 3 2 3" xfId="1697" xr:uid="{63F6F43B-8B9C-4AE5-8E4C-254661967DFF}"/>
    <cellStyle name="Note 2 3 2 3 2" xfId="3252" xr:uid="{338CC005-4491-42D0-8425-8A4D337E711A}"/>
    <cellStyle name="Note 2 3 2 4" xfId="2239" xr:uid="{B8671843-369A-443C-B4F6-519D565035F1}"/>
    <cellStyle name="Note 2 3 3" xfId="1381" xr:uid="{356C9460-ED05-425A-9C58-308466798931}"/>
    <cellStyle name="Note 2 3 3 2" xfId="2940" xr:uid="{386735F0-893E-4557-A780-85CAFCBE3378}"/>
    <cellStyle name="Note 2 3 4" xfId="1807" xr:uid="{F2599651-53FE-40E7-876C-334D843A2CF0}"/>
    <cellStyle name="Note 2 3 4 2" xfId="3353" xr:uid="{6ADA627F-B50F-4298-8A4A-903F5D5E3F8D}"/>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3" xr:uid="{99218041-A1C0-42E4-ACA8-8181A9C25211}"/>
    <cellStyle name="Note 2 4 2 3" xfId="944" xr:uid="{425E1CEC-1CFD-4A54-BDAA-F497A43F9E7F}"/>
    <cellStyle name="Note 2 4 2 3 2" xfId="2517" xr:uid="{C4EF9CD7-9E4C-4416-8A5E-3ADBA0C52C7B}"/>
    <cellStyle name="Note 2 4 2 4" xfId="2134" xr:uid="{9EFE570D-AE4F-47E5-8C1F-A76C3CE4CD80}"/>
    <cellStyle name="Note 2 4 3" xfId="1276" xr:uid="{FD7D59F3-843B-43DE-9EDF-B304239EC77F}"/>
    <cellStyle name="Note 2 4 3 2" xfId="2835" xr:uid="{50C34F7C-E6C7-4752-86A1-0F870CB7478B}"/>
    <cellStyle name="Note 2 4 4" xfId="1009" xr:uid="{C3B150E2-E2AA-47B6-977C-546B8E1B2EEB}"/>
    <cellStyle name="Note 2 4 4 2" xfId="2575" xr:uid="{32A82D1A-01E9-49E8-81B8-783E143D8C95}"/>
    <cellStyle name="Note 2 4 5" xfId="1928" xr:uid="{F2E2FC76-9867-48BB-B254-9917EC6DA7E3}"/>
    <cellStyle name="Note 2 5" xfId="720" xr:uid="{FC2D1195-E0EE-457E-A953-8D296C0276B6}"/>
    <cellStyle name="Note 2 5 2" xfId="1440" xr:uid="{0197B550-0251-4AF7-99C8-E77DCCF2AFD4}"/>
    <cellStyle name="Note 2 5 2 2" xfId="2999" xr:uid="{B78D3971-595D-4BA7-B675-A11E54523AC1}"/>
    <cellStyle name="Note 2 5 3" xfId="1180" xr:uid="{25869A0F-C421-4449-9E73-FE23E7929AEF}"/>
    <cellStyle name="Note 2 5 3 2" xfId="2743" xr:uid="{A64BC904-2A2A-416A-86DA-70B65E426751}"/>
    <cellStyle name="Note 2 5 4" xfId="2091" xr:uid="{B3BB326F-F291-47D5-AB3C-84CAA749EA0F}"/>
    <cellStyle name="Note 2 6" xfId="1035" xr:uid="{B6EA0749-7474-45EE-BB82-6E5F83913D25}"/>
    <cellStyle name="Note 2 6 2" xfId="2601" xr:uid="{864903B1-F3C9-4775-B2FA-9ECF683F7918}"/>
    <cellStyle name="Note 2 7" xfId="1151" xr:uid="{E4CB69E4-0EBC-4455-8FD3-06355BED2691}"/>
    <cellStyle name="Note 2 7 2" xfId="2714" xr:uid="{36CECAED-FD96-4883-BC0F-C1F449E05270}"/>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2" xr:uid="{99F1CC8D-9198-4999-979D-FEB68FABB9C2}"/>
    <cellStyle name="Note 3 2 2 3" xfId="1661" xr:uid="{50427A16-ABFD-4CC8-A9A0-9F8E173733D9}"/>
    <cellStyle name="Note 3 2 2 3 2" xfId="3220" xr:uid="{499C0703-A895-4911-BA61-E5E725C68A03}"/>
    <cellStyle name="Note 3 2 2 4" xfId="2203" xr:uid="{63D2D370-3310-4FB4-9BC1-1442DC2AD061}"/>
    <cellStyle name="Note 3 2 3" xfId="1345" xr:uid="{23345041-74D7-45EA-B9A8-29F97D6BFA65}"/>
    <cellStyle name="Note 3 2 3 2" xfId="2904" xr:uid="{A959D365-F036-45AA-9E09-6A23638435F1}"/>
    <cellStyle name="Note 3 2 4" xfId="1088" xr:uid="{7DD68193-434C-4C0A-9633-27C2183B3475}"/>
    <cellStyle name="Note 3 2 4 2" xfId="2651" xr:uid="{91EDDCD5-A133-4D23-A400-8DCDF7A7D8AD}"/>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78" xr:uid="{080BCDC3-A71F-47D3-8910-1027361A31F6}"/>
    <cellStyle name="Note 3 3 2 3" xfId="75" xr:uid="{EEF0695A-4A3D-4726-9939-B2AEEE09BA3B}"/>
    <cellStyle name="Note 3 3 2 3 2" xfId="2329" xr:uid="{7B58AA98-6B66-4762-BD38-8C8347D3D25F}"/>
    <cellStyle name="Note 3 3 2 4" xfId="2169" xr:uid="{FD55CDDD-56C6-4FE3-936C-C934D99A9A49}"/>
    <cellStyle name="Note 3 3 3" xfId="1311" xr:uid="{537F797B-C231-45F4-831C-B688B0089B5A}"/>
    <cellStyle name="Note 3 3 3 2" xfId="2870" xr:uid="{DC4D6AE4-B32B-4B06-96E5-98A04F0EC074}"/>
    <cellStyle name="Note 3 3 4" xfId="1800" xr:uid="{51B5A37D-8BC1-4D40-8E26-E147702EB557}"/>
    <cellStyle name="Note 3 3 4 2" xfId="3347" xr:uid="{EA1AE384-AF2B-41A4-A513-61D1A220B498}"/>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096" xr:uid="{D0AB26D7-E584-4DC7-89AD-E765B417ED3F}"/>
    <cellStyle name="Note 3 4 2 3" xfId="1126" xr:uid="{716E289F-E4D4-4CF7-BE9A-A536040BC434}"/>
    <cellStyle name="Note 3 4 2 3 2" xfId="2689" xr:uid="{AA61BE3B-0105-47A6-A182-3B2FCAFDDCCE}"/>
    <cellStyle name="Note 3 4 2 4" xfId="2187" xr:uid="{F29A71F3-32A3-46E5-B4D8-D480B70C76C0}"/>
    <cellStyle name="Note 3 4 3" xfId="1329" xr:uid="{9E795E9B-A2CF-4D4D-872B-2A6F844B2B3B}"/>
    <cellStyle name="Note 3 4 3 2" xfId="2888" xr:uid="{0220253F-309B-4ABB-9332-E30B114DE2F0}"/>
    <cellStyle name="Note 3 4 4" xfId="1739" xr:uid="{29960EC1-6AD2-4B83-9A27-77B8A9833973}"/>
    <cellStyle name="Note 3 4 4 2" xfId="3292" xr:uid="{6C0587E9-08F4-404C-9CE7-88A911AB3710}"/>
    <cellStyle name="Note 3 4 5" xfId="1981" xr:uid="{26D77096-C9A1-4A21-AD7E-303048600420}"/>
    <cellStyle name="Note 3 5" xfId="726" xr:uid="{B5C397D0-7EBF-4AE2-88B0-ABD24A1EDB52}"/>
    <cellStyle name="Note 3 5 2" xfId="1446" xr:uid="{7BCE63A6-F1E6-4249-BFA2-49C3FCC3BCD4}"/>
    <cellStyle name="Note 3 5 2 2" xfId="3005" xr:uid="{9A87DD06-8145-4CE1-AA36-3F97D2AF1FE5}"/>
    <cellStyle name="Note 3 5 3" xfId="1870" xr:uid="{F9843B54-BA7E-475A-899B-4004143FE12F}"/>
    <cellStyle name="Note 3 5 3 2" xfId="3409" xr:uid="{FFD096D9-1AD5-4266-8456-8DF3ABBC9FEC}"/>
    <cellStyle name="Note 3 5 4" xfId="2097" xr:uid="{A3348E75-4E86-407A-9A97-F4561DB9AAC8}"/>
    <cellStyle name="Note 3 6" xfId="1077" xr:uid="{65F4B115-990F-4A50-B50D-F23DC0B75C1E}"/>
    <cellStyle name="Note 3 6 2" xfId="2640" xr:uid="{3B69D932-B3C4-41A3-80E8-BE2FEA849FA4}"/>
    <cellStyle name="Note 3 7" xfId="1771" xr:uid="{7AC44118-94D1-467F-8F2C-9A66F248FD25}"/>
    <cellStyle name="Note 3 7 2" xfId="3321" xr:uid="{F5366A05-3BFA-48E0-A3F0-A5C40C63EB24}"/>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85" xr:uid="{FDDB13EF-E929-4086-A3A5-378472188BA2}"/>
    <cellStyle name="Notiz 2 2 3" xfId="1145" xr:uid="{257B1D95-17C6-4D16-8886-850734419E0F}"/>
    <cellStyle name="Notiz 2 2 3 2" xfId="2708" xr:uid="{0F4C77BE-8012-4034-8F86-8879FF3C2205}"/>
    <cellStyle name="Notiz 2 2 4" xfId="2176" xr:uid="{3D10ABDE-B96D-41AD-B827-E40A85EF8270}"/>
    <cellStyle name="Notiz 2 3" xfId="1318" xr:uid="{B6880568-C68E-4002-83EB-A3B389533547}"/>
    <cellStyle name="Notiz 2 3 2" xfId="2877" xr:uid="{9BD50F40-71DD-49E2-B9AD-9B43D3F44D17}"/>
    <cellStyle name="Notiz 2 4" xfId="1047" xr:uid="{CA795A7A-9ABF-4866-BD51-7D991CEFFC68}"/>
    <cellStyle name="Notiz 2 4 2" xfId="2612" xr:uid="{3C807DA3-E67F-4604-A432-3AFCFC10CBB3}"/>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47" xr:uid="{22BD49C0-4AD9-40E4-B9E9-99A504F8E536}"/>
    <cellStyle name="Notiz 3 2 3" xfId="1840" xr:uid="{6E400580-E35E-4346-BF63-71F512802734}"/>
    <cellStyle name="Notiz 3 2 3 2" xfId="3383" xr:uid="{3B2F37A3-6F9B-4C2A-98CA-3546A69AFB6E}"/>
    <cellStyle name="Notiz 3 2 4" xfId="2238" xr:uid="{7C1A5470-3A10-4FD9-8115-CFC5B68D7A7C}"/>
    <cellStyle name="Notiz 3 3" xfId="1380" xr:uid="{B0A2367D-DE3C-4588-BE61-5F778CA03F6D}"/>
    <cellStyle name="Notiz 3 3 2" xfId="2939" xr:uid="{C0994E9A-B711-4AA2-A1D3-9CB99FDC5A3C}"/>
    <cellStyle name="Notiz 3 4" xfId="1172" xr:uid="{038EC6B6-2B65-41D0-97B0-F964AA624BB4}"/>
    <cellStyle name="Notiz 3 4 2" xfId="2735" xr:uid="{1BD6AB9A-AEFD-486C-B2C5-C324A5108E3F}"/>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16" xr:uid="{0E77C7CE-59FC-41AA-9D7C-D1BB72586E71}"/>
    <cellStyle name="Notiz 4 2 3" xfId="1203" xr:uid="{ECFE2164-DA9D-4951-B446-5B28B32BC47B}"/>
    <cellStyle name="Notiz 4 2 3 2" xfId="2766" xr:uid="{1340F603-5BB9-43F5-BA1B-B59955BD6EEE}"/>
    <cellStyle name="Notiz 4 2 4" xfId="2207" xr:uid="{F07980E9-0A2B-4AAA-B8E8-1A38B693FD63}"/>
    <cellStyle name="Notiz 4 3" xfId="1349" xr:uid="{542833F1-964E-4FF1-A0B4-EC98151CA9B2}"/>
    <cellStyle name="Notiz 4 3 2" xfId="2908" xr:uid="{1473E4F3-8F1E-44ED-9FD4-BD9D159F932A}"/>
    <cellStyle name="Notiz 4 4" xfId="1091" xr:uid="{E2061349-64BD-4DEA-981B-9471C30A1071}"/>
    <cellStyle name="Notiz 4 4 2" xfId="2654" xr:uid="{722C4825-96E2-4B46-848C-5A138A1D9477}"/>
    <cellStyle name="Notiz 4 5" xfId="2001" xr:uid="{AC44B8AF-AD6D-4D88-8EA6-05D477FFBA38}"/>
    <cellStyle name="Notiz 5" xfId="721" xr:uid="{6D53FF66-AFA6-4674-A31D-AE1D86B65460}"/>
    <cellStyle name="Notiz 5 2" xfId="1441" xr:uid="{50E3CA49-FDC7-44B1-B8AE-43604670BBC5}"/>
    <cellStyle name="Notiz 5 2 2" xfId="3000" xr:uid="{21171BFA-FC48-4750-A1D0-C37F0EEEBBC5}"/>
    <cellStyle name="Notiz 5 3" xfId="43" xr:uid="{7E36CC86-D63E-4447-8AC1-5C3F9BEFD230}"/>
    <cellStyle name="Notiz 5 3 2" xfId="2318" xr:uid="{52AA48D1-CFD0-47DD-8E4C-3A75EB0AA488}"/>
    <cellStyle name="Notiz 5 4" xfId="2092" xr:uid="{24A598B0-516D-406B-8881-8395C127B74C}"/>
    <cellStyle name="Notiz 6" xfId="1036" xr:uid="{0D9052B2-808D-4474-8ECB-BB38233D56F8}"/>
    <cellStyle name="Notiz 6 2" xfId="2602" xr:uid="{D187DD4A-678F-4F3C-B488-9ED5DDE9F62E}"/>
    <cellStyle name="Notiz 7" xfId="1866" xr:uid="{46F867FF-E71C-48EF-80C7-603831980B34}"/>
    <cellStyle name="Notiz 7 2" xfId="3405" xr:uid="{141A011E-3494-470D-A7C1-FAF5FA83497F}"/>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86" xr:uid="{0D52342A-2F56-44D0-B4E4-8E13CE787563}"/>
    <cellStyle name="Output 2 2 2 3" xfId="930" xr:uid="{169A9F76-3DCC-4956-AFEA-19021666C3C9}"/>
    <cellStyle name="Output 2 2 2 3 2" xfId="2505" xr:uid="{CAF622A9-9DD1-4C48-8F76-C1E3FDC025D9}"/>
    <cellStyle name="Output 2 2 2 4" xfId="2177" xr:uid="{17AC7C7B-ECCF-411E-B68C-A01DF3E3F8D2}"/>
    <cellStyle name="Output 2 2 3" xfId="1319" xr:uid="{B97806BA-6601-4188-BA15-1D2D69C25161}"/>
    <cellStyle name="Output 2 2 3 2" xfId="2878" xr:uid="{D4AFD9BB-61C7-4B0D-8911-3AA6F77C99D2}"/>
    <cellStyle name="Output 2 2 4" xfId="1247" xr:uid="{0EE80F6B-D114-4B0E-9714-A46FB594FCEE}"/>
    <cellStyle name="Output 2 2 4 2" xfId="2808" xr:uid="{FF719D41-EB71-4122-9FA0-351EEB9CF0C2}"/>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2" xr:uid="{D9B9A06C-B860-492E-B50F-CA95FCE50A8A}"/>
    <cellStyle name="Output 2 3 2 3" xfId="1895" xr:uid="{D731F10C-CF5B-4FEE-8D65-7AE0485BFE5F}"/>
    <cellStyle name="Output 2 3 2 3 2" xfId="3432" xr:uid="{C78DBED0-271E-48C3-8453-8BCBD3985265}"/>
    <cellStyle name="Output 2 3 2 4" xfId="2273" xr:uid="{F1E342F7-5CAA-4C33-8670-76AFF70674FA}"/>
    <cellStyle name="Output 2 3 3" xfId="1415" xr:uid="{8AD9A7A1-1D05-43BA-89A7-88DE8D6B17A0}"/>
    <cellStyle name="Output 2 3 3 2" xfId="2974" xr:uid="{F4348BDD-8E7A-42DC-80F7-62900FA76E49}"/>
    <cellStyle name="Output 2 3 4" xfId="1718" xr:uid="{D323C693-580F-4766-A446-2285990FB763}"/>
    <cellStyle name="Output 2 3 4 2" xfId="3273" xr:uid="{EBD21DEC-FBE5-460B-ADDC-0A181B4BF34A}"/>
    <cellStyle name="Output 2 3 5" xfId="2067" xr:uid="{82CBD374-4339-47B4-9098-7DEA09753FF6}"/>
    <cellStyle name="Output 2 4" xfId="722" xr:uid="{8FF9CFA9-DEF7-4EC3-AA1F-6393A4C71F42}"/>
    <cellStyle name="Output 2 4 2" xfId="1442" xr:uid="{F9CEF48B-F1AB-4A84-A329-DCE649CDFEFC}"/>
    <cellStyle name="Output 2 4 2 2" xfId="3001" xr:uid="{3B4BB7CC-4837-49B1-8CD4-24229514B613}"/>
    <cellStyle name="Output 2 4 3" xfId="1157" xr:uid="{F37FFEDE-27A4-402B-931B-F188DF01D119}"/>
    <cellStyle name="Output 2 4 3 2" xfId="2720" xr:uid="{F55433F5-B42D-4A62-88D4-0A026402644C}"/>
    <cellStyle name="Output 2 4 4" xfId="2093" xr:uid="{8DDA0ECE-E013-4896-9847-EBE8C110DB66}"/>
    <cellStyle name="Output 2 5" xfId="1037" xr:uid="{F52DC07D-97C5-4066-A74F-A8B1CEEDB451}"/>
    <cellStyle name="Output 2 5 2" xfId="2603" xr:uid="{210922A4-2B29-4363-AB50-C09945C6B804}"/>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3" xr:uid="{1F7F52BC-C8F8-438B-9CAA-2C2D74E0992E}"/>
    <cellStyle name="Output 3 2 2 3" xfId="1856" xr:uid="{1414B007-DF89-49DB-A75C-388F8B296A90}"/>
    <cellStyle name="Output 3 2 2 3 2" xfId="3396" xr:uid="{EB03F4C2-7C06-43D4-9F2F-9AE3FC925F49}"/>
    <cellStyle name="Output 3 2 2 4" xfId="2204" xr:uid="{67D15227-6CAC-4AB6-850A-9E643189DBF8}"/>
    <cellStyle name="Output 3 2 3" xfId="1346" xr:uid="{9479AE08-F6D5-4B8E-BF46-C9E0189676E2}"/>
    <cellStyle name="Output 3 2 3 2" xfId="2905" xr:uid="{FE460981-90D3-448C-AD25-2149BCFFBD6E}"/>
    <cellStyle name="Output 3 2 4" xfId="1150" xr:uid="{E8960CE8-F875-4A76-8980-54096342D9A0}"/>
    <cellStyle name="Output 3 2 4 2" xfId="2713" xr:uid="{63E14BD3-5181-4080-A032-FF6796C78D13}"/>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64" xr:uid="{457246D6-7C15-48A5-83EB-4B8E74F058E1}"/>
    <cellStyle name="Output 3 3 2 3" xfId="1216" xr:uid="{57621A11-57CC-4580-9142-625516AD08CA}"/>
    <cellStyle name="Output 3 3 2 3 2" xfId="2778" xr:uid="{8AF50EFA-A960-4192-991C-A5D04FA84AD4}"/>
    <cellStyle name="Output 3 3 2 4" xfId="2255" xr:uid="{20B6EC93-BA81-466F-BBEA-C0B9C765522D}"/>
    <cellStyle name="Output 3 3 3" xfId="1397" xr:uid="{EA0C2D1B-1843-4EA3-B6BD-AB248CB635A4}"/>
    <cellStyle name="Output 3 3 3 2" xfId="2956" xr:uid="{087755C4-6132-4702-A8D7-F775431EEBB6}"/>
    <cellStyle name="Output 3 3 4" xfId="1641" xr:uid="{FD20732D-801C-415A-B83F-CA4064166EB2}"/>
    <cellStyle name="Output 3 3 4 2" xfId="3200" xr:uid="{96E7B0FE-2C05-4340-8760-250498E3C28B}"/>
    <cellStyle name="Output 3 3 5" xfId="2049" xr:uid="{F6692F01-8523-4330-8535-B15926D30058}"/>
    <cellStyle name="Output 3 4" xfId="727" xr:uid="{529F1BE2-2C39-4920-991B-1E27F6DE0749}"/>
    <cellStyle name="Output 3 4 2" xfId="1447" xr:uid="{B5798747-89B6-489C-8C03-C92E41756B95}"/>
    <cellStyle name="Output 3 4 2 2" xfId="3006" xr:uid="{53DD51FA-30E5-4A4C-A689-7A4F52BDB98A}"/>
    <cellStyle name="Output 3 4 3" xfId="1827" xr:uid="{5A0F81F0-7987-4A62-B754-429F7131F10A}"/>
    <cellStyle name="Output 3 4 3 2" xfId="3371" xr:uid="{05117EC2-F788-479F-82AE-8B186DC7E9A7}"/>
    <cellStyle name="Output 3 4 4" xfId="2098" xr:uid="{CFF3A5A8-431F-434B-BF4D-C0CF8334C3A7}"/>
    <cellStyle name="Output 3 5" xfId="1078" xr:uid="{3FCE0222-6D2D-4CBA-B607-3C7FF9C7FFB5}"/>
    <cellStyle name="Output 3 5 2" xfId="2641" xr:uid="{8E8C687A-CBCD-4624-8983-4328E7D664AF}"/>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0" xr:uid="{10B7F4D8-3C31-429B-95CB-8EA6A907DB93}"/>
    <cellStyle name="Pattern 2 2 2 3" xfId="1886" xr:uid="{7E3060E8-E441-462E-AED7-CDDF852DF898}"/>
    <cellStyle name="Pattern 2 2 2 3 2" xfId="3423" xr:uid="{2BAD590E-86BA-46E4-A7F2-A45174A0EBB5}"/>
    <cellStyle name="Pattern 2 2 2 4" xfId="2191" xr:uid="{162BD29D-12B6-4F80-997A-DBDC2E41C7DE}"/>
    <cellStyle name="Pattern 2 2 3" xfId="1333" xr:uid="{99A0BAFA-E042-4E46-B357-07A8AB115C45}"/>
    <cellStyle name="Pattern 2 2 3 2" xfId="2892" xr:uid="{3965D9F9-A966-4E7E-AF59-7B917B5EC85B}"/>
    <cellStyle name="Pattern 2 2 4" xfId="1882" xr:uid="{9F9A8620-5DA3-471C-87ED-AEC7E443E3D8}"/>
    <cellStyle name="Pattern 2 2 4 2" xfId="3419" xr:uid="{284B4B47-A4E4-4524-BCAA-86BB70FE3BCB}"/>
    <cellStyle name="Pattern 2 2 5" xfId="1985" xr:uid="{F57077F4-C87F-4F49-8FBA-A6A73D020B5E}"/>
    <cellStyle name="Pattern 2 3" xfId="759" xr:uid="{6068203D-0C6F-45A3-A012-AE521C8717AE}"/>
    <cellStyle name="Pattern 2 3 2" xfId="1472" xr:uid="{A98EF5FD-144C-4BB1-8D59-7C132492583D}"/>
    <cellStyle name="Pattern 2 3 2 2" xfId="3031" xr:uid="{276FC060-FC4F-4028-977C-70269CEFD247}"/>
    <cellStyle name="Pattern 2 3 3" xfId="1196" xr:uid="{9EDD0571-4F32-4755-AD31-61D0849214B8}"/>
    <cellStyle name="Pattern 2 3 3 2" xfId="2759" xr:uid="{3EA24B45-9EDA-421A-A8CE-1886AD3098BD}"/>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3" xr:uid="{53DBBF91-C8C4-44D2-B65A-43F58B58C313}"/>
    <cellStyle name="Pattern 3 2 2 3" xfId="1859" xr:uid="{8A688849-E6E0-44C6-8FD5-4CE67EA341CB}"/>
    <cellStyle name="Pattern 3 2 2 3 2" xfId="3399" xr:uid="{F3495D8A-3C57-421D-B1E3-283C0F8DA1ED}"/>
    <cellStyle name="Pattern 3 2 2 4" xfId="2234" xr:uid="{63A6EB84-A7A1-48EF-BF88-A6309A251ACE}"/>
    <cellStyle name="Pattern 3 2 3" xfId="1376" xr:uid="{96470434-5C5E-4AA9-9B59-ABA60477DB69}"/>
    <cellStyle name="Pattern 3 2 3 2" xfId="2935" xr:uid="{CB7A7629-7C23-4987-8080-CE93EA600FA8}"/>
    <cellStyle name="Pattern 3 2 4" xfId="1688" xr:uid="{C873A5C9-AB67-4CD8-9D00-CEBAD1EFA792}"/>
    <cellStyle name="Pattern 3 2 4 2" xfId="3244" xr:uid="{B5B17469-A1F3-4275-8F81-9F3D9EA76EF9}"/>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2" xr:uid="{2B6A9576-DD66-486B-A6F1-462B113E83AA}"/>
    <cellStyle name="Pattern 3 3 2 3" xfId="935" xr:uid="{9EF543F7-BC58-47C7-8106-B888841734E2}"/>
    <cellStyle name="Pattern 3 3 2 3 2" xfId="2509" xr:uid="{FF1F076D-A510-4001-960A-6B1283594E32}"/>
    <cellStyle name="Pattern 3 3 2 4" xfId="2133" xr:uid="{8D667953-B316-4FF6-9387-27F0D7687B7D}"/>
    <cellStyle name="Pattern 3 3 3" xfId="1275" xr:uid="{A801E868-3C2B-4391-9069-D72C84F2BD92}"/>
    <cellStyle name="Pattern 3 3 3 2" xfId="2834" xr:uid="{2E705CC0-873F-49C2-8A0F-4C0902A0401E}"/>
    <cellStyle name="Pattern 3 3 4" xfId="1024" xr:uid="{54087187-3BFF-417B-903C-FC2687B45F6F}"/>
    <cellStyle name="Pattern 3 3 4 2" xfId="2590" xr:uid="{002AC2CC-45E9-4682-ADC6-F4D7C90D751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56" xr:uid="{94F5206E-BE28-4836-BB29-6E9C9FAC97C9}"/>
    <cellStyle name="Pattern 3 4 2 3" xfId="1776" xr:uid="{5ABE5042-964F-4D2E-BD97-70BD920DE633}"/>
    <cellStyle name="Pattern 3 4 2 3 2" xfId="3326" xr:uid="{82F099E7-A3A5-4F19-9EDF-9E403FF4F471}"/>
    <cellStyle name="Pattern 3 4 2 4" xfId="2247" xr:uid="{4CBEF2EA-68D7-4DBE-86F7-9B9BFA74FEE2}"/>
    <cellStyle name="Pattern 3 4 3" xfId="1389" xr:uid="{39ED8314-3723-4700-BED6-F9568DBB7D85}"/>
    <cellStyle name="Pattern 3 4 3 2" xfId="2948" xr:uid="{5AA2CFAD-221B-4736-95D0-46F23D01B21E}"/>
    <cellStyle name="Pattern 3 4 4" xfId="1684" xr:uid="{21E7399C-AA49-4605-861E-1D18D1B5D29D}"/>
    <cellStyle name="Pattern 3 4 4 2" xfId="3240" xr:uid="{32A50854-4A8F-427A-935A-23DCE3ACF251}"/>
    <cellStyle name="Pattern 3 4 5" xfId="2041" xr:uid="{CD8352E0-54BC-4A07-9A1B-BEAF076BC992}"/>
    <cellStyle name="Pattern 3 5" xfId="1116" xr:uid="{CB2B6AE2-BEE3-4DA5-938B-DD4D1D5D63AB}"/>
    <cellStyle name="Pattern 3 5 2" xfId="2679" xr:uid="{EAF69DB7-5857-41BB-806C-130C00AF70E1}"/>
    <cellStyle name="Pattern 3 6" xfId="1238" xr:uid="{163C7032-C7C2-4E80-9FE6-364FEEDB2CC5}"/>
    <cellStyle name="Pattern 3 6 2" xfId="2799" xr:uid="{D5BC9EBC-5D96-4B29-9F8A-1150F29D2BD2}"/>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AA540BEF-DD92-46DA-B609-FACD3E1E3EA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45" xr:uid="{3FFD22A4-8C80-46B4-8FBA-37261B263DF7}"/>
    <cellStyle name="Shade 2 2 2 2 3" xfId="1738" xr:uid="{F3C84D48-8A00-4398-B80F-42C847CE5720}"/>
    <cellStyle name="Shade 2 2 2 2 3 2" xfId="3291" xr:uid="{50290973-782D-40B5-9EBF-FE84BE722FAA}"/>
    <cellStyle name="Shade 2 2 2 2 4" xfId="2136" xr:uid="{2B451AA5-D25E-4DE5-98FE-65ACB23DAEAD}"/>
    <cellStyle name="Shade 2 2 2 3" xfId="1278" xr:uid="{042DE6DB-0F88-462F-9177-F8D1801DF84B}"/>
    <cellStyle name="Shade 2 2 2 3 2" xfId="2837" xr:uid="{E832FD63-CBE8-45A9-88C8-0B7CD0D5742F}"/>
    <cellStyle name="Shade 2 2 2 4" xfId="1760" xr:uid="{B16BD979-3F06-4149-9967-312CCE9AAFE2}"/>
    <cellStyle name="Shade 2 2 2 4 2" xfId="3312" xr:uid="{16D77590-C025-4618-BF79-C9AD58F8A44F}"/>
    <cellStyle name="Shade 2 2 2 5" xfId="1930" xr:uid="{F3FCAB5D-47E0-4334-BE68-E93ADEE24380}"/>
    <cellStyle name="Shade 2 2 3" xfId="761" xr:uid="{D2BB0EBB-E031-4E7E-A066-49979FE2964C}"/>
    <cellStyle name="Shade 2 2 3 2" xfId="1474" xr:uid="{6663E640-C4A1-43AE-A711-204827219F60}"/>
    <cellStyle name="Shade 2 2 3 2 2" xfId="3033" xr:uid="{AD78F2F3-0CE1-4F32-BB9F-5F58544FC938}"/>
    <cellStyle name="Shade 2 2 3 3" xfId="1645" xr:uid="{6F35B535-D65E-442A-BB90-2F5377211798}"/>
    <cellStyle name="Shade 2 2 3 3 2" xfId="3204" xr:uid="{C1C9CAFC-BB7F-487A-902A-FDC7F675DD76}"/>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45" xr:uid="{CD016FAE-47BD-4E95-ACCB-55DE34E60174}"/>
    <cellStyle name="Shade 2 3 2 2 3" xfId="1815" xr:uid="{04941E7B-F272-493E-BB69-69345B482523}"/>
    <cellStyle name="Shade 2 3 2 2 3 2" xfId="3359" xr:uid="{2D6AB6AB-703B-4733-A57E-3E6719CD0DDF}"/>
    <cellStyle name="Shade 2 3 2 2 4" xfId="2236" xr:uid="{4245AD82-B39D-44ED-884F-EDBEC8A6310C}"/>
    <cellStyle name="Shade 2 3 2 3" xfId="1378" xr:uid="{994D3307-3B46-4ABD-A0EC-1B02C2FCD094}"/>
    <cellStyle name="Shade 2 3 2 3 2" xfId="2937" xr:uid="{15F551DB-477C-400F-B880-DD835048DFDF}"/>
    <cellStyle name="Shade 2 3 2 4" xfId="1725" xr:uid="{6F01AE2B-E618-46BE-A9C0-B019955B5AD0}"/>
    <cellStyle name="Shade 2 3 2 4 2" xfId="3279" xr:uid="{6A22DF6B-4862-47CF-89B8-AE682F74B03D}"/>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74" xr:uid="{38F2D91D-C268-4BCB-A18D-72F936344E2F}"/>
    <cellStyle name="Shade 2 3 3 2 3" xfId="1027" xr:uid="{A1F5B947-317E-4802-8916-D8FB4EB54116}"/>
    <cellStyle name="Shade 2 3 3 2 3 2" xfId="2593" xr:uid="{6EDEE6ED-63A5-430C-BD13-6A780ED73CB9}"/>
    <cellStyle name="Shade 2 3 3 2 4" xfId="2265" xr:uid="{57B60443-ED2F-4ED9-AF4D-C38C91432DCE}"/>
    <cellStyle name="Shade 2 3 3 3" xfId="1407" xr:uid="{33592DF9-5FCC-4D53-A7A6-43F9E9EC462F}"/>
    <cellStyle name="Shade 2 3 3 3 2" xfId="2966" xr:uid="{A0ED3A37-1DD8-41ED-BEFE-E1092BE120D3}"/>
    <cellStyle name="Shade 2 3 3 4" xfId="68" xr:uid="{A30B0048-488E-45E5-BE95-23BF24948EA8}"/>
    <cellStyle name="Shade 2 3 3 4 2" xfId="2322" xr:uid="{16FDC192-83FB-46B4-A226-E9D68A3DF1B0}"/>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88" xr:uid="{813F24FB-0027-49C9-A777-983F65843E6C}"/>
    <cellStyle name="Shade 2 3 4 2 3" xfId="1646" xr:uid="{F3691ADE-9FC9-4A25-827F-1D68FECB8761}"/>
    <cellStyle name="Shade 2 3 4 2 3 2" xfId="3205" xr:uid="{086720D8-08A0-4F6C-B38E-4C7DF1016DF0}"/>
    <cellStyle name="Shade 2 3 4 2 4" xfId="2179" xr:uid="{29529BA6-A551-4E1D-8392-4C21E7D3A3DC}"/>
    <cellStyle name="Shade 2 3 4 3" xfId="1321" xr:uid="{5111E2FD-6D2F-4134-A423-DE3A063EE7A2}"/>
    <cellStyle name="Shade 2 3 4 3 2" xfId="2880" xr:uid="{F5791011-635B-471E-8BA3-2241F823DAB9}"/>
    <cellStyle name="Shade 2 3 4 4" xfId="990" xr:uid="{C282962C-BB14-4D02-ADB3-ABD5C4613801}"/>
    <cellStyle name="Shade 2 3 4 4 2" xfId="2557" xr:uid="{B9D4700E-EB07-4B06-A175-7051DCAF9059}"/>
    <cellStyle name="Shade 2 3 4 5" xfId="1973" xr:uid="{8995AC65-F671-482A-BF96-9321752E1F86}"/>
    <cellStyle name="Shade 2 3 5" xfId="1118" xr:uid="{68D192BE-3995-48F9-AF75-73B5F8784567}"/>
    <cellStyle name="Shade 2 3 5 2" xfId="2681" xr:uid="{19939B9B-9EC0-4B88-A0A7-FD241F2D170D}"/>
    <cellStyle name="Shade 2 3 6" xfId="965" xr:uid="{6A85446E-0458-4E7E-8796-4E7A98841D49}"/>
    <cellStyle name="Shade 2 3 6 2" xfId="2538" xr:uid="{5C1951DF-7F09-4DF1-9A93-7C7A48901A1F}"/>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099" xr:uid="{68E237CF-A346-4283-9F1F-C0984C3F44A2}"/>
    <cellStyle name="Shade 3 2 2 3" xfId="1049" xr:uid="{D51C6860-40F2-4D6C-A61C-5E11009D50F5}"/>
    <cellStyle name="Shade 3 2 2 3 2" xfId="2614" xr:uid="{3DA46F92-8588-4DCD-97D1-CADCD925EBF3}"/>
    <cellStyle name="Shade 3 2 2 4" xfId="2190" xr:uid="{8C07E47D-2A52-4B4D-8EB0-2C6F22AFE8B4}"/>
    <cellStyle name="Shade 3 2 3" xfId="1332" xr:uid="{34A3CE71-9DBB-4A48-A39A-4AF1C33B58EC}"/>
    <cellStyle name="Shade 3 2 3 2" xfId="2891" xr:uid="{813FD5BE-E29F-4B40-8FE3-170E3EFEC310}"/>
    <cellStyle name="Shade 3 2 4" xfId="1693" xr:uid="{4BD77D33-FF4F-4990-8350-38E97C73E500}"/>
    <cellStyle name="Shade 3 2 4 2" xfId="3249" xr:uid="{F9065CCC-71A5-45A6-B88B-8C333EBAD9A8}"/>
    <cellStyle name="Shade 3 2 5" xfId="1984" xr:uid="{42184DF7-8A19-4C28-9AEF-ACF2CA2D6D41}"/>
    <cellStyle name="Shade 3 3" xfId="760" xr:uid="{04E38633-FD46-4307-A5BF-204E6D63C4D3}"/>
    <cellStyle name="Shade 3 3 2" xfId="1473" xr:uid="{2B259C3A-1D13-4746-85A3-86C56C71F271}"/>
    <cellStyle name="Shade 3 3 2 2" xfId="3032" xr:uid="{7691B12A-E172-46CE-BF56-E6C9EE3AC66F}"/>
    <cellStyle name="Shade 3 3 3" xfId="937" xr:uid="{0103B679-1D2A-4FD6-8B1D-330FFC1D2A74}"/>
    <cellStyle name="Shade 3 3 3 2" xfId="2511" xr:uid="{6F968A6D-7D8E-4A97-AD41-1EC17F124AD6}"/>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36" xr:uid="{298A28B0-899B-4A4C-9EE4-A07B305F87B0}"/>
    <cellStyle name="Shade 4 2 2 3" xfId="1696" xr:uid="{93EB7D92-5D01-464C-9DCE-788C5AC683FD}"/>
    <cellStyle name="Shade 4 2 2 3 2" xfId="3251" xr:uid="{E72E35F7-4507-4304-B79C-077C1CA6E404}"/>
    <cellStyle name="Shade 4 2 2 4" xfId="2029" xr:uid="{C4F4BCB0-B92C-4C2E-9F26-B5FB7EA0FF8A}"/>
    <cellStyle name="Shade 4 2 3" xfId="872" xr:uid="{5DE46753-36EC-4280-886D-2EFBAFF8C633}"/>
    <cellStyle name="Shade 4 2 3 2" xfId="1585" xr:uid="{24C23B35-835B-4DEF-B8E8-EDDE732BC9C9}"/>
    <cellStyle name="Shade 4 2 3 2 2" xfId="3144" xr:uid="{5F7D5D24-7FA3-47B5-9351-5D736B55FDC6}"/>
    <cellStyle name="Shade 4 2 3 3" xfId="1223" xr:uid="{FFECCA1F-88A0-4534-86B1-25E8C9B0F75A}"/>
    <cellStyle name="Shade 4 2 3 3 2" xfId="2785" xr:uid="{3391F361-8048-40E9-997A-DB3FCBEE56BF}"/>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3" xr:uid="{F86091C8-9697-4BFB-B334-336EFB5656AA}"/>
    <cellStyle name="Shade 4 3 2 3" xfId="1649" xr:uid="{89969B81-D439-4234-8302-118775B23285}"/>
    <cellStyle name="Shade 4 3 2 3 2" xfId="3208" xr:uid="{586D858C-2AF9-4894-8BFD-BA1AAA6614E6}"/>
    <cellStyle name="Shade 4 3 2 4" xfId="2264" xr:uid="{7AD097E5-E48A-4D2D-BA72-610F110BE85E}"/>
    <cellStyle name="Shade 4 3 3" xfId="1406" xr:uid="{43E319DC-38E1-49C2-AA7A-75FCD258D576}"/>
    <cellStyle name="Shade 4 3 3 2" xfId="2965" xr:uid="{8901A46F-64D3-4708-B401-6784D685324C}"/>
    <cellStyle name="Shade 4 3 4" xfId="1014" xr:uid="{5942E722-79EE-4A20-936C-FFD10C4DBD51}"/>
    <cellStyle name="Shade 4 3 4 2" xfId="2580" xr:uid="{8BA0E5FB-EBE5-4924-92E5-E076C95B134F}"/>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35" xr:uid="{009FC874-8FBE-4774-ACD8-B7E171044B7B}"/>
    <cellStyle name="Shade 4 4 2 3" xfId="1715" xr:uid="{5FE5A8F6-50ED-462C-B646-92503A7EA219}"/>
    <cellStyle name="Shade 4 4 2 3 2" xfId="3270" xr:uid="{53C95661-7520-4723-8A28-367CA9B32DB8}"/>
    <cellStyle name="Shade 4 4 2 4" xfId="2126" xr:uid="{44E53369-A880-4F34-9E8A-42F24ECF1046}"/>
    <cellStyle name="Shade 4 4 3" xfId="1268" xr:uid="{1D1DD304-2898-433D-BDA6-C913C9928528}"/>
    <cellStyle name="Shade 4 4 3 2" xfId="2827" xr:uid="{6FE03F42-C6EE-41A5-BF38-9234D2D99399}"/>
    <cellStyle name="Shade 4 4 4" xfId="1244" xr:uid="{02D5B3B7-3C8D-4CFE-9444-2AA0908954B4}"/>
    <cellStyle name="Shade 4 4 4 2" xfId="2805" xr:uid="{7CE7B624-174B-4E00-944F-382DA33005F6}"/>
    <cellStyle name="Shade 4 4 5" xfId="1920" xr:uid="{5509FACC-7DCB-465B-B8C4-0E322BD7A1D3}"/>
    <cellStyle name="Shade 4 5" xfId="1117" xr:uid="{D357A419-1D5C-4604-BE90-B4A13A70C577}"/>
    <cellStyle name="Shade 4 5 2" xfId="2680" xr:uid="{CF532E9D-A430-4FF7-A17B-00186572A01D}"/>
    <cellStyle name="Shade 4 6" xfId="1062" xr:uid="{B807FACF-8C0D-4B37-842D-2067D737F22F}"/>
    <cellStyle name="Shade 4 6 2" xfId="2626" xr:uid="{3DDE4313-8975-49D6-99A0-1F793D3B5148}"/>
    <cellStyle name="Shade 4 7" xfId="1814" xr:uid="{8B39B13F-448C-414A-BEA9-E8B68B0B1F61}"/>
    <cellStyle name="Shade 5" xfId="111" xr:uid="{C1BF325E-5163-48B6-965C-8C93380E8F00}"/>
    <cellStyle name="Shade 5 2" xfId="2362" xr:uid="{01C21E7A-A3B1-4505-A6FC-666321A9012D}"/>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1" xr:uid="{58B45DD5-E16C-436A-A2B3-DA34775302E6}"/>
    <cellStyle name="Standard 2 2 3" xfId="2427" xr:uid="{C5D135E8-0017-4A4D-ACAA-2F17F98C176B}"/>
    <cellStyle name="Standard 2 3" xfId="542" xr:uid="{23A56273-A6D6-46FE-8D9E-6491C81E4714}"/>
    <cellStyle name="Standard 2 3 2" xfId="2500" xr:uid="{B2F39AD1-F0E6-469D-8181-61C8A368B602}"/>
    <cellStyle name="Standard 2 4" xfId="2320" xr:uid="{2ADED1FD-9FEA-44C4-A2B9-CF2F5C969F7D}"/>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0" xr:uid="{F9F630D8-35E1-411C-B230-BAD472A2DB52}"/>
    <cellStyle name="Total 2 2 2 3" xfId="1067" xr:uid="{EC92EA22-D328-471A-9647-4D89C38C805C}"/>
    <cellStyle name="Total 2 2 2 3 2" xfId="2631" xr:uid="{C2AFBF87-510C-4BC5-A98A-E4362D3A5CEE}"/>
    <cellStyle name="Total 2 2 2 4" xfId="2181" xr:uid="{5FD37A90-D646-4099-81E5-D16F56B09D76}"/>
    <cellStyle name="Total 2 2 3" xfId="1323" xr:uid="{46A14317-DE21-40BD-9DBE-47F8B339BE7A}"/>
    <cellStyle name="Total 2 2 3 2" xfId="2882" xr:uid="{D919BC2A-1750-493A-9D04-24561096CFB2}"/>
    <cellStyle name="Total 2 2 4" xfId="1136" xr:uid="{DDD3322C-50FA-4BFD-A562-2E3B2B7D6878}"/>
    <cellStyle name="Total 2 2 4 2" xfId="2699" xr:uid="{FC83DBFC-53E4-499C-8BF1-AABDFC6E85C9}"/>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1" xr:uid="{A95E0A15-73CA-45B3-AF04-D5E369E0DDAC}"/>
    <cellStyle name="Total 2 3 2 3" xfId="1202" xr:uid="{B1CF44B0-A224-4D2F-9953-0083F07EA94F}"/>
    <cellStyle name="Total 2 3 2 3 2" xfId="2765" xr:uid="{619BE79E-1180-44BD-A151-4A79AEFBAE78}"/>
    <cellStyle name="Total 2 3 2 4" xfId="2242" xr:uid="{ECE6934B-ACF6-46F5-A61B-87B37AC33826}"/>
    <cellStyle name="Total 2 3 3" xfId="1384" xr:uid="{F9B689B3-8D05-42AA-ABA6-11685B475160}"/>
    <cellStyle name="Total 2 3 3 2" xfId="2943" xr:uid="{36FBFBDC-E9A1-409C-9642-4A3413B8E410}"/>
    <cellStyle name="Total 2 3 4" xfId="1181" xr:uid="{6F786F93-BBE1-479B-8E27-B5A6A9669D97}"/>
    <cellStyle name="Total 2 3 4 2" xfId="2744" xr:uid="{3570E864-79E5-4B38-A18D-513C4FE193F9}"/>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39" xr:uid="{86DD6BBC-CAFB-4C61-9CF7-74E81245A136}"/>
    <cellStyle name="Total 2 4 2 3" xfId="1170" xr:uid="{D289BBC3-9EB4-4C62-AE01-202DE8A05A61}"/>
    <cellStyle name="Total 2 4 2 3 2" xfId="2733" xr:uid="{0AA510AD-929D-4E31-A9F2-612F4F4E0313}"/>
    <cellStyle name="Total 2 4 2 4" xfId="2130" xr:uid="{67CD5A78-4B44-4490-B5D1-2A8D18EB5A53}"/>
    <cellStyle name="Total 2 4 3" xfId="1272" xr:uid="{20691F64-88C7-4FEC-BE8D-210F16C6ABCB}"/>
    <cellStyle name="Total 2 4 3 2" xfId="2831" xr:uid="{C6160268-F9B7-4DB3-8E56-C141CC5D5AFB}"/>
    <cellStyle name="Total 2 4 4" xfId="1141" xr:uid="{18B50BA1-84A8-4ECE-9315-F11F15B277F7}"/>
    <cellStyle name="Total 2 4 4 2" xfId="2704" xr:uid="{C48EE03C-F8EA-43D3-BEFD-490EF6A22A7C}"/>
    <cellStyle name="Total 2 4 5" xfId="1924" xr:uid="{CD713A63-0014-4BC9-82A2-DE99E460BB1D}"/>
    <cellStyle name="Total 2 5" xfId="723" xr:uid="{D52619FF-311B-4A60-A386-8D36D5AB89A3}"/>
    <cellStyle name="Total 2 5 2" xfId="1443" xr:uid="{080DD4D9-6F27-4BC3-87DD-5C10D87DD095}"/>
    <cellStyle name="Total 2 5 2 2" xfId="3002" xr:uid="{54278650-9780-4383-90B3-8D7EF4F1F242}"/>
    <cellStyle name="Total 2 5 3" xfId="1201" xr:uid="{48530773-DC40-4BE1-9959-89026782141F}"/>
    <cellStyle name="Total 2 5 3 2" xfId="2764" xr:uid="{CCE88439-F20B-4AD9-925E-8E65B73ACBE6}"/>
    <cellStyle name="Total 2 5 4" xfId="2094" xr:uid="{A31F7F2D-472E-4FAB-9F0A-A2350DF2698E}"/>
    <cellStyle name="Total 2 6" xfId="1043" xr:uid="{F063EC7B-1AE6-4AA7-B9F7-E63BAE965C24}"/>
    <cellStyle name="Total 2 6 2" xfId="2608" xr:uid="{64E9EE27-4304-4476-A09B-93A0C2CB35F9}"/>
    <cellStyle name="Total 2 7" xfId="1818" xr:uid="{A4A25513-2703-4C5C-8A9C-E18AA0D28F70}"/>
    <cellStyle name="Total 2 7 2" xfId="3362" xr:uid="{8F40DF07-CCD0-476E-9E4A-8AFB39CDE50F}"/>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14" xr:uid="{D8289AB6-0BE0-41A5-A82A-B700741AEA8D}"/>
    <cellStyle name="Total 3 2 2 3" xfId="1658" xr:uid="{0F22E0FD-BFB7-4C76-BF65-AAFE09918D33}"/>
    <cellStyle name="Total 3 2 2 3 2" xfId="3217" xr:uid="{ED3A2F65-5DCA-4B5E-B5BE-A7F68E7ACA63}"/>
    <cellStyle name="Total 3 2 2 4" xfId="2205" xr:uid="{FC609CA1-FC1B-4217-9B92-593E465B93DD}"/>
    <cellStyle name="Total 3 2 3" xfId="1347" xr:uid="{2CE2CA7B-54D3-42AB-9DEB-6426ACCE7064}"/>
    <cellStyle name="Total 3 2 3 2" xfId="2906" xr:uid="{FAC5FD35-F6A3-4FE4-A917-FEADB459F85B}"/>
    <cellStyle name="Total 3 2 4" xfId="1155" xr:uid="{A73F12C5-48F0-4B44-BADF-F05FF8D93704}"/>
    <cellStyle name="Total 3 2 4 2" xfId="2718" xr:uid="{DE0D924D-452D-41DD-8ECC-1AFEACB93AC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77" xr:uid="{B9A6901B-552E-470B-A020-19C158BBAD15}"/>
    <cellStyle name="Total 3 3 2 3" xfId="1041" xr:uid="{64344B4E-172A-4C99-847F-478EDA197723}"/>
    <cellStyle name="Total 3 3 2 3 2" xfId="2606" xr:uid="{22C78BFB-CA8B-45E4-AA8A-6C20B10ED42B}"/>
    <cellStyle name="Total 3 3 2 4" xfId="2168" xr:uid="{586E5E19-9B47-4AD9-A496-37B46800552D}"/>
    <cellStyle name="Total 3 3 3" xfId="1310" xr:uid="{BC023E52-1A85-4D72-A6B0-BF96D9F3B370}"/>
    <cellStyle name="Total 3 3 3 2" xfId="2869" xr:uid="{B7CE8253-BF2A-4DB5-928E-559415B23018}"/>
    <cellStyle name="Total 3 3 4" xfId="40" xr:uid="{548FB319-05CC-4F4E-86D8-0FB362C3612B}"/>
    <cellStyle name="Total 3 3 4 2" xfId="2317" xr:uid="{3A38438B-A6FC-46E7-BED2-B4253FF6BD10}"/>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18" xr:uid="{B57BD237-7A6D-4E67-96F4-7FD530700DAD}"/>
    <cellStyle name="Total 3 4 2 3" xfId="1163" xr:uid="{DC1527FA-D9DE-4590-8DEE-0C97081BCE94}"/>
    <cellStyle name="Total 3 4 2 3 2" xfId="2726" xr:uid="{3C650EA2-3188-4A4B-B5BB-EFFC7E404643}"/>
    <cellStyle name="Total 3 4 2 4" xfId="2209" xr:uid="{F2537135-C5EC-4D71-811C-69FDC4C3A859}"/>
    <cellStyle name="Total 3 4 3" xfId="1351" xr:uid="{893CC3CD-DB18-421E-BBAF-48ED0C2AA3D0}"/>
    <cellStyle name="Total 3 4 3 2" xfId="2910" xr:uid="{5EBB59A6-F1D6-414F-9C7C-1F19E79A05E8}"/>
    <cellStyle name="Total 3 4 4" xfId="1003" xr:uid="{0A8D86F6-0630-4A14-AE44-182716784299}"/>
    <cellStyle name="Total 3 4 4 2" xfId="2569" xr:uid="{4CFED8F7-1F3E-4CDA-9783-490382CD764D}"/>
    <cellStyle name="Total 3 4 5" xfId="2003" xr:uid="{FFD69E8D-8943-4735-85B4-E34475334C78}"/>
    <cellStyle name="Total 3 5" xfId="728" xr:uid="{42996628-A94F-435D-A794-83FDABF6B1E8}"/>
    <cellStyle name="Total 3 5 2" xfId="1448" xr:uid="{D838D99E-55C5-4E54-B8EC-AFAC6EE6DCCD}"/>
    <cellStyle name="Total 3 5 2 2" xfId="3007" xr:uid="{6AEAB5FD-4464-47FC-830A-13936F070FF7}"/>
    <cellStyle name="Total 3 5 3" xfId="1124" xr:uid="{C963D27A-1C3B-4EA5-87C8-F7B39E5B6780}"/>
    <cellStyle name="Total 3 5 3 2" xfId="2687" xr:uid="{FE0F76FE-3575-4408-9353-1AB671EC90C7}"/>
    <cellStyle name="Total 3 5 4" xfId="2099" xr:uid="{8B1EF2AC-3D82-4645-A14D-A3FE20A78B59}"/>
    <cellStyle name="Total 3 6" xfId="1080" xr:uid="{AB227F54-62FC-4426-B038-49806D1E9EB8}"/>
    <cellStyle name="Total 3 6 2" xfId="2643" xr:uid="{1E9EAC3D-AE5B-48F0-A6D0-494B49558B55}"/>
    <cellStyle name="Total 3 7" xfId="1876" xr:uid="{3239295F-F506-4FB5-9BEF-A3B1ED1AC317}"/>
    <cellStyle name="Total 3 7 2" xfId="3415" xr:uid="{65E9940B-BDB5-4040-9E47-1F23F7119B0D}"/>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1221" hidden="1" xr:uid="{0FE185E2-ED70-451D-B0AB-E680489C5960}"/>
    <cellStyle name="Warnender Text" xfId="76" hidden="1" xr:uid="{41C3E3E4-9CBA-4C27-80F9-294AA6C5D4A7}"/>
    <cellStyle name="Warnender Text" xfId="948" hidden="1" xr:uid="{3DDD6D2B-B995-4FEB-B18A-00605A5104D4}"/>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C8FF8A52-6972-496A-9342-B499E21148DF}"/>
    <cellStyle name="Warnender Text" xfId="2521" hidden="1" xr:uid="{E7F96089-E6B2-4586-A923-A68F2D3AF4FE}"/>
    <cellStyle name="Warnender Text" xfId="2783" hidden="1" xr:uid="{227E166C-BAD5-4DB7-A1F0-2C0439D851DE}"/>
    <cellStyle name="Warnender Text" xfId="3344" hidden="1" xr:uid="{27F88C26-5B9A-4B4E-99ED-FD11BF667EE7}"/>
    <cellStyle name="Warnender Text" xfId="2773" hidden="1" xr:uid="{3A9056DD-A45F-4B75-8E33-3954E60EC5F5}"/>
    <cellStyle name="Warnender Text" xfId="3464" hidden="1" xr:uid="{B82F5A3B-1AC4-4322-8A5C-CB1913B9866A}"/>
    <cellStyle name="Warnender Text" xfId="3343" hidden="1" xr:uid="{6EDB0FD1-D0FE-4CBB-9E98-506AAE5D293A}"/>
    <cellStyle name="Warnender Text" xfId="3283" hidden="1" xr:uid="{B4608B04-3DC1-4058-A443-D8F2CBED4058}"/>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47">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border outline="0">
        <bottom style="medium">
          <color indexed="64"/>
        </bottom>
      </border>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9999"/>
      <color rgb="FF740000"/>
      <color rgb="FF6E8000"/>
      <color rgb="FF808000"/>
      <color rgb="FFCCFF33"/>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ndre Dixon" id="{ABA3EFBB-CF4D-4EA1-AD25-AAEEA4F9A259}" userId="andred@pembina.org" providerId="PeoplePicker"/>
  <person displayName="Eyab Al-Aini" id="{A5E99297-BAF7-4719-8DAB-2E9BA563E37F}" userId="S::eyaba@pembina.org::e48cb72f-8969-4f81-87bc-9db77bc6adc6" providerId="AD"/>
  <person displayName="Jason Lam" id="{5004215F-3BD2-47BD-A270-645EBC52137F}" userId="S::jasonl@pembina.org::5b5bd7de-0c75-48d9-9d9d-c2e907d7b43a" providerId="AD"/>
  <person displayName="Coleman Vollrath" id="{CF873BCA-9800-486C-9418-32B1AF5AC367}" userId="S::colemanv@pembina.org::7c857b1e-bb4b-471e-80bf-6b4b1ca957c2" providerId="AD"/>
  <person displayName="Janetta McKenzie" id="{C27A11BD-BBEA-414F-8653-7458147FC7FA}" userId="S::janettam@pembina.org::84bf25d8-5119-442f-bda0-f32dc7db2bf6" providerId="AD"/>
  <person displayName="Jeffrey Rissman" id="{811026A2-74EF-4287-974D-D90683F22217}" userId="S::jeff@energyinnovation.onmicrosoft.com::f3f117cb-d7f5-455c-900f-329d977050a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yab Al-Aini" refreshedDate="45014.503290624998" createdVersion="8" refreshedVersion="8" minRefreshableVersion="3" recordCount="1279" xr:uid="{9C913F81-9AD2-4A0E-A569-EECCBB183F1F}">
  <cacheSource type="worksheet">
    <worksheetSource ref="A1:R1280" sheet="PolicyLevers"/>
  </cacheSource>
  <cacheFields count="18">
    <cacheField name="Sector" numFmtId="0">
      <sharedItems count="10">
        <s v="Transportation"/>
        <s v="Buildings and Appliances"/>
        <s v="Electricity Supply"/>
        <s v="Industry"/>
        <s v="Agriculture, Land Use, and Forestry"/>
        <s v="District Heat and Hydrogen"/>
        <s v="Cross-Sector"/>
        <s v="Research and Development"/>
        <s v="Government Revenue Accounting"/>
        <s v="Control Settings"/>
      </sharedItems>
    </cacheField>
    <cacheField name="Short Name" numFmtId="0">
      <sharedItems count="88">
        <s v="Conventional Pollutant Standards"/>
        <s v="Electric Vehicle Charger Deployment"/>
        <s v="Electric Vehicle Range &amp; Charging Time"/>
        <s v="Electric Vehicle Sales Standard"/>
        <s v="Electric Vehicle Subsidy"/>
        <s v="Feebate"/>
        <s v="Fuel Economy Standard"/>
        <s v="Hydrogen Vehicle Sales Standard"/>
        <s v="Low Carbon Fuel Standard"/>
        <s v="Mode Shifting"/>
        <s v="Building Component Electrification"/>
        <s v="Building Energy Efficiency Standards"/>
        <s v="Contractor Training"/>
        <s v="Distributed Solar Carve-Out"/>
        <s v="Distributed Solar Subsidy"/>
        <s v="Improved Labeling"/>
        <s v="Retrofit Existing Buildings"/>
        <s v="Rebate for Efficient Products"/>
        <s v="Ban New Power Plants"/>
        <s v="Carbon Capture and Sequestration"/>
        <s v="Clean Electricity Standard"/>
        <s v="Change Electricity Exports"/>
        <s v="Change Electricity Imports"/>
        <s v="Non BAU Guaranteed Dispatch"/>
        <s v="Demand Response"/>
        <s v="Early Retirement of Power Plants"/>
        <s v="Grid-Scale Electricity Storage"/>
        <s v="Increase Transmission"/>
        <s v="Non BAU Capacity Retirement Schedule"/>
        <s v="Non BAU Mandated Capacity Construction"/>
        <s v="Non BAU RPS Qualifying Resources"/>
        <s v="Nuclear Plant Lifetime Extension"/>
        <s v="Reduce Plant Downtime"/>
        <s v="Reduce Soft Costs"/>
        <s v="Reduce Transmission &amp; Distribution Losses"/>
        <s v="Subsidy for Capacity Construction"/>
        <s v="Subsidy for Electricity Production"/>
        <s v="Buy In-Region Products"/>
        <s v="Cement Clinker Substitution"/>
        <s v="Cogeneration and Waste Heat Recovery"/>
        <s v="Early Retirement of Industrial Facilities"/>
        <s v="Electrification + Hydrogen (Med &amp; High Temp)"/>
        <s v="Electrification (Low Temp)"/>
        <s v="F-Gas Substitution"/>
        <s v="F-Gas Destruction"/>
        <s v="F-Gas Recovery"/>
        <s v="F-Gas Eqpt. Maintenance &amp; Retrofits"/>
        <s v="Improved System Design"/>
        <s v="Industry Energy Efficiency Standards"/>
        <s v="Material Efficiency, Longevity, &amp; Re-Use"/>
        <s v="Methane Capture"/>
        <s v="Methane Destruction"/>
        <s v="N2O Abatement"/>
        <s v="Reduce Fossil Fuel Exports"/>
        <s v="Afforestation and Reforestation"/>
        <s v="Avoid Deforestation"/>
        <s v="Grassland Restoration and Avoided Conversion"/>
        <s v="Forest Set-Asides"/>
        <s v="Cropland and Rice Measures"/>
        <s v="Improved Soil Measures"/>
        <s v="Improved Forest Management"/>
        <s v="Livestock Measures"/>
        <s v="Wetland Restoration"/>
        <s v="Shift to Non-Animal Products"/>
        <s v="Use CHP for District Heat"/>
        <s v="Produce District Heat with Hydrogen"/>
        <s v="Shift Hydrogen Production to Electrolysis"/>
        <s v="Carbon Price"/>
        <s v="End Existing Subsidies"/>
        <s v="Exempt Non-CO2 Emissions from C Tax"/>
        <s v="Exempt Process Emissions from C Tax"/>
        <s v="Toggle Carbon Tax Border Adjustment"/>
        <s v="Fixed Energy Prices"/>
        <s v="Fuel Price Deregulation"/>
        <s v="Fuel Taxes or Subsidies"/>
        <s v="Capital Cost Reduction"/>
        <s v="Direct Air Capture"/>
        <s v="Fuel Use Reduction"/>
        <s v="Carbon Tax Revenue"/>
        <s v="Fuel Tax Revenue"/>
        <s v="EV Subsidy"/>
        <s v="Electricity Generation Subsidy"/>
        <s v="Electricity Capacity Construction Subsidy"/>
        <s v="Fuel Subsidy"/>
        <s v="National Debt Interest"/>
        <s v="Remaining Government Cash Flows"/>
        <s v="COVID-19 Recession"/>
        <s v="Use 20-Year GWP Values"/>
      </sharedItems>
    </cacheField>
    <cacheField name="Vensim Variable Name" numFmtId="0">
      <sharedItems count="98">
        <s v="Percentage Reduction of Separately Regulated Pollutants"/>
        <s v="EV Charger Deployment"/>
        <s v="Reduce EV Range Anxiety and Charging Time"/>
        <s v="Additional Minimum Required EV Sales Percentage"/>
        <s v="Additional EV Subsidy Percentage"/>
        <s v="LDVs Feebate Rate"/>
        <s v="Percentage Additional Improvement of Fuel Economy Std"/>
        <s v="Minimum Required Hydrogen Vehicle Sales Percentage"/>
        <s v="Additional LCFS Percentage"/>
        <s v="Percent of Travel Demand Shifted to Other Modes or Eliminated"/>
        <s v="Fraction of New Bldg Components Shifted to Other Fuels"/>
        <s v="Reduction in E Use Allowed by Component Eff Std"/>
        <s v="Boolean Improved Contractor Edu and Training"/>
        <s v="Min Fraction of Total Elec Demand to be Met by Distributed Solar PV"/>
        <s v="Perc Subsidy for Distributed Solar PV Capacity"/>
        <s v="Boolean Improved Device Labeling"/>
        <s v="Share of Preexisting Buildings Subject to Retrofitting"/>
        <s v="Boolean Rebate Program for Efficient Components"/>
        <s v="Boolean Ban New Power Plants"/>
        <s v="Electricity Sector Fraction of Potential Additional CCS Achieved"/>
        <s v="Renewable Portfolio Std Percentage"/>
        <s v="Percent Change in Electricity Exports"/>
        <s v="Percent Change in Electricity Imports"/>
        <s v="Boolean Use Non BAU Guaranteed Dispatch Settings"/>
        <s v="Fraction of Additional Demand Response Potential Achieved"/>
        <s v="Annual Additional Capacity Retired due to Early Retirement Policy"/>
        <s v="Fraction of Additional Grid Battery Storage Potential Achieved"/>
        <s v="Percentage Increase in Transmission Capacity vs BAU"/>
        <s v="Boolean Use Non BAU Capacity Retirement Schedule"/>
        <s v="Boolean Use Non BAU Mandated Capacity Construction Schedule"/>
        <s v="Boolean Use Non BAU RPS Qualifying Resource Definitions"/>
        <s v="Nuclear Capacity Lifetime Extension"/>
        <s v="Percentage Reduction in Plant Downtime"/>
        <s v="Percent Reduction in Soft Costs of Capacity Construction"/>
        <s v="Percentage TnD Losses Avoided"/>
        <s v="Perc Subsidy for Elec Capacity Construction"/>
        <s v="Subsidy for Elec Production by Fuel"/>
        <s v="Fraction of Imported Industrial Outputs Shifted to In Region Suppliers"/>
        <s v="Industry Sector Fraction of Potential Additional CCS Achieved"/>
        <s v="Fraction of Cement Measures Achieved"/>
        <s v="Fraction of Potential Cogeneration and Waste Heat Recovery Adopted"/>
        <s v="Fraction of Energy Savings from Early Facility Retirement Achieved"/>
        <s v="Fraction of Med and High Temp Industrial Heat Shifted to Other Fuels"/>
        <s v="Fraction of Low Temp Industrial Heat Shifted to Other Fuels"/>
        <s v="Fraction of F Gas Substitution Achieved"/>
        <s v="Fraction of F Gas Destruction Achieved"/>
        <s v="Fraction of F Gas Recovery Achieved"/>
        <s v="Fraction of F Gas Inspct Maint Retrofit Achieved"/>
        <s v="Fraction of Installation and System Integration Issues Remedied"/>
        <s v="Percentage Improvement in Eqpt Efficiency Standards above BAU"/>
        <s v="Percent Reduction in Nonenergy Nonagriculture Industry Product Demand"/>
        <s v="Fraction of Methane Capture Opportunities Achieved"/>
        <s v="Fraction of Methane Destruction Opportunities Achieved"/>
        <s v="Fraction of N2O Abatement Achieved"/>
        <s v="Percent Reduction in Fossil Fuel Exports"/>
        <s v="Fraction of Afforestation and Reforestation Achieved"/>
        <s v="Fraction of Avoided Deforestation Achieved"/>
        <s v="Fraction of Forest Restoration Achieved"/>
        <s v="Fraction of Forest Set Asides Achieved"/>
        <s v="Fraction of Cropland and Rice Measures Achieved"/>
        <s v="Fraction of CO2 Storage Through Tillage Practices"/>
        <s v="Fraction of Improved Forest Management Achieved"/>
        <s v="Fraction of Livestock Measures Achieved"/>
        <s v="Fraction of Peatland Restoration Achieved"/>
        <s v="Percent Animal Products Shifted to Nonanimal Products"/>
        <s v="Fraction of Non CHP Heat Production Converted to CHP"/>
        <s v="Fraction of District Heat Fuel Use Shifted to Other Fuels"/>
        <s v="Fraction of Hydrogen Production Pathways Shifted"/>
        <s v="Additional Carbon Tax Rate"/>
        <s v="Percent Reduction in BAU Subsidies"/>
        <s v="Toggle Whether Carbon Tax Affects Non CO2 Emissions"/>
        <s v="BEPEfCT Boolean Exempt Process Emissions from Carbon Tax"/>
        <s v="BDCTBA Boolean Disable Carbon Tax Border Adjustment"/>
        <s v="Toggle Whether Policies Affect Energy Prices"/>
        <s v="Fuel Price Deregulation"/>
        <s v="Additional Fuel Tax or Subsidy Rate by Fuel"/>
        <s v="RnD Building Capital Cost Perc Reduction"/>
        <s v="RnD CCS Capital Cost Perc Reduction"/>
        <s v="RnD Electricity Capital Cost Perc Reduction"/>
        <s v="RnD Industry Capital Cost Perc Reduction"/>
        <s v="RnD Transportation Capital Cost Perc Reduction"/>
        <s v="Fraction of Direct Air Capture Potential Achieved"/>
        <s v="RnD Building Fuel Use Perc Reduction"/>
        <s v="RnD CCS Fuel Use Perc Reduction"/>
        <s v="RnD Electricity Fuel Use Perc Reduction"/>
        <s v="RnD Industry Fuel Use Perc Reduction"/>
        <s v="RnD Transportation Fuel Use Perc Reduction"/>
        <s v="GRA for Carbon Tax Revenue"/>
        <s v="GRA for Fuel Tax Revenue"/>
        <s v="GRA for EV Subsidy"/>
        <s v="GRA for Electricity Generation Subsidies"/>
        <s v="GRA for Electricity Capacity Construction Subsidies"/>
        <s v="GRA for Distributed Solar Subsidy"/>
        <s v="GRA for Fuel Subsidies"/>
        <s v="GRA for National Debt Interest"/>
        <s v="GRA for Remaining Government Cash Flow Changes"/>
        <s v="EGGRA Boolean Use Exogenous GDP Growth Rate Adjustment"/>
        <s v="BUTYGV Boolean Use Twenty Year GWP Values"/>
      </sharedItems>
    </cacheField>
    <cacheField name="Subscript 1 Value" numFmtId="0">
      <sharedItems containsBlank="1"/>
    </cacheField>
    <cacheField name="Subscript 2 Value" numFmtId="0">
      <sharedItems containsBlank="1"/>
    </cacheField>
    <cacheField name="Subscript 1 Display Name" numFmtId="0">
      <sharedItems containsBlank="1"/>
    </cacheField>
    <cacheField name="Subscript 2 Display Name" numFmtId="0">
      <sharedItems containsBlank="1"/>
    </cacheField>
    <cacheField name="Policy ID Number" numFmtId="0">
      <sharedItems containsSemiMixedTypes="0" containsString="0" containsNumber="1" containsInteger="1" minValue="1" maxValue="1654"/>
    </cacheField>
    <cacheField name="Include in Web App" numFmtId="0">
      <sharedItems count="2">
        <s v="Yes"/>
        <s v="No"/>
      </sharedItems>
    </cacheField>
    <cacheField name="Policy Group" numFmtId="0">
      <sharedItems/>
    </cacheField>
    <cacheField name="Policy Schedule Subscript" numFmtId="0">
      <sharedItems/>
    </cacheField>
    <cacheField name="Min Slider Value" numFmtId="0">
      <sharedItems containsSemiMixedTypes="0" containsString="0" containsNumber="1" minValue="-0.5" maxValue="0"/>
    </cacheField>
    <cacheField name="Max Slider Value" numFmtId="0">
      <sharedItems containsSemiMixedTypes="0" containsString="0" containsNumber="1" minValue="0.24" maxValue="25000"/>
    </cacheField>
    <cacheField name="Slider Step Size" numFmtId="0">
      <sharedItems containsSemiMixedTypes="0" containsString="0" containsNumber="1" minValue="5.0000000000000001E-3" maxValue="500"/>
    </cacheField>
    <cacheField name="Units" numFmtId="0">
      <sharedItems/>
    </cacheField>
    <cacheField name="Text for Pop-Over Panel Description" numFmtId="0">
      <sharedItems longText="1"/>
    </cacheField>
    <cacheField name="URL for &quot;How the model handles this policy&quot; links" numFmtId="0">
      <sharedItems/>
    </cacheField>
    <cacheField name="URL for &quot;How to design this policy well&quot; link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9">
  <r>
    <x v="0"/>
    <x v="0"/>
    <x v="0"/>
    <s v="LDVs"/>
    <s v="VOC"/>
    <s v="Passenger cars, SUVs, Light and Medium Commercial and Heavy Duty Trucks"/>
    <s v="VOCs"/>
    <n v="30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O"/>
    <s v="Passenger cars, SUVs, Light and Medium Commercial and Heavy Duty Trucks"/>
    <s v="CO"/>
    <n v="30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Ox"/>
    <s v="Passenger cars, SUVs, Light and Medium Commercial and Heavy Duty Trucks"/>
    <s v="NOx"/>
    <n v="30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10"/>
    <s v="Passenger cars, SUVs, Light and Medium Commercial and Heavy Duty Trucks"/>
    <s v="PM10"/>
    <n v="30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PM25"/>
    <s v="Passenger cars, SUVs, Light and Medium Commercial and Heavy Duty Trucks"/>
    <s v="PM2.5"/>
    <n v="30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SOx"/>
    <s v="Passenger cars, SUVs, Light and Medium Commercial and Heavy Duty Trucks"/>
    <s v="SOx"/>
    <n v="30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BC"/>
    <s v="Passenger cars, SUVs, Light and Medium Commercial and Heavy Duty Trucks"/>
    <s v="BC"/>
    <n v="30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OC"/>
    <s v="Passenger cars, SUVs, Light and Medium Commercial and Heavy Duty Trucks"/>
    <s v="OC"/>
    <n v="30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CH4"/>
    <s v="Passenger cars, SUVs, Light and Medium Commercial and Heavy Duty Trucks"/>
    <s v="CH4"/>
    <n v="30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LDVs"/>
    <s v="N2O"/>
    <s v="Passenger cars, SUVs, Light and Medium Commercial and Heavy Duty Trucks"/>
    <s v="N2O"/>
    <n v="30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VOC"/>
    <s v="Buses and Heavy Heavy Duty Trucks"/>
    <s v="VOCs"/>
    <n v="31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O"/>
    <s v="Buses and Heavy Heavy Duty Trucks"/>
    <s v="CO"/>
    <n v="31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Ox"/>
    <s v="Buses and Heavy Heavy Duty Trucks"/>
    <s v="NOx"/>
    <n v="31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10"/>
    <s v="Buses and Heavy Heavy Duty Trucks"/>
    <s v="PM10"/>
    <n v="31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PM25"/>
    <s v="Buses and Heavy Heavy Duty Trucks"/>
    <s v="PM2.5"/>
    <n v="31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SOx"/>
    <s v="Buses and Heavy Heavy Duty Trucks"/>
    <s v="SOx"/>
    <n v="31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BC"/>
    <s v="Buses and Heavy Heavy Duty Trucks"/>
    <s v="BC"/>
    <n v="31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OC"/>
    <s v="Buses and Heavy Heavy Duty Trucks"/>
    <s v="OC"/>
    <n v="31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CH4"/>
    <s v="Buses and Heavy Heavy Duty Trucks"/>
    <s v="CH4"/>
    <n v="31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HDVs"/>
    <s v="N2O"/>
    <s v="Buses and Heavy Heavy Duty Trucks"/>
    <s v="N2O"/>
    <n v="31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VOC"/>
    <s v="Commercial passenger and freight flights"/>
    <s v="VOCs"/>
    <n v="32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O"/>
    <s v="Commercial passenger and freight flights"/>
    <s v="CO"/>
    <n v="321"/>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Ox"/>
    <s v="Commercial passenger and freight flights"/>
    <s v="NOx"/>
    <n v="32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10"/>
    <s v="Commercial passenger and freight flights"/>
    <s v="PM10"/>
    <n v="323"/>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PM25"/>
    <s v="Commercial passenger and freight flights"/>
    <s v="PM2.5"/>
    <n v="324"/>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SOx"/>
    <s v="Commercial passenger and freight flights"/>
    <s v="SOx"/>
    <n v="32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BC"/>
    <s v="Commercial passenger and freight flights"/>
    <s v="BC"/>
    <n v="326"/>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OC"/>
    <s v="Commercial passenger and freight flights"/>
    <s v="OC"/>
    <n v="327"/>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CH4"/>
    <s v="Commercial passenger and freight flights"/>
    <s v="CH4"/>
    <n v="32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aircraft"/>
    <s v="N2O"/>
    <s v="Commercial passenger and freight flights"/>
    <s v="N2O"/>
    <n v="32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VOC"/>
    <s v="Passenger and freight rail"/>
    <s v="VOCs"/>
    <n v="33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O"/>
    <s v="Passenger and freight rail"/>
    <s v="CO"/>
    <n v="33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Ox"/>
    <s v="Passenger and freight rail"/>
    <s v="NOx"/>
    <n v="33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10"/>
    <s v="Passenger and freight rail"/>
    <s v="PM10"/>
    <n v="33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PM25"/>
    <s v="Passenger and freight rail"/>
    <s v="PM2.5"/>
    <n v="33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SOx"/>
    <s v="Passenger and freight rail"/>
    <s v="SOx"/>
    <n v="33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BC"/>
    <s v="Passenger and freight rail"/>
    <s v="BC"/>
    <n v="33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OC"/>
    <s v="Passenger and freight rail"/>
    <s v="OC"/>
    <n v="33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CH4"/>
    <s v="Passenger and freight rail"/>
    <s v="CH4"/>
    <n v="33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rail"/>
    <s v="N2O"/>
    <s v="Passenger and freight rail"/>
    <s v="N2O"/>
    <n v="33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VOC"/>
    <s v="Recreational boats and cargo ships"/>
    <s v="VOCs"/>
    <n v="34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O"/>
    <s v="Recreational boats and cargo ships"/>
    <s v="CO"/>
    <n v="34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Ox"/>
    <s v="Recreational boats and cargo ships"/>
    <s v="NOx"/>
    <n v="34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10"/>
    <s v="Recreational boats and cargo ships"/>
    <s v="PM10"/>
    <n v="34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PM25"/>
    <s v="Recreational boats and cargo ships"/>
    <s v="PM2.5"/>
    <n v="34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SOx"/>
    <s v="Recreational boats and cargo ships"/>
    <s v="SOx"/>
    <n v="345"/>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BC"/>
    <s v="Recreational boats and cargo ships"/>
    <s v="BC"/>
    <n v="34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OC"/>
    <s v="Recreational boats and cargo ships"/>
    <s v="OC"/>
    <n v="34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CH4"/>
    <s v="Recreational boats and cargo ships"/>
    <s v="CH4"/>
    <n v="34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ships"/>
    <s v="N2O"/>
    <s v="Recreational boats and cargo ships"/>
    <s v="N2O"/>
    <n v="34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VOC"/>
    <s v="Passenger motorbikes"/>
    <s v="VOCs"/>
    <n v="350"/>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O"/>
    <s v="Passenger motorbikes"/>
    <s v="CO"/>
    <n v="351"/>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Ox"/>
    <s v="Passenger motorbikes"/>
    <s v="NOx"/>
    <n v="352"/>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10"/>
    <s v="Passenger motorbikes"/>
    <s v="PM10"/>
    <n v="353"/>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PM25"/>
    <s v="Passenger motorbikes"/>
    <s v="PM2.5"/>
    <n v="354"/>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SOx"/>
    <s v="Passenger motorbikes"/>
    <s v="SOx"/>
    <n v="355"/>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BC"/>
    <s v="Passenger motorbikes"/>
    <s v="BC"/>
    <n v="356"/>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OC"/>
    <s v="Passenger motorbikes"/>
    <s v="OC"/>
    <n v="357"/>
    <x v="0"/>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CH4"/>
    <s v="Passenger motorbikes"/>
    <s v="CH4"/>
    <n v="358"/>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0"/>
    <x v="0"/>
    <s v="motorbikes"/>
    <s v="N2O"/>
    <s v="Passenger motorbikes"/>
    <s v="N2O"/>
    <n v="359"/>
    <x v="1"/>
    <s v="Conventional Pollutant Standard"/>
    <s v="trans reduce regulated pollutants"/>
    <n v="0"/>
    <n v="1"/>
    <n v="0.02"/>
    <s v="% reduction in emissions"/>
    <s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
    <s v="transportation-sector-main.html#conv-pol-stds"/>
    <s v="conventional-pollutant-standards.html"/>
  </r>
  <r>
    <x v="0"/>
    <x v="1"/>
    <x v="1"/>
    <m/>
    <m/>
    <m/>
    <m/>
    <n v="360"/>
    <x v="1"/>
    <s v="EV Charger Deployment"/>
    <s v="trans EV charger deployment"/>
    <n v="0"/>
    <n v="300"/>
    <n v="5"/>
    <s v="chargers / 100k pop"/>
    <s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
    <s v=""/>
    <s v="ev-charger-deployment.html"/>
  </r>
  <r>
    <x v="0"/>
    <x v="2"/>
    <x v="2"/>
    <m/>
    <m/>
    <m/>
    <m/>
    <n v="361"/>
    <x v="1"/>
    <s v="EV Range &amp; Charging Time"/>
    <s v="trans reduce EV range anxiety and charging time"/>
    <n v="0"/>
    <n v="1"/>
    <n v="0.02"/>
    <s v="% reduction in concern"/>
    <s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
    <s v=""/>
    <s v="reduce-range-anxiety-charging-time.html"/>
  </r>
  <r>
    <x v="0"/>
    <x v="3"/>
    <x v="3"/>
    <s v="passenger"/>
    <s v="LDVs"/>
    <s v="Passenger"/>
    <s v="Cars and SUVs"/>
    <n v="18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LDVs"/>
    <s v="Freight"/>
    <s v="Light Commercial Trucks"/>
    <n v="203"/>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HDVs"/>
    <s v="Passenger"/>
    <s v="Buses"/>
    <n v="18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HDVs"/>
    <s v="Freight"/>
    <s v="Heavy Heavy Duty Trucks"/>
    <n v="1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aircraft"/>
    <s v="Passenger"/>
    <s v="Commercial flights"/>
    <n v="496"/>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aircraft"/>
    <s v="Freight"/>
    <s v="Commercial flights"/>
    <n v="497"/>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rail"/>
    <s v="Passenger"/>
    <s v="Rail"/>
    <n v="49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rail"/>
    <s v="Freight"/>
    <s v="Rail"/>
    <n v="499"/>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ships"/>
    <s v="Passenger"/>
    <s v="Recreational boats"/>
    <n v="500"/>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ships"/>
    <s v="Freight"/>
    <s v="Cargo ships"/>
    <n v="50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passenger"/>
    <s v="motorbikes"/>
    <s v="Passenger"/>
    <s v="Motorbikes"/>
    <n v="188"/>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3"/>
    <x v="3"/>
    <s v="freight"/>
    <s v="motorbikes"/>
    <s v="Freight"/>
    <s v="Light-Medium Heavy Duty Trucks"/>
    <n v="591"/>
    <x v="0"/>
    <s v="EV Sales Standard"/>
    <s v="trans EV minimum"/>
    <n v="0"/>
    <n v="1"/>
    <n v="0.01"/>
    <s v="% of new vehicles sold"/>
    <s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
    <s v="transportation-sector-main.html#ev-mandate"/>
    <s v="ev-mandate.html"/>
  </r>
  <r>
    <x v="0"/>
    <x v="4"/>
    <x v="4"/>
    <s v="passenger"/>
    <s v="LDVs"/>
    <s v="Passenger"/>
    <s v="Cars and SUVs"/>
    <n v="189"/>
    <x v="0"/>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LDVs"/>
    <s v="Freight"/>
    <s v="Light Commercial Trucks"/>
    <n v="59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HDVs"/>
    <s v="Passenger"/>
    <s v="Buses"/>
    <n v="593"/>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HDVs"/>
    <s v="Freight"/>
    <s v="Heavy Heavy Duty Trucks"/>
    <n v="594"/>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aircraft"/>
    <s v="Passenger"/>
    <s v="Commercial flights"/>
    <n v="595"/>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aircraft"/>
    <s v="Freight"/>
    <s v="Commercial flights"/>
    <n v="596"/>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rail"/>
    <s v="Passenger"/>
    <s v="Rail"/>
    <n v="597"/>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rail"/>
    <s v="Freight"/>
    <s v="Rail"/>
    <n v="598"/>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ships"/>
    <s v="Passenger"/>
    <s v="Recreational boats"/>
    <n v="599"/>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ships"/>
    <s v="Freight"/>
    <s v="Cargo ships"/>
    <n v="600"/>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passenger"/>
    <s v="motorbikes"/>
    <s v="Passenger"/>
    <s v="Motorbikes"/>
    <n v="601"/>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4"/>
    <x v="4"/>
    <s v="freight"/>
    <s v="motorbikes"/>
    <s v="Freight"/>
    <s v="Light-Medium Heavy Duty Trucks"/>
    <n v="602"/>
    <x v="1"/>
    <s v="EV Subsidy"/>
    <s v="trans EV subsidy"/>
    <n v="0"/>
    <n v="0.5"/>
    <n v="0.01"/>
    <s v="% of vehicle cost"/>
    <s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
    <s v="transportation-sector-main.html#ev-subsidy"/>
    <s v="ev-subsidy.html"/>
  </r>
  <r>
    <x v="0"/>
    <x v="5"/>
    <x v="5"/>
    <m/>
    <m/>
    <m/>
    <m/>
    <n v="1"/>
    <x v="0"/>
    <s v="Feebate"/>
    <s v="trans LDVs feebate"/>
    <n v="0"/>
    <n v="1"/>
    <n v="0.02"/>
    <s v="% of global best practice rate"/>
    <s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s v="transportation-sector-main.html#feebate"/>
    <s v="feebate.html"/>
  </r>
  <r>
    <x v="0"/>
    <x v="6"/>
    <x v="6"/>
    <s v="passenger"/>
    <s v="LDVs"/>
    <s v="Passenger"/>
    <s v="Cars and SUVs"/>
    <n v="36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LDVs"/>
    <s v="Freight"/>
    <s v="Light Commercial Trucks"/>
    <n v="36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HDVs"/>
    <s v="Passenger"/>
    <s v="Buses"/>
    <n v="364"/>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HDVs"/>
    <s v="Freight"/>
    <s v="Heavy Heavy Duty Trucks"/>
    <n v="365"/>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aircraft"/>
    <s v="Passenger"/>
    <s v="Commercial flights"/>
    <n v="366"/>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aircraft"/>
    <s v="Freight"/>
    <s v="Commercial flights"/>
    <n v="367"/>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rail"/>
    <s v="Passenger"/>
    <s v="Rail"/>
    <n v="368"/>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rail"/>
    <s v="Freight"/>
    <s v="Rail"/>
    <n v="369"/>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ships"/>
    <s v="Passenger"/>
    <s v="Recreational boats"/>
    <n v="370"/>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ships"/>
    <s v="Freight"/>
    <s v="Cargo ships"/>
    <n v="371"/>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passenger"/>
    <s v="motorbikes"/>
    <s v="Passenger"/>
    <s v="Motorbikes"/>
    <n v="372"/>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6"/>
    <x v="6"/>
    <s v="freight"/>
    <s v="motorbikes"/>
    <s v="Freight"/>
    <s v="Light-Medium Heavy Duty Trucks"/>
    <n v="373"/>
    <x v="0"/>
    <s v="Vehicle Fuel Economy Standards"/>
    <s v="trans fuel economy standards"/>
    <n v="0"/>
    <n v="1"/>
    <n v="0.01"/>
    <s v="% increase in miles/gal"/>
    <s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Canada adopted the &quot;Regulations Amending the Passenger Automobile and Light Truck Greenhouse Gas Emission Regulations (2017-2025) which is in alignment with the US Standards summarized below. // **Passenger cars and SUV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
    <s v="transportation-sector-main.html#fuel-econ-std"/>
    <s v="fuel-economy-standard.html"/>
  </r>
  <r>
    <x v="0"/>
    <x v="7"/>
    <x v="7"/>
    <s v="passenger"/>
    <s v="LDVs"/>
    <s v="Passenger"/>
    <s v="Cars and SUVs"/>
    <n v="460"/>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LDVs"/>
    <s v="Freight"/>
    <s v="Light Commercial Trucks"/>
    <n v="461"/>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HDVs"/>
    <s v="Passenger"/>
    <s v="Buses"/>
    <n v="46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HDVs"/>
    <s v="Freight"/>
    <s v="Heavy Heavy Duty Trucks"/>
    <n v="46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aircraft"/>
    <s v="Passenger"/>
    <s v="Commercial flights"/>
    <n v="502"/>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aircraft"/>
    <s v="Freight"/>
    <s v="Commercial flights"/>
    <n v="503"/>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rail"/>
    <s v="Passenger"/>
    <s v="Rail"/>
    <n v="5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rail"/>
    <s v="Freight"/>
    <s v="Rail"/>
    <n v="505"/>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ships"/>
    <s v="Passenger"/>
    <s v="Recreational boats"/>
    <n v="506"/>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ships"/>
    <s v="Freight"/>
    <s v="Cargo ships"/>
    <n v="507"/>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passenger"/>
    <s v="motorbikes"/>
    <s v="Passenger"/>
    <s v="Motorbikes"/>
    <n v="603"/>
    <x v="1"/>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7"/>
    <x v="7"/>
    <s v="freight"/>
    <s v="motorbikes"/>
    <s v="Freight"/>
    <s v="Light-Medium Heavy Duty Trucks"/>
    <n v="604"/>
    <x v="0"/>
    <s v="Hydrogen Veh Sales Standard"/>
    <s v="trans hydrogen vehicle minimum"/>
    <n v="0"/>
    <n v="1"/>
    <n v="0.01"/>
    <s v="% of new vehicles sold"/>
    <s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
    <s v=""/>
    <s v="hydrogen-vehicle-mandate.html"/>
  </r>
  <r>
    <x v="0"/>
    <x v="8"/>
    <x v="8"/>
    <m/>
    <m/>
    <m/>
    <m/>
    <n v="190"/>
    <x v="0"/>
    <s v="Low Carbon Fuel Standard"/>
    <s v="trans LCFS"/>
    <n v="0"/>
    <n v="1"/>
    <n v="0.01"/>
    <s v="% reduction in carbon emissions"/>
    <s v="**Description:** This policy specifies the percentage reduction in carbon emissions from the transportation sector that must be achieved via fuel switching.  This value is in addition to BAU requirements. // **Guidance for setting values:** Canada's proposed federal Clean Fuel Standar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The National Renewable Fuel Standard in the U.S. would be equivalent to a BAU LCFS of 2.2% - 4.6% (varying by year).  British Columbia's Low Carbon Fuel Standard requires 5% annual average renewable content in gasoline, and 4% renewable content in diesel. The BC Standard also requires reductions in the average carbon intensity of fuels by 20% by 2030."/>
    <s v="transportation-sector-main.html#lcfs"/>
    <s v="low-carbon-fuel-standard.html"/>
  </r>
  <r>
    <x v="0"/>
    <x v="9"/>
    <x v="9"/>
    <s v="passenger"/>
    <s v="LDVs"/>
    <s v="Passenger"/>
    <s v="Cars and SUVs"/>
    <n v="848"/>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HDVs"/>
    <s v="Passenger"/>
    <s v="Buses"/>
    <n v="849"/>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aircraft"/>
    <s v="Passenger"/>
    <s v="Commercial flights"/>
    <n v="850"/>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rail"/>
    <s v="Passenger"/>
    <s v="Rail"/>
    <n v="851"/>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ships"/>
    <s v="Passenger"/>
    <s v="Recreational boats"/>
    <n v="852"/>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passenger"/>
    <s v="motorbikes"/>
    <s v="Passenger"/>
    <s v="Motorbikes"/>
    <n v="853"/>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LDVs"/>
    <s v="Freight"/>
    <s v="Light Commercial Trucks"/>
    <n v="854"/>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HDVs"/>
    <s v="Freight"/>
    <s v="Heavy Heavy Duty Trucks"/>
    <n v="855"/>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aircraft"/>
    <s v="Freight"/>
    <s v="Commercial flights"/>
    <n v="856"/>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rail"/>
    <s v="Freight"/>
    <s v="Rail"/>
    <n v="857"/>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ships"/>
    <s v="Freight"/>
    <s v="Cargo ships"/>
    <n v="858"/>
    <x v="1"/>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0"/>
    <x v="9"/>
    <x v="9"/>
    <s v="freight"/>
    <s v="motorbikes"/>
    <s v="Freight"/>
    <s v="Light-Medium Heavy Duty Trucks"/>
    <n v="859"/>
    <x v="0"/>
    <s v="Mode Shifting"/>
    <s v="trans mode shifting"/>
    <n v="0"/>
    <n v="0.26"/>
    <n v="0.01"/>
    <s v="% of trips shifted"/>
    <s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quot;Transport, Energy, and CO2: Moving Toward Sustainability&quot;) includes a 26% reduction in usage of cars and SUVs in OECD countries by 2050 relative to a BAU case. // **Commercial passenger flights:** The International Energy Agency's BLUE Shifts scenario (from the 2009 report &quot;Transport, Energy, and CO2: Moving Toward Sustainability&quot;) includes a 30% reduction in usage of aircraft in OECD countries by 2050 relative to a BAU case. // **Heavy Heavy Duty Trucks:** The Federal Highway Administration in the U.S. reports that approximately 25% of mileage for trucks larger than pickups/minivans/other light vans are for empty backhauls and empty shipping containers. Similar figures are likely in Canada."/>
    <s v="transportation-sector-main.html#tdm"/>
    <s v="transportation-demand-management.html"/>
  </r>
  <r>
    <x v="1"/>
    <x v="10"/>
    <x v="10"/>
    <s v="heating"/>
    <s v="urban residential"/>
    <s v="Heating"/>
    <s v="Urban Residential"/>
    <n v="43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urban residential"/>
    <s v="Cooling and Ventilation"/>
    <s v="Urban Residential"/>
    <n v="43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urban residential"/>
    <s v="Lighting"/>
    <s v="Urban Residential"/>
    <n v="43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urban residential"/>
    <s v="Appliances"/>
    <s v="Urban Residential"/>
    <n v="43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urban residential"/>
    <s v="Other Components"/>
    <s v="Urban Residential"/>
    <n v="43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rural residential"/>
    <s v="Heating"/>
    <s v="Rural Residential"/>
    <n v="440"/>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rural residential"/>
    <s v="Cooling and Ventilation"/>
    <s v="Rural Residential"/>
    <n v="441"/>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rural residential"/>
    <s v="Lighting"/>
    <s v="Rural Residential"/>
    <n v="442"/>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rural residential"/>
    <s v="Appliances"/>
    <s v="Rural Residential"/>
    <n v="443"/>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rural residential"/>
    <s v="Other Components"/>
    <s v="Rural Residential"/>
    <n v="444"/>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heating"/>
    <s v="commercial"/>
    <s v="Heating"/>
    <s v="Commercial"/>
    <n v="445"/>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cooling and ventilation"/>
    <s v="commercial"/>
    <s v="Cooling and Ventilation"/>
    <s v="Commercial"/>
    <n v="446"/>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lighting"/>
    <s v="commercial"/>
    <s v="Lighting"/>
    <s v="Commercial"/>
    <n v="447"/>
    <x v="1"/>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appliances"/>
    <s v="commercial"/>
    <s v="Appliances"/>
    <s v="Commercial"/>
    <n v="448"/>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0"/>
    <x v="10"/>
    <s v="other component"/>
    <s v="commercial"/>
    <s v="Other Components"/>
    <s v="Commercial"/>
    <n v="449"/>
    <x v="0"/>
    <s v="Building Component Electrification"/>
    <s v="bldgs new component fuel shifting"/>
    <n v="0"/>
    <n v="1"/>
    <n v="0.01"/>
    <s v="% of newly sold non-electric building components"/>
    <s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
    <s v="buildings-sector-main.html#component-elec"/>
    <s v="building-component-electrification.html"/>
  </r>
  <r>
    <x v="1"/>
    <x v="11"/>
    <x v="11"/>
    <s v="heating"/>
    <s v="urban residential"/>
    <s v="Heating"/>
    <s v="Urban Residential"/>
    <n v="1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urban residential"/>
    <s v="Cooling and Ventilation"/>
    <s v="Urban Residential"/>
    <n v="1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urban residential"/>
    <s v="Envelope"/>
    <s v="Urban Residential"/>
    <n v="1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urban residential"/>
    <s v="Lighting"/>
    <s v="Urban Residential"/>
    <n v="1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urban residential"/>
    <s v="Appliances"/>
    <s v="Urban Residential"/>
    <n v="1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urban residential"/>
    <s v="Other Components"/>
    <s v="Urban Residential"/>
    <n v="1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rural residential"/>
    <s v="Heating"/>
    <s v="Rural Residential"/>
    <n v="15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rural residential"/>
    <s v="Cooling and Ventilation"/>
    <s v="Rural Residential"/>
    <n v="15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rural residential"/>
    <s v="Envelope"/>
    <s v="Rural Residential"/>
    <n v="152"/>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rural residential"/>
    <s v="Lighting"/>
    <s v="Rural Residential"/>
    <n v="153"/>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rural residential"/>
    <s v="Appliances"/>
    <s v="Rural Residential"/>
    <n v="154"/>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rural residential"/>
    <s v="Other Components"/>
    <s v="Rural Residential"/>
    <n v="155"/>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heating"/>
    <s v="commercial"/>
    <s v="Heating"/>
    <s v="Commercial"/>
    <n v="156"/>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cooling and ventilation"/>
    <s v="commercial"/>
    <s v="Cooling and Ventilation"/>
    <s v="Commercial"/>
    <n v="157"/>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envelope"/>
    <s v="commercial"/>
    <s v="Envelope"/>
    <s v="Commercial"/>
    <n v="158"/>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lighting"/>
    <s v="commercial"/>
    <s v="Lighting"/>
    <s v="Commercial"/>
    <n v="159"/>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appliances"/>
    <s v="commercial"/>
    <s v="Appliances"/>
    <s v="Commercial"/>
    <n v="160"/>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1"/>
    <x v="11"/>
    <s v="other component"/>
    <s v="commercial"/>
    <s v="Other Components"/>
    <s v="Commercial"/>
    <n v="161"/>
    <x v="0"/>
    <s v="Building Energy Efficiency Standards"/>
    <s v="bldgs efficiency standards"/>
    <n v="0"/>
    <n v="0.75"/>
    <n v="0.01"/>
    <s v="% reduction in energy use"/>
    <s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
    <s v="buildings-sector-main.html#eff-stds"/>
    <s v="building-energy-efficiency-standards.html"/>
  </r>
  <r>
    <x v="1"/>
    <x v="12"/>
    <x v="12"/>
    <m/>
    <m/>
    <m/>
    <m/>
    <n v="19"/>
    <x v="0"/>
    <s v="Contractor Training"/>
    <s v="bldgs contractor training"/>
    <n v="0"/>
    <n v="1"/>
    <n v="1"/>
    <s v="on/off"/>
    <s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USA study from the Energy Center of Wisconsin, due to the lack of better Canadian research)."/>
    <s v="buildings-sector-main.html#contractor-ed"/>
    <s v="contractor-training.html"/>
  </r>
  <r>
    <x v="1"/>
    <x v="13"/>
    <x v="13"/>
    <m/>
    <m/>
    <m/>
    <m/>
    <n v="146"/>
    <x v="0"/>
    <s v="Distributed Solar Promotion"/>
    <s v="bldgs min fraction distributed solar"/>
    <n v="0"/>
    <n v="0.24"/>
    <n v="5.0000000000000001E-3"/>
    <s v="minimum % elec from solar"/>
    <s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 Canada has no current carve-out policies."/>
    <s v="buildings-sector-main.html#solar-carve-out"/>
    <s v="solar-carve-out.html"/>
  </r>
  <r>
    <x v="1"/>
    <x v="14"/>
    <x v="14"/>
    <m/>
    <m/>
    <m/>
    <m/>
    <n v="147"/>
    <x v="0"/>
    <s v="Distributed Solar Promotion"/>
    <s v="bldgs distributed solar subsidy"/>
    <n v="0"/>
    <n v="0.5"/>
    <n v="0.01"/>
    <s v="% of PV system cost"/>
    <s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
    <s v="buildings-sector-main.html#distributed-solar-subsidy"/>
    <s v="distributed-solar-subsidy.html"/>
  </r>
  <r>
    <x v="1"/>
    <x v="15"/>
    <x v="15"/>
    <m/>
    <m/>
    <m/>
    <m/>
    <n v="20"/>
    <x v="0"/>
    <s v="Improved Labeling"/>
    <s v="bldgs device labeling"/>
    <n v="0"/>
    <n v="1"/>
    <n v="1"/>
    <s v="on/off"/>
    <s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
    <s v="buildings-sector-main.html#device-labeling"/>
    <s v="improved-labeling.html"/>
  </r>
  <r>
    <x v="1"/>
    <x v="16"/>
    <x v="16"/>
    <s v="urban residential"/>
    <m/>
    <s v="Urban Residential"/>
    <m/>
    <n v="378"/>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rural residential"/>
    <m/>
    <s v="Rural Residential"/>
    <m/>
    <n v="379"/>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6"/>
    <x v="16"/>
    <s v="commercial"/>
    <m/>
    <s v="Commercial"/>
    <m/>
    <n v="380"/>
    <x v="0"/>
    <s v="Increased Retrofitting"/>
    <s v="bldgs retrofitting"/>
    <n v="0"/>
    <n v="0.5"/>
    <n v="0.01"/>
    <s v="% of existing buildings"/>
    <s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
    <s v="buildings-sector-main.html#retrofitting"/>
    <s v="increased-retrofitting.html"/>
  </r>
  <r>
    <x v="1"/>
    <x v="17"/>
    <x v="17"/>
    <s v="heating"/>
    <m/>
    <s v="Heating"/>
    <m/>
    <n v="27"/>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cooling and ventilation"/>
    <m/>
    <s v="Cooling and Ventilation"/>
    <m/>
    <n v="28"/>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envelope"/>
    <m/>
    <s v="Envelope"/>
    <m/>
    <n v="605"/>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lighting"/>
    <m/>
    <s v="Lighting"/>
    <m/>
    <n v="606"/>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appliances"/>
    <m/>
    <s v="Appliances"/>
    <m/>
    <n v="29"/>
    <x v="0"/>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1"/>
    <x v="17"/>
    <x v="17"/>
    <s v="other component"/>
    <m/>
    <s v="Other Components"/>
    <m/>
    <n v="607"/>
    <x v="1"/>
    <s v="Rebate for Efficient Products"/>
    <s v="bldgs rebate"/>
    <n v="0"/>
    <n v="1"/>
    <n v="1"/>
    <s v="on/off"/>
    <s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
    <s v="buildings-sector-main.html#rebate"/>
    <s v="rebate-for-efficient-products.html"/>
  </r>
  <r>
    <x v="2"/>
    <x v="18"/>
    <x v="18"/>
    <s v="hard coal es"/>
    <m/>
    <s v="Hard Coal"/>
    <m/>
    <n v="167"/>
    <x v="0"/>
    <s v="Ban New Power Plants"/>
    <s v="elec ban new power plants"/>
    <n v="0"/>
    <n v="1"/>
    <n v="1"/>
    <s v="on/off"/>
    <s v="**Description:** This policy prevents new capacity of the selected type(s) from being built or deployed."/>
    <s v="electricity-sector-main.html#ban"/>
    <s v="ban-new-capacity.html"/>
  </r>
  <r>
    <x v="2"/>
    <x v="18"/>
    <x v="18"/>
    <s v="natural gas nonpeaker es"/>
    <m/>
    <s v="Natural Gas Nonpeaker"/>
    <m/>
    <n v="168"/>
    <x v="0"/>
    <s v="Ban New Power Plants"/>
    <s v="elec ban new power plants"/>
    <n v="0"/>
    <n v="1"/>
    <n v="1"/>
    <s v="on/off"/>
    <s v="**Description:** This policy prevents new capacity of the selected type(s) from being built or deployed."/>
    <s v="electricity-sector-main.html#ban"/>
    <s v="ban-new-capacity.html"/>
  </r>
  <r>
    <x v="2"/>
    <x v="18"/>
    <x v="18"/>
    <s v="nuclear es"/>
    <m/>
    <s v="Nuclear"/>
    <m/>
    <n v="169"/>
    <x v="0"/>
    <s v="Ban New Power Plants"/>
    <s v="elec ban new power plants"/>
    <n v="0"/>
    <n v="1"/>
    <n v="1"/>
    <s v="on/off"/>
    <s v="**Description:** This policy prevents new capacity of the selected type(s) from being built or deployed."/>
    <s v="electricity-sector-main.html#ban"/>
    <s v="ban-new-capacity.html"/>
  </r>
  <r>
    <x v="2"/>
    <x v="18"/>
    <x v="18"/>
    <s v="hydro es"/>
    <m/>
    <s v="Hydro"/>
    <m/>
    <n v="170"/>
    <x v="0"/>
    <s v="Ban New Power Plants"/>
    <s v="elec ban new power plants"/>
    <n v="0"/>
    <n v="1"/>
    <n v="1"/>
    <s v="on/off"/>
    <s v="**Description:** This policy prevents new capacity of the selected type(s) from being built or deployed."/>
    <s v="electricity-sector-main.html#ban"/>
    <s v="ban-new-capacity.html"/>
  </r>
  <r>
    <x v="2"/>
    <x v="18"/>
    <x v="18"/>
    <s v="onshore wind es"/>
    <m/>
    <s v="Onshore Wind"/>
    <m/>
    <n v="608"/>
    <x v="1"/>
    <s v="Ban New Power Plants"/>
    <s v="elec ban new power plants"/>
    <n v="0"/>
    <n v="1"/>
    <n v="1"/>
    <s v="on/off"/>
    <s v="**Description:** This policy prevents new capacity of the selected type(s) from being built or deployed."/>
    <s v="electricity-sector-main.html#ban"/>
    <s v="ban-new-capacity.html"/>
  </r>
  <r>
    <x v="2"/>
    <x v="18"/>
    <x v="18"/>
    <s v="solar PV es"/>
    <m/>
    <s v="Solar PV"/>
    <m/>
    <n v="609"/>
    <x v="1"/>
    <s v="Ban New Power Plants"/>
    <s v="elec ban new power plants"/>
    <n v="0"/>
    <n v="1"/>
    <n v="1"/>
    <s v="on/off"/>
    <s v="**Description:** This policy prevents new capacity of the selected type(s) from being built or deployed."/>
    <s v="electricity-sector-main.html#ban"/>
    <s v="ban-new-capacity.html"/>
  </r>
  <r>
    <x v="2"/>
    <x v="18"/>
    <x v="18"/>
    <s v="solar thermal es"/>
    <m/>
    <s v="Solar Thermal"/>
    <m/>
    <n v="610"/>
    <x v="1"/>
    <s v="Ban New Power Plants"/>
    <s v="elec ban new power plants"/>
    <n v="0"/>
    <n v="1"/>
    <n v="1"/>
    <s v="on/off"/>
    <s v="**Description:** This policy prevents new capacity of the selected type(s) from being built or deployed."/>
    <s v="electricity-sector-main.html#ban"/>
    <s v="ban-new-capacity.html"/>
  </r>
  <r>
    <x v="2"/>
    <x v="18"/>
    <x v="18"/>
    <s v="biomass es"/>
    <m/>
    <s v="Biomass"/>
    <m/>
    <n v="611"/>
    <x v="1"/>
    <s v="Ban New Power Plants"/>
    <s v="elec ban new power plants"/>
    <n v="0"/>
    <n v="1"/>
    <n v="1"/>
    <s v="on/off"/>
    <s v="**Description:** This policy prevents new capacity of the selected type(s) from being built or deployed."/>
    <s v="electricity-sector-main.html#ban"/>
    <s v="ban-new-capacity.html"/>
  </r>
  <r>
    <x v="2"/>
    <x v="18"/>
    <x v="18"/>
    <s v="geothermal es"/>
    <m/>
    <s v="Geothermal"/>
    <m/>
    <n v="612"/>
    <x v="1"/>
    <s v="Ban New Power Plants"/>
    <s v="elec ban new power plants"/>
    <n v="0"/>
    <n v="1"/>
    <n v="1"/>
    <s v="on/off"/>
    <s v="**Description:** This policy prevents new capacity of the selected type(s) from being built or deployed."/>
    <s v="electricity-sector-main.html#ban"/>
    <s v="ban-new-capacity.html"/>
  </r>
  <r>
    <x v="2"/>
    <x v="18"/>
    <x v="18"/>
    <s v="petroleum es"/>
    <m/>
    <s v="Petroleum"/>
    <m/>
    <n v="613"/>
    <x v="1"/>
    <s v="Ban New Power Plants"/>
    <s v="elec ban new power plants"/>
    <n v="0"/>
    <n v="1"/>
    <n v="1"/>
    <s v="on/off"/>
    <s v="**Description:** This policy prevents new capacity of the selected type(s) from being built or deployed."/>
    <s v="electricity-sector-main.html#ban"/>
    <s v="ban-new-capacity.html"/>
  </r>
  <r>
    <x v="2"/>
    <x v="18"/>
    <x v="18"/>
    <s v="natural gas peaker es"/>
    <m/>
    <s v="Natural Gas Peaker"/>
    <m/>
    <n v="614"/>
    <x v="1"/>
    <s v="Ban New Power Plants"/>
    <s v="elec ban new power plants"/>
    <n v="0"/>
    <n v="1"/>
    <n v="1"/>
    <s v="on/off"/>
    <s v="**Description:** This policy prevents new capacity of the selected type(s) from being built or deployed."/>
    <s v="electricity-sector-main.html#ban"/>
    <s v="ban-new-capacity.html"/>
  </r>
  <r>
    <x v="2"/>
    <x v="18"/>
    <x v="18"/>
    <s v="lignite es"/>
    <m/>
    <s v="Lignite"/>
    <m/>
    <n v="116"/>
    <x v="1"/>
    <s v="Ban New Power Plants"/>
    <s v="elec ban new power plants"/>
    <n v="0"/>
    <n v="1"/>
    <n v="1"/>
    <s v="on/off"/>
    <s v="**Description:** This policy prevents new capacity of the selected type(s) from being built or deployed."/>
    <s v="electricity-sector-main.html#ban"/>
    <s v="ban-new-capacity.html"/>
  </r>
  <r>
    <x v="2"/>
    <x v="18"/>
    <x v="18"/>
    <s v="offshore wind es"/>
    <m/>
    <s v="Offshore Wind"/>
    <m/>
    <n v="615"/>
    <x v="1"/>
    <s v="Ban New Power Plants"/>
    <s v="elec ban new power plants"/>
    <n v="0"/>
    <n v="1"/>
    <n v="1"/>
    <s v="on/off"/>
    <s v="**Description:** This policy prevents new capacity of the selected type(s) from being built or deployed."/>
    <s v="electricity-sector-main.html#ban"/>
    <s v="ban-new-capacity.html"/>
  </r>
  <r>
    <x v="2"/>
    <x v="18"/>
    <x v="18"/>
    <s v="crude oil es"/>
    <m/>
    <s v="Crude Oil"/>
    <m/>
    <n v="616"/>
    <x v="1"/>
    <s v="Ban New Power Plants"/>
    <s v="elec ban new power plants"/>
    <n v="0"/>
    <n v="1"/>
    <n v="1"/>
    <s v="on/off"/>
    <s v="**Description:** This policy prevents new capacity of the selected type(s) from being built or deployed."/>
    <s v="electricity-sector-main.html#ban"/>
    <s v="ban-new-capacity.html"/>
  </r>
  <r>
    <x v="2"/>
    <x v="18"/>
    <x v="18"/>
    <s v="heavy or residual fuel oil es"/>
    <m/>
    <s v="Heavy or Residual Fuel Oil"/>
    <m/>
    <n v="617"/>
    <x v="1"/>
    <s v="Ban New Power Plants"/>
    <s v="elec ban new power plants"/>
    <n v="0"/>
    <n v="1"/>
    <n v="1"/>
    <s v="on/off"/>
    <s v="**Description:** This policy prevents new capacity of the selected type(s) from being built or deployed."/>
    <s v="electricity-sector-main.html#ban"/>
    <s v="ban-new-capacity.html"/>
  </r>
  <r>
    <x v="2"/>
    <x v="18"/>
    <x v="18"/>
    <s v="municipal solid waste es"/>
    <m/>
    <s v="Municipal Solid Waste"/>
    <m/>
    <n v="618"/>
    <x v="1"/>
    <s v="Ban New Power Plants"/>
    <s v="elec ban new power plants"/>
    <n v="0"/>
    <n v="1"/>
    <n v="1"/>
    <s v="on/off"/>
    <s v="**Description:** This policy prevents new capacity of the selected type(s) from being built or deployed."/>
    <s v="electricity-sector-main.html#ban"/>
    <s v="ban-new-capacity.html"/>
  </r>
  <r>
    <x v="2"/>
    <x v="19"/>
    <x v="19"/>
    <s v="hard coal es"/>
    <m/>
    <s v="Hard Coal"/>
    <m/>
    <n v="87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nonpeaker es"/>
    <m/>
    <s v="Natural Gas Nonpeaker"/>
    <m/>
    <n v="877"/>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uclear es"/>
    <m/>
    <s v="Nuclear"/>
    <m/>
    <n v="87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ydro es"/>
    <m/>
    <s v="Hydro"/>
    <m/>
    <n v="87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nshore wind es"/>
    <m/>
    <s v="Onshore Wind"/>
    <m/>
    <n v="88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PV es"/>
    <m/>
    <s v="Solar PV"/>
    <m/>
    <n v="881"/>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solar thermal es"/>
    <m/>
    <s v="Solar Thermal"/>
    <m/>
    <n v="882"/>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biomass es"/>
    <m/>
    <s v="Biomass"/>
    <m/>
    <n v="883"/>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geothermal es"/>
    <m/>
    <s v="Geothermal"/>
    <m/>
    <n v="884"/>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petroleum es"/>
    <m/>
    <s v="Petroleum"/>
    <m/>
    <n v="885"/>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natural gas peaker es"/>
    <m/>
    <s v="Natural Gas Peaker"/>
    <m/>
    <n v="886"/>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lignite es"/>
    <m/>
    <s v="Lignite"/>
    <m/>
    <n v="887"/>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offshore wind es"/>
    <m/>
    <s v="Offshore Wind"/>
    <m/>
    <n v="888"/>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crude oil es"/>
    <m/>
    <s v="Crude Oil"/>
    <m/>
    <n v="889"/>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heavy or residual fuel oil es"/>
    <m/>
    <s v="Heavy or Residual Fuel Oil"/>
    <m/>
    <n v="890"/>
    <x v="1"/>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19"/>
    <x v="19"/>
    <s v="municipal solid waste es"/>
    <m/>
    <s v="Municipal Solid Waste"/>
    <m/>
    <n v="891"/>
    <x v="0"/>
    <s v="Electricity Sector CCS"/>
    <s v="elec CCS"/>
    <n v="0"/>
    <n v="1"/>
    <n v="0.01"/>
    <s v="% of CO2 captured"/>
    <s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s v="ccs.html#ccs"/>
    <s v="carbon-capture-and-sequestration.html"/>
  </r>
  <r>
    <x v="2"/>
    <x v="20"/>
    <x v="20"/>
    <m/>
    <m/>
    <m/>
    <m/>
    <n v="508"/>
    <x v="0"/>
    <s v="Clean Electricity Standard"/>
    <s v="elec renewable portfolio standards"/>
    <n v="0"/>
    <n v="1"/>
    <n v="0.01"/>
    <s v="% of electricity generation"/>
    <s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
    <s v="electricity-sector-main.html#ces"/>
    <s v="clean-energy-standard.html"/>
  </r>
  <r>
    <x v="2"/>
    <x v="21"/>
    <x v="21"/>
    <m/>
    <m/>
    <m/>
    <m/>
    <n v="148"/>
    <x v="0"/>
    <s v="Electricity Imports and Exports"/>
    <s v="elec change exports"/>
    <n v="-0.5"/>
    <n v="1"/>
    <n v="0.02"/>
    <s v="% change in exports"/>
    <s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
    <s v="electricity-sector-main.html#elec-exports"/>
    <s v="electricity-imports-exports.html"/>
  </r>
  <r>
    <x v="2"/>
    <x v="22"/>
    <x v="22"/>
    <s v="hard coal es"/>
    <m/>
    <s v="Hard Coal"/>
    <m/>
    <n v="14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nonpeaker es"/>
    <m/>
    <s v="Natural Gas Nonpeaker"/>
    <m/>
    <n v="526"/>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uclear es"/>
    <m/>
    <s v="Nuclear"/>
    <m/>
    <n v="527"/>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ydro es"/>
    <m/>
    <s v="Hydro"/>
    <m/>
    <n v="528"/>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nshore wind es"/>
    <m/>
    <s v="Onshore Wind"/>
    <m/>
    <n v="529"/>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PV es"/>
    <m/>
    <s v="Solar PV"/>
    <m/>
    <n v="530"/>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solar thermal es"/>
    <m/>
    <s v="Solar Thermal"/>
    <m/>
    <n v="531"/>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biomass es"/>
    <m/>
    <s v="Biomass"/>
    <m/>
    <n v="532"/>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geothermal es"/>
    <m/>
    <s v="Geothermal"/>
    <m/>
    <n v="533"/>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petroleum es"/>
    <m/>
    <s v="Petroleum"/>
    <m/>
    <n v="534"/>
    <x v="0"/>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natural gas peaker es"/>
    <m/>
    <s v="Natural Gas Peaker"/>
    <m/>
    <n v="535"/>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lignite es"/>
    <m/>
    <s v="Lignite"/>
    <m/>
    <n v="536"/>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offshore wind es"/>
    <m/>
    <s v="Offshore Wind"/>
    <m/>
    <n v="537"/>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crude oil es"/>
    <m/>
    <s v="Crude Oil"/>
    <m/>
    <n v="538"/>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heavy or residual fuel oil es"/>
    <m/>
    <s v="Heavy or Residual Fuel Oil"/>
    <m/>
    <n v="539"/>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2"/>
    <x v="22"/>
    <s v="municipal solid waste es"/>
    <m/>
    <s v="Municipal Solid Waste"/>
    <m/>
    <n v="540"/>
    <x v="1"/>
    <s v="Electricity Imports and Exports"/>
    <s v="elec change imports"/>
    <n v="-0.5"/>
    <n v="1"/>
    <n v="0.02"/>
    <s v="% change in imports"/>
    <s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
    <s v="electricity-sector-main.html#elec-imports"/>
    <s v="electricity-imports-exports.html"/>
  </r>
  <r>
    <x v="2"/>
    <x v="23"/>
    <x v="23"/>
    <m/>
    <m/>
    <m/>
    <m/>
    <n v="619"/>
    <x v="1"/>
    <s v="Non BAU Guaranteed Dispatch"/>
    <s v="elec non BAU guaranteed dispatch"/>
    <n v="0"/>
    <n v="1"/>
    <n v="1"/>
    <s v="on/off"/>
    <s v=""/>
    <s v=""/>
    <s v=""/>
  </r>
  <r>
    <x v="2"/>
    <x v="24"/>
    <x v="24"/>
    <m/>
    <m/>
    <m/>
    <m/>
    <n v="30"/>
    <x v="0"/>
    <s v="Demand Response"/>
    <s v="elec demand response"/>
    <n v="0"/>
    <n v="1"/>
    <n v="0.01"/>
    <s v="% of potential achieved"/>
    <s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
    <s v="electricity-sector-main.html#dr"/>
    <s v="demand-response.html"/>
  </r>
  <r>
    <x v="2"/>
    <x v="25"/>
    <x v="25"/>
    <s v="hard coal es"/>
    <m/>
    <s v="Hard Coal"/>
    <m/>
    <n v="31"/>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nonpeaker es"/>
    <m/>
    <s v="Natural Gas Nonpeaker"/>
    <m/>
    <n v="620"/>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uclear es"/>
    <m/>
    <s v="Nuclear"/>
    <m/>
    <n v="32"/>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ydro es"/>
    <m/>
    <s v="Hydro"/>
    <m/>
    <n v="62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nshore wind es"/>
    <m/>
    <s v="Onshore Wind"/>
    <m/>
    <n v="62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PV es"/>
    <m/>
    <s v="Solar PV"/>
    <m/>
    <n v="623"/>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solar thermal es"/>
    <m/>
    <s v="Solar Thermal"/>
    <m/>
    <n v="624"/>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biomass es"/>
    <m/>
    <s v="Biomass"/>
    <m/>
    <n v="625"/>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geothermal es"/>
    <m/>
    <s v="Geothermal"/>
    <m/>
    <n v="626"/>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petroleum es"/>
    <m/>
    <s v="Petroleum"/>
    <m/>
    <n v="627"/>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natural gas peaker es"/>
    <m/>
    <s v="Natural Gas Peaker"/>
    <m/>
    <n v="628"/>
    <x v="0"/>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lignite es"/>
    <m/>
    <s v="Lignite"/>
    <m/>
    <n v="59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offshore wind es"/>
    <m/>
    <s v="Offshore Wind"/>
    <m/>
    <n v="629"/>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crude oil es"/>
    <m/>
    <s v="Crude Oil"/>
    <m/>
    <n v="630"/>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heavy or residual fuel oil es"/>
    <m/>
    <s v="Heavy or Residual Fuel Oil"/>
    <m/>
    <n v="631"/>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5"/>
    <x v="25"/>
    <s v="municipal solid waste es"/>
    <m/>
    <s v="Municipal Solid Waste"/>
    <m/>
    <n v="632"/>
    <x v="1"/>
    <s v="Early Retirement of Power Plants"/>
    <s v="elec early retirement"/>
    <n v="0"/>
    <n v="25000"/>
    <n v="500"/>
    <s v="MW/year"/>
    <s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s v="electricity-sector-main.html#early-ret"/>
    <s v="early-retirement-of-power-plants.html"/>
  </r>
  <r>
    <x v="2"/>
    <x v="26"/>
    <x v="26"/>
    <m/>
    <m/>
    <m/>
    <m/>
    <n v="33"/>
    <x v="0"/>
    <s v="Grid-Scale Electricity Storage"/>
    <s v="elec storage growth"/>
    <n v="0"/>
    <n v="1"/>
    <n v="0.01"/>
    <s v="% of potential achieved"/>
    <s v="**Description:** This policy causes grid-scale electricity storage from chemical batteries to increase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
    <s v="electricity-sector-main.html#storage"/>
    <s v="grid-scale-electricity-storage.html"/>
  </r>
  <r>
    <x v="2"/>
    <x v="27"/>
    <x v="27"/>
    <m/>
    <m/>
    <m/>
    <m/>
    <n v="34"/>
    <x v="0"/>
    <s v="Increase Transmission"/>
    <s v="elec transmission growth"/>
    <n v="0"/>
    <n v="1.1299999999999999"/>
    <n v="0.01"/>
    <s v="% increase in transmission capacity"/>
    <s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
    <s v="electricity-sector-main.html#transmission"/>
    <s v="increase-transmission.html"/>
  </r>
  <r>
    <x v="2"/>
    <x v="28"/>
    <x v="28"/>
    <s v="hard coal es"/>
    <m/>
    <s v="Hard Coal"/>
    <m/>
    <n v="86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nonpeaker es"/>
    <m/>
    <s v="Natural Gas Nonpeaker"/>
    <m/>
    <n v="86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uclear es"/>
    <m/>
    <s v="Nuclear"/>
    <m/>
    <n v="862"/>
    <x v="0"/>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ydro es"/>
    <m/>
    <s v="Hydro"/>
    <m/>
    <n v="86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nshore wind es"/>
    <m/>
    <s v="Onshore Wind"/>
    <m/>
    <n v="86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PV es"/>
    <m/>
    <s v="Solar PV"/>
    <m/>
    <n v="86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solar thermal es"/>
    <m/>
    <s v="Solar Thermal"/>
    <m/>
    <n v="866"/>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biomass es"/>
    <m/>
    <s v="Biomass"/>
    <m/>
    <n v="867"/>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geothermal es"/>
    <m/>
    <s v="Geothermal"/>
    <m/>
    <n v="868"/>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petroleum es"/>
    <m/>
    <s v="Petroleum"/>
    <m/>
    <n v="869"/>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natural gas peaker es"/>
    <m/>
    <s v="Natural Gas Peaker"/>
    <m/>
    <n v="870"/>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lignite es"/>
    <m/>
    <s v="Lignite"/>
    <m/>
    <n v="871"/>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offshore wind es"/>
    <m/>
    <s v="Offshore Wind"/>
    <m/>
    <n v="872"/>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crude oil es"/>
    <m/>
    <s v="Crude Oil"/>
    <m/>
    <n v="873"/>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heavy or residual fuel oil es"/>
    <m/>
    <s v="Heavy or Residual Fuel Oil"/>
    <m/>
    <n v="874"/>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8"/>
    <x v="28"/>
    <s v="municipal solid waste es"/>
    <m/>
    <s v="Municipal Solid Waste"/>
    <m/>
    <n v="875"/>
    <x v="1"/>
    <s v="Non BAU Capacity Retirement Schedule"/>
    <s v=""/>
    <n v="0"/>
    <n v="1"/>
    <n v="1"/>
    <s v="on/off"/>
    <s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which includes some economic retirements. Toggling this policy on will only retire announced, planned retirements and exclude the economic retirements listed in the AEO."/>
    <s v=""/>
    <s v=""/>
  </r>
  <r>
    <x v="2"/>
    <x v="29"/>
    <x v="29"/>
    <s v="hard coal es"/>
    <m/>
    <s v="Hard Coal"/>
    <m/>
    <n v="63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nonpeaker es"/>
    <m/>
    <s v="Natural Gas Nonpeaker"/>
    <m/>
    <n v="634"/>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uclear es"/>
    <m/>
    <s v="Nuclear"/>
    <m/>
    <n v="635"/>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ydro es"/>
    <m/>
    <s v="Hydro"/>
    <m/>
    <n v="63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nshore wind es"/>
    <m/>
    <s v="Onshore Wind"/>
    <m/>
    <n v="63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PV es"/>
    <m/>
    <s v="Solar PV"/>
    <m/>
    <n v="63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solar thermal es"/>
    <m/>
    <s v="Solar Thermal"/>
    <m/>
    <n v="639"/>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biomass es"/>
    <m/>
    <s v="Biomass"/>
    <m/>
    <n v="640"/>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geothermal es"/>
    <m/>
    <s v="Geothermal"/>
    <m/>
    <n v="641"/>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petroleum es"/>
    <m/>
    <s v="Petroleum"/>
    <m/>
    <n v="642"/>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natural gas peaker es"/>
    <m/>
    <s v="Natural Gas Peaker"/>
    <m/>
    <n v="643"/>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lignite es"/>
    <m/>
    <s v="Lignite"/>
    <m/>
    <n v="644"/>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offshore wind es"/>
    <m/>
    <s v="Offshore Wind"/>
    <m/>
    <n v="645"/>
    <x v="0"/>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crude oil es"/>
    <m/>
    <s v="Crude Oil"/>
    <m/>
    <n v="646"/>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heavy or residual fuel oil es"/>
    <m/>
    <s v="Heavy or Residual Fuel Oil"/>
    <m/>
    <n v="647"/>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29"/>
    <x v="29"/>
    <s v="municipal solid waste es"/>
    <m/>
    <s v="Municipal Solid Waste"/>
    <m/>
    <n v="648"/>
    <x v="1"/>
    <s v="Non BAU Mandated Capacity Construction"/>
    <s v=""/>
    <n v="0"/>
    <n v="1"/>
    <n v="1"/>
    <s v="on/off"/>
    <s v="**Description:** The business-as-usual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this policy results in roughly 30 GW of offshore wind by 2030 and 215 of offshore wind by 2050."/>
    <s v=""/>
    <s v=""/>
  </r>
  <r>
    <x v="2"/>
    <x v="30"/>
    <x v="30"/>
    <m/>
    <m/>
    <m/>
    <m/>
    <n v="649"/>
    <x v="1"/>
    <s v="Non BAU RPS Qualifying Resources"/>
    <s v="elec non BAU RPS qualifying resources"/>
    <n v="0"/>
    <n v="1"/>
    <n v="1"/>
    <s v="on/off"/>
    <s v=""/>
    <s v=""/>
    <s v=""/>
  </r>
  <r>
    <x v="2"/>
    <x v="31"/>
    <x v="31"/>
    <m/>
    <m/>
    <m/>
    <m/>
    <n v="35"/>
    <x v="1"/>
    <s v="Nuclear Lifetime Extension"/>
    <s v=""/>
    <n v="0"/>
    <n v="20"/>
    <n v="1"/>
    <s v="year(s)"/>
    <s v="**Description:** This policy extends the lifetime of all nuclear plants by the specified number of years."/>
    <s v="electricity-sector-main.html#life-ext"/>
    <s v="nuclear-lifetime-extension.html"/>
  </r>
  <r>
    <x v="2"/>
    <x v="32"/>
    <x v="32"/>
    <s v="hard coal es"/>
    <s v="preexisting retiring"/>
    <m/>
    <m/>
    <n v="65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preexisting nonretiring"/>
    <m/>
    <m/>
    <n v="65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ard coal es"/>
    <s v="newly built"/>
    <m/>
    <m/>
    <n v="65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retiring"/>
    <s v="Natural Gas Nonpeaker"/>
    <s v="Preexisting"/>
    <n v="141"/>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preexisting nonretiring"/>
    <m/>
    <m/>
    <n v="65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nonpeaker es"/>
    <s v="newly built"/>
    <m/>
    <m/>
    <n v="65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retiring"/>
    <m/>
    <m/>
    <n v="65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preexisting nonretiring"/>
    <m/>
    <m/>
    <n v="65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uclear es"/>
    <s v="newly built"/>
    <m/>
    <m/>
    <n v="65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retiring"/>
    <m/>
    <m/>
    <n v="65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preexisting nonretiring"/>
    <m/>
    <m/>
    <n v="65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ydro es"/>
    <s v="newly built"/>
    <m/>
    <m/>
    <n v="66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retiring"/>
    <m/>
    <m/>
    <n v="66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preexisting nonretiring"/>
    <m/>
    <m/>
    <n v="66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nshore wind es"/>
    <s v="newly built"/>
    <s v="Onshore Wind"/>
    <s v="New"/>
    <n v="143"/>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retiring"/>
    <m/>
    <m/>
    <n v="66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preexisting nonretiring"/>
    <m/>
    <m/>
    <n v="66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PV es"/>
    <s v="newly built"/>
    <s v="Solar PV"/>
    <s v="New"/>
    <n v="144"/>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retiring"/>
    <m/>
    <m/>
    <n v="66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preexisting nonretiring"/>
    <m/>
    <m/>
    <n v="66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solar thermal es"/>
    <s v="newly built"/>
    <m/>
    <m/>
    <n v="66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retiring"/>
    <m/>
    <m/>
    <n v="66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preexisting nonretiring"/>
    <m/>
    <m/>
    <n v="66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biomass es"/>
    <s v="newly built"/>
    <m/>
    <m/>
    <n v="67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retiring"/>
    <m/>
    <m/>
    <n v="67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preexisting nonretiring"/>
    <m/>
    <m/>
    <n v="67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petroleum es"/>
    <s v="newly built"/>
    <m/>
    <m/>
    <n v="67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retiring"/>
    <m/>
    <m/>
    <n v="67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preexisting nonretiring"/>
    <m/>
    <m/>
    <n v="67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natural gas peaker es"/>
    <s v="newly built"/>
    <m/>
    <m/>
    <n v="67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retiring"/>
    <m/>
    <m/>
    <n v="67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preexisting nonretiring"/>
    <m/>
    <m/>
    <n v="67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lignite es"/>
    <s v="newly built"/>
    <m/>
    <m/>
    <n v="67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retiring"/>
    <m/>
    <m/>
    <n v="68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preexisting nonretiring"/>
    <m/>
    <m/>
    <n v="681"/>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offshore wind es"/>
    <s v="newly built"/>
    <s v="Offshore Wind"/>
    <s v="New"/>
    <n v="182"/>
    <x v="0"/>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retiring"/>
    <m/>
    <m/>
    <n v="682"/>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preexisting nonretiring"/>
    <m/>
    <m/>
    <n v="683"/>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crude oil es"/>
    <s v="newly built"/>
    <m/>
    <m/>
    <n v="684"/>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retiring"/>
    <m/>
    <m/>
    <n v="685"/>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preexisting nonretiring"/>
    <m/>
    <m/>
    <n v="686"/>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heavy or residual fuel oil es"/>
    <s v="newly built"/>
    <m/>
    <m/>
    <n v="687"/>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retiring"/>
    <m/>
    <m/>
    <n v="688"/>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preexisting nonretiring"/>
    <m/>
    <m/>
    <n v="689"/>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2"/>
    <x v="32"/>
    <s v="municipal solid waste es"/>
    <s v="newly built"/>
    <m/>
    <m/>
    <n v="690"/>
    <x v="1"/>
    <s v="Reduce Plant Downtime"/>
    <s v="elec reduce plant downtime"/>
    <n v="0"/>
    <n v="0.6"/>
    <n v="0.01"/>
    <s v="% reduction in downtime"/>
    <s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however, as part of the proposed Clean Power Plan, the EPA assumed that nonpeaking natural gas plants could reach a 75% capacity factor (ramping up to that value over a number of years).  This would represent a 49% reduction in downtime. We use this value in the absence of Canadian data  // **New Wind:** Availability of wind cannot be changed by policy, so the main method of increasing capacity factor is technological improvement of wind turbines. The National Renewable Energy Laboratory estimates that &quot;near-future&quot; wind technology could increase capacity factors by about 10 percentage points. We use this value in the absence of Canadian data.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
    <s v="electricity-sector-main.html#red-downtime"/>
    <s v="reduce-downtime.html"/>
  </r>
  <r>
    <x v="2"/>
    <x v="33"/>
    <x v="33"/>
    <s v="onshore wind es"/>
    <m/>
    <s v="Onshore Wind"/>
    <m/>
    <n v="194"/>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solar PV es"/>
    <m/>
    <s v="Solar PV"/>
    <m/>
    <n v="195"/>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3"/>
    <x v="33"/>
    <s v="offshore wind es"/>
    <m/>
    <s v="Offshore Wind"/>
    <m/>
    <n v="196"/>
    <x v="0"/>
    <s v="Reduce Soft Costs"/>
    <s v="elec reduce soft costs"/>
    <n v="0"/>
    <n v="0.9"/>
    <n v="0.01"/>
    <s v="% reduction in soft costs"/>
    <s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
    <s v="endogenous-learning.html#red-soft-costs"/>
    <s v="reduce-soft-costs.html"/>
  </r>
  <r>
    <x v="2"/>
    <x v="34"/>
    <x v="34"/>
    <m/>
    <m/>
    <m/>
    <m/>
    <n v="145"/>
    <x v="0"/>
    <s v="Reduce T&amp;D Losses"/>
    <s v="elec avoid TND loss"/>
    <n v="0"/>
    <n v="0.4"/>
    <n v="0.01"/>
    <s v="% of losses avoided"/>
    <s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
    <s v="electricity-sector-main.html#red-tnd-losses"/>
    <s v="reduce-tnd-losses.html"/>
  </r>
  <r>
    <x v="2"/>
    <x v="35"/>
    <x v="35"/>
    <s v="hard coal es"/>
    <m/>
    <s v="Hard Coal"/>
    <m/>
    <n v="691"/>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nonpeaker es"/>
    <m/>
    <s v="Natural Gas Nonpeaker"/>
    <m/>
    <n v="692"/>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uclear es"/>
    <m/>
    <s v="Nuclear"/>
    <m/>
    <n v="517"/>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ydro es"/>
    <m/>
    <s v="Hydro"/>
    <m/>
    <n v="693"/>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nshore wind es"/>
    <m/>
    <s v="Onshore Wind"/>
    <m/>
    <n v="51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PV es"/>
    <m/>
    <s v="Solar PV"/>
    <m/>
    <n v="519"/>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solar thermal es"/>
    <m/>
    <s v="Solar Thermal"/>
    <m/>
    <n v="520"/>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biomass es"/>
    <m/>
    <s v="Biomass"/>
    <m/>
    <n v="521"/>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geothermal es"/>
    <m/>
    <s v="Geothermal"/>
    <m/>
    <n v="1598"/>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petroleum es"/>
    <m/>
    <s v="Petroleum"/>
    <m/>
    <n v="1599"/>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natural gas peaker es"/>
    <m/>
    <s v="Natural Gas Peaker"/>
    <m/>
    <n v="1600"/>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lignite es"/>
    <m/>
    <s v="Lignite"/>
    <m/>
    <n v="694"/>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offshore wind es"/>
    <m/>
    <s v="Offshore Wind"/>
    <m/>
    <n v="522"/>
    <x v="0"/>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crude oil es"/>
    <m/>
    <s v="Crude Oil"/>
    <m/>
    <n v="695"/>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heavy or residual fuel oil es"/>
    <m/>
    <s v="Heavy or Residual Fuel Oil"/>
    <m/>
    <n v="696"/>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5"/>
    <x v="35"/>
    <s v="municipal solid waste es"/>
    <m/>
    <s v="Municipal Solid Waste"/>
    <m/>
    <n v="697"/>
    <x v="1"/>
    <s v="Subsidy for Capacity Construction"/>
    <s v="elec capacity construction subsidy"/>
    <n v="0"/>
    <n v="0.95"/>
    <n v="0.01"/>
    <s v="% of construction cost"/>
    <s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
    <s v="electricity-sector-main.html#subsidies"/>
    <s v=""/>
  </r>
  <r>
    <x v="2"/>
    <x v="36"/>
    <x v="36"/>
    <s v="hard coal es"/>
    <s v="preexisting retiring"/>
    <s v="Hard Coal"/>
    <s v="Preexisting"/>
    <n v="69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preexisting nonretiring"/>
    <s v="Hard Coal"/>
    <m/>
    <n v="156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ard coal es"/>
    <s v="newly built"/>
    <s v="Hard Coal"/>
    <s v="New"/>
    <n v="156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retiring"/>
    <s v="Natural Gas Nonpeaker"/>
    <s v="Preexisting"/>
    <n v="69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preexisting nonretiring"/>
    <s v="Natural Gas Nonpeaker"/>
    <m/>
    <n v="156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nonpeaker es"/>
    <s v="newly built"/>
    <s v="Natural Gas Nonpeaker"/>
    <s v="New"/>
    <n v="156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retiring"/>
    <s v="Nuclear"/>
    <s v="Preexisting"/>
    <n v="37"/>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preexisting nonretiring"/>
    <s v="Nuclear"/>
    <m/>
    <n v="156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uclear es"/>
    <s v="newly built"/>
    <s v="Nuclear"/>
    <s v="New"/>
    <n v="156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retiring"/>
    <s v="Hydro"/>
    <s v="Preexisting"/>
    <n v="70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preexisting nonretiring"/>
    <s v="Hydro"/>
    <m/>
    <n v="156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ydro es"/>
    <s v="newly built"/>
    <s v="Hydro"/>
    <s v="New"/>
    <n v="157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retiring"/>
    <s v="Onshore Wind"/>
    <s v="Preexisting"/>
    <n v="3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preexisting nonretiring"/>
    <s v="Onshore Wind"/>
    <m/>
    <n v="157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nshore wind es"/>
    <s v="newly built"/>
    <s v="Onshore Wind"/>
    <s v="New"/>
    <n v="157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retiring"/>
    <s v="Solar PV"/>
    <s v="Preexisting"/>
    <n v="40"/>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preexisting nonretiring"/>
    <s v="Solar PV"/>
    <m/>
    <n v="157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PV es"/>
    <s v="newly built"/>
    <s v="Solar PV"/>
    <s v="New"/>
    <n v="157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retiring"/>
    <s v="Solar Thermal"/>
    <s v="Preexisting"/>
    <n v="4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preexisting nonretiring"/>
    <s v="Solar Thermal"/>
    <m/>
    <n v="157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solar thermal es"/>
    <s v="newly built"/>
    <s v="Solar Thermal"/>
    <s v="New"/>
    <n v="1576"/>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retiring"/>
    <s v="Biomass"/>
    <s v="Preexisting"/>
    <n v="4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preexisting nonretiring"/>
    <s v="Biomass"/>
    <m/>
    <n v="157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biomass es"/>
    <s v="newly built"/>
    <s v="Biomass"/>
    <s v="New"/>
    <n v="1578"/>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retiring"/>
    <s v="Geothermal"/>
    <s v="Preexisting"/>
    <n v="1589"/>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preexisting nonretiring"/>
    <s v="Geothermal"/>
    <m/>
    <n v="159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geothermal es"/>
    <s v="newly built"/>
    <s v="Geothermal"/>
    <s v="New"/>
    <n v="1591"/>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retiring"/>
    <s v="Petroleum"/>
    <s v="Preexisting"/>
    <n v="159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preexisting nonretiring"/>
    <s v="Petroleum"/>
    <m/>
    <n v="159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petroleum es"/>
    <s v="newly built"/>
    <s v="Petroleum"/>
    <s v="New"/>
    <n v="159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retiring"/>
    <s v="Natural Gas Peaker"/>
    <s v="Preexisting"/>
    <n v="159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preexisting nonretiring"/>
    <s v="Natural Gas Peaker"/>
    <m/>
    <n v="159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natural gas peaker es"/>
    <s v="newly built"/>
    <s v="Natural Gas Peaker"/>
    <s v="New"/>
    <n v="159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retiring"/>
    <s v="Lignite"/>
    <s v="Preexisting"/>
    <n v="70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preexisting nonretiring"/>
    <s v="Lignite"/>
    <m/>
    <n v="1579"/>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lignite es"/>
    <s v="newly built"/>
    <s v="Lignite"/>
    <s v="New"/>
    <n v="1580"/>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retiring"/>
    <s v="Offshore Wind"/>
    <s v="Preexisting"/>
    <n v="184"/>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preexisting nonretiring"/>
    <s v="Offshore Wind"/>
    <m/>
    <n v="1581"/>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offshore wind es"/>
    <s v="newly built"/>
    <s v="Offshore Wind"/>
    <s v="New"/>
    <n v="1582"/>
    <x v="0"/>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retiring"/>
    <s v="Crude Oil"/>
    <s v="Preexisting"/>
    <n v="702"/>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preexisting nonretiring"/>
    <s v="Crude Oil"/>
    <m/>
    <n v="158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crude oil es"/>
    <s v="newly built"/>
    <s v="Crude Oil"/>
    <s v="New"/>
    <n v="158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retiring"/>
    <s v="Heavy or Residual Fuel Oil"/>
    <s v="Preexisting"/>
    <n v="703"/>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preexisting nonretiring"/>
    <s v="Heavy or Residual Fuel Oil"/>
    <m/>
    <n v="1585"/>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heavy or residual fuel oil es"/>
    <s v="newly built"/>
    <s v="Heavy or Residual Fuel Oil"/>
    <s v="New"/>
    <n v="1586"/>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retiring"/>
    <s v="Municipal Solid Waste"/>
    <s v="Preexisting"/>
    <n v="704"/>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preexisting nonretiring"/>
    <s v="Municipal Solid Waste"/>
    <m/>
    <n v="1587"/>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2"/>
    <x v="36"/>
    <x v="36"/>
    <s v="municipal solid waste es"/>
    <s v="newly built"/>
    <s v="Municipal Solid Waste"/>
    <s v="New"/>
    <n v="1588"/>
    <x v="1"/>
    <s v="Subsidy for Electricity Production"/>
    <s v="elec generation subsidy"/>
    <n v="0"/>
    <n v="60"/>
    <n v="1"/>
    <s v="$/MWh"/>
    <s v="**Description:** This policy is a subsidy paid by the government to suppliers of electricity per unit of electricity generated from the selected plant type(s). // **Guidance for setting values:** Canada does not currently offer subsidies for utility-scale renewable electricity generation.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quot;Subsidy for Capacity Construction&quot; policy lever). // **Biomass:** Because the average lifetime of a solar thermal plant is 45 years, a setting of $5.50/MWh PTC would correspond to a lever setting of approximately $8/MWh."/>
    <s v="electricity-sector-main.html#subsidies"/>
    <s v="subsidy-for-electricity-production.html"/>
  </r>
  <r>
    <x v="3"/>
    <x v="37"/>
    <x v="37"/>
    <s v="agriculture and forestry 01T03"/>
    <m/>
    <s v="Agriculture and Forestry"/>
    <m/>
    <n v="153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al mining 05"/>
    <m/>
    <s v="Coal Mining"/>
    <m/>
    <n v="153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il and gas extraction 06"/>
    <m/>
    <s v="Oil and Gas Extraction"/>
    <m/>
    <n v="153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ining and quarrying 07T08"/>
    <m/>
    <s v="Other Mining and Quarrying"/>
    <m/>
    <n v="154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food beverage and tobacco 10T12"/>
    <m/>
    <s v="Food Beverage and Tobacco"/>
    <m/>
    <n v="154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textiles apparel and leather 13T15"/>
    <m/>
    <s v="Textiles Apparel and Leather"/>
    <m/>
    <n v="154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ood products 16"/>
    <m/>
    <s v="Wood Products"/>
    <m/>
    <n v="154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pulp paper and printing 17T18"/>
    <m/>
    <s v="Pulp Paper and Printing"/>
    <m/>
    <n v="154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efined petroleum and coke 19"/>
    <m/>
    <s v="Refined Petroleum and Coke"/>
    <m/>
    <n v="154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hemicals 20"/>
    <m/>
    <s v="Chemicals"/>
    <m/>
    <n v="154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ubber and plastic products 22"/>
    <m/>
    <s v="Rubber and Plastic Products"/>
    <m/>
    <n v="154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glass and glass products 231"/>
    <m/>
    <s v="Glass and Glass Products"/>
    <m/>
    <n v="154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ement and other nonmetallic minerals 239"/>
    <m/>
    <s v="Cement and Other Nonmetallic Minerals"/>
    <m/>
    <n v="154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iron and steel 241"/>
    <m/>
    <s v="Iron and Steel"/>
    <m/>
    <n v="155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etals 242"/>
    <m/>
    <s v="Other Metals"/>
    <m/>
    <n v="155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metal products except machinery and vehicles 25"/>
    <m/>
    <s v="Metal Products Except Machinery and Vehicles"/>
    <m/>
    <n v="1552"/>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mputers and electronics 26"/>
    <m/>
    <s v="Computers and Electronics"/>
    <m/>
    <n v="1553"/>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appliances and electrical equipment 27"/>
    <m/>
    <s v="Appliances and Electrical Equipment"/>
    <m/>
    <n v="1554"/>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chinery 28"/>
    <m/>
    <s v="Other Machinery"/>
    <m/>
    <n v="1555"/>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road vehicles 29"/>
    <m/>
    <s v="Road Vehicles"/>
    <m/>
    <n v="1556"/>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nonroad vehicles 30"/>
    <m/>
    <s v="Nonroad Vehicles"/>
    <m/>
    <n v="1557"/>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other manufacturing 31T33"/>
    <m/>
    <s v="Other Manufacturing"/>
    <m/>
    <n v="1558"/>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energy pipelines and gas processing 352T353"/>
    <m/>
    <s v="Energy Pipelines and Gas Processing"/>
    <m/>
    <n v="1559"/>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water and waste 36T39"/>
    <m/>
    <s v="Water and Waste"/>
    <m/>
    <n v="1560"/>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37"/>
    <x v="37"/>
    <s v="construction 41T43"/>
    <m/>
    <s v="Construction"/>
    <m/>
    <n v="1561"/>
    <x v="0"/>
    <s v="Buy In-Region Products"/>
    <s v="indst buy in region outputs"/>
    <n v="0"/>
    <n v="0.5"/>
    <n v="0.01"/>
    <s v="% of imports shifted"/>
    <s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quot;Road Vehicles&quot;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
    <s v=""/>
    <s v=""/>
  </r>
  <r>
    <x v="3"/>
    <x v="19"/>
    <x v="38"/>
    <s v="agriculture and forestry 01T03"/>
    <s v="energy related emissions"/>
    <s v="Agriculture and Forestry"/>
    <s v="Energy Related Emissions"/>
    <n v="908"/>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griculture and forestry 01T03"/>
    <s v="process emissions"/>
    <s v="Agriculture and Forestry"/>
    <s v="Process Emissions"/>
    <n v="90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energy related emissions"/>
    <s v="Coal Mining"/>
    <s v="Energy Related Emissions"/>
    <n v="910"/>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al mining 05"/>
    <s v="process emissions"/>
    <s v="Coal Mining"/>
    <s v="Process Emissions"/>
    <n v="91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energy related emissions"/>
    <s v="Oil and Gas Extraction"/>
    <s v="Energy Related Emissions"/>
    <n v="912"/>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il and gas extraction 06"/>
    <s v="process emissions"/>
    <s v="Oil and Gas Extraction"/>
    <s v="Process Emissions"/>
    <n v="91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energy related emissions"/>
    <s v="Other Mining and Quarrying"/>
    <s v="Energy Related Emissions"/>
    <n v="91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ining and quarrying 07T08"/>
    <s v="process emissions"/>
    <s v="Other Mining and Quarrying"/>
    <s v="Process Emissions"/>
    <n v="91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energy related emissions"/>
    <s v="Food Beverage and Tobacco"/>
    <s v="Energy Related Emissions"/>
    <n v="91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food beverage and tobacco 10T12"/>
    <s v="process emissions"/>
    <s v="Food Beverage and Tobacco"/>
    <s v="Process Emissions"/>
    <n v="91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energy related emissions"/>
    <s v="Textiles Apparel and Leather"/>
    <s v="Energy Related Emissions"/>
    <n v="91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textiles apparel and leather 13T15"/>
    <s v="process emissions"/>
    <s v="Textiles Apparel and Leather"/>
    <s v="Process Emissions"/>
    <n v="91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energy related emissions"/>
    <s v="Wood Products"/>
    <s v="Energy Related Emissions"/>
    <n v="92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ood products 16"/>
    <s v="process emissions"/>
    <s v="Wood Products"/>
    <s v="Process Emissions"/>
    <n v="92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energy related emissions"/>
    <s v="Pulp Paper and Printing"/>
    <s v="Energy Related Emissions"/>
    <n v="92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pulp paper and printing 17T18"/>
    <s v="process emissions"/>
    <s v="Pulp Paper and Printing"/>
    <s v="Process Emissions"/>
    <n v="92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energy related emissions"/>
    <s v="Refined Petroleum and Coke"/>
    <s v="Energy Related Emissions"/>
    <n v="92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efined petroleum and coke 19"/>
    <s v="process emissions"/>
    <s v="Refined Petroleum and Coke"/>
    <s v="Process Emissions"/>
    <n v="92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energy related emissions"/>
    <s v="Chemicals"/>
    <s v="Energy Related Emissions"/>
    <n v="92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hemicals 20"/>
    <s v="process emissions"/>
    <s v="Chemicals"/>
    <s v="Process Emissions"/>
    <n v="927"/>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energy related emissions"/>
    <s v="Rubber and Plastic Products"/>
    <s v="Energy Related Emissions"/>
    <n v="92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ubber and plastic products 22"/>
    <s v="process emissions"/>
    <s v="Rubber and Plastic Products"/>
    <s v="Process Emissions"/>
    <n v="92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energy related emissions"/>
    <s v="Glass and Glass Products"/>
    <s v="Energy Related Emissions"/>
    <n v="93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glass and glass products 231"/>
    <s v="process emissions"/>
    <s v="Glass and Glass Products"/>
    <s v="Process Emissions"/>
    <n v="93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energy related emissions"/>
    <s v="Cement and Other Nonmetallic Minerals"/>
    <s v="Energy Related Emissions"/>
    <n v="93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ement and other nonmetallic minerals 239"/>
    <s v="process emissions"/>
    <s v="Cement and Other Nonmetallic Minerals"/>
    <s v="Process Emissions"/>
    <n v="93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energy related emissions"/>
    <s v="Iron and Steel"/>
    <s v="Energy Related Emissions"/>
    <n v="93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iron and steel 241"/>
    <s v="process emissions"/>
    <s v="Iron and Steel"/>
    <s v="Process Emissions"/>
    <n v="935"/>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energy related emissions"/>
    <s v="Other Metals"/>
    <s v="Energy Related Emissions"/>
    <n v="93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etals 242"/>
    <s v="process emissions"/>
    <s v="Other Metals"/>
    <s v="Process Emissions"/>
    <n v="93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energy related emissions"/>
    <s v="Metal Products Except Machinery and Vehicles"/>
    <s v="Energy Related Emissions"/>
    <n v="93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metal products except machinery and vehicles 25"/>
    <s v="process emissions"/>
    <s v="Metal Products Except Machinery and Vehicles"/>
    <s v="Process Emissions"/>
    <n v="93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energy related emissions"/>
    <s v="Computers and Electronics"/>
    <s v="Energy Related Emissions"/>
    <n v="94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mputers and electronics 26"/>
    <s v="process emissions"/>
    <s v="Computers and Electronics"/>
    <s v="Process Emissions"/>
    <n v="94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energy related emissions"/>
    <s v="Appliances and Electrical Equipment"/>
    <s v="Energy Related Emissions"/>
    <n v="94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appliances and electrical equipment 27"/>
    <s v="process emissions"/>
    <s v="Appliances and Electrical Equipment"/>
    <s v="Process Emissions"/>
    <n v="943"/>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energy related emissions"/>
    <s v="Other Machinery"/>
    <s v="Energy Related Emissions"/>
    <n v="944"/>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chinery 28"/>
    <s v="process emissions"/>
    <s v="Other Machinery"/>
    <s v="Process Emissions"/>
    <n v="94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energy related emissions"/>
    <s v="Road Vehicles"/>
    <s v="Energy Related Emissions"/>
    <n v="946"/>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road vehicles 29"/>
    <s v="process emissions"/>
    <s v="Road Vehicles"/>
    <s v="Process Emissions"/>
    <n v="94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energy related emissions"/>
    <s v="Nonroad Vehicles"/>
    <s v="Energy Related Emissions"/>
    <n v="948"/>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nonroad vehicles 30"/>
    <s v="process emissions"/>
    <s v="Nonroad Vehicles"/>
    <s v="Process Emissions"/>
    <n v="949"/>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energy related emissions"/>
    <s v="Other Manufacturing"/>
    <s v="Energy Related Emissions"/>
    <n v="950"/>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other manufacturing 31T33"/>
    <s v="process emissions"/>
    <s v="Other Manufacturing"/>
    <s v="Process Emissions"/>
    <n v="951"/>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energy related emissions"/>
    <s v="Energy Pipelines and Gas Processing"/>
    <s v="Energy Related Emissions"/>
    <n v="952"/>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energy pipelines and gas processing 352T353"/>
    <s v="process emissions"/>
    <s v="Energy Pipelines and Gas Processing"/>
    <s v="Process Emissions"/>
    <n v="953"/>
    <x v="0"/>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energy related emissions"/>
    <s v="Water and Waste"/>
    <s v="Energy Related Emissions"/>
    <n v="954"/>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water and waste 36T39"/>
    <s v="process emissions"/>
    <s v="Water and Waste"/>
    <s v="Process Emissions"/>
    <n v="955"/>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energy related emissions"/>
    <s v="Construction"/>
    <s v="Energy Related Emissions"/>
    <n v="956"/>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19"/>
    <x v="38"/>
    <s v="construction 41T43"/>
    <s v="process emissions"/>
    <s v="Construction"/>
    <s v="Process Emissions"/>
    <n v="957"/>
    <x v="1"/>
    <s v="Industry CCS"/>
    <s v="indst CCS"/>
    <n v="0"/>
    <n v="1"/>
    <n v="0.01"/>
    <s v="% of CO2 captured"/>
    <s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
    <s v="ccs.html#ccs"/>
    <s v="carbon-capture-and-sequestration.html"/>
  </r>
  <r>
    <x v="3"/>
    <x v="38"/>
    <x v="39"/>
    <m/>
    <m/>
    <m/>
    <m/>
    <n v="43"/>
    <x v="0"/>
    <s v="Cement Clinker Substitution"/>
    <s v="indst cement measures"/>
    <n v="0"/>
    <n v="1"/>
    <n v="0.01"/>
    <s v="% of potential achieved"/>
    <s v="**Description:** This policy reduces CO2 emissions from the cement industry by substituting other inputs, such as fly ash, for a portion of the clinker in cement. // **Guidance for setting values:**  If this policy is fully implemented, the share of clinker in cement is reduced to 60%."/>
    <s v="industry-ag-main.html#clinker"/>
    <s v="cement-clinker-substitution.html"/>
  </r>
  <r>
    <x v="3"/>
    <x v="39"/>
    <x v="40"/>
    <m/>
    <m/>
    <m/>
    <m/>
    <n v="44"/>
    <x v="0"/>
    <s v="Cogeneration and Waste Heat Recovery"/>
    <s v="indst CHP"/>
    <n v="0"/>
    <n v="1"/>
    <n v="0.01"/>
    <s v="% of potential achieved"/>
    <s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
    <s v="industry-ag-main.html#cogen"/>
    <s v="cogeneration-and-waste-heat-recovery.html"/>
  </r>
  <r>
    <x v="3"/>
    <x v="40"/>
    <x v="41"/>
    <m/>
    <m/>
    <m/>
    <m/>
    <n v="45"/>
    <x v="0"/>
    <s v="Early Retirement of Industrial Facilities"/>
    <s v="indst early retirement"/>
    <n v="0"/>
    <n v="1"/>
    <n v="0.01"/>
    <s v="% of potential achieved"/>
    <s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
    <s v="industry-ag-main.html#early-ret"/>
    <s v="early-retirement-of-industrial-facilities.html"/>
  </r>
  <r>
    <x v="3"/>
    <x v="41"/>
    <x v="42"/>
    <s v="agriculture and forestry 01T03"/>
    <s v="electricity if"/>
    <s v="Agriculture and Forestry"/>
    <s v="Shift to Electricity"/>
    <n v="120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ard coal if"/>
    <s v="Agriculture and Forestry"/>
    <s v="Shift to Coal"/>
    <n v="12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natural gas if"/>
    <s v="Agriculture and Forestry"/>
    <s v="Shift to Natural Gas"/>
    <n v="12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biomass if"/>
    <s v="Agriculture and Forestry"/>
    <s v="Shift to Biomass"/>
    <n v="12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petroleum diesel if"/>
    <s v="Agriculture and Forestry"/>
    <s v="Shift to Petroleum"/>
    <n v="12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t if"/>
    <s v="Agriculture and Forestry"/>
    <s v="Shift to Purchased Heat"/>
    <n v="12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crude oil if"/>
    <s v="Agriculture and Forestry"/>
    <s v="Shift to Crude Oil"/>
    <n v="12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eavy or residual fuel oil if"/>
    <s v="Agriculture and Forestry"/>
    <s v="Shift to Heavy or Residual Oil"/>
    <n v="12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LPG propane or butane if"/>
    <s v="Agriculture and Forestry"/>
    <s v="Shift to LPG Propane or Butane"/>
    <n v="12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griculture and forestry 01T03"/>
    <s v="hydrogen if"/>
    <s v="Agriculture and Forestry"/>
    <s v="Shift to Hydrogen"/>
    <n v="121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electricity if"/>
    <s v="Coal Mining"/>
    <s v="Shift to Electricity"/>
    <n v="12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ard coal if"/>
    <s v="Coal Mining"/>
    <s v="Shift to Coal"/>
    <n v="12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natural gas if"/>
    <s v="Coal Mining"/>
    <s v="Shift to Natural Gas"/>
    <n v="12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biomass if"/>
    <s v="Coal Mining"/>
    <s v="Shift to Biomass"/>
    <n v="12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petroleum diesel if"/>
    <s v="Coal Mining"/>
    <s v="Shift to Petroleum"/>
    <n v="12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t if"/>
    <s v="Coal Mining"/>
    <s v="Shift to Purchased Heat"/>
    <n v="12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crude oil if"/>
    <s v="Coal Mining"/>
    <s v="Shift to Crude Oil"/>
    <n v="12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eavy or residual fuel oil if"/>
    <s v="Coal Mining"/>
    <s v="Shift to Heavy or Residual Oil"/>
    <n v="12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LPG propane or butane if"/>
    <s v="Coal Mining"/>
    <s v="Shift to LPG Propane or Butane"/>
    <n v="12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al mining 05"/>
    <s v="hydrogen if"/>
    <s v="Coal Mining"/>
    <s v="Shift to Hydrogen"/>
    <n v="12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electricity if"/>
    <s v="Oil and Gas Extraction"/>
    <s v="Shift to Electricity"/>
    <n v="12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ard coal if"/>
    <s v="Oil and Gas Extraction"/>
    <s v="Shift to Coal"/>
    <n v="12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natural gas if"/>
    <s v="Oil and Gas Extraction"/>
    <s v="Shift to Natural Gas"/>
    <n v="12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biomass if"/>
    <s v="Oil and Gas Extraction"/>
    <s v="Shift to Biomass"/>
    <n v="12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petroleum diesel if"/>
    <s v="Oil and Gas Extraction"/>
    <s v="Shift to Petroleum"/>
    <n v="12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t if"/>
    <s v="Oil and Gas Extraction"/>
    <s v="Shift to Purchased Heat"/>
    <n v="12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crude oil if"/>
    <s v="Oil and Gas Extraction"/>
    <s v="Shift to Crude Oil"/>
    <n v="12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eavy or residual fuel oil if"/>
    <s v="Oil and Gas Extraction"/>
    <s v="Shift to Heavy or Residual Oil"/>
    <n v="12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LPG propane or butane if"/>
    <s v="Oil and Gas Extraction"/>
    <s v="Shift to LPG Propane or Butane"/>
    <n v="12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il and gas extraction 06"/>
    <s v="hydrogen if"/>
    <s v="Oil and Gas Extraction"/>
    <s v="Shift to Hydrogen"/>
    <n v="12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electricity if"/>
    <s v="Other Mining and Quarrying"/>
    <s v="Shift to Electricity"/>
    <n v="12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ard coal if"/>
    <s v="Other Mining and Quarrying"/>
    <s v="Shift to Coal"/>
    <n v="12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natural gas if"/>
    <s v="Other Mining and Quarrying"/>
    <s v="Shift to Natural Gas"/>
    <n v="12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biomass if"/>
    <s v="Other Mining and Quarrying"/>
    <s v="Shift to Biomass"/>
    <n v="12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petroleum diesel if"/>
    <s v="Other Mining and Quarrying"/>
    <s v="Shift to Petroleum"/>
    <n v="12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t if"/>
    <s v="Other Mining and Quarrying"/>
    <s v="Shift to Purchased Heat"/>
    <n v="12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crude oil if"/>
    <s v="Other Mining and Quarrying"/>
    <s v="Shift to Crude Oil"/>
    <n v="12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eavy or residual fuel oil if"/>
    <s v="Other Mining and Quarrying"/>
    <s v="Shift to Heavy or Residual Oil"/>
    <n v="12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LPG propane or butane if"/>
    <s v="Other Mining and Quarrying"/>
    <s v="Shift to LPG Propane or Butane"/>
    <n v="12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ining and quarrying 07T08"/>
    <s v="hydrogen if"/>
    <s v="Other Mining and Quarrying"/>
    <s v="Shift to Hydrogen"/>
    <n v="12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electricity if"/>
    <s v="Food Beverage and Tobacco"/>
    <s v="Shift to Electricity"/>
    <n v="12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ard coal if"/>
    <s v="Food Beverage and Tobacco"/>
    <s v="Shift to Coal"/>
    <n v="12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natural gas if"/>
    <s v="Food Beverage and Tobacco"/>
    <s v="Shift to Natural Gas"/>
    <n v="12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biomass if"/>
    <s v="Food Beverage and Tobacco"/>
    <s v="Shift to Biomass"/>
    <n v="12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petroleum diesel if"/>
    <s v="Food Beverage and Tobacco"/>
    <s v="Shift to Petroleum"/>
    <n v="12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t if"/>
    <s v="Food Beverage and Tobacco"/>
    <s v="Shift to Purchased Heat"/>
    <n v="12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crude oil if"/>
    <s v="Food Beverage and Tobacco"/>
    <s v="Shift to Crude Oil"/>
    <n v="12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eavy or residual fuel oil if"/>
    <s v="Food Beverage and Tobacco"/>
    <s v="Shift to Heavy or Residual Oil"/>
    <n v="12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LPG propane or butane if"/>
    <s v="Food Beverage and Tobacco"/>
    <s v="Shift to LPG Propane or Butane"/>
    <n v="12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food beverage and tobacco 10T12"/>
    <s v="hydrogen if"/>
    <s v="Food Beverage and Tobacco"/>
    <s v="Shift to Hydrogen"/>
    <n v="12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electricity if"/>
    <s v="Textiles Apparel and Leather"/>
    <s v="Shift to Electricity"/>
    <n v="12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ard coal if"/>
    <s v="Textiles Apparel and Leather"/>
    <s v="Shift to Coal"/>
    <n v="12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natural gas if"/>
    <s v="Textiles Apparel and Leather"/>
    <s v="Shift to Natural Gas"/>
    <n v="12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biomass if"/>
    <s v="Textiles Apparel and Leather"/>
    <s v="Shift to Biomass"/>
    <n v="12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petroleum diesel if"/>
    <s v="Textiles Apparel and Leather"/>
    <s v="Shift to Petroleum"/>
    <n v="12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t if"/>
    <s v="Textiles Apparel and Leather"/>
    <s v="Shift to Purchased Heat"/>
    <n v="12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crude oil if"/>
    <s v="Textiles Apparel and Leather"/>
    <s v="Shift to Crude Oil"/>
    <n v="12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eavy or residual fuel oil if"/>
    <s v="Textiles Apparel and Leather"/>
    <s v="Shift to Heavy or Residual Oil"/>
    <n v="12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LPG propane or butane if"/>
    <s v="Textiles Apparel and Leather"/>
    <s v="Shift to LPG Propane or Butane"/>
    <n v="12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textiles apparel and leather 13T15"/>
    <s v="hydrogen if"/>
    <s v="Textiles Apparel and Leather"/>
    <s v="Shift to Hydrogen"/>
    <n v="12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electricity if"/>
    <s v="Wood Products"/>
    <s v="Shift to Electricity"/>
    <n v="12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ard coal if"/>
    <s v="Wood Products"/>
    <s v="Shift to Coal"/>
    <n v="12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natural gas if"/>
    <s v="Wood Products"/>
    <s v="Shift to Natural Gas"/>
    <n v="12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biomass if"/>
    <s v="Wood Products"/>
    <s v="Shift to Biomass"/>
    <n v="12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petroleum diesel if"/>
    <s v="Wood Products"/>
    <s v="Shift to Petroleum"/>
    <n v="12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t if"/>
    <s v="Wood Products"/>
    <s v="Shift to Purchased Heat"/>
    <n v="12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crude oil if"/>
    <s v="Wood Products"/>
    <s v="Shift to Crude Oil"/>
    <n v="12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eavy or residual fuel oil if"/>
    <s v="Wood Products"/>
    <s v="Shift to Heavy or Residual Oil"/>
    <n v="12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LPG propane or butane if"/>
    <s v="Wood Products"/>
    <s v="Shift to LPG Propane or Butane"/>
    <n v="12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ood products 16"/>
    <s v="hydrogen if"/>
    <s v="Wood Products"/>
    <s v="Shift to Hydrogen"/>
    <n v="12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electricity if"/>
    <s v="Pulp Paper and Printing"/>
    <s v="Shift to Electricity"/>
    <n v="12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ard coal if"/>
    <s v="Pulp Paper and Printing"/>
    <s v="Shift to Coal"/>
    <n v="12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natural gas if"/>
    <s v="Pulp Paper and Printing"/>
    <s v="Shift to Natural Gas"/>
    <n v="12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biomass if"/>
    <s v="Pulp Paper and Printing"/>
    <s v="Shift to Biomass"/>
    <n v="12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petroleum diesel if"/>
    <s v="Pulp Paper and Printing"/>
    <s v="Shift to Petroleum"/>
    <n v="12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t if"/>
    <s v="Pulp Paper and Printing"/>
    <s v="Shift to Purchased Heat"/>
    <n v="12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crude oil if"/>
    <s v="Pulp Paper and Printing"/>
    <s v="Shift to Crude Oil"/>
    <n v="12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eavy or residual fuel oil if"/>
    <s v="Pulp Paper and Printing"/>
    <s v="Shift to Heavy or Residual Oil"/>
    <n v="12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LPG propane or butane if"/>
    <s v="Pulp Paper and Printing"/>
    <s v="Shift to LPG Propane or Butane"/>
    <n v="12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pulp paper and printing 17T18"/>
    <s v="hydrogen if"/>
    <s v="Pulp Paper and Printing"/>
    <s v="Shift to Hydrogen"/>
    <n v="12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electricity if"/>
    <s v="Refined Petroleum and Coke"/>
    <s v="Shift to Electricity"/>
    <n v="12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ard coal if"/>
    <s v="Refined Petroleum and Coke"/>
    <s v="Shift to Coal"/>
    <n v="12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natural gas if"/>
    <s v="Refined Petroleum and Coke"/>
    <s v="Shift to Natural Gas"/>
    <n v="12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biomass if"/>
    <s v="Refined Petroleum and Coke"/>
    <s v="Shift to Biomass"/>
    <n v="12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petroleum diesel if"/>
    <s v="Refined Petroleum and Coke"/>
    <s v="Shift to Petroleum"/>
    <n v="12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t if"/>
    <s v="Refined Petroleum and Coke"/>
    <s v="Shift to Purchased Heat"/>
    <n v="12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crude oil if"/>
    <s v="Refined Petroleum and Coke"/>
    <s v="Shift to Crude Oil"/>
    <n v="12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eavy or residual fuel oil if"/>
    <s v="Refined Petroleum and Coke"/>
    <s v="Shift to Heavy or Residual Oil"/>
    <n v="12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LPG propane or butane if"/>
    <s v="Refined Petroleum and Coke"/>
    <s v="Shift to LPG Propane or Butane"/>
    <n v="12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efined petroleum and coke 19"/>
    <s v="hydrogen if"/>
    <s v="Refined Petroleum and Coke"/>
    <s v="Shift to Hydrogen"/>
    <n v="12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electricity if"/>
    <s v="Chemicals"/>
    <s v="Shift to Electricity"/>
    <n v="12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ard coal if"/>
    <s v="Chemicals"/>
    <s v="Shift to Coal"/>
    <n v="12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natural gas if"/>
    <s v="Chemicals"/>
    <s v="Shift to Natural Gas"/>
    <n v="13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biomass if"/>
    <s v="Chemicals"/>
    <s v="Shift to Biomass"/>
    <n v="13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petroleum diesel if"/>
    <s v="Chemicals"/>
    <s v="Shift to Petroleum"/>
    <n v="13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t if"/>
    <s v="Chemicals"/>
    <s v="Shift to Purchased Heat"/>
    <n v="13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crude oil if"/>
    <s v="Chemicals"/>
    <s v="Shift to Crude Oil"/>
    <n v="13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eavy or residual fuel oil if"/>
    <s v="Chemicals"/>
    <s v="Shift to Heavy or Residual Oil"/>
    <n v="13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LPG propane or butane if"/>
    <s v="Chemicals"/>
    <s v="Shift to LPG Propane or Butane"/>
    <n v="13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hemicals 20"/>
    <s v="hydrogen if"/>
    <s v="Chemicals"/>
    <s v="Shift to Hydrogen"/>
    <n v="13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electricity if"/>
    <s v="Rubber and Plastic Products"/>
    <s v="Shift to Electricity"/>
    <n v="13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ard coal if"/>
    <s v="Rubber and Plastic Products"/>
    <s v="Shift to Coal"/>
    <n v="13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natural gas if"/>
    <s v="Rubber and Plastic Products"/>
    <s v="Shift to Natural Gas"/>
    <n v="13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biomass if"/>
    <s v="Rubber and Plastic Products"/>
    <s v="Shift to Biomass"/>
    <n v="13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petroleum diesel if"/>
    <s v="Rubber and Plastic Products"/>
    <s v="Shift to Petroleum"/>
    <n v="13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t if"/>
    <s v="Rubber and Plastic Products"/>
    <s v="Shift to Purchased Heat"/>
    <n v="13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crude oil if"/>
    <s v="Rubber and Plastic Products"/>
    <s v="Shift to Crude Oil"/>
    <n v="13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eavy or residual fuel oil if"/>
    <s v="Rubber and Plastic Products"/>
    <s v="Shift to Heavy or Residual Oil"/>
    <n v="13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LPG propane or butane if"/>
    <s v="Rubber and Plastic Products"/>
    <s v="Shift to LPG Propane or Butane"/>
    <n v="13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ubber and plastic products 22"/>
    <s v="hydrogen if"/>
    <s v="Rubber and Plastic Products"/>
    <s v="Shift to Hydrogen"/>
    <n v="13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electricity if"/>
    <s v="Glass and Glass Products"/>
    <s v="Shift to Electricity"/>
    <n v="13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ard coal if"/>
    <s v="Glass and Glass Products"/>
    <s v="Shift to Coal"/>
    <n v="13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natural gas if"/>
    <s v="Glass and Glass Products"/>
    <s v="Shift to Natural Gas"/>
    <n v="13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biomass if"/>
    <s v="Glass and Glass Products"/>
    <s v="Shift to Biomass"/>
    <n v="13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petroleum diesel if"/>
    <s v="Glass and Glass Products"/>
    <s v="Shift to Petroleum"/>
    <n v="13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t if"/>
    <s v="Glass and Glass Products"/>
    <s v="Shift to Purchased Heat"/>
    <n v="13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crude oil if"/>
    <s v="Glass and Glass Products"/>
    <s v="Shift to Crude Oil"/>
    <n v="13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eavy or residual fuel oil if"/>
    <s v="Glass and Glass Products"/>
    <s v="Shift to Heavy or Residual Oil"/>
    <n v="13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LPG propane or butane if"/>
    <s v="Glass and Glass Products"/>
    <s v="Shift to LPG Propane or Butane"/>
    <n v="13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glass and glass products 231"/>
    <s v="hydrogen if"/>
    <s v="Glass and Glass Products"/>
    <s v="Shift to Hydrogen"/>
    <n v="13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electricity if"/>
    <s v="Cement and Other Nonmetallic Minerals"/>
    <s v="Shift to Electricity"/>
    <n v="13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ard coal if"/>
    <s v="Cement and Other Nonmetallic Minerals"/>
    <s v="Shift to Coal"/>
    <n v="13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natural gas if"/>
    <s v="Cement and Other Nonmetallic Minerals"/>
    <s v="Shift to Natural Gas"/>
    <n v="13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biomass if"/>
    <s v="Cement and Other Nonmetallic Minerals"/>
    <s v="Shift to Biomass"/>
    <n v="13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petroleum diesel if"/>
    <s v="Cement and Other Nonmetallic Minerals"/>
    <s v="Shift to Petroleum"/>
    <n v="13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t if"/>
    <s v="Cement and Other Nonmetallic Minerals"/>
    <s v="Shift to Purchased Heat"/>
    <n v="13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crude oil if"/>
    <s v="Cement and Other Nonmetallic Minerals"/>
    <s v="Shift to Crude Oil"/>
    <n v="13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eavy or residual fuel oil if"/>
    <s v="Cement and Other Nonmetallic Minerals"/>
    <s v="Shift to Heavy or Residual Oil"/>
    <n v="13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LPG propane or butane if"/>
    <s v="Cement and Other Nonmetallic Minerals"/>
    <s v="Shift to LPG Propane or Butane"/>
    <n v="13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ement and other nonmetallic minerals 239"/>
    <s v="hydrogen if"/>
    <s v="Cement and Other Nonmetallic Minerals"/>
    <s v="Shift to Hydrogen"/>
    <n v="13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electricity if"/>
    <s v="Iron and Steel"/>
    <s v="Shift to Electricity"/>
    <n v="133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ard coal if"/>
    <s v="Iron and Steel"/>
    <s v="Shift to Coal"/>
    <n v="13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natural gas if"/>
    <s v="Iron and Steel"/>
    <s v="Shift to Natural Gas"/>
    <n v="13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biomass if"/>
    <s v="Iron and Steel"/>
    <s v="Shift to Biomass"/>
    <n v="13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petroleum diesel if"/>
    <s v="Iron and Steel"/>
    <s v="Shift to Petroleum"/>
    <n v="13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t if"/>
    <s v="Iron and Steel"/>
    <s v="Shift to Purchased Heat"/>
    <n v="13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crude oil if"/>
    <s v="Iron and Steel"/>
    <s v="Shift to Crude Oil"/>
    <n v="13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eavy or residual fuel oil if"/>
    <s v="Iron and Steel"/>
    <s v="Shift to Heavy or Residual Oil"/>
    <n v="13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LPG propane or butane if"/>
    <s v="Iron and Steel"/>
    <s v="Shift to LPG Propane or Butane"/>
    <n v="13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iron and steel 241"/>
    <s v="hydrogen if"/>
    <s v="Iron and Steel"/>
    <s v="Shift to Hydrogen"/>
    <n v="134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electricity if"/>
    <s v="Other Metals"/>
    <s v="Shift to Electricity"/>
    <n v="13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ard coal if"/>
    <s v="Other Metals"/>
    <s v="Shift to Coal"/>
    <n v="13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natural gas if"/>
    <s v="Other Metals"/>
    <s v="Shift to Natural Gas"/>
    <n v="13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biomass if"/>
    <s v="Other Metals"/>
    <s v="Shift to Biomass"/>
    <n v="13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petroleum diesel if"/>
    <s v="Other Metals"/>
    <s v="Shift to Petroleum"/>
    <n v="13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t if"/>
    <s v="Other Metals"/>
    <s v="Shift to Purchased Heat"/>
    <n v="13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crude oil if"/>
    <s v="Other Metals"/>
    <s v="Shift to Crude Oil"/>
    <n v="13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eavy or residual fuel oil if"/>
    <s v="Other Metals"/>
    <s v="Shift to Heavy or Residual Oil"/>
    <n v="13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LPG propane or butane if"/>
    <s v="Other Metals"/>
    <s v="Shift to LPG Propane or Butane"/>
    <n v="13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etals 242"/>
    <s v="hydrogen if"/>
    <s v="Other Metals"/>
    <s v="Shift to Hydrogen"/>
    <n v="13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electricity if"/>
    <s v="Metal Products Except Machinery and Vehicles"/>
    <s v="Shift to Electricity"/>
    <n v="135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ard coal if"/>
    <s v="Metal Products Except Machinery and Vehicles"/>
    <s v="Shift to Coal"/>
    <n v="135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natural gas if"/>
    <s v="Metal Products Except Machinery and Vehicles"/>
    <s v="Shift to Natural Gas"/>
    <n v="136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biomass if"/>
    <s v="Metal Products Except Machinery and Vehicles"/>
    <s v="Shift to Biomass"/>
    <n v="136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petroleum diesel if"/>
    <s v="Metal Products Except Machinery and Vehicles"/>
    <s v="Shift to Petroleum"/>
    <n v="136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t if"/>
    <s v="Metal Products Except Machinery and Vehicles"/>
    <s v="Shift to Purchased Heat"/>
    <n v="136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crude oil if"/>
    <s v="Metal Products Except Machinery and Vehicles"/>
    <s v="Shift to Crude Oil"/>
    <n v="136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eavy or residual fuel oil if"/>
    <s v="Metal Products Except Machinery and Vehicles"/>
    <s v="Shift to Heavy or Residual Oil"/>
    <n v="136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LPG propane or butane if"/>
    <s v="Metal Products Except Machinery and Vehicles"/>
    <s v="Shift to LPG Propane or Butane"/>
    <n v="136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metal products except machinery and vehicles 25"/>
    <s v="hydrogen if"/>
    <s v="Metal Products Except Machinery and Vehicles"/>
    <s v="Shift to Hydrogen"/>
    <n v="136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electricity if"/>
    <s v="Computers and Electronics"/>
    <s v="Shift to Electricity"/>
    <n v="136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ard coal if"/>
    <s v="Computers and Electronics"/>
    <s v="Shift to Coal"/>
    <n v="136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natural gas if"/>
    <s v="Computers and Electronics"/>
    <s v="Shift to Natural Gas"/>
    <n v="137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biomass if"/>
    <s v="Computers and Electronics"/>
    <s v="Shift to Biomass"/>
    <n v="137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petroleum diesel if"/>
    <s v="Computers and Electronics"/>
    <s v="Shift to Petroleum"/>
    <n v="137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t if"/>
    <s v="Computers and Electronics"/>
    <s v="Shift to Purchased Heat"/>
    <n v="137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crude oil if"/>
    <s v="Computers and Electronics"/>
    <s v="Shift to Crude Oil"/>
    <n v="137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eavy or residual fuel oil if"/>
    <s v="Computers and Electronics"/>
    <s v="Shift to Heavy or Residual Oil"/>
    <n v="137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LPG propane or butane if"/>
    <s v="Computers and Electronics"/>
    <s v="Shift to LPG Propane or Butane"/>
    <n v="137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mputers and electronics 26"/>
    <s v="hydrogen if"/>
    <s v="Computers and Electronics"/>
    <s v="Shift to Hydrogen"/>
    <n v="137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electricity if"/>
    <s v="Appliances and Electrical Equipment"/>
    <s v="Shift to Electricity"/>
    <n v="137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ard coal if"/>
    <s v="Appliances and Electrical Equipment"/>
    <s v="Shift to Coal"/>
    <n v="137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natural gas if"/>
    <s v="Appliances and Electrical Equipment"/>
    <s v="Shift to Natural Gas"/>
    <n v="138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biomass if"/>
    <s v="Appliances and Electrical Equipment"/>
    <s v="Shift to Biomass"/>
    <n v="138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petroleum diesel if"/>
    <s v="Appliances and Electrical Equipment"/>
    <s v="Shift to Petroleum"/>
    <n v="138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t if"/>
    <s v="Appliances and Electrical Equipment"/>
    <s v="Shift to Purchased Heat"/>
    <n v="138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crude oil if"/>
    <s v="Appliances and Electrical Equipment"/>
    <s v="Shift to Crude Oil"/>
    <n v="138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eavy or residual fuel oil if"/>
    <s v="Appliances and Electrical Equipment"/>
    <s v="Shift to Heavy or Residual Oil"/>
    <n v="138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LPG propane or butane if"/>
    <s v="Appliances and Electrical Equipment"/>
    <s v="Shift to LPG Propane or Butane"/>
    <n v="138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appliances and electrical equipment 27"/>
    <s v="hydrogen if"/>
    <s v="Appliances and Electrical Equipment"/>
    <s v="Shift to Hydrogen"/>
    <n v="138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electricity if"/>
    <s v="Other Machinery"/>
    <s v="Shift to Electricity"/>
    <n v="138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ard coal if"/>
    <s v="Other Machinery"/>
    <s v="Shift to Coal"/>
    <n v="138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natural gas if"/>
    <s v="Other Machinery"/>
    <s v="Shift to Natural Gas"/>
    <n v="139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biomass if"/>
    <s v="Other Machinery"/>
    <s v="Shift to Biomass"/>
    <n v="139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petroleum diesel if"/>
    <s v="Other Machinery"/>
    <s v="Shift to Petroleum"/>
    <n v="139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t if"/>
    <s v="Other Machinery"/>
    <s v="Shift to Purchased Heat"/>
    <n v="139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crude oil if"/>
    <s v="Other Machinery"/>
    <s v="Shift to Crude Oil"/>
    <n v="139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eavy or residual fuel oil if"/>
    <s v="Other Machinery"/>
    <s v="Shift to Heavy or Residual Oil"/>
    <n v="139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LPG propane or butane if"/>
    <s v="Other Machinery"/>
    <s v="Shift to LPG Propane or Butane"/>
    <n v="139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chinery 28"/>
    <s v="hydrogen if"/>
    <s v="Other Machinery"/>
    <s v="Shift to Hydrogen"/>
    <n v="139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electricity if"/>
    <s v="Road Vehicles"/>
    <s v="Shift to Electricity"/>
    <n v="139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ard coal if"/>
    <s v="Road Vehicles"/>
    <s v="Shift to Coal"/>
    <n v="139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natural gas if"/>
    <s v="Road Vehicles"/>
    <s v="Shift to Natural Gas"/>
    <n v="140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biomass if"/>
    <s v="Road Vehicles"/>
    <s v="Shift to Biomass"/>
    <n v="140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petroleum diesel if"/>
    <s v="Road Vehicles"/>
    <s v="Shift to Petroleum"/>
    <n v="140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t if"/>
    <s v="Road Vehicles"/>
    <s v="Shift to Purchased Heat"/>
    <n v="140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crude oil if"/>
    <s v="Road Vehicles"/>
    <s v="Shift to Crude Oil"/>
    <n v="140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eavy or residual fuel oil if"/>
    <s v="Road Vehicles"/>
    <s v="Shift to Heavy or Residual Oil"/>
    <n v="140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LPG propane or butane if"/>
    <s v="Road Vehicles"/>
    <s v="Shift to LPG Propane or Butane"/>
    <n v="140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road vehicles 29"/>
    <s v="hydrogen if"/>
    <s v="Road Vehicles"/>
    <s v="Shift to Hydrogen"/>
    <n v="140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electricity if"/>
    <s v="Nonroad Vehicles"/>
    <s v="Shift to Electricity"/>
    <n v="140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ard coal if"/>
    <s v="Nonroad Vehicles"/>
    <s v="Shift to Coal"/>
    <n v="140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natural gas if"/>
    <s v="Nonroad Vehicles"/>
    <s v="Shift to Natural Gas"/>
    <n v="141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biomass if"/>
    <s v="Nonroad Vehicles"/>
    <s v="Shift to Biomass"/>
    <n v="141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petroleum diesel if"/>
    <s v="Nonroad Vehicles"/>
    <s v="Shift to Petroleum"/>
    <n v="141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t if"/>
    <s v="Nonroad Vehicles"/>
    <s v="Shift to Purchased Heat"/>
    <n v="141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crude oil if"/>
    <s v="Nonroad Vehicles"/>
    <s v="Shift to Crude Oil"/>
    <n v="141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eavy or residual fuel oil if"/>
    <s v="Nonroad Vehicles"/>
    <s v="Shift to Heavy or Residual Oil"/>
    <n v="141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LPG propane or butane if"/>
    <s v="Nonroad Vehicles"/>
    <s v="Shift to LPG Propane or Butane"/>
    <n v="141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nonroad vehicles 30"/>
    <s v="hydrogen if"/>
    <s v="Nonroad Vehicles"/>
    <s v="Shift to Hydrogen"/>
    <n v="141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electricity if"/>
    <s v="Other Manufacturing"/>
    <s v="Shift to Electricity"/>
    <n v="141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ard coal if"/>
    <s v="Other Manufacturing"/>
    <s v="Shift to Coal"/>
    <n v="141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natural gas if"/>
    <s v="Other Manufacturing"/>
    <s v="Shift to Natural Gas"/>
    <n v="142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biomass if"/>
    <s v="Other Manufacturing"/>
    <s v="Shift to Biomass"/>
    <n v="142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petroleum diesel if"/>
    <s v="Other Manufacturing"/>
    <s v="Shift to Petroleum"/>
    <n v="142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t if"/>
    <s v="Other Manufacturing"/>
    <s v="Shift to Purchased Heat"/>
    <n v="142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crude oil if"/>
    <s v="Other Manufacturing"/>
    <s v="Shift to Crude Oil"/>
    <n v="142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eavy or residual fuel oil if"/>
    <s v="Other Manufacturing"/>
    <s v="Shift to Heavy or Residual Oil"/>
    <n v="142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LPG propane or butane if"/>
    <s v="Other Manufacturing"/>
    <s v="Shift to LPG Propane or Butane"/>
    <n v="142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other manufacturing 31T33"/>
    <s v="hydrogen if"/>
    <s v="Other Manufacturing"/>
    <s v="Shift to Hydrogen"/>
    <n v="142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electricity if"/>
    <s v="Energy Pipelines and Gas Processing"/>
    <s v="Shift to Electricity"/>
    <n v="142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ard coal if"/>
    <s v="Energy Pipelines and Gas Processing"/>
    <s v="Shift to Coal"/>
    <n v="142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natural gas if"/>
    <s v="Energy Pipelines and Gas Processing"/>
    <s v="Shift to Natural Gas"/>
    <n v="143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biomass if"/>
    <s v="Energy Pipelines and Gas Processing"/>
    <s v="Shift to Biomass"/>
    <n v="143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petroleum diesel if"/>
    <s v="Energy Pipelines and Gas Processing"/>
    <s v="Shift to Petroleum"/>
    <n v="143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t if"/>
    <s v="Energy Pipelines and Gas Processing"/>
    <s v="Shift to Purchased Heat"/>
    <n v="143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crude oil if"/>
    <s v="Energy Pipelines and Gas Processing"/>
    <s v="Shift to Crude Oil"/>
    <n v="143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eavy or residual fuel oil if"/>
    <s v="Energy Pipelines and Gas Processing"/>
    <s v="Shift to Heavy or Residual Oil"/>
    <n v="143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LPG propane or butane if"/>
    <s v="Energy Pipelines and Gas Processing"/>
    <s v="Shift to LPG Propane or Butane"/>
    <n v="143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energy pipelines and gas processing 352T353"/>
    <s v="hydrogen if"/>
    <s v="Energy Pipelines and Gas Processing"/>
    <s v="Shift to Hydrogen"/>
    <n v="143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electricity if"/>
    <s v="Water and Waste"/>
    <s v="Shift to Electricity"/>
    <n v="1438"/>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ard coal if"/>
    <s v="Water and Waste"/>
    <s v="Shift to Coal"/>
    <n v="143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natural gas if"/>
    <s v="Water and Waste"/>
    <s v="Shift to Natural Gas"/>
    <n v="144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biomass if"/>
    <s v="Water and Waste"/>
    <s v="Shift to Biomass"/>
    <n v="144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petroleum diesel if"/>
    <s v="Water and Waste"/>
    <s v="Shift to Petroleum"/>
    <n v="144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t if"/>
    <s v="Water and Waste"/>
    <s v="Shift to Purchased Heat"/>
    <n v="144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crude oil if"/>
    <s v="Water and Waste"/>
    <s v="Shift to Crude Oil"/>
    <n v="144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eavy or residual fuel oil if"/>
    <s v="Water and Waste"/>
    <s v="Shift to Heavy or Residual Oil"/>
    <n v="144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LPG propane or butane if"/>
    <s v="Water and Waste"/>
    <s v="Shift to LPG Propane or Butane"/>
    <n v="144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water and waste 36T39"/>
    <s v="hydrogen if"/>
    <s v="Water and Waste"/>
    <s v="Shift to Hydrogen"/>
    <n v="1447"/>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electricity if"/>
    <s v="Construction"/>
    <s v="Shift to Electricity"/>
    <n v="1448"/>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ard coal if"/>
    <s v="Construction"/>
    <s v="Shift to Coal"/>
    <n v="1449"/>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natural gas if"/>
    <s v="Construction"/>
    <s v="Shift to Natural Gas"/>
    <n v="1450"/>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biomass if"/>
    <s v="Construction"/>
    <s v="Shift to Biomass"/>
    <n v="1451"/>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petroleum diesel if"/>
    <s v="Construction"/>
    <s v="Shift to Petroleum"/>
    <n v="1452"/>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t if"/>
    <s v="Construction"/>
    <s v="Shift to Purchased Heat"/>
    <n v="1453"/>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crude oil if"/>
    <s v="Construction"/>
    <s v="Shift to Crude Oil"/>
    <n v="1454"/>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eavy or residual fuel oil if"/>
    <s v="Construction"/>
    <s v="Shift to Heavy or Residual Oil"/>
    <n v="1455"/>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LPG propane or butane if"/>
    <s v="Construction"/>
    <s v="Shift to LPG Propane or Butane"/>
    <n v="1456"/>
    <x v="1"/>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1"/>
    <x v="42"/>
    <s v="construction 41T43"/>
    <s v="hydrogen if"/>
    <s v="Construction"/>
    <s v="Shift to Hydrogen"/>
    <n v="1457"/>
    <x v="0"/>
    <s v="Electrification + Hydrogen"/>
    <s v="indst med and high temp fuel type shifting"/>
    <n v="0"/>
    <n v="1"/>
    <n v="0.01"/>
    <s v="% of fuel shifted"/>
    <s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griculture and forestry 01T03"/>
    <m/>
    <s v="Agriculture and Forestry"/>
    <m/>
    <n v="1602"/>
    <x v="1"/>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al mining 05"/>
    <m/>
    <s v="Coal Mining"/>
    <m/>
    <n v="160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il and gas extraction 06"/>
    <m/>
    <s v="Oil and Gas Extraction"/>
    <m/>
    <n v="160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ining and quarrying 07T08"/>
    <m/>
    <s v="Other Mining and Quarrying"/>
    <m/>
    <n v="160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food beverage and tobacco 10T12"/>
    <m/>
    <s v="Food Beverage and Tobacco"/>
    <m/>
    <n v="160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textiles apparel and leather 13T15"/>
    <m/>
    <s v="Textiles Apparel and Leather"/>
    <m/>
    <n v="160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ood products 16"/>
    <m/>
    <s v="Wood Products"/>
    <m/>
    <n v="160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pulp paper and printing 17T18"/>
    <m/>
    <s v="Pulp Paper and Printing"/>
    <m/>
    <n v="160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efined petroleum and coke 19"/>
    <m/>
    <s v="Refined Petroleum and Coke"/>
    <m/>
    <n v="161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hemicals 20"/>
    <m/>
    <s v="Chemicals"/>
    <m/>
    <n v="161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ubber and plastic products 22"/>
    <m/>
    <s v="Rubber and Plastic Products"/>
    <m/>
    <n v="161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glass and glass products 231"/>
    <m/>
    <s v="Glass and Glass Products"/>
    <m/>
    <n v="161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ement and other nonmetallic minerals 239"/>
    <m/>
    <s v="Cement and Other Nonmetallic Minerals"/>
    <m/>
    <n v="161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iron and steel 241"/>
    <m/>
    <s v="Iron and Steel"/>
    <m/>
    <n v="161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etals 242"/>
    <m/>
    <s v="Other Metals"/>
    <m/>
    <n v="161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metal products except machinery and vehicles 25"/>
    <m/>
    <s v="Metal Products Except Machinery and Vehicles"/>
    <m/>
    <n v="1617"/>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mputers and electronics 26"/>
    <m/>
    <s v="Computers and Electronics"/>
    <m/>
    <n v="1618"/>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appliances and electrical equipment 27"/>
    <m/>
    <s v="Appliances and Electrical Equipment"/>
    <m/>
    <n v="1619"/>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chinery 28"/>
    <m/>
    <s v="Other Machinery"/>
    <m/>
    <n v="1620"/>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road vehicles 29"/>
    <m/>
    <s v="Road Vehicles"/>
    <m/>
    <n v="1621"/>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nonroad vehicles 30"/>
    <m/>
    <s v="Nonroad Vehicles"/>
    <m/>
    <n v="1622"/>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other manufacturing 31T33"/>
    <m/>
    <s v="Other Manufacturing"/>
    <m/>
    <n v="1623"/>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energy pipelines and gas processing 352T353"/>
    <m/>
    <s v="Energy Pipelines and Gas Processing"/>
    <m/>
    <n v="1624"/>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water and waste 36T39"/>
    <m/>
    <s v="Water and Waste"/>
    <m/>
    <n v="1625"/>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2"/>
    <x v="43"/>
    <s v="construction 41T43"/>
    <m/>
    <s v="Construction"/>
    <m/>
    <n v="1626"/>
    <x v="0"/>
    <s v="Electrification + Hydrogen"/>
    <s v="indst low temp fuel type shifting"/>
    <n v="0"/>
    <n v="1"/>
    <n v="0.01"/>
    <s v="% of fuel shifted"/>
    <s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hile no Canadian data was identified, in the top-emitting 14 industries in the U.S., just under 50% of heat demand is at temperatures below 250 C, about a third is at temperatures from 350-600 C, and the remainder is at temperatures above 600 C."/>
    <s v="industry-ag-main.html#fuel-switching"/>
    <s v="industry-elec-and-hydrogen.html"/>
  </r>
  <r>
    <x v="3"/>
    <x v="43"/>
    <x v="44"/>
    <m/>
    <m/>
    <m/>
    <m/>
    <n v="58"/>
    <x v="0"/>
    <s v="F-gas Measures"/>
    <s v="indst f gas substitution"/>
    <n v="0"/>
    <n v="1"/>
    <n v="0.01"/>
    <s v="% of potential achieved"/>
    <s v="**Description:** This policy reduces emissions of high-GWP, fluorinated gases (F-gases) from the industry sector by substituting less-harmful chemicals. // **Guidance for setting values:** If this policy is fully implemented, F-gas emissions in 2050 are reduced by 63% relative to BAU."/>
    <s v="industry-ag-main.html#avoid-f-gases"/>
    <s v="avoid-f-gases.html"/>
  </r>
  <r>
    <x v="3"/>
    <x v="44"/>
    <x v="45"/>
    <m/>
    <m/>
    <m/>
    <m/>
    <n v="510"/>
    <x v="0"/>
    <s v="F-gas Measures"/>
    <s v="indst f gas destruction"/>
    <n v="0"/>
    <n v="1"/>
    <n v="0.01"/>
    <s v="% of potential achieved"/>
    <s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
    <s v="industry-ag-main.html#avoid-f-gases"/>
    <s v="avoid-f-gases.html"/>
  </r>
  <r>
    <x v="3"/>
    <x v="45"/>
    <x v="46"/>
    <m/>
    <m/>
    <m/>
    <m/>
    <n v="511"/>
    <x v="0"/>
    <s v="F-gas Measures"/>
    <s v="indst f gas recovery"/>
    <n v="0"/>
    <n v="1"/>
    <n v="0.01"/>
    <s v="% of potential achieved"/>
    <s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
    <s v="industry-ag-main.html#avoid-f-gases"/>
    <s v="avoid-f-gases.html"/>
  </r>
  <r>
    <x v="3"/>
    <x v="46"/>
    <x v="47"/>
    <s v="chemicals 20"/>
    <m/>
    <s v="Chemicals"/>
    <m/>
    <n v="512"/>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6"/>
    <x v="47"/>
    <s v="other metals 242"/>
    <m/>
    <s v="Other Metals"/>
    <m/>
    <n v="1653"/>
    <x v="0"/>
    <s v="F-gas Measures"/>
    <s v="indst f gas inspct maint retrofit"/>
    <n v="0"/>
    <n v="1"/>
    <n v="0.01"/>
    <s v="% of potential achieved"/>
    <s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
    <s v="industry-ag-main.html#avoid-f-gases"/>
    <s v="avoid-f-gases.html"/>
  </r>
  <r>
    <x v="3"/>
    <x v="47"/>
    <x v="48"/>
    <m/>
    <m/>
    <m/>
    <m/>
    <n v="54"/>
    <x v="0"/>
    <s v="Improved System Design"/>
    <s v="indst system integration"/>
    <n v="0"/>
    <n v="1"/>
    <n v="0.01"/>
    <s v="% of potential achieved"/>
    <s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
    <s v="industry-ag-main.html#system-integ"/>
    <s v="improved-system-design.html"/>
  </r>
  <r>
    <x v="3"/>
    <x v="48"/>
    <x v="49"/>
    <s v="agriculture and forestry 01T03"/>
    <s v="electricity if"/>
    <s v="Agriculture and Forestry"/>
    <s v="Electricity Use"/>
    <n v="9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ard coal if"/>
    <s v="Agriculture and Forestry"/>
    <s v="Coal Use"/>
    <n v="95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natural gas if"/>
    <s v="Agriculture and Forestry"/>
    <s v="Natural Gas Use"/>
    <n v="9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biomass if"/>
    <s v="Agriculture and Forestry"/>
    <s v="Biomass Use"/>
    <n v="9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petroleum diesel if"/>
    <s v="Agriculture and Forestry"/>
    <s v="Petroleum Use"/>
    <n v="9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t if"/>
    <s v="Agriculture and Forestry"/>
    <s v="Purchased Heat Use"/>
    <n v="9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crude oil if"/>
    <s v="Agriculture and Forestry"/>
    <s v="Crude Oil Use"/>
    <n v="9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eavy or residual fuel oil if"/>
    <s v="Agriculture and Forestry"/>
    <s v="Heavy or Residual Fuel Oil Use"/>
    <n v="9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LPG propane or butane if"/>
    <s v="Agriculture and Forestry"/>
    <s v="LPG Propane or Butane Use"/>
    <n v="9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griculture and forestry 01T03"/>
    <s v="hydrogen if"/>
    <s v="Agriculture and Forestry"/>
    <s v="Hydrogen Use"/>
    <n v="9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electricity if"/>
    <s v="Coal Mining"/>
    <s v="Electricity Use"/>
    <n v="9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ard coal if"/>
    <s v="Coal Mining"/>
    <s v="Coal Use"/>
    <n v="9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natural gas if"/>
    <s v="Coal Mining"/>
    <s v="Natural Gas Use"/>
    <n v="9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biomass if"/>
    <s v="Coal Mining"/>
    <s v="Biomass Use"/>
    <n v="9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petroleum diesel if"/>
    <s v="Coal Mining"/>
    <s v="Petroleum Use"/>
    <n v="9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t if"/>
    <s v="Coal Mining"/>
    <s v="Purchased Heat Use"/>
    <n v="9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crude oil if"/>
    <s v="Coal Mining"/>
    <s v="Crude Oil Use"/>
    <n v="9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eavy or residual fuel oil if"/>
    <s v="Coal Mining"/>
    <s v="Heavy or Residual Fuel Oil Use"/>
    <n v="9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LPG propane or butane if"/>
    <s v="Coal Mining"/>
    <s v="LPG Propane or Butane Use"/>
    <n v="97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al mining 05"/>
    <s v="hydrogen if"/>
    <s v="Coal Mining"/>
    <s v="Hydrogen Use"/>
    <n v="9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electricity if"/>
    <s v="Oil and Gas Extraction"/>
    <s v="Electricity Use"/>
    <n v="9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ard coal if"/>
    <s v="Oil and Gas Extraction"/>
    <s v="Coal Use"/>
    <n v="9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natural gas if"/>
    <s v="Oil and Gas Extraction"/>
    <s v="Natural Gas Use"/>
    <n v="9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biomass if"/>
    <s v="Oil and Gas Extraction"/>
    <s v="Biomass Use"/>
    <n v="9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petroleum diesel if"/>
    <s v="Oil and Gas Extraction"/>
    <s v="Petroleum Use"/>
    <n v="9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t if"/>
    <s v="Oil and Gas Extraction"/>
    <s v="Purchased Heat Use"/>
    <n v="9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crude oil if"/>
    <s v="Oil and Gas Extraction"/>
    <s v="Crude Oil Use"/>
    <n v="9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eavy or residual fuel oil if"/>
    <s v="Oil and Gas Extraction"/>
    <s v="Heavy or Residual Fuel Oil Use"/>
    <n v="9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LPG propane or butane if"/>
    <s v="Oil and Gas Extraction"/>
    <s v="LPG Propane or Butane Use"/>
    <n v="9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il and gas extraction 06"/>
    <s v="hydrogen if"/>
    <s v="Oil and Gas Extraction"/>
    <s v="Hydrogen Use"/>
    <n v="9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electricity if"/>
    <s v="Other Mining and Quarrying"/>
    <s v="Electricity Use"/>
    <n v="9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ard coal if"/>
    <s v="Other Mining and Quarrying"/>
    <s v="Coal Use"/>
    <n v="9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natural gas if"/>
    <s v="Other Mining and Quarrying"/>
    <s v="Natural Gas Use"/>
    <n v="9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biomass if"/>
    <s v="Other Mining and Quarrying"/>
    <s v="Biomass Use"/>
    <n v="9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petroleum diesel if"/>
    <s v="Other Mining and Quarrying"/>
    <s v="Petroleum Use"/>
    <n v="9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t if"/>
    <s v="Other Mining and Quarrying"/>
    <s v="Purchased Heat Use"/>
    <n v="9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crude oil if"/>
    <s v="Other Mining and Quarrying"/>
    <s v="Crude Oil Use"/>
    <n v="9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eavy or residual fuel oil if"/>
    <s v="Other Mining and Quarrying"/>
    <s v="Heavy or Residual Fuel Oil Use"/>
    <n v="9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LPG propane or butane if"/>
    <s v="Other Mining and Quarrying"/>
    <s v="LPG Propane or Butane Use"/>
    <n v="9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ining and quarrying 07T08"/>
    <s v="hydrogen if"/>
    <s v="Other Mining and Quarrying"/>
    <s v="Hydrogen Use"/>
    <n v="9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electricity if"/>
    <s v="Food Beverage and Tobacco"/>
    <s v="Electricity Use"/>
    <n v="9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ard coal if"/>
    <s v="Food Beverage and Tobacco"/>
    <s v="Coal Use"/>
    <n v="9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natural gas if"/>
    <s v="Food Beverage and Tobacco"/>
    <s v="Natural Gas Use"/>
    <n v="10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biomass if"/>
    <s v="Food Beverage and Tobacco"/>
    <s v="Biomass Use"/>
    <n v="10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petroleum diesel if"/>
    <s v="Food Beverage and Tobacco"/>
    <s v="Petroleum Use"/>
    <n v="10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t if"/>
    <s v="Food Beverage and Tobacco"/>
    <s v="Purchased Heat Use"/>
    <n v="10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crude oil if"/>
    <s v="Food Beverage and Tobacco"/>
    <s v="Crude Oil Use"/>
    <n v="10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eavy or residual fuel oil if"/>
    <s v="Food Beverage and Tobacco"/>
    <s v="Heavy or Residual Fuel Oil Use"/>
    <n v="10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LPG propane or butane if"/>
    <s v="Food Beverage and Tobacco"/>
    <s v="LPG Propane or Butane Use"/>
    <n v="10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food beverage and tobacco 10T12"/>
    <s v="hydrogen if"/>
    <s v="Food Beverage and Tobacco"/>
    <s v="Hydrogen Use"/>
    <n v="10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electricity if"/>
    <s v="Textiles Apparel and Leather"/>
    <s v="Electricity Use"/>
    <n v="10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ard coal if"/>
    <s v="Textiles Apparel and Leather"/>
    <s v="Coal Use"/>
    <n v="100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natural gas if"/>
    <s v="Textiles Apparel and Leather"/>
    <s v="Natural Gas Use"/>
    <n v="10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biomass if"/>
    <s v="Textiles Apparel and Leather"/>
    <s v="Biomass Use"/>
    <n v="10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petroleum diesel if"/>
    <s v="Textiles Apparel and Leather"/>
    <s v="Petroleum Use"/>
    <n v="10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t if"/>
    <s v="Textiles Apparel and Leather"/>
    <s v="Purchased Heat Use"/>
    <n v="10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crude oil if"/>
    <s v="Textiles Apparel and Leather"/>
    <s v="Crude Oil Use"/>
    <n v="10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eavy or residual fuel oil if"/>
    <s v="Textiles Apparel and Leather"/>
    <s v="Heavy or Residual Fuel Oil Use"/>
    <n v="101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LPG propane or butane if"/>
    <s v="Textiles Apparel and Leather"/>
    <s v="LPG Propane or Butane Use"/>
    <n v="10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textiles apparel and leather 13T15"/>
    <s v="hydrogen if"/>
    <s v="Textiles Apparel and Leather"/>
    <s v="Hydrogen Use"/>
    <n v="10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electricity if"/>
    <s v="Wood Products"/>
    <s v="Electricity Use"/>
    <n v="10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ard coal if"/>
    <s v="Wood Products"/>
    <s v="Coal Use"/>
    <n v="101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natural gas if"/>
    <s v="Wood Products"/>
    <s v="Natural Gas Use"/>
    <n v="10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biomass if"/>
    <s v="Wood Products"/>
    <s v="Biomass Use"/>
    <n v="10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petroleum diesel if"/>
    <s v="Wood Products"/>
    <s v="Petroleum Use"/>
    <n v="10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t if"/>
    <s v="Wood Products"/>
    <s v="Purchased Heat Use"/>
    <n v="10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crude oil if"/>
    <s v="Wood Products"/>
    <s v="Crude Oil Use"/>
    <n v="10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eavy or residual fuel oil if"/>
    <s v="Wood Products"/>
    <s v="Heavy or Residual Fuel Oil Use"/>
    <n v="102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LPG propane or butane if"/>
    <s v="Wood Products"/>
    <s v="LPG Propane or Butane Use"/>
    <n v="10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ood products 16"/>
    <s v="hydrogen if"/>
    <s v="Wood Products"/>
    <s v="Hydrogen Use"/>
    <n v="10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electricity if"/>
    <s v="Pulp Paper and Printing"/>
    <s v="Electricity Use"/>
    <n v="10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ard coal if"/>
    <s v="Pulp Paper and Printing"/>
    <s v="Coal Use"/>
    <n v="102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natural gas if"/>
    <s v="Pulp Paper and Printing"/>
    <s v="Natural Gas Use"/>
    <n v="10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biomass if"/>
    <s v="Pulp Paper and Printing"/>
    <s v="Biomass Use"/>
    <n v="10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petroleum diesel if"/>
    <s v="Pulp Paper and Printing"/>
    <s v="Petroleum Use"/>
    <n v="10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t if"/>
    <s v="Pulp Paper and Printing"/>
    <s v="Purchased Heat Use"/>
    <n v="10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crude oil if"/>
    <s v="Pulp Paper and Printing"/>
    <s v="Crude Oil Use"/>
    <n v="10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eavy or residual fuel oil if"/>
    <s v="Pulp Paper and Printing"/>
    <s v="Heavy or Residual Fuel Oil Use"/>
    <n v="103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LPG propane or butane if"/>
    <s v="Pulp Paper and Printing"/>
    <s v="LPG Propane or Butane Use"/>
    <n v="10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pulp paper and printing 17T18"/>
    <s v="hydrogen if"/>
    <s v="Pulp Paper and Printing"/>
    <s v="Hydrogen Use"/>
    <n v="10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electricity if"/>
    <s v="Refined Petroleum and Coke"/>
    <s v="Electricity Use"/>
    <n v="10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ard coal if"/>
    <s v="Refined Petroleum and Coke"/>
    <s v="Coal Use"/>
    <n v="10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natural gas if"/>
    <s v="Refined Petroleum and Coke"/>
    <s v="Natural Gas Use"/>
    <n v="10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biomass if"/>
    <s v="Refined Petroleum and Coke"/>
    <s v="Biomass Use"/>
    <n v="1041"/>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petroleum diesel if"/>
    <s v="Refined Petroleum and Coke"/>
    <s v="Petroleum Use"/>
    <n v="104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t if"/>
    <s v="Refined Petroleum and Coke"/>
    <s v="Purchased Heat Use"/>
    <n v="10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crude oil if"/>
    <s v="Refined Petroleum and Coke"/>
    <s v="Crude Oil Use"/>
    <n v="1044"/>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eavy or residual fuel oil if"/>
    <s v="Refined Petroleum and Coke"/>
    <s v="Heavy or Residual Fuel Oil Use"/>
    <n v="10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LPG propane or butane if"/>
    <s v="Refined Petroleum and Coke"/>
    <s v="LPG Propane or Butane Use"/>
    <n v="104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efined petroleum and coke 19"/>
    <s v="hydrogen if"/>
    <s v="Refined Petroleum and Coke"/>
    <s v="Hydrogen Use"/>
    <n v="10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electricity if"/>
    <s v="Chemicals"/>
    <s v="Electricity Use"/>
    <n v="10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ard coal if"/>
    <s v="Chemicals"/>
    <s v="Coal Use"/>
    <n v="10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natural gas if"/>
    <s v="Chemicals"/>
    <s v="Natural Gas Use"/>
    <n v="10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biomass if"/>
    <s v="Chemicals"/>
    <s v="Biomass Use"/>
    <n v="10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petroleum diesel if"/>
    <s v="Chemicals"/>
    <s v="Petroleum Use"/>
    <n v="10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t if"/>
    <s v="Chemicals"/>
    <s v="Purchased Heat Use"/>
    <n v="10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crude oil if"/>
    <s v="Chemicals"/>
    <s v="Crude Oil Use"/>
    <n v="10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eavy or residual fuel oil if"/>
    <s v="Chemicals"/>
    <s v="Heavy or Residual Fuel Oil Use"/>
    <n v="10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LPG propane or butane if"/>
    <s v="Chemicals"/>
    <s v="LPG Propane or Butane Use"/>
    <n v="10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hemicals 20"/>
    <s v="hydrogen if"/>
    <s v="Chemicals"/>
    <s v="Hydrogen Use"/>
    <n v="10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electricity if"/>
    <s v="Rubber and Plastic Products"/>
    <s v="Electricity Use"/>
    <n v="10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ard coal if"/>
    <s v="Rubber and Plastic Products"/>
    <s v="Coal Use"/>
    <n v="10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natural gas if"/>
    <s v="Rubber and Plastic Products"/>
    <s v="Natural Gas Use"/>
    <n v="10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biomass if"/>
    <s v="Rubber and Plastic Products"/>
    <s v="Biomass Use"/>
    <n v="10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petroleum diesel if"/>
    <s v="Rubber and Plastic Products"/>
    <s v="Petroleum Use"/>
    <n v="10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t if"/>
    <s v="Rubber and Plastic Products"/>
    <s v="Purchased Heat Use"/>
    <n v="10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crude oil if"/>
    <s v="Rubber and Plastic Products"/>
    <s v="Crude Oil Use"/>
    <n v="10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eavy or residual fuel oil if"/>
    <s v="Rubber and Plastic Products"/>
    <s v="Heavy or Residual Fuel Oil Use"/>
    <n v="106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LPG propane or butane if"/>
    <s v="Rubber and Plastic Products"/>
    <s v="LPG Propane or Butane Use"/>
    <n v="10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ubber and plastic products 22"/>
    <s v="hydrogen if"/>
    <s v="Rubber and Plastic Products"/>
    <s v="Hydrogen Use"/>
    <n v="10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electricity if"/>
    <s v="Glass and Glass Products"/>
    <s v="Electricity Use"/>
    <n v="10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ard coal if"/>
    <s v="Glass and Glass Products"/>
    <s v="Coal Use"/>
    <n v="106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natural gas if"/>
    <s v="Glass and Glass Products"/>
    <s v="Natural Gas Use"/>
    <n v="10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biomass if"/>
    <s v="Glass and Glass Products"/>
    <s v="Biomass Use"/>
    <n v="10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petroleum diesel if"/>
    <s v="Glass and Glass Products"/>
    <s v="Petroleum Use"/>
    <n v="10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t if"/>
    <s v="Glass and Glass Products"/>
    <s v="Purchased Heat Use"/>
    <n v="10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crude oil if"/>
    <s v="Glass and Glass Products"/>
    <s v="Crude Oil Use"/>
    <n v="10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eavy or residual fuel oil if"/>
    <s v="Glass and Glass Products"/>
    <s v="Heavy or Residual Fuel Oil Use"/>
    <n v="107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LPG propane or butane if"/>
    <s v="Glass and Glass Products"/>
    <s v="LPG Propane or Butane Use"/>
    <n v="10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glass and glass products 231"/>
    <s v="hydrogen if"/>
    <s v="Glass and Glass Products"/>
    <s v="Hydrogen Use"/>
    <n v="10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electricity if"/>
    <s v="Cement and Other Nonmetallic Minerals"/>
    <s v="Electricity Use"/>
    <n v="107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ard coal if"/>
    <s v="Cement and Other Nonmetallic Minerals"/>
    <s v="Coal Use"/>
    <n v="107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natural gas if"/>
    <s v="Cement and Other Nonmetallic Minerals"/>
    <s v="Natural Gas Use"/>
    <n v="10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biomass if"/>
    <s v="Cement and Other Nonmetallic Minerals"/>
    <s v="Biomass Use"/>
    <n v="10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petroleum diesel if"/>
    <s v="Cement and Other Nonmetallic Minerals"/>
    <s v="Petroleum Use"/>
    <n v="108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t if"/>
    <s v="Cement and Other Nonmetallic Minerals"/>
    <s v="Purchased Heat Use"/>
    <n v="10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crude oil if"/>
    <s v="Cement and Other Nonmetallic Minerals"/>
    <s v="Crude Oil Use"/>
    <n v="10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eavy or residual fuel oil if"/>
    <s v="Cement and Other Nonmetallic Minerals"/>
    <s v="Heavy or Residual Fuel Oil Use"/>
    <n v="108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LPG propane or butane if"/>
    <s v="Cement and Other Nonmetallic Minerals"/>
    <s v="LPG Propane or Butane Use"/>
    <n v="108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ement and other nonmetallic minerals 239"/>
    <s v="hydrogen if"/>
    <s v="Cement and Other Nonmetallic Minerals"/>
    <s v="Hydrogen Use"/>
    <n v="10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electricity if"/>
    <s v="Iron and Steel"/>
    <s v="Electricity Use"/>
    <n v="10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ard coal if"/>
    <s v="Iron and Steel"/>
    <s v="Coal Use"/>
    <n v="108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natural gas if"/>
    <s v="Iron and Steel"/>
    <s v="Natural Gas Use"/>
    <n v="109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biomass if"/>
    <s v="Iron and Steel"/>
    <s v="Biomass Use"/>
    <n v="10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petroleum diesel if"/>
    <s v="Iron and Steel"/>
    <s v="Petroleum Use"/>
    <n v="109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t if"/>
    <s v="Iron and Steel"/>
    <s v="Purchased Heat Use"/>
    <n v="10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crude oil if"/>
    <s v="Iron and Steel"/>
    <s v="Crude Oil Use"/>
    <n v="10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eavy or residual fuel oil if"/>
    <s v="Iron and Steel"/>
    <s v="Heavy or Residual Fuel Oil Use"/>
    <n v="109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LPG propane or butane if"/>
    <s v="Iron and Steel"/>
    <s v="LPG Propane or Butane Use"/>
    <n v="109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iron and steel 241"/>
    <s v="hydrogen if"/>
    <s v="Iron and Steel"/>
    <s v="Hydrogen Use"/>
    <n v="10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electricity if"/>
    <s v="Other Metals"/>
    <s v="Electricity Use"/>
    <n v="10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ard coal if"/>
    <s v="Other Metals"/>
    <s v="Coal Use"/>
    <n v="109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natural gas if"/>
    <s v="Other Metals"/>
    <s v="Natural Gas Use"/>
    <n v="11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biomass if"/>
    <s v="Other Metals"/>
    <s v="Biomass Use"/>
    <n v="11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petroleum diesel if"/>
    <s v="Other Metals"/>
    <s v="Petroleum Use"/>
    <n v="11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t if"/>
    <s v="Other Metals"/>
    <s v="Purchased Heat Use"/>
    <n v="11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crude oil if"/>
    <s v="Other Metals"/>
    <s v="Crude Oil Use"/>
    <n v="11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eavy or residual fuel oil if"/>
    <s v="Other Metals"/>
    <s v="Heavy or Residual Fuel Oil Use"/>
    <n v="11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LPG propane or butane if"/>
    <s v="Other Metals"/>
    <s v="LPG Propane or Butane Use"/>
    <n v="11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etals 242"/>
    <s v="hydrogen if"/>
    <s v="Other Metals"/>
    <s v="Hydrogen Use"/>
    <n v="11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electricity if"/>
    <s v="Metal Products Except Machinery and Vehicles"/>
    <s v="Electricity Use"/>
    <n v="110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ard coal if"/>
    <s v="Metal Products Except Machinery and Vehicles"/>
    <s v="Coal Use"/>
    <n v="110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natural gas if"/>
    <s v="Metal Products Except Machinery and Vehicles"/>
    <s v="Natural Gas Use"/>
    <n v="111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biomass if"/>
    <s v="Metal Products Except Machinery and Vehicles"/>
    <s v="Biomass Use"/>
    <n v="111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petroleum diesel if"/>
    <s v="Metal Products Except Machinery and Vehicles"/>
    <s v="Petroleum Use"/>
    <n v="111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t if"/>
    <s v="Metal Products Except Machinery and Vehicles"/>
    <s v="Purchased Heat Use"/>
    <n v="111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crude oil if"/>
    <s v="Metal Products Except Machinery and Vehicles"/>
    <s v="Crude Oil Use"/>
    <n v="111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eavy or residual fuel oil if"/>
    <s v="Metal Products Except Machinery and Vehicles"/>
    <s v="Heavy or Residual Fuel Oil Use"/>
    <n v="111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LPG propane or butane if"/>
    <s v="Metal Products Except Machinery and Vehicles"/>
    <s v="LPG Propane or Butane Use"/>
    <n v="111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metal products except machinery and vehicles 25"/>
    <s v="hydrogen if"/>
    <s v="Metal Products Except Machinery and Vehicles"/>
    <s v="Hydrogen Use"/>
    <n v="111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electricity if"/>
    <s v="Computers and Electronics"/>
    <s v="Electricity Use"/>
    <n v="111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ard coal if"/>
    <s v="Computers and Electronics"/>
    <s v="Coal Use"/>
    <n v="111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natural gas if"/>
    <s v="Computers and Electronics"/>
    <s v="Natural Gas Use"/>
    <n v="112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biomass if"/>
    <s v="Computers and Electronics"/>
    <s v="Biomass Use"/>
    <n v="112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petroleum diesel if"/>
    <s v="Computers and Electronics"/>
    <s v="Petroleum Use"/>
    <n v="112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t if"/>
    <s v="Computers and Electronics"/>
    <s v="Purchased Heat Use"/>
    <n v="112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crude oil if"/>
    <s v="Computers and Electronics"/>
    <s v="Crude Oil Use"/>
    <n v="112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eavy or residual fuel oil if"/>
    <s v="Computers and Electronics"/>
    <s v="Heavy or Residual Fuel Oil Use"/>
    <n v="112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LPG propane or butane if"/>
    <s v="Computers and Electronics"/>
    <s v="LPG Propane or Butane Use"/>
    <n v="112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mputers and electronics 26"/>
    <s v="hydrogen if"/>
    <s v="Computers and Electronics"/>
    <s v="Hydrogen Use"/>
    <n v="112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electricity if"/>
    <s v="Appliances and Electrical Equipment"/>
    <s v="Electricity Use"/>
    <n v="112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ard coal if"/>
    <s v="Appliances and Electrical Equipment"/>
    <s v="Coal Use"/>
    <n v="112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natural gas if"/>
    <s v="Appliances and Electrical Equipment"/>
    <s v="Natural Gas Use"/>
    <n v="113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biomass if"/>
    <s v="Appliances and Electrical Equipment"/>
    <s v="Biomass Use"/>
    <n v="113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petroleum diesel if"/>
    <s v="Appliances and Electrical Equipment"/>
    <s v="Petroleum Use"/>
    <n v="113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t if"/>
    <s v="Appliances and Electrical Equipment"/>
    <s v="Purchased Heat Use"/>
    <n v="113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crude oil if"/>
    <s v="Appliances and Electrical Equipment"/>
    <s v="Crude Oil Use"/>
    <n v="113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eavy or residual fuel oil if"/>
    <s v="Appliances and Electrical Equipment"/>
    <s v="Heavy or Residual Fuel Oil Use"/>
    <n v="113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LPG propane or butane if"/>
    <s v="Appliances and Electrical Equipment"/>
    <s v="LPG Propane or Butane Use"/>
    <n v="113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appliances and electrical equipment 27"/>
    <s v="hydrogen if"/>
    <s v="Appliances and Electrical Equipment"/>
    <s v="Hydrogen Use"/>
    <n v="113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electricity if"/>
    <s v="Other Machinery"/>
    <s v="Electricity Use"/>
    <n v="113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ard coal if"/>
    <s v="Other Machinery"/>
    <s v="Coal Use"/>
    <n v="113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natural gas if"/>
    <s v="Other Machinery"/>
    <s v="Natural Gas Use"/>
    <n v="114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biomass if"/>
    <s v="Other Machinery"/>
    <s v="Biomass Use"/>
    <n v="114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petroleum diesel if"/>
    <s v="Other Machinery"/>
    <s v="Petroleum Use"/>
    <n v="114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t if"/>
    <s v="Other Machinery"/>
    <s v="Purchased Heat Use"/>
    <n v="114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crude oil if"/>
    <s v="Other Machinery"/>
    <s v="Crude Oil Use"/>
    <n v="114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eavy or residual fuel oil if"/>
    <s v="Other Machinery"/>
    <s v="Heavy or Residual Fuel Oil Use"/>
    <n v="114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LPG propane or butane if"/>
    <s v="Other Machinery"/>
    <s v="LPG Propane or Butane Use"/>
    <n v="114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chinery 28"/>
    <s v="hydrogen if"/>
    <s v="Other Machinery"/>
    <s v="Hydrogen Use"/>
    <n v="114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electricity if"/>
    <s v="Road Vehicles"/>
    <s v="Electricity Use"/>
    <n v="114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ard coal if"/>
    <s v="Road Vehicles"/>
    <s v="Coal Use"/>
    <n v="114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natural gas if"/>
    <s v="Road Vehicles"/>
    <s v="Natural Gas Use"/>
    <n v="115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biomass if"/>
    <s v="Road Vehicles"/>
    <s v="Biomass Use"/>
    <n v="115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petroleum diesel if"/>
    <s v="Road Vehicles"/>
    <s v="Petroleum Use"/>
    <n v="115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t if"/>
    <s v="Road Vehicles"/>
    <s v="Purchased Heat Use"/>
    <n v="115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crude oil if"/>
    <s v="Road Vehicles"/>
    <s v="Crude Oil Use"/>
    <n v="115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eavy or residual fuel oil if"/>
    <s v="Road Vehicles"/>
    <s v="Heavy or Residual Fuel Oil Use"/>
    <n v="115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LPG propane or butane if"/>
    <s v="Road Vehicles"/>
    <s v="LPG Propane or Butane Use"/>
    <n v="115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road vehicles 29"/>
    <s v="hydrogen if"/>
    <s v="Road Vehicles"/>
    <s v="Hydrogen Use"/>
    <n v="115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electricity if"/>
    <s v="Nonroad Vehicles"/>
    <s v="Electricity Use"/>
    <n v="115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ard coal if"/>
    <s v="Nonroad Vehicles"/>
    <s v="Coal Use"/>
    <n v="115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natural gas if"/>
    <s v="Nonroad Vehicles"/>
    <s v="Natural Gas Use"/>
    <n v="116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biomass if"/>
    <s v="Nonroad Vehicles"/>
    <s v="Biomass Use"/>
    <n v="116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petroleum diesel if"/>
    <s v="Nonroad Vehicles"/>
    <s v="Petroleum Use"/>
    <n v="116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t if"/>
    <s v="Nonroad Vehicles"/>
    <s v="Purchased Heat Use"/>
    <n v="116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crude oil if"/>
    <s v="Nonroad Vehicles"/>
    <s v="Crude Oil Use"/>
    <n v="116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eavy or residual fuel oil if"/>
    <s v="Nonroad Vehicles"/>
    <s v="Heavy or Residual Fuel Oil Use"/>
    <n v="116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LPG propane or butane if"/>
    <s v="Nonroad Vehicles"/>
    <s v="LPG Propane or Butane Use"/>
    <n v="116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nonroad vehicles 30"/>
    <s v="hydrogen if"/>
    <s v="Nonroad Vehicles"/>
    <s v="Hydrogen Use"/>
    <n v="116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electricity if"/>
    <s v="Other Manufacturing"/>
    <s v="Electricity Use"/>
    <n v="116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ard coal if"/>
    <s v="Other Manufacturing"/>
    <s v="Coal Use"/>
    <n v="1169"/>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natural gas if"/>
    <s v="Other Manufacturing"/>
    <s v="Natural Gas Use"/>
    <n v="117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biomass if"/>
    <s v="Other Manufacturing"/>
    <s v="Biomass Use"/>
    <n v="117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petroleum diesel if"/>
    <s v="Other Manufacturing"/>
    <s v="Petroleum Use"/>
    <n v="117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t if"/>
    <s v="Other Manufacturing"/>
    <s v="Purchased Heat Use"/>
    <n v="117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crude oil if"/>
    <s v="Other Manufacturing"/>
    <s v="Crude Oil Use"/>
    <n v="117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eavy or residual fuel oil if"/>
    <s v="Other Manufacturing"/>
    <s v="Heavy or Residual Fuel Oil Use"/>
    <n v="117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LPG propane or butane if"/>
    <s v="Other Manufacturing"/>
    <s v="LPG Propane or Butane Use"/>
    <n v="117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other manufacturing 31T33"/>
    <s v="hydrogen if"/>
    <s v="Other Manufacturing"/>
    <s v="Hydrogen Use"/>
    <n v="117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electricity if"/>
    <s v="Energy Pipelines and Gas Processing"/>
    <s v="Electricity Use"/>
    <n v="1178"/>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ard coal if"/>
    <s v="Energy Pipelines and Gas Processing"/>
    <s v="Coal Use"/>
    <n v="117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natural gas if"/>
    <s v="Energy Pipelines and Gas Processing"/>
    <s v="Natural Gas Use"/>
    <n v="118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biomass if"/>
    <s v="Energy Pipelines and Gas Processing"/>
    <s v="Biomass Use"/>
    <n v="118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petroleum diesel if"/>
    <s v="Energy Pipelines and Gas Processing"/>
    <s v="Petroleum Use"/>
    <n v="118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t if"/>
    <s v="Energy Pipelines and Gas Processing"/>
    <s v="Purchased Heat Use"/>
    <n v="118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crude oil if"/>
    <s v="Energy Pipelines and Gas Processing"/>
    <s v="Crude Oil Use"/>
    <n v="118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eavy or residual fuel oil if"/>
    <s v="Energy Pipelines and Gas Processing"/>
    <s v="Heavy or Residual Fuel Oil Use"/>
    <n v="118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LPG propane or butane if"/>
    <s v="Energy Pipelines and Gas Processing"/>
    <s v="LPG Propane or Butane Use"/>
    <n v="118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energy pipelines and gas processing 352T353"/>
    <s v="hydrogen if"/>
    <s v="Energy Pipelines and Gas Processing"/>
    <s v="Hydrogen Use"/>
    <n v="118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electricity if"/>
    <s v="Water and Waste"/>
    <s v="Electricity Use"/>
    <n v="118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ard coal if"/>
    <s v="Water and Waste"/>
    <s v="Coal Use"/>
    <n v="118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natural gas if"/>
    <s v="Water and Waste"/>
    <s v="Natural Gas Use"/>
    <n v="1190"/>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biomass if"/>
    <s v="Water and Waste"/>
    <s v="Biomass Use"/>
    <n v="119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petroleum diesel if"/>
    <s v="Water and Waste"/>
    <s v="Petroleum Use"/>
    <n v="1192"/>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t if"/>
    <s v="Water and Waste"/>
    <s v="Purchased Heat Use"/>
    <n v="119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crude oil if"/>
    <s v="Water and Waste"/>
    <s v="Crude Oil Use"/>
    <n v="119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eavy or residual fuel oil if"/>
    <s v="Water and Waste"/>
    <s v="Heavy or Residual Fuel Oil Use"/>
    <n v="1195"/>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LPG propane or butane if"/>
    <s v="Water and Waste"/>
    <s v="LPG Propane or Butane Use"/>
    <n v="1196"/>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water and waste 36T39"/>
    <s v="hydrogen if"/>
    <s v="Water and Waste"/>
    <s v="Hydrogen Use"/>
    <n v="119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electricity if"/>
    <s v="Construction"/>
    <s v="Electricity Use"/>
    <n v="1198"/>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ard coal if"/>
    <s v="Construction"/>
    <s v="Coal Use"/>
    <n v="1199"/>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natural gas if"/>
    <s v="Construction"/>
    <s v="Natural Gas Use"/>
    <n v="1200"/>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biomass if"/>
    <s v="Construction"/>
    <s v="Biomass Use"/>
    <n v="1201"/>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petroleum diesel if"/>
    <s v="Construction"/>
    <s v="Petroleum Use"/>
    <n v="1202"/>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t if"/>
    <s v="Construction"/>
    <s v="Purchased Heat Use"/>
    <n v="1203"/>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crude oil if"/>
    <s v="Construction"/>
    <s v="Crude Oil Use"/>
    <n v="1204"/>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eavy or residual fuel oil if"/>
    <s v="Construction"/>
    <s v="Heavy or Residual Fuel Oil Use"/>
    <n v="1205"/>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LPG propane or butane if"/>
    <s v="Construction"/>
    <s v="LPG Propane or Butane Use"/>
    <n v="1206"/>
    <x v="0"/>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8"/>
    <x v="49"/>
    <s v="construction 41T43"/>
    <s v="hydrogen if"/>
    <s v="Construction"/>
    <s v="Hydrogen Use"/>
    <n v="1207"/>
    <x v="1"/>
    <s v="Industry Energy Efficiency Standards"/>
    <s v="indst efficiency standards"/>
    <n v="0"/>
    <n v="0.25"/>
    <n v="0.01"/>
    <s v="% reduction in energy use"/>
    <s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
    <s v="industry-ag-main.html#eff-stds"/>
    <s v="industry-energy-efficiency-standards.html"/>
  </r>
  <r>
    <x v="3"/>
    <x v="49"/>
    <x v="50"/>
    <s v="cement and other nonmetallic minerals 239"/>
    <m/>
    <s v="Cement and Other Nonmetallic Minerals"/>
    <m/>
    <n v="429"/>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iron and steel 241"/>
    <m/>
    <s v="Iron and Steel"/>
    <m/>
    <n v="430"/>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49"/>
    <x v="50"/>
    <s v="water and waste 36T39"/>
    <m/>
    <s v="Water and Waste"/>
    <m/>
    <n v="432"/>
    <x v="0"/>
    <s v="Material Efficiency, Longevity, &amp; Re-Use"/>
    <s v="indst reduce nonenergy product demand"/>
    <n v="0"/>
    <n v="1"/>
    <n v="0.01"/>
    <s v="% demand reduction"/>
    <s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quot;Sustainable Materials Without the Hot Air: Making Buildings, Vehicles and Products Efficiently and with Less New Material,&quot;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
    <s v=""/>
    <s v="material-efficiency-longevity-reuse.html"/>
  </r>
  <r>
    <x v="3"/>
    <x v="50"/>
    <x v="51"/>
    <s v="oil and gas extraction 06"/>
    <m/>
    <s v="Oil and Gas Extraction"/>
    <m/>
    <n v="1458"/>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energy pipelines and gas processing 352T353"/>
    <m/>
    <s v="Energy Pipelines and Gas Processing"/>
    <m/>
    <n v="1459"/>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coal mining 05"/>
    <m/>
    <s v="Coal Mining"/>
    <m/>
    <n v="513"/>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0"/>
    <x v="51"/>
    <s v="water and waste 36T39"/>
    <m/>
    <s v="Water and Waste"/>
    <m/>
    <n v="514"/>
    <x v="0"/>
    <s v="Methane Capture and Destruction"/>
    <s v="indst methane capture"/>
    <n v="0"/>
    <n v="1"/>
    <n v="0.01"/>
    <s v="% of potential achieved"/>
    <s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
    <s v="industry-ag-main.html#methane-capture"/>
    <s v="methane-capture.html"/>
  </r>
  <r>
    <x v="3"/>
    <x v="51"/>
    <x v="52"/>
    <s v="oil and gas extraction 06"/>
    <m/>
    <s v="Oil and Gas Extraction"/>
    <m/>
    <n v="1460"/>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energy pipelines and gas processing 352T353"/>
    <m/>
    <s v="Energy Pipelines and Gas Processing"/>
    <m/>
    <n v="1461"/>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coal mining 05"/>
    <m/>
    <s v="Coal Mining"/>
    <m/>
    <n v="515"/>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1"/>
    <x v="52"/>
    <s v="water and waste 36T39"/>
    <m/>
    <s v="Water and Waste"/>
    <m/>
    <n v="516"/>
    <x v="0"/>
    <s v="Methane Capture and Destruction"/>
    <s v="indst methane destruction"/>
    <n v="0"/>
    <n v="1"/>
    <n v="0.01"/>
    <s v="% of potential achieved"/>
    <s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
    <s v="industry-ag-main.html#methane-destr"/>
    <s v="methane-destruction.html"/>
  </r>
  <r>
    <x v="3"/>
    <x v="52"/>
    <x v="53"/>
    <m/>
    <m/>
    <m/>
    <m/>
    <n v="1562"/>
    <x v="0"/>
    <s v="N2O Abatement"/>
    <s v="indst N2O abatement"/>
    <n v="0"/>
    <n v="1"/>
    <n v="0.01"/>
    <s v="% of potential achieved"/>
    <s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
    <s v=""/>
    <s v=""/>
  </r>
  <r>
    <x v="3"/>
    <x v="53"/>
    <x v="54"/>
    <s v="hard coal"/>
    <m/>
    <s v="Hard Coal"/>
    <m/>
    <n v="451"/>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natural gas"/>
    <m/>
    <s v="Natural Gas"/>
    <m/>
    <n v="452"/>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gasoline"/>
    <m/>
    <s v="Petroleum Gasoline"/>
    <m/>
    <n v="453"/>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petroleum diesel"/>
    <m/>
    <s v="Petroleum Diesel"/>
    <m/>
    <n v="454"/>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jet fuel or kerosene"/>
    <m/>
    <s v="Jet Fuel/Kerosene"/>
    <m/>
    <n v="455"/>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ignite"/>
    <m/>
    <s v="Lignite"/>
    <m/>
    <n v="456"/>
    <x v="1"/>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crude oil"/>
    <m/>
    <s v="Crude Oil"/>
    <m/>
    <n v="457"/>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heavy or residual fuel oil"/>
    <m/>
    <s v="Heavy/Residual Fuel Oil"/>
    <m/>
    <n v="458"/>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3"/>
    <x v="53"/>
    <x v="54"/>
    <s v="LPG propane or butane"/>
    <m/>
    <s v="LPG/Propane/Butane"/>
    <m/>
    <n v="459"/>
    <x v="0"/>
    <s v="Percent Reduction in Fossil Fuel Exports"/>
    <s v="indst reduce fossil fuel exports"/>
    <n v="0"/>
    <n v="1"/>
    <n v="0.01"/>
    <s v="% reduction in exports"/>
    <s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
    <s v=""/>
    <s v="reduce-fuel-exports.html"/>
  </r>
  <r>
    <x v="4"/>
    <x v="54"/>
    <x v="55"/>
    <m/>
    <m/>
    <m/>
    <m/>
    <n v="60"/>
    <x v="0"/>
    <s v="Afforestation and Reforestation"/>
    <s v="land afforestation and reforestation"/>
    <n v="0"/>
    <n v="1"/>
    <n v="0.01"/>
    <s v="% of potential achieved"/>
    <s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
    <s v="lulucf.html#aff-ref"/>
    <s v="afforestation-and-reforestation.html"/>
  </r>
  <r>
    <x v="4"/>
    <x v="55"/>
    <x v="56"/>
    <m/>
    <m/>
    <m/>
    <m/>
    <n v="705"/>
    <x v="0"/>
    <s v="Avoid Deforestation"/>
    <s v="land avoid deforestation"/>
    <n v="0"/>
    <n v="1"/>
    <n v="0.01"/>
    <s v="% of potential achieved"/>
    <s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
    <s v="lulucf.html#avoid-def"/>
    <s v="avoid-deforestation.html"/>
  </r>
  <r>
    <x v="4"/>
    <x v="56"/>
    <x v="57"/>
    <m/>
    <m/>
    <m/>
    <m/>
    <n v="177"/>
    <x v="0"/>
    <s v="Grassland Restoration and Avoided Conversion"/>
    <s v="land forest restoration"/>
    <n v="0"/>
    <n v="1"/>
    <n v="0.01"/>
    <s v="% of potential achieved"/>
    <s v="**Description:** This policy increases CO2 sequestration by avoiding the conversion of grasslands and restoring grassland areas. // **Guidance for setting values:** A 100% setting of this lever avoids 1.7 million acres of grassland conversion, and restores roughly 5 million acres of grassland."/>
    <s v=""/>
    <s v="forest-restoration.html"/>
  </r>
  <r>
    <x v="4"/>
    <x v="57"/>
    <x v="58"/>
    <m/>
    <m/>
    <m/>
    <m/>
    <n v="61"/>
    <x v="0"/>
    <s v="Forest Set-Asides"/>
    <s v="land forest set asides"/>
    <n v="0"/>
    <n v="1"/>
    <n v="0.01"/>
    <s v="% of potential achieved"/>
    <s v="**Description:** This policy avoids the release of CO2 from forests by reducing timber harvesting. // **Guidance for setting values:** If this policy is fully implemented, the land use capture of emissions in 2050 will increase to about 14 MT CO2e (over 150% increase) relative to BAU. A 100% setting of this lever reduces timber harvesting by 2% of the BAU amount per year, reaching a roughly 70% reduction in timber harvesting by 2050."/>
    <s v="lulucf.html#set-asides"/>
    <s v="forest-set-asides.html"/>
  </r>
  <r>
    <x v="4"/>
    <x v="58"/>
    <x v="59"/>
    <m/>
    <m/>
    <m/>
    <m/>
    <n v="62"/>
    <x v="0"/>
    <s v="Cropland and Rice Measures"/>
    <s v="indst cropland and rice measures"/>
    <n v="0"/>
    <n v="1"/>
    <n v="0.01"/>
    <s v="% of potential achieved"/>
    <s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
    <s v="industry-ag-main.html#cropland"/>
    <s v="cropland-management.html"/>
  </r>
  <r>
    <x v="4"/>
    <x v="59"/>
    <x v="60"/>
    <m/>
    <m/>
    <m/>
    <m/>
    <n v="1654"/>
    <x v="0"/>
    <s v="Improved Soil Measures"/>
    <s v="indst tillage"/>
    <n v="0"/>
    <n v="1"/>
    <n v="0.01"/>
    <s v="% of potential achieved"/>
    <s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
    <s v=""/>
    <s v=""/>
  </r>
  <r>
    <x v="4"/>
    <x v="60"/>
    <x v="61"/>
    <m/>
    <m/>
    <m/>
    <m/>
    <n v="63"/>
    <x v="0"/>
    <s v="Improved Forest Management"/>
    <s v="land forest management"/>
    <n v="0"/>
    <n v="1"/>
    <n v="0.01"/>
    <s v="% of potential achieved"/>
    <s v="**Description:** This policy increases CO2 sequestration by forests through improved forest management practices.  // **Guidance for setting values:** If this policy is fully implemented, the land use capture of emissions in 2050 will increase to about 23 MT CO2e (over 200% increase) relative to BAU. A 100% setting of this level will put 60% of the 94 million acres of forest not currently under best management practices will instead be managed with best practices by 2050."/>
    <s v="lulucf.html#forest-mgmt"/>
    <s v="improved-forest-management.html"/>
  </r>
  <r>
    <x v="4"/>
    <x v="61"/>
    <x v="62"/>
    <m/>
    <m/>
    <m/>
    <m/>
    <n v="64"/>
    <x v="0"/>
    <s v="Livestock Measures"/>
    <s v="indst livestock measures"/>
    <n v="0"/>
    <n v="1"/>
    <n v="0.01"/>
    <s v="% of potential achieved"/>
    <s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
    <s v="industry-ag-main.html#livestock"/>
    <s v="livestock-measures.html"/>
  </r>
  <r>
    <x v="4"/>
    <x v="62"/>
    <x v="63"/>
    <m/>
    <m/>
    <m/>
    <m/>
    <n v="178"/>
    <x v="0"/>
    <s v="Wetland Restoration"/>
    <s v="land peatland restoration"/>
    <n v="0"/>
    <n v="1"/>
    <n v="0.01"/>
    <s v="% of potential achieved"/>
    <s v="**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If this policy is fully implemented, agricultural process emissions in 2050 are reduced by less than 1%."/>
    <s v=""/>
    <s v="peatland-restoration.html"/>
  </r>
  <r>
    <x v="4"/>
    <x v="63"/>
    <x v="64"/>
    <m/>
    <m/>
    <m/>
    <m/>
    <n v="434"/>
    <x v="0"/>
    <s v="Shift to Non-Animal Products"/>
    <s v="indst shift to nonanimal products"/>
    <n v="0"/>
    <n v="1"/>
    <n v="0.01"/>
    <s v="% reduction in animal products"/>
    <s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
    <s v=""/>
    <s v="shift-to-non-animal-products.html"/>
  </r>
  <r>
    <x v="5"/>
    <x v="64"/>
    <x v="65"/>
    <m/>
    <m/>
    <m/>
    <m/>
    <n v="68"/>
    <x v="0"/>
    <s v="District Heat CHP"/>
    <s v="heat convert heat to CHP"/>
    <n v="0"/>
    <n v="1"/>
    <n v="0.01"/>
    <s v="% non-CHP heat converted"/>
    <s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
    <s v="district-heating.html#chp"/>
    <s v="convert-non-chp-heat-production.html"/>
  </r>
  <r>
    <x v="5"/>
    <x v="65"/>
    <x v="66"/>
    <m/>
    <m/>
    <m/>
    <m/>
    <n v="176"/>
    <x v="0"/>
    <s v="District Heat Fuel Switching"/>
    <s v="heat fuel type shifting"/>
    <n v="0"/>
    <n v="1"/>
    <n v="0.01"/>
    <s v="% of fuel use"/>
    <s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
    <s v="district-heating.html#convert-coal"/>
    <s v="district-heat-fuel-switching.html"/>
  </r>
  <r>
    <x v="5"/>
    <x v="66"/>
    <x v="67"/>
    <m/>
    <m/>
    <m/>
    <m/>
    <n v="450"/>
    <x v="0"/>
    <s v="Hydrogen Electrolysis"/>
    <s v="hydgn shift production pathways"/>
    <n v="0"/>
    <n v="1"/>
    <n v="0.01"/>
    <s v="% of hydrogen production"/>
    <s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
    <s v=""/>
    <s v="switch-hydrogen-production-pathway.html"/>
  </r>
  <r>
    <x v="6"/>
    <x v="67"/>
    <x v="68"/>
    <s v="transportation sector"/>
    <m/>
    <s v="Transportation Sector"/>
    <m/>
    <n v="171"/>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electricity sector"/>
    <m/>
    <s v="Electricity Sector"/>
    <m/>
    <n v="172"/>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residential buildings sector"/>
    <m/>
    <s v="Residential Bldg Sector"/>
    <m/>
    <n v="173"/>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commercial buildings sector"/>
    <m/>
    <s v="Commercial Bldg Sector"/>
    <m/>
    <n v="17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industry sector"/>
    <m/>
    <s v="Industry Sector"/>
    <m/>
    <n v="175"/>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7"/>
    <x v="68"/>
    <s v="district heat and hydrogen sector"/>
    <m/>
    <s v="District Heat &amp; Hydrogen Sector"/>
    <m/>
    <n v="544"/>
    <x v="0"/>
    <s v="Carbon Price"/>
    <s v="cross carbon tax"/>
    <n v="0"/>
    <n v="300"/>
    <n v="5"/>
    <s v="$/metric ton CO2e"/>
    <s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quot;Exempt Process Emissions from C Tax.&quot; // **Note for Canada's carbon price systems** This policy lever applies a carbon price to the entire selected sector and does not accurately reflect how carbon pricing is implemented in Canada. The Greenhouse Gas Pollution Pricing Act has a fuel charge based on fossil fuel use and a performance-based system for industries known as the Output-Based Pricing System. Provinces are also able to design their own compareable pricing system to the federal system. The fuel charge system applies in Ontario, Manitoba, Yukon, Alberta, Saskatchewan and Nunavut. The Output-Based Pricing System applies in Manitoba, Prince Edward Island, the Yukon, Nunavut, and partially in Saskatchewan. // **Guidance for setting values:** The federal Pan-Canadian Approach to Carbon Pollution Pricing 2023-2030 update sets a minimum national price on carbon pollution of $65/tonne CO2e in 2023, and is set to increase by $15 per year to $170/tonne CO2e in 2030."/>
    <s v="fuels.html#carbon-tax"/>
    <s v="carbon-tax.html"/>
  </r>
  <r>
    <x v="6"/>
    <x v="68"/>
    <x v="69"/>
    <s v="electricity"/>
    <m/>
    <s v="Electricity"/>
    <m/>
    <n v="70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ard coal"/>
    <m/>
    <s v="Hard Coal"/>
    <m/>
    <n v="69"/>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atural gas"/>
    <m/>
    <s v="Natural Gas"/>
    <m/>
    <n v="70"/>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nuclear"/>
    <m/>
    <s v="Nuclear"/>
    <m/>
    <n v="71"/>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
    <m/>
    <s v="Hydro"/>
    <m/>
    <n v="7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wind"/>
    <m/>
    <s v="Onshore Wind"/>
    <m/>
    <n v="7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solar"/>
    <m/>
    <s v="Solar"/>
    <m/>
    <n v="74"/>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mass"/>
    <m/>
    <s v="Biomass"/>
    <m/>
    <n v="70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gasoline"/>
    <m/>
    <s v="Petroleum Gasoline"/>
    <m/>
    <n v="75"/>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petroleum diesel"/>
    <m/>
    <s v="Petroleum Diesel"/>
    <m/>
    <n v="76"/>
    <x v="0"/>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gasoline"/>
    <m/>
    <s v="Biofuel Gasoline"/>
    <m/>
    <n v="70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biofuel diesel"/>
    <m/>
    <s v="Biofuel Diesel"/>
    <m/>
    <n v="709"/>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jet fuel or kerosene"/>
    <m/>
    <s v="Jet Fuel/Kerosene"/>
    <m/>
    <n v="710"/>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t"/>
    <m/>
    <s v="Heat"/>
    <m/>
    <n v="711"/>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geothermal"/>
    <m/>
    <s v="Geothermal"/>
    <m/>
    <n v="712"/>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ignite"/>
    <m/>
    <s v="Lignite"/>
    <m/>
    <n v="713"/>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crude oil"/>
    <m/>
    <s v="Crude Oil"/>
    <m/>
    <n v="714"/>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eavy or residual fuel oil"/>
    <m/>
    <s v="Heavy/Residual Fuel Oil"/>
    <m/>
    <n v="715"/>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LPG propane or butane"/>
    <m/>
    <s v="LPG/Propane/Butane"/>
    <m/>
    <n v="716"/>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municipal solid waste"/>
    <m/>
    <s v="Municipal Solid Waste"/>
    <m/>
    <n v="717"/>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8"/>
    <x v="69"/>
    <s v="hydrogen"/>
    <m/>
    <s v="Hydrogen"/>
    <m/>
    <n v="718"/>
    <x v="1"/>
    <s v="End Existing Subsidies"/>
    <s v="cross reduce BAU subsidies"/>
    <n v="0"/>
    <n v="1"/>
    <n v="0.01"/>
    <s v="% reduction in BAU subsidies"/>
    <s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
    <s v="fuels.html#end-subsidies"/>
    <s v="end-existing-subsidies.html"/>
  </r>
  <r>
    <x v="6"/>
    <x v="69"/>
    <x v="70"/>
    <m/>
    <m/>
    <m/>
    <m/>
    <n v="719"/>
    <x v="1"/>
    <s v=""/>
    <s v="cross toggle whether carbon tax affects non CO2 emissions"/>
    <n v="0"/>
    <n v="1"/>
    <n v="1"/>
    <s v="on/off"/>
    <s v="**Description:** By default, the carbon tax applies to CO2 and non-CO2 emissions. This policy exempts non-CO2 emissions, meaning the carbon tax will only apply to CO2 emissions."/>
    <s v="fuels.html#carbon-tax"/>
    <s v="carbon-tax.html"/>
  </r>
  <r>
    <x v="6"/>
    <x v="70"/>
    <x v="71"/>
    <s v="agriculture and forestry 01T03"/>
    <m/>
    <s v="Agriculture and Forestry"/>
    <m/>
    <n v="1628"/>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al mining 05"/>
    <m/>
    <s v="Coal Mining"/>
    <m/>
    <n v="1629"/>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il and gas extraction 06"/>
    <m/>
    <s v="Oil and Gas Extraction"/>
    <m/>
    <n v="163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ining and quarrying 07T08"/>
    <m/>
    <s v="Other Mining and Quarrying"/>
    <m/>
    <n v="163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food beverage and tobacco 10T12"/>
    <m/>
    <s v="Food Beverage and Tobacco"/>
    <m/>
    <n v="163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textiles apparel and leather 13T15"/>
    <m/>
    <s v="Textiles Apparel and Leather"/>
    <m/>
    <n v="163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ood products 16"/>
    <m/>
    <s v="Wood Products"/>
    <m/>
    <n v="163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pulp paper and printing 17T18"/>
    <m/>
    <s v="Pulp Paper and Printing"/>
    <m/>
    <n v="163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efined petroleum and coke 19"/>
    <m/>
    <s v="Refined Petroleum and Coke"/>
    <m/>
    <n v="163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hemicals 20"/>
    <m/>
    <s v="Chemicals"/>
    <m/>
    <n v="1637"/>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ubber and plastic products 22"/>
    <m/>
    <s v="Rubber and Plastic Products"/>
    <m/>
    <n v="163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glass and glass products 231"/>
    <m/>
    <s v="Glass and Glass Products"/>
    <m/>
    <n v="163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ement and other nonmetallic minerals 239"/>
    <m/>
    <s v="Cement and Other Nonmetallic Minerals"/>
    <m/>
    <n v="1640"/>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iron and steel 241"/>
    <m/>
    <s v="Iron and Steel"/>
    <m/>
    <n v="1641"/>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etals 242"/>
    <m/>
    <s v="Other Metals"/>
    <m/>
    <n v="164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metal products except machinery and vehicles 25"/>
    <m/>
    <s v="Metal Products Except Machinery and Vehicles"/>
    <m/>
    <n v="1643"/>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mputers and electronics 26"/>
    <m/>
    <s v="Computers and Electronics"/>
    <m/>
    <n v="1644"/>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appliances and electrical equipment 27"/>
    <m/>
    <s v="Appliances and Electrical Equipment"/>
    <m/>
    <n v="1645"/>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chinery 28"/>
    <m/>
    <s v="Other Machinery"/>
    <m/>
    <n v="1646"/>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road vehicles 29"/>
    <m/>
    <s v="Road Vehicles"/>
    <m/>
    <n v="1647"/>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nonroad vehicles 30"/>
    <m/>
    <s v="Nonroad Vehicles"/>
    <m/>
    <n v="1648"/>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other manufacturing 31T33"/>
    <m/>
    <s v="Other Manufacturing"/>
    <m/>
    <n v="1649"/>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energy pipelines and gas processing 352T353"/>
    <m/>
    <s v="Energy Pipelines and Gas Processing"/>
    <m/>
    <n v="1650"/>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water and waste 36T39"/>
    <m/>
    <s v="Water and Waste"/>
    <m/>
    <n v="1651"/>
    <x v="0"/>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0"/>
    <x v="71"/>
    <s v="construction 41T43"/>
    <m/>
    <s v="Construction"/>
    <m/>
    <n v="1652"/>
    <x v="1"/>
    <s v=""/>
    <s v="cross toggle whether carbon tax affects process emissions"/>
    <n v="0"/>
    <n v="1"/>
    <n v="1"/>
    <s v="on/off"/>
    <s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
    <s v="fuels.html#carbon-tax"/>
    <s v="carbon-tax.html"/>
  </r>
  <r>
    <x v="6"/>
    <x v="71"/>
    <x v="72"/>
    <m/>
    <m/>
    <m/>
    <m/>
    <n v="1627"/>
    <x v="0"/>
    <s v=""/>
    <s v=""/>
    <n v="0"/>
    <n v="1"/>
    <n v="1"/>
    <s v="on/off"/>
    <s v="**Description:** By default, carbon taxes apply to only domestically produced goods. If set to zero, this policy enables carbon tax border adjustments, meaning the carbon tax will apply to both domestically produced and imported goods."/>
    <s v="fuels.html#carbon-tax"/>
    <s v="carbon-tax.html"/>
  </r>
  <r>
    <x v="6"/>
    <x v="72"/>
    <x v="73"/>
    <s v="electricity"/>
    <m/>
    <s v="Electricity"/>
    <m/>
    <n v="720"/>
    <x v="1"/>
    <s v="Fixed Energy Prices"/>
    <s v="cross toggle whether policies affect energy prices"/>
    <n v="0"/>
    <n v="1"/>
    <n v="1"/>
    <s v="on/off"/>
    <s v=""/>
    <s v=""/>
    <s v=""/>
  </r>
  <r>
    <x v="6"/>
    <x v="72"/>
    <x v="73"/>
    <s v="heat"/>
    <m/>
    <s v="Heat"/>
    <m/>
    <n v="721"/>
    <x v="1"/>
    <s v="Fixed Energy Prices"/>
    <s v="cross toggle whether policies affect energy prices"/>
    <n v="0"/>
    <n v="1"/>
    <n v="1"/>
    <s v="on/off"/>
    <s v=""/>
    <s v=""/>
    <s v=""/>
  </r>
  <r>
    <x v="6"/>
    <x v="72"/>
    <x v="73"/>
    <s v="hydrogen"/>
    <m/>
    <s v="Hydrogen"/>
    <m/>
    <n v="722"/>
    <x v="1"/>
    <s v="Fixed Energy Prices"/>
    <s v="cross toggle whether policies affect energy prices"/>
    <n v="0"/>
    <n v="1"/>
    <n v="1"/>
    <s v="on/off"/>
    <s v=""/>
    <s v=""/>
    <s v=""/>
  </r>
  <r>
    <x v="6"/>
    <x v="72"/>
    <x v="73"/>
    <s v="hard coal"/>
    <m/>
    <s v="Hard Coal"/>
    <m/>
    <n v="836"/>
    <x v="1"/>
    <s v="Fixed Energy Prices"/>
    <s v="cross toggle whether policies affect energy prices"/>
    <n v="0"/>
    <n v="1"/>
    <n v="1"/>
    <s v="on/off"/>
    <s v=""/>
    <s v=""/>
    <s v=""/>
  </r>
  <r>
    <x v="6"/>
    <x v="72"/>
    <x v="73"/>
    <s v="natural gas"/>
    <m/>
    <s v="Natural Gas"/>
    <m/>
    <n v="837"/>
    <x v="1"/>
    <s v="Fixed Energy Prices"/>
    <s v="cross toggle whether policies affect energy prices"/>
    <n v="0"/>
    <n v="1"/>
    <n v="1"/>
    <s v="on/off"/>
    <s v=""/>
    <s v=""/>
    <s v=""/>
  </r>
  <r>
    <x v="6"/>
    <x v="72"/>
    <x v="73"/>
    <s v="biomass"/>
    <m/>
    <s v="Biomass"/>
    <m/>
    <n v="838"/>
    <x v="1"/>
    <s v="Fixed Energy Prices"/>
    <s v="cross toggle whether policies affect energy prices"/>
    <n v="0"/>
    <n v="1"/>
    <n v="1"/>
    <s v="on/off"/>
    <s v=""/>
    <s v=""/>
    <s v=""/>
  </r>
  <r>
    <x v="6"/>
    <x v="72"/>
    <x v="73"/>
    <s v="petroleum gasoline"/>
    <m/>
    <s v="Petroleum Gasoline"/>
    <m/>
    <n v="839"/>
    <x v="1"/>
    <s v="Fixed Energy Prices"/>
    <s v="cross toggle whether policies affect energy prices"/>
    <n v="0"/>
    <n v="1"/>
    <n v="1"/>
    <s v="on/off"/>
    <s v=""/>
    <s v=""/>
    <s v=""/>
  </r>
  <r>
    <x v="6"/>
    <x v="72"/>
    <x v="73"/>
    <s v="petroleum diesel"/>
    <m/>
    <s v="Petroleum Diesel"/>
    <m/>
    <n v="840"/>
    <x v="1"/>
    <s v="Fixed Energy Prices"/>
    <s v="cross toggle whether policies affect energy prices"/>
    <n v="0"/>
    <n v="1"/>
    <n v="1"/>
    <s v="on/off"/>
    <s v=""/>
    <s v=""/>
    <s v=""/>
  </r>
  <r>
    <x v="6"/>
    <x v="72"/>
    <x v="73"/>
    <s v="biofuel gasoline"/>
    <m/>
    <s v="Biofuel Gasoline"/>
    <m/>
    <n v="841"/>
    <x v="1"/>
    <s v="Fixed Energy Prices"/>
    <s v="cross toggle whether policies affect energy prices"/>
    <n v="0"/>
    <n v="1"/>
    <n v="1"/>
    <s v="on/off"/>
    <s v=""/>
    <s v=""/>
    <s v=""/>
  </r>
  <r>
    <x v="6"/>
    <x v="72"/>
    <x v="73"/>
    <s v="biofuel diesel"/>
    <m/>
    <s v="Biofuel Diesel"/>
    <m/>
    <n v="842"/>
    <x v="1"/>
    <s v="Fixed Energy Prices"/>
    <s v="cross toggle whether policies affect energy prices"/>
    <n v="0"/>
    <n v="1"/>
    <n v="1"/>
    <s v="on/off"/>
    <s v=""/>
    <s v=""/>
    <s v=""/>
  </r>
  <r>
    <x v="6"/>
    <x v="72"/>
    <x v="73"/>
    <s v="jet fuel or kerosene"/>
    <m/>
    <s v="Jet Fuel/Kerosene"/>
    <m/>
    <n v="843"/>
    <x v="1"/>
    <s v="Fixed Energy Prices"/>
    <s v="cross toggle whether policies affect energy prices"/>
    <n v="0"/>
    <n v="1"/>
    <n v="1"/>
    <s v="on/off"/>
    <s v=""/>
    <s v=""/>
    <s v=""/>
  </r>
  <r>
    <x v="6"/>
    <x v="72"/>
    <x v="73"/>
    <s v="lignite"/>
    <m/>
    <s v="Lignite"/>
    <m/>
    <n v="844"/>
    <x v="1"/>
    <s v="Fixed Energy Prices"/>
    <s v="cross toggle whether policies affect energy prices"/>
    <n v="0"/>
    <n v="1"/>
    <n v="1"/>
    <s v="on/off"/>
    <s v=""/>
    <s v=""/>
    <s v=""/>
  </r>
  <r>
    <x v="6"/>
    <x v="72"/>
    <x v="73"/>
    <s v="crude oil"/>
    <m/>
    <s v="Crude Oil"/>
    <m/>
    <n v="845"/>
    <x v="1"/>
    <s v="Fixed Energy Prices"/>
    <s v="cross toggle whether policies affect energy prices"/>
    <n v="0"/>
    <n v="1"/>
    <n v="1"/>
    <s v="on/off"/>
    <s v=""/>
    <s v=""/>
    <s v=""/>
  </r>
  <r>
    <x v="6"/>
    <x v="72"/>
    <x v="73"/>
    <s v="heavy or residual fuel oil"/>
    <m/>
    <s v="Heavy/Residual Fuel Oil"/>
    <m/>
    <n v="846"/>
    <x v="1"/>
    <s v="Fixed Energy Prices"/>
    <s v="cross toggle whether policies affect energy prices"/>
    <n v="0"/>
    <n v="1"/>
    <n v="1"/>
    <s v="on/off"/>
    <s v=""/>
    <s v=""/>
    <s v=""/>
  </r>
  <r>
    <x v="6"/>
    <x v="72"/>
    <x v="73"/>
    <s v="LPG propane or butane"/>
    <m/>
    <s v="LPG/Propane/Butane"/>
    <m/>
    <n v="847"/>
    <x v="1"/>
    <s v="Fixed Energy Prices"/>
    <s v="cross toggle whether policies affect energy prices"/>
    <n v="0"/>
    <n v="1"/>
    <n v="1"/>
    <s v="on/off"/>
    <s v=""/>
    <s v=""/>
    <s v=""/>
  </r>
  <r>
    <x v="6"/>
    <x v="73"/>
    <x v="74"/>
    <s v="hard coal"/>
    <m/>
    <s v="Hard Coal"/>
    <m/>
    <n v="72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atural gas"/>
    <m/>
    <s v="Natural Gas"/>
    <m/>
    <n v="72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nuclear"/>
    <m/>
    <s v="Nuclear"/>
    <m/>
    <n v="72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mass"/>
    <m/>
    <s v="Biomass"/>
    <m/>
    <n v="72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gasoline"/>
    <m/>
    <s v="Petroleum Gasoline"/>
    <m/>
    <n v="72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petroleum diesel"/>
    <m/>
    <s v="Petroleum Diesel"/>
    <m/>
    <n v="728"/>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gasoline"/>
    <m/>
    <s v="Biofuel Gasoline"/>
    <m/>
    <n v="729"/>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biofuel diesel"/>
    <m/>
    <s v="Biofuel Diesel"/>
    <m/>
    <n v="730"/>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jet fuel or kerosene"/>
    <m/>
    <s v="Jet Fuel/Kerosene"/>
    <m/>
    <n v="731"/>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ignite"/>
    <m/>
    <s v="Lignite"/>
    <m/>
    <n v="732"/>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crude oil"/>
    <m/>
    <s v="Crude Oil"/>
    <m/>
    <n v="733"/>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eavy or residual fuel oil"/>
    <m/>
    <s v="Heavy/Residual Fuel Oil"/>
    <m/>
    <n v="734"/>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LPG propane or butane"/>
    <m/>
    <s v="LPG/Propane/Butane"/>
    <m/>
    <n v="735"/>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municipal solid waste"/>
    <m/>
    <s v="Municipal Solid Waste"/>
    <m/>
    <n v="736"/>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3"/>
    <x v="74"/>
    <s v="hydrogen"/>
    <m/>
    <s v="Hydrogen"/>
    <m/>
    <n v="737"/>
    <x v="1"/>
    <s v="Fuel Price Deregulation"/>
    <s v="cross fuel price deregulation"/>
    <n v="0"/>
    <n v="1"/>
    <n v="0.01"/>
    <s v="% of price deregulated"/>
    <s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
    <s v="fuels.html#fuel-price-deregulation"/>
    <s v=""/>
  </r>
  <r>
    <x v="6"/>
    <x v="74"/>
    <x v="75"/>
    <s v="electricity"/>
    <m/>
    <s v="Electricity"/>
    <m/>
    <n v="78"/>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ard coal"/>
    <m/>
    <s v="Hard Coal"/>
    <m/>
    <n v="79"/>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atural gas"/>
    <m/>
    <s v="Natural Gas"/>
    <m/>
    <n v="80"/>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nuclear"/>
    <m/>
    <s v="Nuclear"/>
    <m/>
    <n v="73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mass"/>
    <m/>
    <s v="Biomass"/>
    <m/>
    <n v="73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gasoline"/>
    <m/>
    <s v="Petroleum Gasoline"/>
    <m/>
    <n v="81"/>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petroleum diesel"/>
    <m/>
    <s v="Petroleum Diesel"/>
    <m/>
    <n v="82"/>
    <x v="0"/>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gasoline"/>
    <m/>
    <s v="Biofuel Gasoline"/>
    <m/>
    <n v="740"/>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biofuel diesel"/>
    <m/>
    <s v="Biofuel Diesel"/>
    <m/>
    <n v="741"/>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jet fuel or kerosene"/>
    <m/>
    <s v="Jet Fuel/Kerosene"/>
    <m/>
    <n v="742"/>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t"/>
    <m/>
    <s v="Heat"/>
    <m/>
    <n v="743"/>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ignite"/>
    <m/>
    <s v="Lignite"/>
    <m/>
    <n v="744"/>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crude oil"/>
    <m/>
    <s v="Crude Oil"/>
    <m/>
    <n v="745"/>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eavy or residual fuel oil"/>
    <m/>
    <s v="Heavy/Residual Fuel Oil"/>
    <m/>
    <n v="746"/>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LPG propane or butane"/>
    <m/>
    <s v="LPG/Propane/Butane"/>
    <m/>
    <n v="747"/>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municipal solid waste"/>
    <m/>
    <s v="Municipal Solid Waste"/>
    <m/>
    <n v="748"/>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6"/>
    <x v="74"/>
    <x v="75"/>
    <s v="hydrogen"/>
    <m/>
    <s v="Hydrogen"/>
    <m/>
    <n v="749"/>
    <x v="1"/>
    <s v="Fuel Taxes or Subsidies"/>
    <s v="cross fuel tax"/>
    <n v="-0.5"/>
    <n v="0.5"/>
    <n v="0.01"/>
    <s v="% of BAU price"/>
    <s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
    <s v="fuels.html#fuel-taxes"/>
    <s v="fuel-taxes.html"/>
  </r>
  <r>
    <x v="7"/>
    <x v="75"/>
    <x v="76"/>
    <s v="heating"/>
    <m/>
    <s v="Buildings: Heating"/>
    <m/>
    <n v="85"/>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cooling and ventilation"/>
    <m/>
    <s v="Buildings: Cooling and Ventilation"/>
    <m/>
    <n v="86"/>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envelope"/>
    <m/>
    <s v="Buildings: Envelope"/>
    <m/>
    <n v="87"/>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lighting"/>
    <m/>
    <s v="Buildings: Lighting"/>
    <m/>
    <n v="88"/>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appliances"/>
    <m/>
    <s v="Buildings: Appliances"/>
    <m/>
    <n v="89"/>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6"/>
    <s v="other component"/>
    <m/>
    <s v="Buildings: Other Components"/>
    <m/>
    <n v="90"/>
    <x v="0"/>
    <s v="R&amp;D Capital Cost Reductions"/>
    <s v="RnD building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7"/>
    <m/>
    <m/>
    <s v="Carbon Capture and Sequestration"/>
    <m/>
    <n v="91"/>
    <x v="0"/>
    <s v="R&amp;D Capital Cost Reductions"/>
    <s v="RnD CCS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ard coal es"/>
    <m/>
    <s v="Electricity: Hard Coal"/>
    <m/>
    <n v="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nonpeaker es"/>
    <m/>
    <s v="Electricity: Natural Gas Nonpeaker"/>
    <m/>
    <n v="9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uclear es"/>
    <m/>
    <s v="Electricity: Nuclear"/>
    <m/>
    <n v="94"/>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hydro es"/>
    <m/>
    <s v="Electricity: Hydro"/>
    <m/>
    <n v="95"/>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nshore wind es"/>
    <m/>
    <s v="Electricity: Onshore Wind"/>
    <m/>
    <n v="96"/>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PV es"/>
    <m/>
    <s v="Electricity: Solar PV"/>
    <m/>
    <n v="97"/>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solar thermal es"/>
    <m/>
    <s v="Electricity: Solar Thermal"/>
    <m/>
    <n v="98"/>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biomass es"/>
    <m/>
    <s v="Electricity: Biomass"/>
    <m/>
    <n v="99"/>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natural gas peaker es"/>
    <m/>
    <s v="Electricity: Natural Gas Peaker"/>
    <m/>
    <n v="192"/>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lignite es"/>
    <m/>
    <s v="Electricity: Lignite"/>
    <m/>
    <n v="180"/>
    <x v="1"/>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8"/>
    <s v="offshore wind es"/>
    <m/>
    <s v="Electricity: Offshore Wind"/>
    <m/>
    <n v="183"/>
    <x v="0"/>
    <s v="R&amp;D Capital Cost Reductions"/>
    <s v="RnD electricit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griculture and forestry 01T03"/>
    <m/>
    <s v="Industry: Agriculture and Forestry"/>
    <m/>
    <n v="146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al mining 05"/>
    <m/>
    <s v="Industry: Coal Mining"/>
    <m/>
    <n v="146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il and gas extraction 06"/>
    <m/>
    <s v="Industry: Oil and Gas Extraction"/>
    <m/>
    <n v="146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ining and quarrying 07T08"/>
    <m/>
    <s v="Industry: Other Mining and Quarrying"/>
    <m/>
    <n v="146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food beverage and tobacco 10T12"/>
    <m/>
    <s v="Industry: Food Beverage and Tobacco"/>
    <m/>
    <n v="146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textiles apparel and leather 13T15"/>
    <m/>
    <s v="Industry: Textiles Apparel and Leather"/>
    <m/>
    <n v="146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ood products 16"/>
    <m/>
    <s v="Industry: Wood Products"/>
    <m/>
    <n v="146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pulp paper and printing 17T18"/>
    <m/>
    <s v="Industry: Pulp Paper and Printing"/>
    <m/>
    <n v="146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efined petroleum and coke 19"/>
    <m/>
    <s v="Industry: Refined Petroleum and Coke"/>
    <m/>
    <n v="147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hemicals 20"/>
    <m/>
    <s v="Industry: Chemicals"/>
    <m/>
    <n v="147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ubber and plastic products 22"/>
    <m/>
    <s v="Industry: Rubber and Plastic Products"/>
    <m/>
    <n v="147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glass and glass products 231"/>
    <m/>
    <s v="Industry: Glass and Glass Products"/>
    <m/>
    <n v="147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ement and other nonmetallic minerals 239"/>
    <m/>
    <s v="Industry: Cement and Other Nonmetallic Minerals"/>
    <m/>
    <n v="147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iron and steel 241"/>
    <m/>
    <s v="Industry: Iron and Steel"/>
    <m/>
    <n v="147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etals 242"/>
    <m/>
    <s v="Industry: Other Metals"/>
    <m/>
    <n v="147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metal products except machinery and vehicles 25"/>
    <m/>
    <s v="Industry: Metal Products Except Machinery and Vehicles"/>
    <m/>
    <n v="1477"/>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mputers and electronics 26"/>
    <m/>
    <s v="Industry: Computers and Electronics"/>
    <m/>
    <n v="1478"/>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appliances and electrical equipment 27"/>
    <m/>
    <s v="Industry: Appliances and Electrical Equipment"/>
    <m/>
    <n v="1479"/>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chinery 28"/>
    <m/>
    <s v="Industry: Other Machinery"/>
    <m/>
    <n v="1480"/>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road vehicles 29"/>
    <m/>
    <s v="Industry: Road Vehicles"/>
    <m/>
    <n v="1481"/>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nonroad vehicles 30"/>
    <m/>
    <s v="Industry: Nonroad Vehicles"/>
    <m/>
    <n v="1482"/>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other manufacturing 31T33"/>
    <m/>
    <s v="Industry: Other Manufacturing"/>
    <m/>
    <n v="1483"/>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energy pipelines and gas processing 352T353"/>
    <m/>
    <s v="Industry: Energy Pipelines and Gas Processing"/>
    <m/>
    <n v="1484"/>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water and waste 36T39"/>
    <m/>
    <s v="Industry: Water and Waste"/>
    <m/>
    <n v="1485"/>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79"/>
    <s v="construction 41T43"/>
    <m/>
    <s v="Industry: Construction"/>
    <m/>
    <n v="1486"/>
    <x v="0"/>
    <s v="R&amp;D Capital Cost Reductions"/>
    <s v="RnD industry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battery electric vehicle"/>
    <m/>
    <s v="Vehicles: Battery Electric"/>
    <m/>
    <n v="108"/>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natural gas vehicle"/>
    <m/>
    <s v="Vehicles: Natural Gas"/>
    <m/>
    <n v="109"/>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gasoline vehicle"/>
    <m/>
    <s v="Vehicles: Gasoline Engine"/>
    <m/>
    <n v="110"/>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diesel vehicle"/>
    <m/>
    <s v="Vehicles: Diesel Engine"/>
    <m/>
    <n v="111"/>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plugin hybrid vehicle"/>
    <m/>
    <s v="Vehicles: Plug-in Hybrid"/>
    <m/>
    <n v="112"/>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LPG vehicle"/>
    <m/>
    <s v="Vehicles: LPG"/>
    <m/>
    <n v="11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5"/>
    <x v="80"/>
    <s v="hydrogen vehicle"/>
    <m/>
    <s v="Vehicles: Hydrogen"/>
    <m/>
    <n v="523"/>
    <x v="0"/>
    <s v="R&amp;D Capital Cost Reductions"/>
    <s v="RnD transportation capital cost reduction"/>
    <n v="0"/>
    <n v="0.4"/>
    <n v="0.01"/>
    <s v="% reduction in cost"/>
    <s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6"/>
    <x v="81"/>
    <m/>
    <m/>
    <m/>
    <m/>
    <n v="525"/>
    <x v="0"/>
    <s v="Direct Air Capture"/>
    <s v="geoeng direct air capture"/>
    <n v="0"/>
    <n v="1"/>
    <n v="0.01"/>
    <s v="% of potential achieved"/>
    <s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quot;Agriculture, Land Use, and Forestry&quot; category.) // **Guidance for setting values:** A 100% setting implies large DAC research and development investments starting today, and aggressive deployment. The global 1.5-degree-compatible trajectory from a 2019 Nature paper from Realmonte et al is used in the EPS model and, with DAC deployment beginning in 2045, however the vast majority of DAC deployment will occur after 2050."/>
    <s v="direct-air-capture.html#dac"/>
    <s v="direct-air-capture.html"/>
  </r>
  <r>
    <x v="7"/>
    <x v="77"/>
    <x v="82"/>
    <s v="heating"/>
    <m/>
    <s v="Buildings: Heating"/>
    <m/>
    <n v="114"/>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cooling and ventilation"/>
    <m/>
    <s v="Buildings: Cooling and Ventilation"/>
    <m/>
    <n v="115"/>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envelope"/>
    <m/>
    <s v="Buildings: Envelope"/>
    <m/>
    <n v="750"/>
    <x v="1"/>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lighting"/>
    <m/>
    <s v="Buildings: Lighting"/>
    <m/>
    <n v="117"/>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appliances"/>
    <m/>
    <s v="Buildings: Appliances"/>
    <m/>
    <n v="118"/>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2"/>
    <s v="other component"/>
    <m/>
    <s v="Buildings: Other Components"/>
    <m/>
    <n v="119"/>
    <x v="0"/>
    <s v="R&amp;D Fuel Use Reductions"/>
    <s v="RnD building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3"/>
    <m/>
    <m/>
    <s v="Carbon Capture and Sequestration"/>
    <m/>
    <n v="120"/>
    <x v="0"/>
    <s v="R&amp;D Fuel Use Reductions"/>
    <s v="RnD CCS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ard coal es"/>
    <m/>
    <s v="Electricity: Hard Coal"/>
    <m/>
    <n v="121"/>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nonpeaker es"/>
    <m/>
    <s v="Electricity: Natural Gas Nonpeaker"/>
    <m/>
    <n v="122"/>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uclear es"/>
    <m/>
    <s v="Electricity: Nuclear"/>
    <m/>
    <n v="12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hydro es"/>
    <m/>
    <s v="Electricity: Hydro"/>
    <m/>
    <n v="75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nshore wind es"/>
    <m/>
    <s v="Electricity: Onshore Wind"/>
    <m/>
    <n v="752"/>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PV es"/>
    <m/>
    <s v="Electricity: Solar PV"/>
    <m/>
    <n v="753"/>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solar thermal es"/>
    <m/>
    <s v="Electricity: Solar Thermal"/>
    <m/>
    <n v="754"/>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biomass es"/>
    <m/>
    <s v="Electricity: Biomass"/>
    <m/>
    <n v="124"/>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natural gas peaker es"/>
    <m/>
    <s v="Electricity: Natural Gas Peaker"/>
    <m/>
    <n v="193"/>
    <x v="0"/>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lignite es"/>
    <m/>
    <s v="Electricity: Lignite"/>
    <m/>
    <n v="181"/>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4"/>
    <s v="offshore wind es"/>
    <m/>
    <s v="Electricity: Offshore Wind"/>
    <m/>
    <n v="755"/>
    <x v="1"/>
    <s v="R&amp;D Fuel Use Reductions"/>
    <s v="RnD electricit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griculture and forestry 01T03"/>
    <m/>
    <s v="Industry: Agriculture and Forestry"/>
    <m/>
    <n v="148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al mining 05"/>
    <m/>
    <s v="Industry: Coal Mining"/>
    <m/>
    <n v="148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il and gas extraction 06"/>
    <m/>
    <s v="Industry: Oil and Gas Extraction"/>
    <m/>
    <n v="148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ining and quarrying 07T08"/>
    <m/>
    <s v="Industry: Other Mining and Quarrying"/>
    <m/>
    <n v="149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food beverage and tobacco 10T12"/>
    <m/>
    <s v="Industry: Food Beverage and Tobacco"/>
    <m/>
    <n v="149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textiles apparel and leather 13T15"/>
    <m/>
    <s v="Industry: Textiles Apparel and Leather"/>
    <m/>
    <n v="149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ood products 16"/>
    <m/>
    <s v="Industry: Wood Products"/>
    <m/>
    <n v="149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pulp paper and printing 17T18"/>
    <m/>
    <s v="Industry: Pulp Paper and Printing"/>
    <m/>
    <n v="149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efined petroleum and coke 19"/>
    <m/>
    <s v="Industry: Refined Petroleum and Coke"/>
    <m/>
    <n v="149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hemicals 20"/>
    <m/>
    <s v="Industry: Chemicals"/>
    <m/>
    <n v="149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ubber and plastic products 22"/>
    <m/>
    <s v="Industry: Rubber and Plastic Products"/>
    <m/>
    <n v="149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glass and glass products 231"/>
    <m/>
    <s v="Industry: Glass and Glass Products"/>
    <m/>
    <n v="149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ement and other nonmetallic minerals 239"/>
    <m/>
    <s v="Industry: Cement and Other Nonmetallic Minerals"/>
    <m/>
    <n v="149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iron and steel 241"/>
    <m/>
    <s v="Industry: Iron and Steel"/>
    <m/>
    <n v="150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etals 242"/>
    <m/>
    <s v="Industry: Other Metals"/>
    <m/>
    <n v="150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metal products except machinery and vehicles 25"/>
    <m/>
    <s v="Industry: Metal Products Except Machinery and Vehicles"/>
    <m/>
    <n v="1502"/>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mputers and electronics 26"/>
    <m/>
    <s v="Industry: Computers and Electronics"/>
    <m/>
    <n v="1503"/>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appliances and electrical equipment 27"/>
    <m/>
    <s v="Industry: Appliances and Electrical Equipment"/>
    <m/>
    <n v="1504"/>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chinery 28"/>
    <m/>
    <s v="Industry: Other Machinery"/>
    <m/>
    <n v="1505"/>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road vehicles 29"/>
    <m/>
    <s v="Industry: Road Vehicles"/>
    <m/>
    <n v="1506"/>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nonroad vehicles 30"/>
    <m/>
    <s v="Industry: Nonroad Vehicles"/>
    <m/>
    <n v="1507"/>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other manufacturing 31T33"/>
    <m/>
    <s v="Industry: Other Manufacturing"/>
    <m/>
    <n v="1508"/>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energy pipelines and gas processing 352T353"/>
    <m/>
    <s v="Industry: Energy Pipelines and Gas Processing"/>
    <m/>
    <n v="1509"/>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water and waste 36T39"/>
    <m/>
    <s v="Industry: Water and Waste"/>
    <m/>
    <n v="1510"/>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5"/>
    <s v="construction 41T43"/>
    <m/>
    <s v="Industry: Construction"/>
    <m/>
    <n v="1511"/>
    <x v="0"/>
    <s v="R&amp;D Fuel Use Reductions"/>
    <s v="RnD industry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battery electric vehicle"/>
    <m/>
    <s v="Vehicles: Battery Electric"/>
    <m/>
    <n v="133"/>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natural gas vehicle"/>
    <m/>
    <s v="Vehicles: Natural Gas"/>
    <m/>
    <n v="13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gasoline vehicle"/>
    <m/>
    <s v="Vehicles: Gasoline Engine"/>
    <m/>
    <n v="135"/>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diesel vehicle"/>
    <m/>
    <s v="Vehicles: Diesel Engine"/>
    <m/>
    <n v="136"/>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plugin hybrid vehicle"/>
    <m/>
    <s v="Vehicles: Plug-in Hybrid"/>
    <m/>
    <n v="137"/>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LPG vehicle"/>
    <m/>
    <s v="Vehicles: LPG"/>
    <m/>
    <n v="138"/>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7"/>
    <x v="77"/>
    <x v="86"/>
    <s v="hydrogen vehicle"/>
    <m/>
    <s v="Vehicles: Hydrogen"/>
    <m/>
    <n v="524"/>
    <x v="0"/>
    <s v="R&amp;D Fuel Use Reductions"/>
    <s v="RnD transportation fuel use reduction"/>
    <n v="0"/>
    <n v="0.4"/>
    <n v="0.01"/>
    <s v="% reduction in fuel use"/>
    <s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s v="architectural-design.html#rnd"/>
    <s v="research-and-development.html"/>
  </r>
  <r>
    <x v="8"/>
    <x v="78"/>
    <x v="87"/>
    <s v="regular spending"/>
    <m/>
    <s v="Regular Spending"/>
    <m/>
    <n v="545"/>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deficit spending"/>
    <m/>
    <s v="Budget Deficit"/>
    <m/>
    <n v="546"/>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household taxes"/>
    <m/>
    <s v="Household Taxes"/>
    <m/>
    <n v="547"/>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payroll taxes"/>
    <m/>
    <s v="Payroll Taxes"/>
    <m/>
    <n v="548"/>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8"/>
    <x v="87"/>
    <s v="corporate taxes"/>
    <m/>
    <s v="Corporate Income Taxes"/>
    <m/>
    <n v="549"/>
    <x v="0"/>
    <s v=""/>
    <s v="GRA carbon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regular spending"/>
    <m/>
    <s v="Regular Spending"/>
    <m/>
    <n v="550"/>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deficit spending"/>
    <m/>
    <s v="Budget Deficit"/>
    <m/>
    <n v="551"/>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household taxes"/>
    <m/>
    <s v="Household Taxes"/>
    <m/>
    <n v="552"/>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payroll taxes"/>
    <m/>
    <s v="Payroll Taxes"/>
    <m/>
    <n v="553"/>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79"/>
    <x v="88"/>
    <s v="corporate taxes"/>
    <m/>
    <s v="Corporate Income Taxes"/>
    <m/>
    <n v="554"/>
    <x v="0"/>
    <s v=""/>
    <s v="GRA fuel tax revenue"/>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regular spending"/>
    <m/>
    <s v="Regular Spending"/>
    <m/>
    <n v="555"/>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deficit spending"/>
    <m/>
    <s v="Budget Deficit"/>
    <m/>
    <n v="556"/>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household taxes"/>
    <m/>
    <s v="Household Taxes"/>
    <m/>
    <n v="557"/>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payroll taxes"/>
    <m/>
    <s v="Payroll Taxes"/>
    <m/>
    <n v="558"/>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0"/>
    <x v="89"/>
    <s v="corporate taxes"/>
    <m/>
    <s v="Corporate Income Taxes"/>
    <m/>
    <n v="559"/>
    <x v="0"/>
    <s v=""/>
    <s v="GRA EV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regular spending"/>
    <m/>
    <s v="Regular Spending"/>
    <m/>
    <n v="560"/>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deficit spending"/>
    <m/>
    <s v="Budget Deficit"/>
    <m/>
    <n v="561"/>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household taxes"/>
    <m/>
    <s v="Household Taxes"/>
    <m/>
    <n v="562"/>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payroll taxes"/>
    <m/>
    <s v="Payroll Taxes"/>
    <m/>
    <n v="563"/>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1"/>
    <x v="90"/>
    <s v="corporate taxes"/>
    <m/>
    <s v="Corporate Income Taxes"/>
    <m/>
    <n v="564"/>
    <x v="0"/>
    <s v=""/>
    <s v="GRA elec gen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regular spending"/>
    <m/>
    <s v="Regular Spending"/>
    <m/>
    <n v="565"/>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deficit spending"/>
    <m/>
    <s v="Budget Deficit"/>
    <m/>
    <n v="566"/>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household taxes"/>
    <m/>
    <s v="Household Taxes"/>
    <m/>
    <n v="567"/>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payroll taxes"/>
    <m/>
    <s v="Payroll Taxes"/>
    <m/>
    <n v="568"/>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2"/>
    <x v="91"/>
    <s v="corporate taxes"/>
    <m/>
    <s v="Corporate Income Taxes"/>
    <m/>
    <n v="569"/>
    <x v="0"/>
    <s v=""/>
    <s v="GRA elec cap const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regular spending"/>
    <m/>
    <s v="Regular Spending"/>
    <m/>
    <n v="570"/>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deficit spending"/>
    <m/>
    <s v="Budget Deficit"/>
    <m/>
    <n v="571"/>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household taxes"/>
    <m/>
    <s v="Household Taxes"/>
    <m/>
    <n v="572"/>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payroll taxes"/>
    <m/>
    <s v="Payroll Taxes"/>
    <m/>
    <n v="573"/>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14"/>
    <x v="92"/>
    <s v="corporate taxes"/>
    <m/>
    <s v="Corporate Income Taxes"/>
    <m/>
    <n v="574"/>
    <x v="0"/>
    <s v=""/>
    <s v="GRA dist solar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regular spending"/>
    <m/>
    <s v="Regular Spending"/>
    <m/>
    <n v="575"/>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deficit spending"/>
    <m/>
    <s v="Budget Deficit"/>
    <m/>
    <n v="576"/>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household taxes"/>
    <m/>
    <s v="Household Taxes"/>
    <m/>
    <n v="577"/>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payroll taxes"/>
    <m/>
    <s v="Payroll Taxes"/>
    <m/>
    <n v="578"/>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3"/>
    <x v="93"/>
    <s v="corporate taxes"/>
    <m/>
    <s v="Corporate Income Taxes"/>
    <m/>
    <n v="579"/>
    <x v="0"/>
    <s v=""/>
    <s v="GRA fuel subsidy"/>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regular spending"/>
    <m/>
    <s v="Regular Spending"/>
    <m/>
    <n v="580"/>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deficit spending"/>
    <m/>
    <s v="Budget Deficit"/>
    <m/>
    <n v="581"/>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household taxes"/>
    <m/>
    <s v="Household Taxes"/>
    <m/>
    <n v="582"/>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payroll taxes"/>
    <m/>
    <s v="Payroll Taxes"/>
    <m/>
    <n v="583"/>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4"/>
    <x v="94"/>
    <s v="corporate taxes"/>
    <m/>
    <s v="Corporate Income Taxes"/>
    <m/>
    <n v="584"/>
    <x v="0"/>
    <s v=""/>
    <s v="GRA national debt interest"/>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regular spending"/>
    <m/>
    <s v="Regular Spending"/>
    <m/>
    <n v="585"/>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deficit spending"/>
    <m/>
    <s v="Budget Deficit"/>
    <m/>
    <n v="586"/>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household taxes"/>
    <m/>
    <s v="Household Taxes"/>
    <m/>
    <n v="587"/>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payroll taxes"/>
    <m/>
    <s v="Payroll Taxes"/>
    <m/>
    <n v="588"/>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8"/>
    <x v="85"/>
    <x v="95"/>
    <s v="corporate taxes"/>
    <m/>
    <s v="Corporate Income Taxes"/>
    <m/>
    <n v="589"/>
    <x v="0"/>
    <s v=""/>
    <s v="GRA remaining cash flow changes"/>
    <n v="0"/>
    <n v="10"/>
    <n v="1"/>
    <s v="weight"/>
    <s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quot;climate dividend&quot;)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
    <s v="io-model.html"/>
    <s v=""/>
  </r>
  <r>
    <x v="9"/>
    <x v="86"/>
    <x v="96"/>
    <m/>
    <m/>
    <m/>
    <m/>
    <n v="543"/>
    <x v="1"/>
    <s v=""/>
    <s v="settings exogenous GDP adjustment"/>
    <n v="0"/>
    <n v="1"/>
    <n v="1"/>
    <s v="on/off"/>
    <s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
    <s v=""/>
    <s v=""/>
  </r>
  <r>
    <x v="9"/>
    <x v="87"/>
    <x v="97"/>
    <m/>
    <m/>
    <m/>
    <m/>
    <n v="1601"/>
    <x v="1"/>
    <s v=""/>
    <s v=""/>
    <n v="0"/>
    <n v="1"/>
    <n v="1"/>
    <s v="on/off"/>
    <s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F0F2F-C431-4653-BBCD-77D71FBD154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D102" firstHeaderRow="1" firstDataRow="2" firstDataCol="2"/>
  <pivotFields count="18">
    <pivotField axis="axisRow" compact="0" outline="0" showAll="0" defaultSubtotal="0">
      <items count="10">
        <item x="4"/>
        <item x="1"/>
        <item x="9"/>
        <item x="6"/>
        <item x="5"/>
        <item x="2"/>
        <item x="8"/>
        <item x="3"/>
        <item x="7"/>
        <item x="0"/>
      </items>
    </pivotField>
    <pivotField compact="0" outline="0" showAll="0" defaultSubtotal="0">
      <items count="88">
        <item x="54"/>
        <item x="55"/>
        <item x="18"/>
        <item x="10"/>
        <item x="11"/>
        <item x="37"/>
        <item x="75"/>
        <item x="19"/>
        <item x="67"/>
        <item x="78"/>
        <item x="38"/>
        <item x="21"/>
        <item x="22"/>
        <item x="20"/>
        <item x="39"/>
        <item x="12"/>
        <item x="0"/>
        <item x="86"/>
        <item x="58"/>
        <item x="24"/>
        <item x="76"/>
        <item x="13"/>
        <item x="14"/>
        <item x="40"/>
        <item x="25"/>
        <item x="1"/>
        <item x="2"/>
        <item x="3"/>
        <item x="4"/>
        <item x="82"/>
        <item x="81"/>
        <item x="42"/>
        <item x="41"/>
        <item x="68"/>
        <item x="80"/>
        <item x="69"/>
        <item x="70"/>
        <item x="5"/>
        <item x="44"/>
        <item x="46"/>
        <item x="45"/>
        <item x="43"/>
        <item x="72"/>
        <item x="57"/>
        <item x="6"/>
        <item x="73"/>
        <item x="83"/>
        <item x="79"/>
        <item x="74"/>
        <item x="77"/>
        <item x="56"/>
        <item x="26"/>
        <item x="7"/>
        <item x="60"/>
        <item x="15"/>
        <item x="59"/>
        <item x="47"/>
        <item x="27"/>
        <item x="48"/>
        <item x="61"/>
        <item x="8"/>
        <item x="49"/>
        <item x="50"/>
        <item x="51"/>
        <item x="9"/>
        <item x="52"/>
        <item x="84"/>
        <item x="28"/>
        <item x="23"/>
        <item x="29"/>
        <item x="30"/>
        <item x="31"/>
        <item x="65"/>
        <item x="17"/>
        <item x="53"/>
        <item x="32"/>
        <item x="33"/>
        <item x="34"/>
        <item x="85"/>
        <item x="16"/>
        <item x="66"/>
        <item x="63"/>
        <item x="35"/>
        <item x="36"/>
        <item x="71"/>
        <item x="87"/>
        <item x="64"/>
        <item x="62"/>
      </items>
    </pivotField>
    <pivotField axis="axisRow" compact="0" outline="0" showAll="0" defaultSubtotal="0">
      <items count="98">
        <item x="68"/>
        <item x="4"/>
        <item x="75"/>
        <item x="8"/>
        <item x="3"/>
        <item x="25"/>
        <item x="72"/>
        <item x="71"/>
        <item x="18"/>
        <item x="12"/>
        <item x="15"/>
        <item x="17"/>
        <item x="28"/>
        <item x="23"/>
        <item x="29"/>
        <item x="30"/>
        <item x="97"/>
        <item x="96"/>
        <item x="19"/>
        <item x="1"/>
        <item x="24"/>
        <item x="26"/>
        <item x="55"/>
        <item x="56"/>
        <item x="39"/>
        <item x="60"/>
        <item x="59"/>
        <item x="81"/>
        <item x="66"/>
        <item x="41"/>
        <item x="45"/>
        <item x="47"/>
        <item x="46"/>
        <item x="44"/>
        <item x="57"/>
        <item x="58"/>
        <item x="67"/>
        <item x="37"/>
        <item x="61"/>
        <item x="48"/>
        <item x="62"/>
        <item x="43"/>
        <item x="42"/>
        <item x="51"/>
        <item x="52"/>
        <item x="53"/>
        <item x="10"/>
        <item x="65"/>
        <item x="63"/>
        <item x="40"/>
        <item x="74"/>
        <item x="87"/>
        <item x="92"/>
        <item x="91"/>
        <item x="90"/>
        <item x="89"/>
        <item x="93"/>
        <item x="88"/>
        <item x="94"/>
        <item x="95"/>
        <item x="38"/>
        <item x="5"/>
        <item x="13"/>
        <item x="7"/>
        <item x="31"/>
        <item x="14"/>
        <item x="35"/>
        <item x="64"/>
        <item x="21"/>
        <item x="22"/>
        <item x="9"/>
        <item x="69"/>
        <item x="54"/>
        <item x="50"/>
        <item x="33"/>
        <item x="6"/>
        <item x="49"/>
        <item x="27"/>
        <item x="32"/>
        <item x="0"/>
        <item x="34"/>
        <item x="2"/>
        <item x="11"/>
        <item x="20"/>
        <item x="76"/>
        <item x="82"/>
        <item x="77"/>
        <item x="83"/>
        <item x="78"/>
        <item x="84"/>
        <item x="79"/>
        <item x="85"/>
        <item x="80"/>
        <item x="86"/>
        <item x="16"/>
        <item x="36"/>
        <item x="70"/>
        <item x="7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2"/>
  </rowFields>
  <rowItems count="98">
    <i>
      <x/>
      <x v="22"/>
    </i>
    <i r="1">
      <x v="23"/>
    </i>
    <i r="1">
      <x v="25"/>
    </i>
    <i r="1">
      <x v="26"/>
    </i>
    <i r="1">
      <x v="34"/>
    </i>
    <i r="1">
      <x v="35"/>
    </i>
    <i r="1">
      <x v="38"/>
    </i>
    <i r="1">
      <x v="40"/>
    </i>
    <i r="1">
      <x v="48"/>
    </i>
    <i r="1">
      <x v="67"/>
    </i>
    <i>
      <x v="1"/>
      <x v="9"/>
    </i>
    <i r="1">
      <x v="10"/>
    </i>
    <i r="1">
      <x v="11"/>
    </i>
    <i r="1">
      <x v="46"/>
    </i>
    <i r="1">
      <x v="62"/>
    </i>
    <i r="1">
      <x v="65"/>
    </i>
    <i r="1">
      <x v="82"/>
    </i>
    <i r="1">
      <x v="94"/>
    </i>
    <i>
      <x v="2"/>
      <x v="16"/>
    </i>
    <i r="1">
      <x v="17"/>
    </i>
    <i>
      <x v="3"/>
      <x/>
    </i>
    <i r="1">
      <x v="2"/>
    </i>
    <i r="1">
      <x v="6"/>
    </i>
    <i r="1">
      <x v="7"/>
    </i>
    <i r="1">
      <x v="50"/>
    </i>
    <i r="1">
      <x v="71"/>
    </i>
    <i r="1">
      <x v="96"/>
    </i>
    <i r="1">
      <x v="97"/>
    </i>
    <i>
      <x v="4"/>
      <x v="28"/>
    </i>
    <i r="1">
      <x v="36"/>
    </i>
    <i r="1">
      <x v="47"/>
    </i>
    <i>
      <x v="5"/>
      <x v="5"/>
    </i>
    <i r="1">
      <x v="8"/>
    </i>
    <i r="1">
      <x v="12"/>
    </i>
    <i r="1">
      <x v="13"/>
    </i>
    <i r="1">
      <x v="14"/>
    </i>
    <i r="1">
      <x v="15"/>
    </i>
    <i r="1">
      <x v="18"/>
    </i>
    <i r="1">
      <x v="20"/>
    </i>
    <i r="1">
      <x v="21"/>
    </i>
    <i r="1">
      <x v="64"/>
    </i>
    <i r="1">
      <x v="66"/>
    </i>
    <i r="1">
      <x v="68"/>
    </i>
    <i r="1">
      <x v="69"/>
    </i>
    <i r="1">
      <x v="74"/>
    </i>
    <i r="1">
      <x v="77"/>
    </i>
    <i r="1">
      <x v="78"/>
    </i>
    <i r="1">
      <x v="80"/>
    </i>
    <i r="1">
      <x v="83"/>
    </i>
    <i r="1">
      <x v="95"/>
    </i>
    <i>
      <x v="6"/>
      <x v="51"/>
    </i>
    <i r="1">
      <x v="52"/>
    </i>
    <i r="1">
      <x v="53"/>
    </i>
    <i r="1">
      <x v="54"/>
    </i>
    <i r="1">
      <x v="55"/>
    </i>
    <i r="1">
      <x v="56"/>
    </i>
    <i r="1">
      <x v="57"/>
    </i>
    <i r="1">
      <x v="58"/>
    </i>
    <i r="1">
      <x v="59"/>
    </i>
    <i>
      <x v="7"/>
      <x v="24"/>
    </i>
    <i r="1">
      <x v="29"/>
    </i>
    <i r="1">
      <x v="30"/>
    </i>
    <i r="1">
      <x v="31"/>
    </i>
    <i r="1">
      <x v="32"/>
    </i>
    <i r="1">
      <x v="33"/>
    </i>
    <i r="1">
      <x v="37"/>
    </i>
    <i r="1">
      <x v="39"/>
    </i>
    <i r="1">
      <x v="41"/>
    </i>
    <i r="1">
      <x v="42"/>
    </i>
    <i r="1">
      <x v="43"/>
    </i>
    <i r="1">
      <x v="44"/>
    </i>
    <i r="1">
      <x v="45"/>
    </i>
    <i r="1">
      <x v="49"/>
    </i>
    <i r="1">
      <x v="60"/>
    </i>
    <i r="1">
      <x v="72"/>
    </i>
    <i r="1">
      <x v="73"/>
    </i>
    <i r="1">
      <x v="76"/>
    </i>
    <i>
      <x v="8"/>
      <x v="27"/>
    </i>
    <i r="1">
      <x v="84"/>
    </i>
    <i r="1">
      <x v="85"/>
    </i>
    <i r="1">
      <x v="86"/>
    </i>
    <i r="1">
      <x v="87"/>
    </i>
    <i r="1">
      <x v="88"/>
    </i>
    <i r="1">
      <x v="89"/>
    </i>
    <i r="1">
      <x v="90"/>
    </i>
    <i r="1">
      <x v="91"/>
    </i>
    <i r="1">
      <x v="92"/>
    </i>
    <i r="1">
      <x v="93"/>
    </i>
    <i>
      <x v="9"/>
      <x v="1"/>
    </i>
    <i r="1">
      <x v="3"/>
    </i>
    <i r="1">
      <x v="4"/>
    </i>
    <i r="1">
      <x v="19"/>
    </i>
    <i r="1">
      <x v="61"/>
    </i>
    <i r="1">
      <x v="63"/>
    </i>
    <i r="1">
      <x v="70"/>
    </i>
    <i r="1">
      <x v="75"/>
    </i>
    <i r="1">
      <x v="79"/>
    </i>
    <i r="1">
      <x v="81"/>
    </i>
  </rowItems>
  <colFields count="1">
    <field x="8"/>
  </colFields>
  <colItems count="2">
    <i>
      <x/>
    </i>
    <i>
      <x v="1"/>
    </i>
  </colItems>
  <dataFields count="1">
    <dataField name="Count of Policy ID Number" fld="7" subtotal="count" baseField="1" baseItem="0"/>
  </dataFields>
  <formats count="16">
    <format dxfId="15">
      <pivotArea outline="0" fieldPosition="0">
        <references count="3">
          <reference field="0" count="1" selected="0">
            <x v="2"/>
          </reference>
          <reference field="2" count="2" selected="0">
            <x v="16"/>
            <x v="17"/>
          </reference>
          <reference field="8" count="1" selected="0">
            <x v="0"/>
          </reference>
        </references>
      </pivotArea>
    </format>
    <format dxfId="14">
      <pivotArea dataOnly="0" labelOnly="1" outline="0" fieldPosition="0">
        <references count="2">
          <reference field="0" count="1" selected="0">
            <x v="2"/>
          </reference>
          <reference field="2" count="2">
            <x v="16"/>
            <x v="17"/>
          </reference>
        </references>
      </pivotArea>
    </format>
    <format dxfId="13">
      <pivotArea outline="0" fieldPosition="0">
        <references count="3">
          <reference field="0" count="1" selected="0">
            <x v="5"/>
          </reference>
          <reference field="2" count="1" selected="0">
            <x v="64"/>
          </reference>
          <reference field="8" count="1" selected="0">
            <x v="0"/>
          </reference>
        </references>
      </pivotArea>
    </format>
    <format dxfId="12">
      <pivotArea dataOnly="0" labelOnly="1" outline="0" fieldPosition="0">
        <references count="2">
          <reference field="0" count="1" selected="0">
            <x v="5"/>
          </reference>
          <reference field="2" count="1">
            <x v="64"/>
          </reference>
        </references>
      </pivotArea>
    </format>
    <format dxfId="11">
      <pivotArea outline="0" fieldPosition="0">
        <references count="3">
          <reference field="0" count="1" selected="0">
            <x v="9"/>
          </reference>
          <reference field="2" count="1" selected="0">
            <x v="81"/>
          </reference>
          <reference field="8" count="1" selected="0">
            <x v="0"/>
          </reference>
        </references>
      </pivotArea>
    </format>
    <format dxfId="10">
      <pivotArea dataOnly="0" labelOnly="1" outline="0" fieldPosition="0">
        <references count="2">
          <reference field="0" count="1" selected="0">
            <x v="9"/>
          </reference>
          <reference field="2" count="1">
            <x v="81"/>
          </reference>
        </references>
      </pivotArea>
    </format>
    <format dxfId="9">
      <pivotArea outline="0" fieldPosition="0">
        <references count="3">
          <reference field="0" count="1" selected="0">
            <x v="9"/>
          </reference>
          <reference field="2" count="1" selected="0">
            <x v="19"/>
          </reference>
          <reference field="8" count="1" selected="0">
            <x v="0"/>
          </reference>
        </references>
      </pivotArea>
    </format>
    <format dxfId="8">
      <pivotArea dataOnly="0" labelOnly="1" outline="0" fieldPosition="0">
        <references count="2">
          <reference field="0" count="1" selected="0">
            <x v="9"/>
          </reference>
          <reference field="2" count="1">
            <x v="19"/>
          </reference>
        </references>
      </pivotArea>
    </format>
    <format dxfId="7">
      <pivotArea outline="0" fieldPosition="0">
        <references count="2">
          <reference field="0" count="1" selected="0">
            <x v="3"/>
          </reference>
          <reference field="2" count="1" selected="0">
            <x v="96"/>
          </reference>
        </references>
      </pivotArea>
    </format>
    <format dxfId="6">
      <pivotArea dataOnly="0" labelOnly="1" outline="0" fieldPosition="0">
        <references count="2">
          <reference field="0" count="1" selected="0">
            <x v="3"/>
          </reference>
          <reference field="2" count="1">
            <x v="96"/>
          </reference>
        </references>
      </pivotArea>
    </format>
    <format dxfId="5">
      <pivotArea outline="0" fieldPosition="0">
        <references count="2">
          <reference field="0" count="1" selected="0">
            <x v="5"/>
          </reference>
          <reference field="2" count="1" selected="0">
            <x v="15"/>
          </reference>
        </references>
      </pivotArea>
    </format>
    <format dxfId="4">
      <pivotArea dataOnly="0" labelOnly="1" outline="0" fieldPosition="0">
        <references count="2">
          <reference field="0" count="1" selected="0">
            <x v="5"/>
          </reference>
          <reference field="2" count="1">
            <x v="15"/>
          </reference>
        </references>
      </pivotArea>
    </format>
    <format dxfId="3">
      <pivotArea outline="0" fieldPosition="0">
        <references count="2">
          <reference field="0" count="1" selected="0">
            <x v="5"/>
          </reference>
          <reference field="2" count="1" selected="0">
            <x v="64"/>
          </reference>
        </references>
      </pivotArea>
    </format>
    <format dxfId="2">
      <pivotArea outline="0" fieldPosition="0">
        <references count="2">
          <reference field="0" count="1" selected="0">
            <x v="9"/>
          </reference>
          <reference field="2" count="1" selected="0">
            <x v="19"/>
          </reference>
        </references>
      </pivotArea>
    </format>
    <format dxfId="1">
      <pivotArea outline="0" fieldPosition="0">
        <references count="2">
          <reference field="0" count="1" selected="0">
            <x v="9"/>
          </reference>
          <reference field="2" count="1" selected="0">
            <x v="81"/>
          </reference>
        </references>
      </pivotArea>
    </format>
    <format dxfId="0">
      <pivotArea outline="0" fieldPosition="0">
        <references count="2">
          <reference field="0" count="1" selected="0">
            <x v="2"/>
          </reference>
          <reference field="2" count="2" selected="0">
            <x v="16"/>
            <x v="1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E2478-D9E8-4319-AE03-D9E062A45371}" name="OutputGraphs" displayName="OutputGraphs" ref="A1:S191" totalsRowShown="0" headerRowDxfId="37" dataDxfId="36" tableBorderDxfId="35">
  <tableColumns count="19">
    <tableColumn id="1" xr3:uid="{4732009D-8721-4621-83BA-81A321C5A6C8}" name="First Tier Menu Name" dataDxfId="34"/>
    <tableColumn id="2" xr3:uid="{E9FE637B-A30A-479D-A952-C88961D07825}" name="Second Tier Menu Name" dataDxfId="33"/>
    <tableColumn id="3" xr3:uid="{23EB1643-CC25-430A-8A98-5190C913C7B7}" name="Include?" dataDxfId="32"/>
    <tableColumn id="4" xr3:uid="{02A8D189-E5E7-41C7-BA0C-B8D2340A09E2}" name="Single or Multiple Variable" dataDxfId="31"/>
    <tableColumn id="5" xr3:uid="{FF273228-968C-4819-8CB6-58E090F6FD06}" name="Graph Style" dataDxfId="30"/>
    <tableColumn id="6" xr3:uid="{5EEC12AB-5EDB-4974-91FD-53084C82FFEB}" name="Axis Unit Label(s)" dataDxfId="29"/>
    <tableColumn id="7" xr3:uid="{BB400A98-F19D-4520-BA84-871D2974ED52}" name="Vensim Names of Graphed Variables" dataDxfId="28"/>
    <tableColumn id="8" xr3:uid="{4BBD6444-0874-4475-BC0C-106C93B18CE4}" name="Variable Names in Graph Key (for multiple variable graphs)" dataDxfId="27"/>
    <tableColumn id="9" xr3:uid="{7CA3FE29-0B50-4385-97C1-770589AF43E5}" name="Colors for Variables (for multiple variable graphs)" dataDxfId="26"/>
    <tableColumn id="10" xr3:uid="{CC74EAB4-0AF0-4A9D-8E85-49E9FAA5EAB1}" name="Target 1 Title" dataDxfId="25"/>
    <tableColumn id="11" xr3:uid="{C4AC9719-3A9A-49EF-B2A6-73EBEC26D218}" name="Target 1 Year" dataDxfId="24"/>
    <tableColumn id="12" xr3:uid="{4904FF55-F144-4DD1-96E2-B27747CF65D3}" name="Target 1 Min Value" dataDxfId="23"/>
    <tableColumn id="13" xr3:uid="{B9D3F872-0D89-4C6D-8783-AE56E3453827}" name="Target 1 Max Value" dataDxfId="22"/>
    <tableColumn id="14" xr3:uid="{C8CD726D-5038-4062-8D2E-56FF98D6063A}" name="Target 1 Description" dataDxfId="21"/>
    <tableColumn id="15" xr3:uid="{6B1C5B0A-AA35-476C-8159-F6FDF2829C5A}" name="Target 2 Title" dataDxfId="20"/>
    <tableColumn id="16" xr3:uid="{1179E562-0AB8-45B2-9A42-1EF586362470}" name="Target 2 Year" dataDxfId="19"/>
    <tableColumn id="17" xr3:uid="{B17CCCA7-33A7-480B-82CC-9059B0DD92ED}" name="Target 2 Min Value" dataDxfId="18"/>
    <tableColumn id="18" xr3:uid="{9CC8C038-E4E0-49E5-BE90-AEEF2522B552}" name="Target 2 Max Value" dataDxfId="17"/>
    <tableColumn id="19" xr3:uid="{6C385A5A-E8E4-4D7F-BE0A-0BBEBA079AD1}" name="Target 2 Description"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I14" dT="2023-03-21T19:56:02.32" personId="{5004215F-3BD2-47BD-A270-645EBC52137F}" id="{09AB21E9-D298-40DC-9514-27F5A6CDF500}">
    <text>Coleman to look for Canada reference?</text>
  </threadedComment>
  <threadedComment ref="I14" dT="2023-03-27T22:25:08.14" personId="{5004215F-3BD2-47BD-A270-645EBC52137F}" id="{C8846D2A-9468-4B23-A6FB-20A670D733AA}" parentId="{09AB21E9-D298-40DC-9514-27F5A6CDF500}">
    <text>Could try asking Betsy for a potential reference here</text>
  </threadedComment>
  <threadedComment ref="I14" dT="2023-03-29T15:45:36.37" personId="{CF873BCA-9800-486C-9418-32B1AF5AC367}" id="{B637D505-EE26-4C44-B2C6-E824671DA740}" parentId="{09AB21E9-D298-40DC-9514-27F5A6CDF500}">
    <text>Since the description is based on model results it may be possible to leave as is.</text>
  </threadedComment>
  <threadedComment ref="J14" dT="2022-05-27T20:34:42.12" personId="{C27A11BD-BBEA-414F-8653-7458147FC7FA}" id="{9BFE3C23-48E7-41A7-BD9D-05D162A317A1}">
    <text>Which file does this correspond to? BCEU?</text>
  </threadedComment>
  <threadedComment ref="I20" dT="2023-03-27T22:29:50.20" personId="{5004215F-3BD2-47BD-A270-645EBC52137F}" id="{6CF11626-A855-4522-AD8B-0D6E1D78D242}">
    <text>Coleman, find canadian statistic for building longevity</text>
  </threadedComment>
  <threadedComment ref="I20" dT="2023-03-28T15:39:19.49" personId="{CF873BCA-9800-486C-9418-32B1AF5AC367}" id="{69AF0790-2B40-4E94-A647-E3A3BF2A7CDA}" parentId="{6CF11626-A855-4522-AD8B-0D6E1D78D242}">
    <text>Updated.</text>
  </threadedComment>
  <threadedComment ref="J20" dT="2022-06-11T04:13:07.12" personId="{A5E99297-BAF7-4719-8DAB-2E9BA563E37F}" id="{B7CCC003-2C10-4898-8F53-A175F0163389}">
    <text xml:space="preserve">Update based on model results </text>
  </threadedComment>
  <threadedComment ref="J21" dT="2023-03-21T20:05:14.17" personId="{5004215F-3BD2-47BD-A270-645EBC52137F}" id="{10E8C1BD-9CC0-498C-A5E7-41F298FE2D0A}">
    <text>Used some values from here to update description
https://www.energyhub.org/incentives/#canada-wide</text>
    <extLst>
      <x:ext xmlns:xltc2="http://schemas.microsoft.com/office/spreadsheetml/2020/threadedcomments2" uri="{F7C98A9C-CBB3-438F-8F68-D28B6AF4A901}">
        <xltc2:checksum>2835687464</xltc2:checksum>
        <xltc2:hyperlink startIndex="50" length="49" url="https://www.energyhub.org/incentives/#canada-wide"/>
      </x:ext>
    </extLst>
  </threadedComment>
  <threadedComment ref="I25" dT="2023-03-21T20:11:34.28" personId="{5004215F-3BD2-47BD-A270-645EBC52137F}" id="{B9752D50-687F-417B-A0F0-BC9D5C951DBF}">
    <text>Update description with:
https://www.cer-rec.gc.ca/en/data-analysis/energy-commodities/electricity/statistics/electricity-trade-summary/index.html#a1</text>
    <extLst>
      <x:ext xmlns:xltc2="http://schemas.microsoft.com/office/spreadsheetml/2020/threadedcomments2" uri="{F7C98A9C-CBB3-438F-8F68-D28B6AF4A901}">
        <xltc2:checksum>1450959826</xltc2:checksum>
        <xltc2:hyperlink startIndex="25" length="124" url="https://www.cer-rec.gc.ca/en/data-analysis/energy-commodities/electricity/statistics/electricity-trade-summary/index.html#a1"/>
      </x:ext>
    </extLst>
  </threadedComment>
  <threadedComment ref="J25" dT="2022-05-30T16:05:02.81" personId="{C27A11BD-BBEA-414F-8653-7458147FC7FA}" id="{06000DCA-228E-4D9C-9C74-E359F36B50DB}">
    <text>Used EIaE; Elec Imports and Exports</text>
  </threadedComment>
  <threadedComment ref="J29" dT="2022-05-27T19:30:04.70" personId="{C27A11BD-BBEA-414F-8653-7458147FC7FA}" id="{2292DDF2-2FF1-4A55-A9BF-295D7704895C}">
    <text>File BCRbQ; check</text>
  </threadedComment>
  <threadedComment ref="J31" dT="2022-05-27T20:55:25.16" personId="{C27A11BD-BBEA-414F-8653-7458147FC7FA}" id="{2874C40A-CEBE-4B62-A331-8F42CFEEF852}">
    <text>used BTC file</text>
  </threadedComment>
  <threadedComment ref="E32" dT="2020-08-19T00:06:43.00" personId="{811026A2-74EF-4287-974D-D90683F22217}" id="{19777683-0E7F-4DAF-955F-A7EBAC7AAEEA}">
    <text>Leave this cell blank.</text>
  </threadedComment>
  <threadedComment ref="I32" dT="2023-03-27T22:33:20.82" personId="{5004215F-3BD2-47BD-A270-645EBC52137F}" id="{E8514BC7-0FB1-440F-88FB-46BB5A09BA84}">
    <text>Coleman, see what the Canadian BAU uses here and insert reference if possible.  Otherwise edit descriptor to say it uses USA data without better Canadian research</text>
  </threadedComment>
  <threadedComment ref="I32" dT="2023-03-28T16:15:57.31" personId="{CF873BCA-9800-486C-9418-32B1AF5AC367}" id="{C66B30AB-8CD9-49FD-A510-8384439D40A6}" parentId="{E8514BC7-0FB1-440F-88FB-46BB5A09BA84}">
    <text>Updated. Leaving the U.S. data in but specifying it is used in the absence of Canadian data.</text>
  </threadedComment>
  <threadedComment ref="E33" dT="2020-08-19T00:06:43.00" personId="{811026A2-74EF-4287-974D-D90683F22217}" id="{A2328F4B-C3F9-4761-BF76-1D4F4D6A14B6}">
    <text>Leave this cell blank.</text>
  </threadedComment>
  <threadedComment ref="I33" dT="2023-03-27T22:35:55.37" personId="{5004215F-3BD2-47BD-A270-645EBC52137F}" id="{C5F44CF8-866C-472E-9742-625F69821D93}">
    <text>Coleman, see how much NG Nonpeaker is forecast and affected by this policy.  Same with offshore wind</text>
  </threadedComment>
  <threadedComment ref="I33" dT="2023-03-28T16:37:37.19" personId="{CF873BCA-9800-486C-9418-32B1AF5AC367}" id="{B148DA51-F4B3-49A6-A420-2C55EF72D2FC}" parentId="{C5F44CF8-866C-472E-9742-625F69821D93}">
    <text>It looks like these values are based on model results. Updating to the red text may be required after a final model run.</text>
  </threadedComment>
  <threadedComment ref="J33" dT="2023-03-29T18:48:26.70" personId="{5004215F-3BD2-47BD-A270-645EBC52137F}" id="{04090EBC-06B2-44BE-9D7C-A2CA88A88E4C}">
    <text>Currently have no effect on model</text>
  </threadedComment>
  <threadedComment ref="E35" dT="2020-08-19T00:06:43.00" personId="{811026A2-74EF-4287-974D-D90683F22217}" id="{3224698C-8114-49BB-A425-26AE0DED31AE}">
    <text>Leave this cell blank.</text>
  </threadedComment>
  <threadedComment ref="I36" dT="2023-03-27T22:41:06.06" personId="{5004215F-3BD2-47BD-A270-645EBC52137F}" id="{BEF665C4-3E17-438B-B0A7-428A70CFD4A2}">
    <text>Find Canadian references if possible</text>
  </threadedComment>
  <threadedComment ref="I36" dT="2023-03-28T16:50:39.64" personId="{CF873BCA-9800-486C-9418-32B1AF5AC367}" id="{DB798055-74E8-4ED2-BA06-99C401D29D7F}" parentId="{BEF665C4-3E17-438B-B0A7-428A70CFD4A2}">
    <text>Could not find Canadian equivalents of references - description updated to reflect this.</text>
  </threadedComment>
  <threadedComment ref="J36" dT="2022-05-30T16:20:00.05" personId="{C27A11BD-BBEA-414F-8653-7458147FC7FA}" id="{7F277DCC-EC22-4959-8909-C332B7864A7E}">
    <text>Not sure where nonpeaker capacity factors found for Canada. Eyab/Electicity team</text>
  </threadedComment>
  <threadedComment ref="J38" dT="2022-05-30T16:40:51.21" personId="{C27A11BD-BBEA-414F-8653-7458147FC7FA}" id="{665654FC-F39F-453B-870A-55D04739B622}">
    <text>BTaDLP</text>
  </threadedComment>
  <threadedComment ref="I39" dT="2023-03-21T20:45:02.33" personId="{5004215F-3BD2-47BD-A270-645EBC52137F}" id="{E19EA1A9-863C-4181-A221-B16F7D2F30B2}">
    <text>Perhaps Coleman can fact check these?</text>
  </threadedComment>
  <threadedComment ref="I39" dT="2023-03-27T22:42:02.93" personId="{5004215F-3BD2-47BD-A270-645EBC52137F}" id="{C36D530F-BA70-4570-8ADA-2340705EC4AC}" parentId="{E19EA1A9-863C-4181-A221-B16F7D2F30B2}">
    <text>Fact check these last if done everything else</text>
  </threadedComment>
  <threadedComment ref="I39" dT="2023-03-29T15:34:48.08" personId="{CF873BCA-9800-486C-9418-32B1AF5AC367}" id="{3B7ED293-CD7A-4241-98F0-D343F2A5F356}" parentId="{E19EA1A9-863C-4181-A221-B16F7D2F30B2}">
    <text>Fact checked and cleaned up some of the $ statistics. Canadian refs are in column M - there were only U.S. refs before.</text>
  </threadedComment>
  <threadedComment ref="I40" dT="2021-05-24T22:03:23.71" personId="{811026A2-74EF-4287-974D-D90683F22217}" id="{E2106FC3-386C-4714-B306-9BA0FD425274}">
    <text>Unit varies based on currency in this EPS region</text>
  </threadedComment>
  <threadedComment ref="J58" dT="2022-06-03T16:42:28.11" personId="{C27A11BD-BBEA-414F-8653-7458147FC7FA}" id="{533ED9E9-6679-4F87-8334-34B20092FA20}">
    <text>Double check-model has only thermal coal</text>
  </threadedComment>
  <threadedComment ref="J64" dT="2023-03-23T22:19:40.19" personId="{5004215F-3BD2-47BD-A270-645EBC52137F}" id="{B76EBD6A-8F59-41F4-8AAB-26AA7A625F0C}">
    <text>Has no impact in BAU scenario</text>
  </threadedComment>
  <threadedComment ref="I72" dT="2021-05-24T22:03:35.61" personId="{811026A2-74EF-4287-974D-D90683F22217}" id="{E8911680-E731-4D67-9690-17976D3FED66}">
    <text>Unit varies based on currency in this EPS region</text>
  </threadedComment>
  <threadedComment ref="I73" dT="2023-03-27T22:43:37.42" personId="{5004215F-3BD2-47BD-A270-645EBC52137F}" id="{89802AF0-411E-44DF-A381-801DED750DC0}">
    <text>Find Canadian general data for different fuels if possible</text>
  </threadedComment>
  <threadedComment ref="I73" dT="2023-03-28T17:03:47.92" personId="{CF873BCA-9800-486C-9418-32B1AF5AC367}" id="{F2F78A0E-4019-4818-83F6-E9C4891D973F}" parentId="{89802AF0-411E-44DF-A381-801DED750DC0}">
    <text>Could not easily find Canadian data on this - updated the description accordingly since the values are calculated with the model.</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J76" dT="2023-03-21T20:57:29.78" personId="{5004215F-3BD2-47BD-A270-645EBC52137F}" id="{1117B5CA-95D6-4BF1-8A1F-1A941588168E}">
    <text>Eyab will need to confirm the settings we use for EPS</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I244" dT="2023-03-29T20:14:49.73" personId="{5004215F-3BD2-47BD-A270-645EBC52137F}" id="{F741F172-9C9D-4704-8D51-BA51E5D76D6A}">
    <text>Set to No due to lack of data</text>
  </threadedComment>
  <threadedComment ref="I259" dT="2023-03-29T20:14:49.73" personId="{5004215F-3BD2-47BD-A270-645EBC52137F}" id="{960770A4-80E0-40B0-97E5-FD88A660CB19}">
    <text>Set to No due to lack of data</text>
  </threadedComment>
  <threadedComment ref="I270" dT="2023-03-29T20:14:49.73" personId="{5004215F-3BD2-47BD-A270-645EBC52137F}" id="{48FDD5F9-9A99-403E-8F9C-2370722ACC25}">
    <text>Set to No due to lack of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C145" dT="2022-12-15T21:09:04.86" personId="{A5E99297-BAF7-4719-8DAB-2E9BA563E37F}" id="{EA7B1A3A-0673-401D-AA12-81F9A13AD71A}">
    <text>@Andre Dixon, let's enable this and use the units that yield a number between 1-100 (PJ/$ million or billion  )</text>
    <mentions>
      <mention mentionpersonId="{ABA3EFBB-CF4D-4EA1-AD25-AAEEA4F9A259}" mentionId="{CE88707E-D568-41CD-B562-6E64035C2D9C}" startIndex="0" length="12"/>
    </mentions>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lobalnews.ca/news/9199357/pathways-alliance-oilsands-carbon-capture-2030/"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7109375" defaultRowHeight="15" x14ac:dyDescent="0.25"/>
  <cols>
    <col min="1" max="1" width="28.42578125" customWidth="1"/>
    <col min="2" max="2" width="24.42578125" customWidth="1"/>
  </cols>
  <sheetData>
    <row r="1" spans="1:2" x14ac:dyDescent="0.25">
      <c r="A1" s="9" t="s">
        <v>0</v>
      </c>
    </row>
    <row r="3" spans="1:2" x14ac:dyDescent="0.25">
      <c r="A3" t="s">
        <v>1</v>
      </c>
    </row>
    <row r="4" spans="1:2" x14ac:dyDescent="0.25">
      <c r="A4" t="s">
        <v>2</v>
      </c>
    </row>
    <row r="5" spans="1:2" x14ac:dyDescent="0.25">
      <c r="A5" t="s">
        <v>3</v>
      </c>
    </row>
    <row r="6" spans="1:2" x14ac:dyDescent="0.25">
      <c r="A6" t="s">
        <v>4</v>
      </c>
    </row>
    <row r="8" spans="1:2" x14ac:dyDescent="0.25">
      <c r="A8" t="s">
        <v>5</v>
      </c>
    </row>
    <row r="9" spans="1:2" x14ac:dyDescent="0.25">
      <c r="A9" t="s">
        <v>6</v>
      </c>
    </row>
    <row r="10" spans="1:2" x14ac:dyDescent="0.25">
      <c r="A10" s="41" t="s">
        <v>7</v>
      </c>
    </row>
    <row r="11" spans="1:2" x14ac:dyDescent="0.25">
      <c r="A11" s="41"/>
    </row>
    <row r="12" spans="1:2" x14ac:dyDescent="0.25">
      <c r="A12" t="s">
        <v>8</v>
      </c>
    </row>
    <row r="13" spans="1:2" x14ac:dyDescent="0.25">
      <c r="A13" t="s">
        <v>9</v>
      </c>
    </row>
    <row r="14" spans="1:2" x14ac:dyDescent="0.25">
      <c r="A14" t="s">
        <v>10</v>
      </c>
    </row>
    <row r="16" spans="1:2" x14ac:dyDescent="0.25">
      <c r="A16" s="42" t="s">
        <v>11</v>
      </c>
      <c r="B16" s="159"/>
    </row>
    <row r="17" spans="1:3" x14ac:dyDescent="0.25">
      <c r="A17" t="s">
        <v>12</v>
      </c>
      <c r="B17" s="20">
        <f>MAX(PolicyLevers!H:H)</f>
        <v>1654</v>
      </c>
    </row>
    <row r="18" spans="1:3" x14ac:dyDescent="0.25">
      <c r="A18" t="s">
        <v>13</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14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15</v>
      </c>
      <c r="B21" s="159"/>
    </row>
    <row r="22" spans="1:3" x14ac:dyDescent="0.25">
      <c r="A22" t="s">
        <v>16</v>
      </c>
    </row>
    <row r="23" spans="1:3" x14ac:dyDescent="0.25">
      <c r="A23" t="s">
        <v>17</v>
      </c>
    </row>
    <row r="24" spans="1:3" x14ac:dyDescent="0.25">
      <c r="A24" t="s">
        <v>18</v>
      </c>
    </row>
    <row r="25" spans="1:3" x14ac:dyDescent="0.25">
      <c r="A25" t="s">
        <v>19</v>
      </c>
    </row>
    <row r="27" spans="1:3" x14ac:dyDescent="0.25">
      <c r="A27" s="42" t="s">
        <v>20</v>
      </c>
      <c r="B27" s="159"/>
      <c r="C27" s="159"/>
    </row>
    <row r="28" spans="1:3" x14ac:dyDescent="0.25">
      <c r="A28" t="s">
        <v>21</v>
      </c>
    </row>
    <row r="29" spans="1:3" x14ac:dyDescent="0.25">
      <c r="A29" t="s">
        <v>22</v>
      </c>
    </row>
    <row r="30" spans="1:3" x14ac:dyDescent="0.25">
      <c r="A30" t="s">
        <v>23</v>
      </c>
    </row>
    <row r="31" spans="1:3" x14ac:dyDescent="0.25">
      <c r="A31" t="s">
        <v>24</v>
      </c>
    </row>
    <row r="32" spans="1:3" x14ac:dyDescent="0.25">
      <c r="A32" t="s">
        <v>25</v>
      </c>
    </row>
    <row r="34" spans="1:2" x14ac:dyDescent="0.25">
      <c r="A34" t="s">
        <v>26</v>
      </c>
    </row>
    <row r="35" spans="1:2" x14ac:dyDescent="0.25">
      <c r="A35" t="s">
        <v>27</v>
      </c>
    </row>
    <row r="36" spans="1:2" x14ac:dyDescent="0.25">
      <c r="A36" t="s">
        <v>28</v>
      </c>
    </row>
    <row r="38" spans="1:2" x14ac:dyDescent="0.25">
      <c r="A38" t="s">
        <v>29</v>
      </c>
    </row>
    <row r="39" spans="1:2" x14ac:dyDescent="0.25">
      <c r="A39" t="s">
        <v>30</v>
      </c>
    </row>
    <row r="40" spans="1:2" x14ac:dyDescent="0.25">
      <c r="A40" t="s">
        <v>31</v>
      </c>
    </row>
    <row r="42" spans="1:2" x14ac:dyDescent="0.25">
      <c r="A42" t="s">
        <v>32</v>
      </c>
    </row>
    <row r="43" spans="1:2" x14ac:dyDescent="0.25">
      <c r="A43" t="s">
        <v>33</v>
      </c>
    </row>
    <row r="44" spans="1:2" x14ac:dyDescent="0.25">
      <c r="A44" t="s">
        <v>34</v>
      </c>
    </row>
    <row r="46" spans="1:2" x14ac:dyDescent="0.25">
      <c r="A46" s="42" t="s">
        <v>35</v>
      </c>
      <c r="B46" s="159"/>
    </row>
    <row r="47" spans="1:2" x14ac:dyDescent="0.25">
      <c r="A47" t="s">
        <v>36</v>
      </c>
    </row>
    <row r="48" spans="1:2" x14ac:dyDescent="0.25">
      <c r="A48" t="s">
        <v>37</v>
      </c>
    </row>
    <row r="50" spans="1:1" x14ac:dyDescent="0.25">
      <c r="A50" t="s">
        <v>38</v>
      </c>
    </row>
    <row r="51" spans="1:1" x14ac:dyDescent="0.25">
      <c r="A51" t="s">
        <v>39</v>
      </c>
    </row>
    <row r="52" spans="1:1" x14ac:dyDescent="0.25">
      <c r="A52" t="s">
        <v>40</v>
      </c>
    </row>
    <row r="53" spans="1:1" x14ac:dyDescent="0.25">
      <c r="A53" t="s">
        <v>41</v>
      </c>
    </row>
  </sheetData>
  <conditionalFormatting sqref="B18">
    <cfRule type="containsText" dxfId="46" priority="3" stopIfTrue="1" operator="containsText" text="No duplicate ID numbers">
      <formula>NOT(ISERROR(SEARCH("No duplicate ID numbers",B18)))</formula>
    </cfRule>
    <cfRule type="cellIs" dxfId="45" priority="4" operator="greaterThan">
      <formula>0</formula>
    </cfRule>
  </conditionalFormatting>
  <conditionalFormatting sqref="B19">
    <cfRule type="containsText" dxfId="44" priority="1" stopIfTrue="1" operator="containsText" text="No missing ID numbers">
      <formula>NOT(ISERROR(SEARCH("No missing ID numbers",B19)))</formula>
    </cfRule>
    <cfRule type="cellIs" dxfId="4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topLeftCell="A71" zoomScale="130" zoomScaleNormal="130" workbookViewId="0">
      <selection activeCell="A72" sqref="A72"/>
    </sheetView>
  </sheetViews>
  <sheetFormatPr defaultColWidth="8.7109375" defaultRowHeight="15" x14ac:dyDescent="0.25"/>
  <cols>
    <col min="1" max="5" width="20.28515625" customWidth="1"/>
    <col min="6" max="8" width="10.28515625" customWidth="1"/>
    <col min="9" max="9" width="20.28515625" customWidth="1"/>
    <col min="10" max="10" width="153.42578125" customWidth="1"/>
    <col min="11" max="12" width="20.28515625" customWidth="1"/>
    <col min="13" max="13" width="129.42578125" style="236" customWidth="1"/>
    <col min="14" max="14" width="67.42578125" customWidth="1"/>
  </cols>
  <sheetData>
    <row r="1" spans="1:14" x14ac:dyDescent="0.25">
      <c r="A1" s="9" t="s">
        <v>42</v>
      </c>
      <c r="M1"/>
    </row>
    <row r="2" spans="1:14" x14ac:dyDescent="0.25">
      <c r="A2" s="16" t="s">
        <v>43</v>
      </c>
      <c r="M2"/>
    </row>
    <row r="3" spans="1:14" ht="45" x14ac:dyDescent="0.25">
      <c r="A3" s="45" t="s">
        <v>44</v>
      </c>
      <c r="B3" s="45" t="s">
        <v>45</v>
      </c>
      <c r="C3" s="45" t="s">
        <v>46</v>
      </c>
      <c r="D3" s="46" t="s">
        <v>47</v>
      </c>
      <c r="E3" s="45" t="s">
        <v>48</v>
      </c>
      <c r="F3" s="235" t="s">
        <v>49</v>
      </c>
      <c r="G3" s="235" t="s">
        <v>50</v>
      </c>
      <c r="H3" s="235" t="s">
        <v>51</v>
      </c>
      <c r="I3" s="45" t="s">
        <v>52</v>
      </c>
      <c r="J3" s="45" t="s">
        <v>53</v>
      </c>
      <c r="K3" s="45" t="s">
        <v>54</v>
      </c>
      <c r="L3" s="45" t="s">
        <v>55</v>
      </c>
      <c r="M3" s="196" t="s">
        <v>56</v>
      </c>
      <c r="N3" s="43" t="s">
        <v>57</v>
      </c>
    </row>
    <row r="4" spans="1:14" ht="136.15" customHeight="1" x14ac:dyDescent="0.25">
      <c r="A4" s="2" t="s">
        <v>58</v>
      </c>
      <c r="B4" s="2" t="s">
        <v>59</v>
      </c>
      <c r="C4" s="1" t="s">
        <v>60</v>
      </c>
      <c r="D4" s="2" t="s">
        <v>61</v>
      </c>
      <c r="E4" s="2" t="s">
        <v>62</v>
      </c>
      <c r="F4" s="53">
        <v>0</v>
      </c>
      <c r="G4" s="53">
        <v>1</v>
      </c>
      <c r="H4" s="53">
        <v>0.02</v>
      </c>
      <c r="I4" s="402" t="s">
        <v>63</v>
      </c>
      <c r="J4" s="47" t="s">
        <v>64</v>
      </c>
      <c r="K4" s="55" t="s">
        <v>65</v>
      </c>
      <c r="L4" s="2" t="s">
        <v>66</v>
      </c>
    </row>
    <row r="5" spans="1:14" ht="75" x14ac:dyDescent="0.25">
      <c r="A5" s="2" t="s">
        <v>58</v>
      </c>
      <c r="B5" s="2" t="s">
        <v>67</v>
      </c>
      <c r="C5" s="1" t="s">
        <v>68</v>
      </c>
      <c r="D5" s="2" t="s">
        <v>68</v>
      </c>
      <c r="E5" s="2" t="s">
        <v>69</v>
      </c>
      <c r="F5" s="166">
        <v>0</v>
      </c>
      <c r="G5" s="166">
        <v>300</v>
      </c>
      <c r="H5" s="166">
        <v>5</v>
      </c>
      <c r="I5" s="2" t="s">
        <v>70</v>
      </c>
      <c r="J5" s="6" t="s">
        <v>71</v>
      </c>
      <c r="K5" s="2"/>
      <c r="L5" s="2" t="s">
        <v>72</v>
      </c>
      <c r="M5" s="198" t="s">
        <v>73</v>
      </c>
    </row>
    <row r="6" spans="1:14" ht="93.75" customHeight="1" x14ac:dyDescent="0.25">
      <c r="A6" s="2" t="s">
        <v>58</v>
      </c>
      <c r="B6" s="2" t="s">
        <v>74</v>
      </c>
      <c r="C6" s="1" t="s">
        <v>75</v>
      </c>
      <c r="D6" s="2" t="s">
        <v>76</v>
      </c>
      <c r="E6" s="1" t="s">
        <v>77</v>
      </c>
      <c r="F6" s="52">
        <v>0</v>
      </c>
      <c r="G6" s="52">
        <v>1</v>
      </c>
      <c r="H6" s="52">
        <v>0.02</v>
      </c>
      <c r="I6" s="47" t="s">
        <v>78</v>
      </c>
      <c r="J6" s="47" t="s">
        <v>79</v>
      </c>
      <c r="K6" s="55"/>
      <c r="L6" s="55" t="s">
        <v>80</v>
      </c>
      <c r="M6" s="197" t="s">
        <v>81</v>
      </c>
    </row>
    <row r="7" spans="1:14" ht="409.5" customHeight="1" x14ac:dyDescent="0.25">
      <c r="A7" s="2" t="s">
        <v>58</v>
      </c>
      <c r="B7" s="2" t="s">
        <v>82</v>
      </c>
      <c r="C7" s="1" t="s">
        <v>83</v>
      </c>
      <c r="D7" s="2" t="s">
        <v>84</v>
      </c>
      <c r="E7" s="1" t="s">
        <v>85</v>
      </c>
      <c r="F7" s="52">
        <v>0</v>
      </c>
      <c r="G7" s="52">
        <v>1</v>
      </c>
      <c r="H7" s="52">
        <v>0.01</v>
      </c>
      <c r="I7" s="47" t="s">
        <v>86</v>
      </c>
      <c r="J7" s="47" t="s">
        <v>3639</v>
      </c>
      <c r="K7" s="55" t="s">
        <v>87</v>
      </c>
      <c r="L7" s="55" t="s">
        <v>88</v>
      </c>
      <c r="M7" s="198" t="s">
        <v>89</v>
      </c>
    </row>
    <row r="8" spans="1:14" ht="91.15" customHeight="1" x14ac:dyDescent="0.25">
      <c r="A8" s="2" t="s">
        <v>58</v>
      </c>
      <c r="B8" s="2" t="s">
        <v>90</v>
      </c>
      <c r="C8" s="1" t="s">
        <v>91</v>
      </c>
      <c r="D8" s="2" t="s">
        <v>92</v>
      </c>
      <c r="E8" s="1" t="s">
        <v>93</v>
      </c>
      <c r="F8" s="52">
        <v>0</v>
      </c>
      <c r="G8" s="52">
        <v>0.5</v>
      </c>
      <c r="H8" s="52">
        <v>0.01</v>
      </c>
      <c r="I8" s="55" t="s">
        <v>94</v>
      </c>
      <c r="J8" s="264" t="s">
        <v>95</v>
      </c>
      <c r="K8" s="55" t="s">
        <v>96</v>
      </c>
      <c r="L8" s="55" t="s">
        <v>97</v>
      </c>
      <c r="M8" s="197" t="s">
        <v>98</v>
      </c>
    </row>
    <row r="9" spans="1:14" ht="75" x14ac:dyDescent="0.25">
      <c r="A9" s="1" t="s">
        <v>58</v>
      </c>
      <c r="B9" s="1" t="s">
        <v>99</v>
      </c>
      <c r="C9" s="1" t="s">
        <v>100</v>
      </c>
      <c r="D9" s="44" t="s">
        <v>99</v>
      </c>
      <c r="E9" s="1" t="s">
        <v>101</v>
      </c>
      <c r="F9" s="50">
        <v>0</v>
      </c>
      <c r="G9" s="50">
        <v>1</v>
      </c>
      <c r="H9" s="51">
        <v>0.02</v>
      </c>
      <c r="I9" s="47" t="s">
        <v>102</v>
      </c>
      <c r="J9" s="47" t="s">
        <v>103</v>
      </c>
      <c r="K9" s="47" t="s">
        <v>104</v>
      </c>
      <c r="L9" s="6" t="s">
        <v>105</v>
      </c>
      <c r="M9" s="199" t="s">
        <v>106</v>
      </c>
      <c r="N9" s="47" t="s">
        <v>107</v>
      </c>
    </row>
    <row r="10" spans="1:14" ht="348.75" customHeight="1" x14ac:dyDescent="0.25">
      <c r="A10" s="1" t="s">
        <v>58</v>
      </c>
      <c r="B10" s="1" t="s">
        <v>108</v>
      </c>
      <c r="C10" s="1" t="s">
        <v>109</v>
      </c>
      <c r="D10" s="44" t="s">
        <v>110</v>
      </c>
      <c r="E10" s="1" t="s">
        <v>111</v>
      </c>
      <c r="F10" s="50">
        <v>0</v>
      </c>
      <c r="G10" s="50">
        <f>ROUND(MaxBoundCalculations!B88,1)</f>
        <v>1</v>
      </c>
      <c r="H10" s="50">
        <v>0.01</v>
      </c>
      <c r="I10" s="47" t="s">
        <v>112</v>
      </c>
      <c r="J10" s="261" t="s">
        <v>3638</v>
      </c>
      <c r="K10" s="47" t="s">
        <v>113</v>
      </c>
      <c r="L10" s="6" t="s">
        <v>114</v>
      </c>
      <c r="M10" s="199" t="s">
        <v>115</v>
      </c>
      <c r="N10" s="47" t="s">
        <v>116</v>
      </c>
    </row>
    <row r="11" spans="1:14" ht="191.25" customHeight="1" x14ac:dyDescent="0.25">
      <c r="A11" s="2" t="s">
        <v>58</v>
      </c>
      <c r="B11" s="2" t="s">
        <v>117</v>
      </c>
      <c r="C11" s="1" t="s">
        <v>118</v>
      </c>
      <c r="D11" s="2" t="s">
        <v>119</v>
      </c>
      <c r="E11" s="1" t="s">
        <v>120</v>
      </c>
      <c r="F11" s="52">
        <v>0</v>
      </c>
      <c r="G11" s="52">
        <v>1</v>
      </c>
      <c r="H11" s="52">
        <v>0.01</v>
      </c>
      <c r="I11" s="47" t="s">
        <v>86</v>
      </c>
      <c r="J11" s="47" t="s">
        <v>121</v>
      </c>
      <c r="K11" s="55"/>
      <c r="L11" s="55" t="s">
        <v>122</v>
      </c>
      <c r="M11" s="236" t="s">
        <v>123</v>
      </c>
    </row>
    <row r="12" spans="1:14" ht="90" x14ac:dyDescent="0.25">
      <c r="A12" s="2" t="s">
        <v>58</v>
      </c>
      <c r="B12" s="2" t="s">
        <v>124</v>
      </c>
      <c r="C12" s="1" t="s">
        <v>125</v>
      </c>
      <c r="D12" s="2" t="s">
        <v>124</v>
      </c>
      <c r="E12" s="1" t="s">
        <v>126</v>
      </c>
      <c r="F12" s="53">
        <v>0</v>
      </c>
      <c r="G12" s="53">
        <v>1</v>
      </c>
      <c r="H12" s="53">
        <v>0.01</v>
      </c>
      <c r="I12" s="6" t="s">
        <v>127</v>
      </c>
      <c r="J12" s="47" t="s">
        <v>3636</v>
      </c>
      <c r="K12" s="47" t="s">
        <v>128</v>
      </c>
      <c r="L12" s="6" t="s">
        <v>129</v>
      </c>
      <c r="M12" s="200" t="s">
        <v>130</v>
      </c>
    </row>
    <row r="13" spans="1:14" ht="180.75" customHeight="1" x14ac:dyDescent="0.25">
      <c r="A13" s="1" t="s">
        <v>58</v>
      </c>
      <c r="B13" s="1" t="s">
        <v>131</v>
      </c>
      <c r="C13" s="1" t="s">
        <v>132</v>
      </c>
      <c r="D13" s="1" t="s">
        <v>131</v>
      </c>
      <c r="E13" s="1" t="s">
        <v>133</v>
      </c>
      <c r="F13" s="51">
        <v>0</v>
      </c>
      <c r="G13" s="51">
        <f>-ROUND(MaxBoundCalculations!$B$206,2)</f>
        <v>0.26</v>
      </c>
      <c r="H13" s="51">
        <v>0.01</v>
      </c>
      <c r="I13" s="47" t="s">
        <v>134</v>
      </c>
      <c r="J13" s="261" t="s">
        <v>3640</v>
      </c>
      <c r="K13" s="47" t="s">
        <v>135</v>
      </c>
      <c r="L13" s="6" t="s">
        <v>136</v>
      </c>
      <c r="M13" s="201" t="s">
        <v>137</v>
      </c>
    </row>
    <row r="14" spans="1:14" ht="195" x14ac:dyDescent="0.25">
      <c r="A14" s="1" t="s">
        <v>138</v>
      </c>
      <c r="B14" s="1" t="s">
        <v>139</v>
      </c>
      <c r="C14" s="1" t="s">
        <v>140</v>
      </c>
      <c r="D14" s="1" t="s">
        <v>139</v>
      </c>
      <c r="E14" s="1" t="s">
        <v>141</v>
      </c>
      <c r="F14" s="50">
        <v>0</v>
      </c>
      <c r="G14" s="50">
        <v>1</v>
      </c>
      <c r="H14" s="50">
        <v>0.01</v>
      </c>
      <c r="I14" s="404" t="s">
        <v>142</v>
      </c>
      <c r="J14" s="261" t="s">
        <v>143</v>
      </c>
      <c r="K14" s="47" t="s">
        <v>144</v>
      </c>
      <c r="L14" s="6" t="s">
        <v>145</v>
      </c>
      <c r="M14" s="199" t="s">
        <v>146</v>
      </c>
    </row>
    <row r="15" spans="1:14" ht="75" x14ac:dyDescent="0.25">
      <c r="A15" s="1" t="s">
        <v>138</v>
      </c>
      <c r="B15" s="1" t="s">
        <v>147</v>
      </c>
      <c r="C15" s="1" t="s">
        <v>148</v>
      </c>
      <c r="D15" s="1" t="s">
        <v>147</v>
      </c>
      <c r="E15" s="1" t="s">
        <v>149</v>
      </c>
      <c r="F15" s="50">
        <v>0</v>
      </c>
      <c r="G15" s="50">
        <v>0.75</v>
      </c>
      <c r="H15" s="50">
        <v>0.01</v>
      </c>
      <c r="I15" s="47" t="s">
        <v>150</v>
      </c>
      <c r="J15" s="47" t="s">
        <v>151</v>
      </c>
      <c r="K15" s="47" t="s">
        <v>152</v>
      </c>
      <c r="L15" s="6" t="s">
        <v>153</v>
      </c>
      <c r="M15" s="199" t="s">
        <v>154</v>
      </c>
      <c r="N15" s="47" t="s">
        <v>155</v>
      </c>
    </row>
    <row r="16" spans="1:14" ht="60" x14ac:dyDescent="0.25">
      <c r="A16" s="1" t="s">
        <v>138</v>
      </c>
      <c r="B16" s="1" t="s">
        <v>156</v>
      </c>
      <c r="C16" s="1" t="s">
        <v>157</v>
      </c>
      <c r="D16" s="1" t="s">
        <v>156</v>
      </c>
      <c r="E16" s="1" t="s">
        <v>158</v>
      </c>
      <c r="F16" s="1">
        <v>0</v>
      </c>
      <c r="G16" s="1">
        <v>1</v>
      </c>
      <c r="H16" s="1">
        <v>1</v>
      </c>
      <c r="I16" s="47" t="s">
        <v>159</v>
      </c>
      <c r="J16" s="47" t="s">
        <v>3620</v>
      </c>
      <c r="K16" s="47" t="s">
        <v>160</v>
      </c>
      <c r="L16" s="6" t="s">
        <v>161</v>
      </c>
    </row>
    <row r="17" spans="1:14" ht="60" x14ac:dyDescent="0.25">
      <c r="A17" s="1" t="s">
        <v>138</v>
      </c>
      <c r="B17" s="1" t="s">
        <v>162</v>
      </c>
      <c r="C17" s="1" t="s">
        <v>163</v>
      </c>
      <c r="D17" s="44" t="s">
        <v>164</v>
      </c>
      <c r="E17" s="1" t="s">
        <v>165</v>
      </c>
      <c r="F17" s="1">
        <v>0</v>
      </c>
      <c r="G17" s="51">
        <f>ROUND(MaxBoundCalculations!B172,2)</f>
        <v>0.24</v>
      </c>
      <c r="H17" s="54">
        <v>5.0000000000000001E-3</v>
      </c>
      <c r="I17" s="47" t="s">
        <v>166</v>
      </c>
      <c r="J17" s="47" t="s">
        <v>3621</v>
      </c>
      <c r="K17" s="47" t="s">
        <v>167</v>
      </c>
      <c r="L17" s="6" t="s">
        <v>168</v>
      </c>
      <c r="M17" s="200" t="s">
        <v>169</v>
      </c>
      <c r="N17" s="6" t="s">
        <v>170</v>
      </c>
    </row>
    <row r="18" spans="1:14" ht="75" x14ac:dyDescent="0.25">
      <c r="A18" s="1" t="s">
        <v>138</v>
      </c>
      <c r="B18" s="1" t="s">
        <v>171</v>
      </c>
      <c r="C18" s="1" t="s">
        <v>172</v>
      </c>
      <c r="D18" s="44" t="s">
        <v>164</v>
      </c>
      <c r="E18" s="1" t="s">
        <v>173</v>
      </c>
      <c r="F18" s="1">
        <v>0</v>
      </c>
      <c r="G18" s="50">
        <v>0.5</v>
      </c>
      <c r="H18" s="51">
        <v>0.01</v>
      </c>
      <c r="I18" s="47" t="s">
        <v>174</v>
      </c>
      <c r="J18" s="47" t="s">
        <v>175</v>
      </c>
      <c r="K18" s="47" t="s">
        <v>176</v>
      </c>
      <c r="L18" s="6" t="s">
        <v>177</v>
      </c>
      <c r="M18" s="200" t="s">
        <v>178</v>
      </c>
      <c r="N18" s="48"/>
    </row>
    <row r="19" spans="1:14" ht="45" x14ac:dyDescent="0.25">
      <c r="A19" s="1" t="s">
        <v>138</v>
      </c>
      <c r="B19" s="1" t="s">
        <v>179</v>
      </c>
      <c r="C19" s="1" t="s">
        <v>180</v>
      </c>
      <c r="D19" s="1" t="s">
        <v>179</v>
      </c>
      <c r="E19" s="1" t="s">
        <v>181</v>
      </c>
      <c r="F19" s="1">
        <v>0</v>
      </c>
      <c r="G19" s="1">
        <v>1</v>
      </c>
      <c r="H19" s="1">
        <v>1</v>
      </c>
      <c r="I19" s="47" t="s">
        <v>159</v>
      </c>
      <c r="J19" s="47" t="s">
        <v>182</v>
      </c>
      <c r="K19" s="47" t="s">
        <v>183</v>
      </c>
      <c r="L19" s="6" t="s">
        <v>184</v>
      </c>
      <c r="M19" s="200" t="s">
        <v>185</v>
      </c>
      <c r="N19" s="48"/>
    </row>
    <row r="20" spans="1:14" ht="90" x14ac:dyDescent="0.25">
      <c r="A20" s="1" t="s">
        <v>138</v>
      </c>
      <c r="B20" s="1" t="s">
        <v>186</v>
      </c>
      <c r="C20" s="1" t="s">
        <v>187</v>
      </c>
      <c r="D20" s="1" t="s">
        <v>188</v>
      </c>
      <c r="E20" s="1" t="s">
        <v>189</v>
      </c>
      <c r="F20" s="50">
        <v>0</v>
      </c>
      <c r="G20" s="50">
        <v>0.5</v>
      </c>
      <c r="H20" s="50">
        <v>0.01</v>
      </c>
      <c r="I20" s="47" t="s">
        <v>190</v>
      </c>
      <c r="J20" s="400" t="s">
        <v>191</v>
      </c>
      <c r="K20" s="47" t="s">
        <v>192</v>
      </c>
      <c r="L20" s="6" t="s">
        <v>193</v>
      </c>
      <c r="M20" s="199" t="s">
        <v>194</v>
      </c>
    </row>
    <row r="21" spans="1:14" ht="45" x14ac:dyDescent="0.25">
      <c r="A21" s="1" t="s">
        <v>138</v>
      </c>
      <c r="B21" s="1" t="s">
        <v>195</v>
      </c>
      <c r="C21" s="1" t="s">
        <v>196</v>
      </c>
      <c r="D21" s="1" t="s">
        <v>195</v>
      </c>
      <c r="E21" s="1" t="s">
        <v>197</v>
      </c>
      <c r="F21" s="1">
        <v>0</v>
      </c>
      <c r="G21" s="1">
        <v>1</v>
      </c>
      <c r="H21" s="1">
        <v>1</v>
      </c>
      <c r="I21" s="401" t="s">
        <v>159</v>
      </c>
      <c r="J21" s="47" t="s">
        <v>198</v>
      </c>
      <c r="K21" s="47" t="s">
        <v>199</v>
      </c>
      <c r="L21" s="6" t="s">
        <v>200</v>
      </c>
    </row>
    <row r="22" spans="1:14" ht="30" x14ac:dyDescent="0.25">
      <c r="A22" s="2" t="s">
        <v>201</v>
      </c>
      <c r="B22" s="2" t="s">
        <v>202</v>
      </c>
      <c r="C22" s="1" t="s">
        <v>203</v>
      </c>
      <c r="D22" s="2" t="s">
        <v>202</v>
      </c>
      <c r="E22" s="1" t="s">
        <v>204</v>
      </c>
      <c r="F22" s="2">
        <v>0</v>
      </c>
      <c r="G22" s="2">
        <v>1</v>
      </c>
      <c r="H22" s="2">
        <v>1</v>
      </c>
      <c r="I22" s="6" t="s">
        <v>159</v>
      </c>
      <c r="J22" s="47" t="s">
        <v>205</v>
      </c>
      <c r="K22" s="47" t="s">
        <v>206</v>
      </c>
      <c r="L22" s="6" t="s">
        <v>207</v>
      </c>
    </row>
    <row r="23" spans="1:14" ht="60" x14ac:dyDescent="0.25">
      <c r="A23" s="2" t="s">
        <v>201</v>
      </c>
      <c r="B23" s="2" t="s">
        <v>208</v>
      </c>
      <c r="C23" s="1" t="s">
        <v>209</v>
      </c>
      <c r="D23" s="47" t="s">
        <v>210</v>
      </c>
      <c r="E23" s="2" t="s">
        <v>211</v>
      </c>
      <c r="F23" s="52">
        <v>0</v>
      </c>
      <c r="G23" s="52">
        <v>1</v>
      </c>
      <c r="H23" s="52">
        <v>0.01</v>
      </c>
      <c r="I23" s="6" t="s">
        <v>212</v>
      </c>
      <c r="J23" s="47" t="s">
        <v>213</v>
      </c>
      <c r="K23" s="47" t="s">
        <v>214</v>
      </c>
      <c r="L23" s="6" t="s">
        <v>215</v>
      </c>
      <c r="M23" s="405"/>
    </row>
    <row r="24" spans="1:14" ht="120" x14ac:dyDescent="0.25">
      <c r="A24" s="1" t="s">
        <v>201</v>
      </c>
      <c r="B24" s="47" t="s">
        <v>216</v>
      </c>
      <c r="C24" s="1" t="s">
        <v>217</v>
      </c>
      <c r="D24" s="47" t="s">
        <v>216</v>
      </c>
      <c r="E24" s="1" t="s">
        <v>218</v>
      </c>
      <c r="F24" s="50">
        <v>0</v>
      </c>
      <c r="G24" s="51">
        <v>1</v>
      </c>
      <c r="H24" s="51">
        <v>0.01</v>
      </c>
      <c r="I24" s="47" t="s">
        <v>219</v>
      </c>
      <c r="J24" s="47" t="s">
        <v>3644</v>
      </c>
      <c r="K24" s="47" t="s">
        <v>220</v>
      </c>
      <c r="L24" s="6" t="s">
        <v>221</v>
      </c>
      <c r="M24" s="200" t="s">
        <v>222</v>
      </c>
    </row>
    <row r="25" spans="1:14" ht="45" x14ac:dyDescent="0.25">
      <c r="A25" s="2" t="s">
        <v>201</v>
      </c>
      <c r="B25" s="2" t="s">
        <v>223</v>
      </c>
      <c r="C25" s="1" t="s">
        <v>224</v>
      </c>
      <c r="D25" s="2" t="s">
        <v>225</v>
      </c>
      <c r="E25" s="1" t="s">
        <v>226</v>
      </c>
      <c r="F25" s="53">
        <v>-0.5</v>
      </c>
      <c r="G25" s="53">
        <v>1</v>
      </c>
      <c r="H25" s="53">
        <v>0.02</v>
      </c>
      <c r="I25" s="403" t="s">
        <v>227</v>
      </c>
      <c r="J25" s="47" t="s">
        <v>228</v>
      </c>
      <c r="K25" s="47" t="s">
        <v>229</v>
      </c>
      <c r="L25" s="6" t="s">
        <v>230</v>
      </c>
      <c r="M25" s="200" t="s">
        <v>231</v>
      </c>
    </row>
    <row r="26" spans="1:14" ht="45" x14ac:dyDescent="0.25">
      <c r="A26" s="2" t="s">
        <v>201</v>
      </c>
      <c r="B26" s="2" t="s">
        <v>232</v>
      </c>
      <c r="C26" s="1" t="s">
        <v>233</v>
      </c>
      <c r="D26" s="2" t="s">
        <v>225</v>
      </c>
      <c r="E26" s="1" t="s">
        <v>234</v>
      </c>
      <c r="F26" s="53">
        <v>-0.5</v>
      </c>
      <c r="G26" s="53">
        <v>1</v>
      </c>
      <c r="H26" s="53">
        <v>0.02</v>
      </c>
      <c r="I26" s="403" t="s">
        <v>235</v>
      </c>
      <c r="J26" s="47" t="s">
        <v>236</v>
      </c>
      <c r="K26" s="47" t="s">
        <v>237</v>
      </c>
      <c r="L26" s="6" t="s">
        <v>230</v>
      </c>
      <c r="M26" s="200" t="s">
        <v>238</v>
      </c>
    </row>
    <row r="27" spans="1:14" ht="45" x14ac:dyDescent="0.25">
      <c r="A27" s="1" t="s">
        <v>201</v>
      </c>
      <c r="B27" s="1" t="s">
        <v>239</v>
      </c>
      <c r="C27" s="1" t="s">
        <v>240</v>
      </c>
      <c r="D27" s="1" t="s">
        <v>239</v>
      </c>
      <c r="E27" s="1" t="s">
        <v>241</v>
      </c>
      <c r="F27" s="1">
        <v>0</v>
      </c>
      <c r="G27" s="1">
        <v>1</v>
      </c>
      <c r="H27" s="1">
        <v>1</v>
      </c>
      <c r="I27" s="47" t="s">
        <v>159</v>
      </c>
    </row>
    <row r="28" spans="1:14" ht="60" x14ac:dyDescent="0.25">
      <c r="A28" s="1" t="s">
        <v>201</v>
      </c>
      <c r="B28" s="1" t="s">
        <v>242</v>
      </c>
      <c r="C28" s="1" t="s">
        <v>243</v>
      </c>
      <c r="D28" s="1" t="s">
        <v>242</v>
      </c>
      <c r="E28" s="1" t="s">
        <v>244</v>
      </c>
      <c r="F28" s="50">
        <v>0</v>
      </c>
      <c r="G28" s="51">
        <v>1</v>
      </c>
      <c r="H28" s="51">
        <v>0.01</v>
      </c>
      <c r="I28" s="47" t="s">
        <v>245</v>
      </c>
      <c r="J28" s="47" t="s">
        <v>246</v>
      </c>
      <c r="K28" s="47" t="s">
        <v>247</v>
      </c>
      <c r="L28" s="6" t="s">
        <v>248</v>
      </c>
      <c r="M28" s="199" t="s">
        <v>249</v>
      </c>
    </row>
    <row r="29" spans="1:14" ht="90" x14ac:dyDescent="0.25">
      <c r="A29" s="1" t="s">
        <v>201</v>
      </c>
      <c r="B29" s="1" t="s">
        <v>250</v>
      </c>
      <c r="C29" s="1" t="s">
        <v>251</v>
      </c>
      <c r="D29" s="1" t="s">
        <v>250</v>
      </c>
      <c r="E29" s="1" t="s">
        <v>252</v>
      </c>
      <c r="F29" s="5">
        <v>0</v>
      </c>
      <c r="G29" s="5">
        <v>25000</v>
      </c>
      <c r="H29" s="5">
        <v>500</v>
      </c>
      <c r="I29" s="47" t="s">
        <v>253</v>
      </c>
      <c r="J29" s="47" t="s">
        <v>3622</v>
      </c>
      <c r="K29" s="47" t="s">
        <v>254</v>
      </c>
      <c r="L29" s="6" t="s">
        <v>255</v>
      </c>
      <c r="M29" s="199" t="s">
        <v>256</v>
      </c>
      <c r="N29" s="47" t="s">
        <v>257</v>
      </c>
    </row>
    <row r="30" spans="1:14" ht="60" x14ac:dyDescent="0.25">
      <c r="A30" s="1" t="s">
        <v>201</v>
      </c>
      <c r="B30" s="1" t="s">
        <v>258</v>
      </c>
      <c r="C30" s="1" t="s">
        <v>259</v>
      </c>
      <c r="D30" s="1" t="s">
        <v>258</v>
      </c>
      <c r="E30" s="1" t="s">
        <v>260</v>
      </c>
      <c r="F30" s="50">
        <v>0</v>
      </c>
      <c r="G30" s="50">
        <v>1</v>
      </c>
      <c r="H30" s="50">
        <v>0.01</v>
      </c>
      <c r="I30" s="47" t="s">
        <v>245</v>
      </c>
      <c r="J30" s="47" t="s">
        <v>3623</v>
      </c>
      <c r="K30" s="47" t="s">
        <v>261</v>
      </c>
      <c r="L30" s="6" t="s">
        <v>262</v>
      </c>
      <c r="M30" s="199" t="s">
        <v>263</v>
      </c>
      <c r="N30" s="47"/>
    </row>
    <row r="31" spans="1:14" ht="60" x14ac:dyDescent="0.25">
      <c r="A31" s="1" t="s">
        <v>201</v>
      </c>
      <c r="B31" s="1" t="s">
        <v>264</v>
      </c>
      <c r="C31" s="1" t="s">
        <v>265</v>
      </c>
      <c r="D31" s="1" t="s">
        <v>264</v>
      </c>
      <c r="E31" s="1" t="s">
        <v>266</v>
      </c>
      <c r="F31" s="50">
        <v>0</v>
      </c>
      <c r="G31" s="50">
        <f>ROUND(MaxBoundCalculations!B181,2)</f>
        <v>1.1299999999999999</v>
      </c>
      <c r="H31" s="50">
        <v>0.01</v>
      </c>
      <c r="I31" s="47" t="s">
        <v>267</v>
      </c>
      <c r="J31" s="47" t="s">
        <v>268</v>
      </c>
      <c r="K31" s="47" t="s">
        <v>269</v>
      </c>
      <c r="L31" s="6" t="s">
        <v>270</v>
      </c>
      <c r="M31" s="199" t="s">
        <v>271</v>
      </c>
      <c r="N31" s="47" t="s">
        <v>272</v>
      </c>
    </row>
    <row r="32" spans="1:14" ht="60" x14ac:dyDescent="0.25">
      <c r="A32" s="1" t="s">
        <v>201</v>
      </c>
      <c r="B32" s="1" t="s">
        <v>273</v>
      </c>
      <c r="C32" s="1" t="s">
        <v>274</v>
      </c>
      <c r="D32" s="1" t="s">
        <v>273</v>
      </c>
      <c r="E32" s="163"/>
      <c r="F32" s="1">
        <v>0</v>
      </c>
      <c r="G32" s="1">
        <v>1</v>
      </c>
      <c r="H32" s="1">
        <v>1</v>
      </c>
      <c r="I32" s="47" t="s">
        <v>159</v>
      </c>
      <c r="J32" s="262" t="s">
        <v>3624</v>
      </c>
    </row>
    <row r="33" spans="1:14" ht="75" x14ac:dyDescent="0.25">
      <c r="A33" s="1" t="s">
        <v>201</v>
      </c>
      <c r="B33" s="1" t="s">
        <v>275</v>
      </c>
      <c r="C33" s="1" t="s">
        <v>276</v>
      </c>
      <c r="D33" s="1" t="s">
        <v>275</v>
      </c>
      <c r="E33" s="163"/>
      <c r="F33" s="1">
        <v>0</v>
      </c>
      <c r="G33" s="1">
        <v>1</v>
      </c>
      <c r="H33" s="1">
        <v>1</v>
      </c>
      <c r="I33" s="47" t="s">
        <v>159</v>
      </c>
      <c r="J33" s="409" t="s">
        <v>3625</v>
      </c>
    </row>
    <row r="34" spans="1:14" ht="45" x14ac:dyDescent="0.25">
      <c r="A34" s="1" t="s">
        <v>201</v>
      </c>
      <c r="B34" s="1" t="s">
        <v>277</v>
      </c>
      <c r="C34" s="1" t="s">
        <v>278</v>
      </c>
      <c r="D34" s="1" t="s">
        <v>277</v>
      </c>
      <c r="E34" s="1" t="s">
        <v>279</v>
      </c>
      <c r="F34" s="1">
        <v>0</v>
      </c>
      <c r="G34" s="1">
        <v>1</v>
      </c>
      <c r="H34" s="1">
        <v>1</v>
      </c>
      <c r="I34" s="47" t="s">
        <v>159</v>
      </c>
      <c r="J34" s="47"/>
    </row>
    <row r="35" spans="1:14" ht="45" x14ac:dyDescent="0.25">
      <c r="A35" s="1" t="s">
        <v>201</v>
      </c>
      <c r="B35" s="1" t="s">
        <v>280</v>
      </c>
      <c r="C35" s="1" t="s">
        <v>281</v>
      </c>
      <c r="D35" s="1" t="s">
        <v>282</v>
      </c>
      <c r="E35" s="163"/>
      <c r="F35" s="209">
        <v>0</v>
      </c>
      <c r="G35" s="1">
        <v>20</v>
      </c>
      <c r="H35" s="1">
        <v>1</v>
      </c>
      <c r="I35" s="6" t="s">
        <v>283</v>
      </c>
      <c r="J35" s="260" t="s">
        <v>284</v>
      </c>
      <c r="K35" s="47" t="s">
        <v>285</v>
      </c>
      <c r="L35" s="6" t="s">
        <v>286</v>
      </c>
      <c r="M35" s="200" t="s">
        <v>287</v>
      </c>
      <c r="N35" s="6" t="s">
        <v>287</v>
      </c>
    </row>
    <row r="36" spans="1:14" ht="165" x14ac:dyDescent="0.25">
      <c r="A36" s="2" t="s">
        <v>201</v>
      </c>
      <c r="B36" s="2" t="s">
        <v>288</v>
      </c>
      <c r="C36" s="1" t="s">
        <v>289</v>
      </c>
      <c r="D36" s="2" t="s">
        <v>288</v>
      </c>
      <c r="E36" s="1" t="s">
        <v>290</v>
      </c>
      <c r="F36" s="53">
        <v>0</v>
      </c>
      <c r="G36" s="53">
        <v>0.6</v>
      </c>
      <c r="H36" s="53">
        <v>0.01</v>
      </c>
      <c r="I36" s="6" t="s">
        <v>291</v>
      </c>
      <c r="J36" s="410" t="s">
        <v>3626</v>
      </c>
      <c r="K36" s="6" t="s">
        <v>292</v>
      </c>
      <c r="L36" s="6" t="s">
        <v>293</v>
      </c>
      <c r="M36" s="199" t="s">
        <v>294</v>
      </c>
    </row>
    <row r="37" spans="1:14" ht="45" x14ac:dyDescent="0.25">
      <c r="A37" s="2" t="s">
        <v>201</v>
      </c>
      <c r="B37" s="49" t="s">
        <v>295</v>
      </c>
      <c r="C37" s="1" t="s">
        <v>296</v>
      </c>
      <c r="D37" s="49" t="s">
        <v>295</v>
      </c>
      <c r="E37" s="2" t="s">
        <v>297</v>
      </c>
      <c r="F37" s="53">
        <v>0</v>
      </c>
      <c r="G37" s="53">
        <v>0.9</v>
      </c>
      <c r="H37" s="53">
        <v>0.01</v>
      </c>
      <c r="I37" s="6" t="s">
        <v>298</v>
      </c>
      <c r="J37" s="260" t="s">
        <v>299</v>
      </c>
      <c r="K37" s="6" t="s">
        <v>300</v>
      </c>
      <c r="L37" s="6" t="s">
        <v>301</v>
      </c>
    </row>
    <row r="38" spans="1:14" ht="45" x14ac:dyDescent="0.25">
      <c r="A38" s="2" t="s">
        <v>201</v>
      </c>
      <c r="B38" s="2" t="s">
        <v>302</v>
      </c>
      <c r="C38" s="1" t="s">
        <v>303</v>
      </c>
      <c r="D38" s="2" t="s">
        <v>304</v>
      </c>
      <c r="E38" s="1" t="s">
        <v>305</v>
      </c>
      <c r="F38" s="53">
        <v>0</v>
      </c>
      <c r="G38" s="53">
        <v>0.4</v>
      </c>
      <c r="H38" s="53">
        <v>0.01</v>
      </c>
      <c r="I38" s="403" t="s">
        <v>306</v>
      </c>
      <c r="J38" s="47" t="s">
        <v>307</v>
      </c>
      <c r="K38" s="6" t="s">
        <v>308</v>
      </c>
      <c r="L38" s="6" t="s">
        <v>309</v>
      </c>
      <c r="M38" s="200" t="s">
        <v>310</v>
      </c>
    </row>
    <row r="39" spans="1:14" ht="180" x14ac:dyDescent="0.25">
      <c r="A39" s="2" t="s">
        <v>201</v>
      </c>
      <c r="B39" s="1" t="s">
        <v>311</v>
      </c>
      <c r="C39" s="1" t="s">
        <v>312</v>
      </c>
      <c r="D39" s="1" t="s">
        <v>311</v>
      </c>
      <c r="E39" s="1" t="s">
        <v>313</v>
      </c>
      <c r="F39" s="53">
        <v>0</v>
      </c>
      <c r="G39" s="53">
        <v>0.95</v>
      </c>
      <c r="H39" s="53">
        <v>0.01</v>
      </c>
      <c r="I39" s="6" t="s">
        <v>314</v>
      </c>
      <c r="J39" s="47" t="s">
        <v>315</v>
      </c>
      <c r="K39" s="47" t="s">
        <v>316</v>
      </c>
      <c r="L39" s="6"/>
      <c r="M39" s="199" t="s">
        <v>317</v>
      </c>
    </row>
    <row r="40" spans="1:14" ht="165" x14ac:dyDescent="0.25">
      <c r="A40" s="1" t="s">
        <v>201</v>
      </c>
      <c r="B40" s="1" t="s">
        <v>318</v>
      </c>
      <c r="C40" s="1" t="s">
        <v>319</v>
      </c>
      <c r="D40" s="1" t="s">
        <v>318</v>
      </c>
      <c r="E40" s="1" t="s">
        <v>320</v>
      </c>
      <c r="F40" s="2">
        <v>0</v>
      </c>
      <c r="G40" s="2">
        <v>60</v>
      </c>
      <c r="H40" s="2">
        <v>1</v>
      </c>
      <c r="I40" s="194" t="str">
        <f>UnitControlCenter!$B$48</f>
        <v>$/MWh</v>
      </c>
      <c r="J40" s="47" t="s">
        <v>3641</v>
      </c>
      <c r="K40" s="47" t="s">
        <v>316</v>
      </c>
      <c r="L40" s="6" t="s">
        <v>321</v>
      </c>
      <c r="M40" s="199" t="s">
        <v>322</v>
      </c>
    </row>
    <row r="41" spans="1:14" ht="105" x14ac:dyDescent="0.25">
      <c r="A41" s="1" t="s">
        <v>323</v>
      </c>
      <c r="B41" s="1" t="s">
        <v>324</v>
      </c>
      <c r="C41" s="1" t="s">
        <v>325</v>
      </c>
      <c r="D41" s="1" t="s">
        <v>324</v>
      </c>
      <c r="E41" s="1" t="s">
        <v>326</v>
      </c>
      <c r="F41" s="53">
        <v>0</v>
      </c>
      <c r="G41" s="53">
        <v>0.5</v>
      </c>
      <c r="H41" s="53">
        <v>0.01</v>
      </c>
      <c r="I41" s="6" t="s">
        <v>327</v>
      </c>
      <c r="J41" s="47" t="s">
        <v>3642</v>
      </c>
    </row>
    <row r="42" spans="1:14" ht="90" x14ac:dyDescent="0.25">
      <c r="A42" s="1" t="s">
        <v>323</v>
      </c>
      <c r="B42" s="1" t="s">
        <v>208</v>
      </c>
      <c r="C42" s="1" t="s">
        <v>328</v>
      </c>
      <c r="D42" s="1" t="s">
        <v>329</v>
      </c>
      <c r="E42" s="1" t="s">
        <v>330</v>
      </c>
      <c r="F42" s="50">
        <v>0</v>
      </c>
      <c r="G42" s="51">
        <v>1</v>
      </c>
      <c r="H42" s="51">
        <v>0.01</v>
      </c>
      <c r="I42" s="47" t="s">
        <v>212</v>
      </c>
      <c r="J42" s="47" t="s">
        <v>331</v>
      </c>
      <c r="K42" s="47" t="s">
        <v>214</v>
      </c>
      <c r="L42" s="6" t="s">
        <v>215</v>
      </c>
      <c r="M42" s="405" t="s">
        <v>332</v>
      </c>
    </row>
    <row r="43" spans="1:14" ht="30" x14ac:dyDescent="0.25">
      <c r="A43" s="1" t="s">
        <v>323</v>
      </c>
      <c r="B43" s="1" t="s">
        <v>333</v>
      </c>
      <c r="C43" s="1" t="s">
        <v>334</v>
      </c>
      <c r="D43" s="1" t="s">
        <v>333</v>
      </c>
      <c r="E43" s="1" t="s">
        <v>335</v>
      </c>
      <c r="F43" s="50">
        <v>0</v>
      </c>
      <c r="G43" s="51">
        <v>1</v>
      </c>
      <c r="H43" s="51">
        <v>0.01</v>
      </c>
      <c r="I43" s="47" t="s">
        <v>245</v>
      </c>
      <c r="J43" s="47" t="s">
        <v>336</v>
      </c>
      <c r="K43" s="47" t="s">
        <v>337</v>
      </c>
      <c r="L43" s="6" t="s">
        <v>338</v>
      </c>
      <c r="M43" s="199" t="s">
        <v>339</v>
      </c>
    </row>
    <row r="44" spans="1:14" ht="60" x14ac:dyDescent="0.25">
      <c r="A44" s="1" t="s">
        <v>323</v>
      </c>
      <c r="B44" s="1" t="s">
        <v>340</v>
      </c>
      <c r="C44" s="1" t="s">
        <v>341</v>
      </c>
      <c r="D44" s="1" t="s">
        <v>340</v>
      </c>
      <c r="E44" s="1" t="s">
        <v>342</v>
      </c>
      <c r="F44" s="50">
        <v>0</v>
      </c>
      <c r="G44" s="51">
        <v>1</v>
      </c>
      <c r="H44" s="51">
        <v>0.01</v>
      </c>
      <c r="I44" s="47" t="s">
        <v>245</v>
      </c>
      <c r="J44" s="47" t="s">
        <v>343</v>
      </c>
      <c r="K44" s="47" t="s">
        <v>344</v>
      </c>
      <c r="L44" s="6" t="s">
        <v>345</v>
      </c>
      <c r="M44" s="199" t="s">
        <v>249</v>
      </c>
    </row>
    <row r="45" spans="1:14" ht="60" x14ac:dyDescent="0.25">
      <c r="A45" s="1" t="s">
        <v>323</v>
      </c>
      <c r="B45" s="1" t="s">
        <v>346</v>
      </c>
      <c r="C45" s="1" t="s">
        <v>347</v>
      </c>
      <c r="D45" s="1" t="s">
        <v>346</v>
      </c>
      <c r="E45" s="1" t="s">
        <v>348</v>
      </c>
      <c r="F45" s="50">
        <v>0</v>
      </c>
      <c r="G45" s="51">
        <v>1</v>
      </c>
      <c r="H45" s="51">
        <v>0.01</v>
      </c>
      <c r="I45" s="47" t="s">
        <v>245</v>
      </c>
      <c r="J45" s="47" t="s">
        <v>349</v>
      </c>
      <c r="K45" s="47" t="s">
        <v>350</v>
      </c>
      <c r="L45" s="6" t="s">
        <v>351</v>
      </c>
      <c r="M45" s="199" t="s">
        <v>249</v>
      </c>
    </row>
    <row r="46" spans="1:14" ht="105" x14ac:dyDescent="0.25">
      <c r="A46" s="1" t="s">
        <v>323</v>
      </c>
      <c r="B46" s="1" t="s">
        <v>352</v>
      </c>
      <c r="C46" s="1" t="s">
        <v>353</v>
      </c>
      <c r="D46" s="1" t="s">
        <v>352</v>
      </c>
      <c r="E46" s="1" t="s">
        <v>354</v>
      </c>
      <c r="F46" s="51">
        <v>0</v>
      </c>
      <c r="G46" s="51">
        <v>0.25</v>
      </c>
      <c r="H46" s="51">
        <v>0.01</v>
      </c>
      <c r="I46" s="47" t="s">
        <v>150</v>
      </c>
      <c r="J46" s="47" t="s">
        <v>3627</v>
      </c>
      <c r="K46" s="47" t="s">
        <v>355</v>
      </c>
      <c r="L46" s="6" t="s">
        <v>356</v>
      </c>
      <c r="M46" s="200" t="s">
        <v>3617</v>
      </c>
      <c r="N46" s="6" t="s">
        <v>357</v>
      </c>
    </row>
    <row r="47" spans="1:14" ht="60" x14ac:dyDescent="0.25">
      <c r="A47" s="1" t="s">
        <v>323</v>
      </c>
      <c r="B47" s="1" t="s">
        <v>358</v>
      </c>
      <c r="C47" s="1" t="s">
        <v>359</v>
      </c>
      <c r="D47" s="1" t="s">
        <v>358</v>
      </c>
      <c r="E47" s="1" t="s">
        <v>360</v>
      </c>
      <c r="F47" s="50">
        <v>0</v>
      </c>
      <c r="G47" s="51">
        <v>1</v>
      </c>
      <c r="H47" s="51">
        <v>0.01</v>
      </c>
      <c r="I47" s="47" t="s">
        <v>245</v>
      </c>
      <c r="J47" s="47" t="s">
        <v>361</v>
      </c>
      <c r="K47" s="47" t="s">
        <v>362</v>
      </c>
      <c r="L47" s="6" t="s">
        <v>363</v>
      </c>
      <c r="M47" s="199" t="s">
        <v>249</v>
      </c>
    </row>
    <row r="48" spans="1:14" ht="120" x14ac:dyDescent="0.25">
      <c r="A48" s="1" t="s">
        <v>323</v>
      </c>
      <c r="B48" s="1" t="s">
        <v>364</v>
      </c>
      <c r="C48" s="1" t="s">
        <v>365</v>
      </c>
      <c r="D48" s="1" t="s">
        <v>366</v>
      </c>
      <c r="E48" s="1" t="s">
        <v>367</v>
      </c>
      <c r="F48" s="50">
        <v>0</v>
      </c>
      <c r="G48" s="50">
        <v>1</v>
      </c>
      <c r="H48" s="51">
        <v>0.01</v>
      </c>
      <c r="I48" s="47" t="s">
        <v>368</v>
      </c>
      <c r="J48" s="47" t="s">
        <v>3628</v>
      </c>
      <c r="K48" s="47" t="s">
        <v>369</v>
      </c>
      <c r="L48" s="6" t="s">
        <v>370</v>
      </c>
      <c r="M48" s="199"/>
    </row>
    <row r="49" spans="1:14" ht="112.15" customHeight="1" x14ac:dyDescent="0.25">
      <c r="A49" s="1" t="s">
        <v>323</v>
      </c>
      <c r="B49" s="1" t="s">
        <v>371</v>
      </c>
      <c r="C49" s="1" t="s">
        <v>372</v>
      </c>
      <c r="D49" s="1" t="s">
        <v>366</v>
      </c>
      <c r="E49" s="1" t="s">
        <v>373</v>
      </c>
      <c r="F49" s="50">
        <v>0</v>
      </c>
      <c r="G49" s="50">
        <v>1</v>
      </c>
      <c r="H49" s="51">
        <v>0.01</v>
      </c>
      <c r="I49" s="47" t="s">
        <v>368</v>
      </c>
      <c r="J49" s="47" t="s">
        <v>3629</v>
      </c>
      <c r="K49" s="47" t="s">
        <v>369</v>
      </c>
      <c r="L49" s="6" t="s">
        <v>370</v>
      </c>
      <c r="M49" s="199"/>
    </row>
    <row r="50" spans="1:14" ht="45" x14ac:dyDescent="0.25">
      <c r="A50" s="2" t="s">
        <v>323</v>
      </c>
      <c r="B50" s="2" t="s">
        <v>374</v>
      </c>
      <c r="C50" s="1" t="s">
        <v>375</v>
      </c>
      <c r="D50" s="2" t="s">
        <v>376</v>
      </c>
      <c r="E50" s="2" t="s">
        <v>377</v>
      </c>
      <c r="F50" s="52">
        <v>0</v>
      </c>
      <c r="G50" s="53">
        <v>1</v>
      </c>
      <c r="H50" s="53">
        <v>0.01</v>
      </c>
      <c r="I50" s="6" t="s">
        <v>245</v>
      </c>
      <c r="J50" s="263" t="s">
        <v>378</v>
      </c>
      <c r="K50" s="6" t="s">
        <v>379</v>
      </c>
      <c r="L50" s="6" t="s">
        <v>380</v>
      </c>
      <c r="M50" s="200" t="s">
        <v>249</v>
      </c>
    </row>
    <row r="51" spans="1:14" ht="45" x14ac:dyDescent="0.25">
      <c r="A51" s="2" t="s">
        <v>323</v>
      </c>
      <c r="B51" s="2" t="s">
        <v>381</v>
      </c>
      <c r="C51" s="1" t="s">
        <v>382</v>
      </c>
      <c r="D51" s="2" t="s">
        <v>376</v>
      </c>
      <c r="E51" s="2" t="s">
        <v>383</v>
      </c>
      <c r="F51" s="52">
        <v>0</v>
      </c>
      <c r="G51" s="53">
        <v>1</v>
      </c>
      <c r="H51" s="53">
        <v>0.01</v>
      </c>
      <c r="I51" s="6" t="s">
        <v>245</v>
      </c>
      <c r="J51" s="263" t="s">
        <v>384</v>
      </c>
      <c r="K51" s="6" t="s">
        <v>379</v>
      </c>
      <c r="L51" s="6" t="s">
        <v>380</v>
      </c>
      <c r="M51" s="200"/>
    </row>
    <row r="52" spans="1:14" ht="45" x14ac:dyDescent="0.25">
      <c r="A52" s="2" t="s">
        <v>323</v>
      </c>
      <c r="B52" s="2" t="s">
        <v>385</v>
      </c>
      <c r="C52" s="1" t="s">
        <v>386</v>
      </c>
      <c r="D52" s="2" t="s">
        <v>376</v>
      </c>
      <c r="E52" s="2" t="s">
        <v>387</v>
      </c>
      <c r="F52" s="52">
        <v>0</v>
      </c>
      <c r="G52" s="53">
        <v>1</v>
      </c>
      <c r="H52" s="53">
        <v>0.01</v>
      </c>
      <c r="I52" s="6" t="s">
        <v>245</v>
      </c>
      <c r="J52" s="263" t="s">
        <v>388</v>
      </c>
      <c r="K52" s="6" t="s">
        <v>379</v>
      </c>
      <c r="L52" s="6" t="s">
        <v>380</v>
      </c>
      <c r="M52" s="200"/>
    </row>
    <row r="53" spans="1:14" ht="45" x14ac:dyDescent="0.25">
      <c r="A53" s="2" t="s">
        <v>323</v>
      </c>
      <c r="B53" s="2" t="s">
        <v>389</v>
      </c>
      <c r="C53" s="1" t="s">
        <v>390</v>
      </c>
      <c r="D53" s="2" t="s">
        <v>376</v>
      </c>
      <c r="E53" s="2" t="s">
        <v>391</v>
      </c>
      <c r="F53" s="52">
        <v>0</v>
      </c>
      <c r="G53" s="53">
        <v>1</v>
      </c>
      <c r="H53" s="53">
        <v>0.01</v>
      </c>
      <c r="I53" s="6" t="s">
        <v>245</v>
      </c>
      <c r="J53" s="263" t="s">
        <v>392</v>
      </c>
      <c r="K53" s="6" t="s">
        <v>379</v>
      </c>
      <c r="L53" s="6" t="s">
        <v>380</v>
      </c>
      <c r="M53" s="200"/>
    </row>
    <row r="54" spans="1:14" ht="180" x14ac:dyDescent="0.25">
      <c r="A54" s="1" t="s">
        <v>323</v>
      </c>
      <c r="B54" s="1" t="s">
        <v>393</v>
      </c>
      <c r="C54" s="1" t="s">
        <v>394</v>
      </c>
      <c r="D54" s="1" t="s">
        <v>393</v>
      </c>
      <c r="E54" s="1" t="s">
        <v>395</v>
      </c>
      <c r="F54" s="50">
        <v>0</v>
      </c>
      <c r="G54" s="51">
        <v>1</v>
      </c>
      <c r="H54" s="51">
        <v>0.01</v>
      </c>
      <c r="I54" s="401" t="s">
        <v>396</v>
      </c>
      <c r="J54" s="47" t="s">
        <v>3643</v>
      </c>
      <c r="K54" s="47"/>
      <c r="L54" s="6" t="s">
        <v>397</v>
      </c>
      <c r="M54" s="199" t="s">
        <v>398</v>
      </c>
    </row>
    <row r="55" spans="1:14" ht="60" x14ac:dyDescent="0.25">
      <c r="A55" s="1" t="s">
        <v>323</v>
      </c>
      <c r="B55" s="1" t="s">
        <v>399</v>
      </c>
      <c r="C55" s="1" t="s">
        <v>400</v>
      </c>
      <c r="D55" s="44" t="s">
        <v>401</v>
      </c>
      <c r="E55" s="1" t="s">
        <v>402</v>
      </c>
      <c r="F55" s="50">
        <v>0</v>
      </c>
      <c r="G55" s="51">
        <v>1</v>
      </c>
      <c r="H55" s="51">
        <v>0.01</v>
      </c>
      <c r="I55" s="401" t="s">
        <v>245</v>
      </c>
      <c r="J55" s="47" t="s">
        <v>403</v>
      </c>
      <c r="K55" s="47" t="s">
        <v>404</v>
      </c>
      <c r="L55" s="6" t="s">
        <v>405</v>
      </c>
      <c r="M55" s="199"/>
    </row>
    <row r="56" spans="1:14" ht="60" x14ac:dyDescent="0.25">
      <c r="A56" s="1" t="s">
        <v>323</v>
      </c>
      <c r="B56" s="1" t="s">
        <v>406</v>
      </c>
      <c r="C56" s="1" t="s">
        <v>407</v>
      </c>
      <c r="D56" s="44" t="s">
        <v>401</v>
      </c>
      <c r="E56" s="1" t="s">
        <v>408</v>
      </c>
      <c r="F56" s="50">
        <v>0</v>
      </c>
      <c r="G56" s="51">
        <v>1</v>
      </c>
      <c r="H56" s="51">
        <v>0.01</v>
      </c>
      <c r="I56" s="401" t="s">
        <v>245</v>
      </c>
      <c r="J56" s="47" t="s">
        <v>409</v>
      </c>
      <c r="K56" s="47" t="s">
        <v>410</v>
      </c>
      <c r="L56" s="6" t="s">
        <v>411</v>
      </c>
      <c r="M56" s="199"/>
    </row>
    <row r="57" spans="1:14" ht="45" x14ac:dyDescent="0.25">
      <c r="A57" s="1" t="s">
        <v>323</v>
      </c>
      <c r="B57" s="1" t="s">
        <v>412</v>
      </c>
      <c r="C57" s="1" t="s">
        <v>413</v>
      </c>
      <c r="D57" s="1" t="s">
        <v>412</v>
      </c>
      <c r="E57" s="1" t="s">
        <v>414</v>
      </c>
      <c r="F57" s="50">
        <v>0</v>
      </c>
      <c r="G57" s="51">
        <v>1</v>
      </c>
      <c r="H57" s="51">
        <v>0.01</v>
      </c>
      <c r="I57" s="401" t="s">
        <v>245</v>
      </c>
      <c r="J57" s="47" t="s">
        <v>415</v>
      </c>
      <c r="K57" s="47"/>
      <c r="L57" s="6"/>
      <c r="M57" s="199"/>
    </row>
    <row r="58" spans="1:14" ht="60" x14ac:dyDescent="0.25">
      <c r="A58" s="1" t="s">
        <v>323</v>
      </c>
      <c r="B58" s="1" t="s">
        <v>416</v>
      </c>
      <c r="C58" s="1" t="s">
        <v>417</v>
      </c>
      <c r="D58" s="1" t="s">
        <v>417</v>
      </c>
      <c r="E58" s="1" t="s">
        <v>418</v>
      </c>
      <c r="F58" s="50">
        <v>0</v>
      </c>
      <c r="G58" s="51">
        <v>1</v>
      </c>
      <c r="H58" s="51">
        <v>0.01</v>
      </c>
      <c r="I58" s="47" t="s">
        <v>419</v>
      </c>
      <c r="J58" s="47" t="s">
        <v>420</v>
      </c>
      <c r="K58" s="47"/>
      <c r="L58" s="6" t="s">
        <v>421</v>
      </c>
      <c r="M58" s="199" t="s">
        <v>249</v>
      </c>
    </row>
    <row r="59" spans="1:14" ht="60" x14ac:dyDescent="0.25">
      <c r="A59" s="1" t="s">
        <v>422</v>
      </c>
      <c r="B59" s="1" t="s">
        <v>423</v>
      </c>
      <c r="C59" s="1" t="s">
        <v>424</v>
      </c>
      <c r="D59" s="1" t="s">
        <v>423</v>
      </c>
      <c r="E59" s="1" t="s">
        <v>425</v>
      </c>
      <c r="F59" s="50">
        <v>0</v>
      </c>
      <c r="G59" s="51">
        <v>1</v>
      </c>
      <c r="H59" s="51">
        <v>0.01</v>
      </c>
      <c r="I59" s="47" t="s">
        <v>245</v>
      </c>
      <c r="J59" s="47" t="s">
        <v>426</v>
      </c>
      <c r="K59" s="47" t="s">
        <v>427</v>
      </c>
      <c r="L59" s="6" t="s">
        <v>428</v>
      </c>
      <c r="M59" s="199" t="s">
        <v>249</v>
      </c>
      <c r="N59" s="47" t="s">
        <v>429</v>
      </c>
    </row>
    <row r="60" spans="1:14" ht="45" x14ac:dyDescent="0.25">
      <c r="A60" s="1" t="s">
        <v>422</v>
      </c>
      <c r="B60" s="1" t="s">
        <v>430</v>
      </c>
      <c r="C60" s="1" t="s">
        <v>431</v>
      </c>
      <c r="D60" s="1" t="s">
        <v>430</v>
      </c>
      <c r="E60" s="1" t="s">
        <v>432</v>
      </c>
      <c r="F60" s="50">
        <v>0</v>
      </c>
      <c r="G60" s="51">
        <v>1</v>
      </c>
      <c r="H60" s="51">
        <v>0.01</v>
      </c>
      <c r="I60" s="47" t="s">
        <v>245</v>
      </c>
      <c r="J60" s="47" t="s">
        <v>433</v>
      </c>
      <c r="K60" s="47" t="s">
        <v>434</v>
      </c>
      <c r="L60" s="6" t="s">
        <v>435</v>
      </c>
      <c r="M60" s="199"/>
      <c r="N60" s="47"/>
    </row>
    <row r="61" spans="1:14" ht="45" x14ac:dyDescent="0.25">
      <c r="A61" s="1" t="s">
        <v>422</v>
      </c>
      <c r="B61" s="1" t="s">
        <v>436</v>
      </c>
      <c r="C61" s="1" t="s">
        <v>437</v>
      </c>
      <c r="D61" s="1" t="s">
        <v>436</v>
      </c>
      <c r="E61" s="1" t="s">
        <v>438</v>
      </c>
      <c r="F61" s="50">
        <v>0</v>
      </c>
      <c r="G61" s="51">
        <v>1</v>
      </c>
      <c r="H61" s="51">
        <v>0.01</v>
      </c>
      <c r="I61" s="47" t="s">
        <v>245</v>
      </c>
      <c r="J61" s="261" t="s">
        <v>439</v>
      </c>
      <c r="K61" s="47"/>
      <c r="L61" s="6" t="s">
        <v>440</v>
      </c>
      <c r="M61" s="199" t="s">
        <v>441</v>
      </c>
      <c r="N61" s="47"/>
    </row>
    <row r="62" spans="1:14" ht="75" x14ac:dyDescent="0.25">
      <c r="A62" s="1" t="s">
        <v>422</v>
      </c>
      <c r="B62" s="1" t="s">
        <v>442</v>
      </c>
      <c r="C62" s="1" t="s">
        <v>443</v>
      </c>
      <c r="D62" s="1" t="s">
        <v>442</v>
      </c>
      <c r="E62" s="1" t="s">
        <v>444</v>
      </c>
      <c r="F62" s="50">
        <v>0</v>
      </c>
      <c r="G62" s="51">
        <v>1</v>
      </c>
      <c r="H62" s="51">
        <v>0.01</v>
      </c>
      <c r="I62" s="47" t="s">
        <v>245</v>
      </c>
      <c r="J62" s="261" t="s">
        <v>3631</v>
      </c>
      <c r="K62" s="47" t="s">
        <v>445</v>
      </c>
      <c r="L62" s="6" t="s">
        <v>446</v>
      </c>
      <c r="M62" s="199" t="s">
        <v>249</v>
      </c>
      <c r="N62" s="47"/>
    </row>
    <row r="63" spans="1:14" ht="45" x14ac:dyDescent="0.25">
      <c r="A63" s="1" t="s">
        <v>422</v>
      </c>
      <c r="B63" s="1" t="s">
        <v>447</v>
      </c>
      <c r="C63" s="1" t="s">
        <v>448</v>
      </c>
      <c r="D63" s="1" t="s">
        <v>447</v>
      </c>
      <c r="E63" s="1" t="s">
        <v>449</v>
      </c>
      <c r="F63" s="50">
        <v>0</v>
      </c>
      <c r="G63" s="51">
        <v>1</v>
      </c>
      <c r="H63" s="51">
        <v>0.01</v>
      </c>
      <c r="I63" s="47" t="s">
        <v>245</v>
      </c>
      <c r="J63" s="261" t="s">
        <v>3635</v>
      </c>
      <c r="K63" s="47" t="s">
        <v>450</v>
      </c>
      <c r="L63" s="6" t="s">
        <v>451</v>
      </c>
      <c r="M63" s="199" t="s">
        <v>249</v>
      </c>
      <c r="N63" s="47"/>
    </row>
    <row r="64" spans="1:14" ht="45" x14ac:dyDescent="0.25">
      <c r="A64" s="1" t="s">
        <v>422</v>
      </c>
      <c r="B64" s="1" t="s">
        <v>452</v>
      </c>
      <c r="C64" s="1" t="s">
        <v>453</v>
      </c>
      <c r="D64" s="1" t="s">
        <v>452</v>
      </c>
      <c r="E64" s="1" t="s">
        <v>454</v>
      </c>
      <c r="F64" s="50">
        <v>0</v>
      </c>
      <c r="G64" s="51">
        <v>1</v>
      </c>
      <c r="H64" s="51">
        <v>0.01</v>
      </c>
      <c r="I64" s="47" t="s">
        <v>245</v>
      </c>
      <c r="J64" s="261" t="s">
        <v>3634</v>
      </c>
      <c r="K64" s="47"/>
      <c r="L64" s="6"/>
      <c r="M64" s="199"/>
      <c r="N64" s="47"/>
    </row>
    <row r="65" spans="1:14" ht="45" x14ac:dyDescent="0.25">
      <c r="A65" s="1" t="s">
        <v>422</v>
      </c>
      <c r="B65" s="1" t="s">
        <v>455</v>
      </c>
      <c r="C65" s="1" t="s">
        <v>456</v>
      </c>
      <c r="D65" s="1" t="s">
        <v>455</v>
      </c>
      <c r="E65" s="1" t="s">
        <v>457</v>
      </c>
      <c r="F65" s="50">
        <v>0</v>
      </c>
      <c r="G65" s="51">
        <v>1</v>
      </c>
      <c r="H65" s="51">
        <v>0.01</v>
      </c>
      <c r="I65" s="47" t="s">
        <v>245</v>
      </c>
      <c r="J65" s="261" t="s">
        <v>3637</v>
      </c>
      <c r="K65" s="47" t="s">
        <v>458</v>
      </c>
      <c r="L65" s="6" t="s">
        <v>459</v>
      </c>
      <c r="M65" s="199" t="s">
        <v>249</v>
      </c>
      <c r="N65" s="47"/>
    </row>
    <row r="66" spans="1:14" ht="30" x14ac:dyDescent="0.25">
      <c r="A66" s="1" t="s">
        <v>422</v>
      </c>
      <c r="B66" s="1" t="s">
        <v>460</v>
      </c>
      <c r="C66" s="1" t="s">
        <v>461</v>
      </c>
      <c r="D66" s="1" t="s">
        <v>460</v>
      </c>
      <c r="E66" s="1" t="s">
        <v>462</v>
      </c>
      <c r="F66" s="50">
        <v>0</v>
      </c>
      <c r="G66" s="51">
        <v>1</v>
      </c>
      <c r="H66" s="51">
        <v>0.01</v>
      </c>
      <c r="I66" s="47" t="s">
        <v>245</v>
      </c>
      <c r="J66" s="261" t="s">
        <v>3633</v>
      </c>
      <c r="K66" s="47" t="s">
        <v>463</v>
      </c>
      <c r="L66" s="6" t="s">
        <v>464</v>
      </c>
      <c r="M66" s="199" t="s">
        <v>249</v>
      </c>
      <c r="N66" s="47"/>
    </row>
    <row r="67" spans="1:14" ht="30" x14ac:dyDescent="0.25">
      <c r="A67" s="1" t="s">
        <v>422</v>
      </c>
      <c r="B67" s="1" t="s">
        <v>465</v>
      </c>
      <c r="C67" s="1" t="s">
        <v>466</v>
      </c>
      <c r="D67" s="1" t="s">
        <v>465</v>
      </c>
      <c r="E67" s="1" t="s">
        <v>467</v>
      </c>
      <c r="F67" s="50">
        <v>0</v>
      </c>
      <c r="G67" s="51">
        <v>1</v>
      </c>
      <c r="H67" s="51">
        <v>0.01</v>
      </c>
      <c r="I67" s="47" t="s">
        <v>245</v>
      </c>
      <c r="J67" s="261" t="s">
        <v>3632</v>
      </c>
      <c r="K67" s="47"/>
      <c r="L67" s="6" t="s">
        <v>468</v>
      </c>
      <c r="M67" s="199" t="s">
        <v>469</v>
      </c>
      <c r="N67" s="47"/>
    </row>
    <row r="68" spans="1:14" ht="90" x14ac:dyDescent="0.25">
      <c r="A68" s="1" t="s">
        <v>422</v>
      </c>
      <c r="B68" s="1" t="s">
        <v>470</v>
      </c>
      <c r="C68" s="1" t="s">
        <v>471</v>
      </c>
      <c r="D68" s="1" t="s">
        <v>470</v>
      </c>
      <c r="E68" s="1" t="s">
        <v>472</v>
      </c>
      <c r="F68" s="50">
        <v>0</v>
      </c>
      <c r="G68" s="51">
        <v>1</v>
      </c>
      <c r="H68" s="51">
        <v>0.01</v>
      </c>
      <c r="I68" s="47" t="s">
        <v>473</v>
      </c>
      <c r="J68" s="47" t="s">
        <v>474</v>
      </c>
      <c r="K68" s="47"/>
      <c r="L68" s="6" t="s">
        <v>475</v>
      </c>
      <c r="M68" s="198" t="s">
        <v>476</v>
      </c>
      <c r="N68" s="47"/>
    </row>
    <row r="69" spans="1:14" ht="60" x14ac:dyDescent="0.25">
      <c r="A69" s="2" t="s">
        <v>477</v>
      </c>
      <c r="B69" s="2" t="s">
        <v>478</v>
      </c>
      <c r="C69" s="1" t="s">
        <v>479</v>
      </c>
      <c r="D69" s="2" t="s">
        <v>480</v>
      </c>
      <c r="E69" s="1" t="s">
        <v>481</v>
      </c>
      <c r="F69" s="53">
        <v>0</v>
      </c>
      <c r="G69" s="53">
        <v>1</v>
      </c>
      <c r="H69" s="53">
        <v>0.01</v>
      </c>
      <c r="I69" s="6" t="s">
        <v>482</v>
      </c>
      <c r="J69" s="263" t="s">
        <v>483</v>
      </c>
      <c r="K69" s="6" t="s">
        <v>484</v>
      </c>
      <c r="L69" s="6" t="s">
        <v>485</v>
      </c>
      <c r="M69" s="199" t="s">
        <v>249</v>
      </c>
      <c r="N69" s="6"/>
    </row>
    <row r="70" spans="1:14" ht="60" x14ac:dyDescent="0.25">
      <c r="A70" s="2" t="s">
        <v>477</v>
      </c>
      <c r="B70" s="2" t="s">
        <v>486</v>
      </c>
      <c r="C70" s="1" t="s">
        <v>487</v>
      </c>
      <c r="D70" s="2" t="s">
        <v>488</v>
      </c>
      <c r="E70" s="1" t="s">
        <v>489</v>
      </c>
      <c r="F70" s="53">
        <v>0</v>
      </c>
      <c r="G70" s="53">
        <v>1</v>
      </c>
      <c r="H70" s="53">
        <v>0.01</v>
      </c>
      <c r="I70" s="47" t="s">
        <v>490</v>
      </c>
      <c r="J70" s="6" t="s">
        <v>491</v>
      </c>
      <c r="K70" s="6" t="s">
        <v>492</v>
      </c>
      <c r="L70" s="6" t="s">
        <v>493</v>
      </c>
      <c r="M70" s="199" t="s">
        <v>249</v>
      </c>
      <c r="N70" s="6"/>
    </row>
    <row r="71" spans="1:14" ht="45" x14ac:dyDescent="0.25">
      <c r="A71" s="2" t="s">
        <v>477</v>
      </c>
      <c r="B71" s="2" t="s">
        <v>494</v>
      </c>
      <c r="C71" s="1" t="s">
        <v>495</v>
      </c>
      <c r="D71" s="2" t="s">
        <v>496</v>
      </c>
      <c r="E71" s="1" t="s">
        <v>497</v>
      </c>
      <c r="F71" s="53">
        <v>0</v>
      </c>
      <c r="G71" s="53">
        <v>1</v>
      </c>
      <c r="H71" s="53">
        <v>0.01</v>
      </c>
      <c r="I71" s="47" t="s">
        <v>498</v>
      </c>
      <c r="J71" s="6" t="s">
        <v>499</v>
      </c>
      <c r="K71" s="6"/>
      <c r="L71" s="6" t="s">
        <v>500</v>
      </c>
      <c r="M71" s="199"/>
      <c r="N71" s="6"/>
    </row>
    <row r="72" spans="1:14" ht="285" x14ac:dyDescent="0.25">
      <c r="A72" s="1" t="s">
        <v>501</v>
      </c>
      <c r="B72" s="411" t="s">
        <v>3646</v>
      </c>
      <c r="C72" s="1" t="s">
        <v>502</v>
      </c>
      <c r="D72" s="411" t="str">
        <f>B72</f>
        <v>Simplified Carbon Price</v>
      </c>
      <c r="E72" s="1" t="s">
        <v>503</v>
      </c>
      <c r="F72" s="1">
        <v>0</v>
      </c>
      <c r="G72" s="1">
        <v>300</v>
      </c>
      <c r="H72" s="1">
        <v>5</v>
      </c>
      <c r="I72" s="163" t="str">
        <f>UnitControlCenter!$B$47</f>
        <v>$/metric ton CO2e</v>
      </c>
      <c r="J72" s="261" t="s">
        <v>3647</v>
      </c>
      <c r="K72" s="47" t="s">
        <v>504</v>
      </c>
      <c r="L72" s="6" t="s">
        <v>505</v>
      </c>
      <c r="M72" s="200" t="s">
        <v>506</v>
      </c>
      <c r="N72" s="6" t="s">
        <v>507</v>
      </c>
    </row>
    <row r="73" spans="1:14" ht="60" x14ac:dyDescent="0.25">
      <c r="A73" s="1" t="s">
        <v>501</v>
      </c>
      <c r="B73" s="1" t="s">
        <v>508</v>
      </c>
      <c r="C73" s="1" t="s">
        <v>509</v>
      </c>
      <c r="D73" s="1" t="s">
        <v>508</v>
      </c>
      <c r="E73" s="1" t="s">
        <v>510</v>
      </c>
      <c r="F73" s="53">
        <v>0</v>
      </c>
      <c r="G73" s="53">
        <v>1</v>
      </c>
      <c r="H73" s="53">
        <v>0.01</v>
      </c>
      <c r="I73" s="47" t="s">
        <v>511</v>
      </c>
      <c r="J73" s="261" t="s">
        <v>512</v>
      </c>
      <c r="K73" s="6" t="s">
        <v>513</v>
      </c>
      <c r="L73" s="6" t="s">
        <v>514</v>
      </c>
      <c r="M73" s="199" t="s">
        <v>249</v>
      </c>
    </row>
    <row r="74" spans="1:14" ht="45" x14ac:dyDescent="0.25">
      <c r="A74" s="2" t="s">
        <v>501</v>
      </c>
      <c r="B74" s="2" t="s">
        <v>515</v>
      </c>
      <c r="C74" s="1" t="s">
        <v>516</v>
      </c>
      <c r="D74" s="163"/>
      <c r="E74" s="2" t="s">
        <v>517</v>
      </c>
      <c r="F74" s="1">
        <v>0</v>
      </c>
      <c r="G74" s="1">
        <v>1</v>
      </c>
      <c r="H74" s="1">
        <v>1</v>
      </c>
      <c r="I74" s="401" t="s">
        <v>159</v>
      </c>
      <c r="J74" s="47" t="s">
        <v>518</v>
      </c>
      <c r="K74" s="47" t="s">
        <v>504</v>
      </c>
      <c r="L74" s="6" t="s">
        <v>505</v>
      </c>
    </row>
    <row r="75" spans="1:14" ht="60" x14ac:dyDescent="0.25">
      <c r="A75" s="2" t="s">
        <v>501</v>
      </c>
      <c r="B75" s="2" t="s">
        <v>519</v>
      </c>
      <c r="C75" s="1" t="s">
        <v>520</v>
      </c>
      <c r="D75" s="163"/>
      <c r="E75" s="2" t="s">
        <v>521</v>
      </c>
      <c r="F75" s="1">
        <v>0</v>
      </c>
      <c r="G75" s="1">
        <v>1</v>
      </c>
      <c r="H75" s="1">
        <v>1</v>
      </c>
      <c r="I75" s="47" t="s">
        <v>159</v>
      </c>
      <c r="J75" s="47" t="s">
        <v>522</v>
      </c>
      <c r="K75" s="47" t="s">
        <v>504</v>
      </c>
      <c r="L75" s="6" t="s">
        <v>505</v>
      </c>
    </row>
    <row r="76" spans="1:14" ht="45" x14ac:dyDescent="0.25">
      <c r="A76" s="2" t="s">
        <v>501</v>
      </c>
      <c r="B76" s="1" t="s">
        <v>523</v>
      </c>
      <c r="C76" s="1" t="s">
        <v>524</v>
      </c>
      <c r="D76" s="163"/>
      <c r="E76" s="163"/>
      <c r="F76" s="1">
        <v>0</v>
      </c>
      <c r="G76" s="1">
        <v>1</v>
      </c>
      <c r="H76" s="1">
        <v>1</v>
      </c>
      <c r="I76" s="47" t="s">
        <v>159</v>
      </c>
      <c r="J76" s="1" t="s">
        <v>3616</v>
      </c>
      <c r="K76" s="47" t="s">
        <v>504</v>
      </c>
      <c r="L76" s="6" t="s">
        <v>505</v>
      </c>
    </row>
    <row r="77" spans="1:14" ht="45" x14ac:dyDescent="0.25">
      <c r="A77" s="2" t="s">
        <v>501</v>
      </c>
      <c r="B77" s="2" t="s">
        <v>525</v>
      </c>
      <c r="C77" s="1" t="s">
        <v>526</v>
      </c>
      <c r="D77" s="2" t="s">
        <v>525</v>
      </c>
      <c r="E77" s="1" t="s">
        <v>527</v>
      </c>
      <c r="F77" s="1">
        <v>0</v>
      </c>
      <c r="G77" s="1">
        <v>1</v>
      </c>
      <c r="H77" s="1">
        <v>1</v>
      </c>
      <c r="I77" s="47" t="s">
        <v>159</v>
      </c>
      <c r="J77" s="6"/>
    </row>
    <row r="78" spans="1:14" ht="30" x14ac:dyDescent="0.25">
      <c r="A78" s="2" t="s">
        <v>501</v>
      </c>
      <c r="B78" s="2" t="s">
        <v>528</v>
      </c>
      <c r="C78" s="1" t="s">
        <v>528</v>
      </c>
      <c r="D78" s="2" t="s">
        <v>528</v>
      </c>
      <c r="E78" s="2" t="s">
        <v>529</v>
      </c>
      <c r="F78" s="53">
        <v>0</v>
      </c>
      <c r="G78" s="53">
        <v>1</v>
      </c>
      <c r="H78" s="53">
        <v>0.01</v>
      </c>
      <c r="I78" s="47" t="s">
        <v>530</v>
      </c>
      <c r="J78" s="261" t="s">
        <v>531</v>
      </c>
      <c r="K78" s="6" t="s">
        <v>532</v>
      </c>
    </row>
    <row r="79" spans="1:14" ht="45" x14ac:dyDescent="0.25">
      <c r="A79" s="1" t="s">
        <v>501</v>
      </c>
      <c r="B79" s="1" t="s">
        <v>533</v>
      </c>
      <c r="C79" s="1" t="s">
        <v>534</v>
      </c>
      <c r="D79" s="1" t="s">
        <v>533</v>
      </c>
      <c r="E79" s="1" t="s">
        <v>535</v>
      </c>
      <c r="F79" s="50">
        <v>-0.5</v>
      </c>
      <c r="G79" s="50">
        <v>0.5</v>
      </c>
      <c r="H79" s="53">
        <v>0.01</v>
      </c>
      <c r="I79" s="47" t="s">
        <v>536</v>
      </c>
      <c r="J79" s="47" t="s">
        <v>537</v>
      </c>
      <c r="K79" s="6" t="s">
        <v>538</v>
      </c>
      <c r="L79" s="6" t="s">
        <v>539</v>
      </c>
      <c r="M79" s="200" t="s">
        <v>540</v>
      </c>
    </row>
    <row r="80" spans="1:14" ht="90" x14ac:dyDescent="0.25">
      <c r="A80" s="1" t="s">
        <v>541</v>
      </c>
      <c r="B80" s="163" t="s">
        <v>542</v>
      </c>
      <c r="C80" s="1" t="s">
        <v>543</v>
      </c>
      <c r="D80" s="1" t="s">
        <v>544</v>
      </c>
      <c r="E80" s="1" t="s">
        <v>545</v>
      </c>
      <c r="F80" s="51">
        <v>0</v>
      </c>
      <c r="G80" s="51">
        <v>0.4</v>
      </c>
      <c r="H80" s="50">
        <v>0.01</v>
      </c>
      <c r="I80" s="47" t="s">
        <v>546</v>
      </c>
      <c r="J80" s="47" t="s">
        <v>547</v>
      </c>
      <c r="K80" s="47" t="s">
        <v>548</v>
      </c>
      <c r="L80" s="6" t="s">
        <v>549</v>
      </c>
      <c r="M80" s="199"/>
    </row>
    <row r="81" spans="1:13" ht="90" x14ac:dyDescent="0.25">
      <c r="A81" s="4" t="str">
        <f>A$80</f>
        <v>Research and Development</v>
      </c>
      <c r="B81" s="4" t="str">
        <f t="shared" ref="B81:B84" si="0">B$80</f>
        <v>Capital Cost Reduction</v>
      </c>
      <c r="C81" s="1" t="s">
        <v>550</v>
      </c>
      <c r="D81" s="4" t="str">
        <f t="shared" ref="D81:L84" si="1">D$80</f>
        <v>R&amp;D Capital Cost Reductions</v>
      </c>
      <c r="E81" s="1" t="s">
        <v>551</v>
      </c>
      <c r="F81" s="165">
        <f t="shared" si="1"/>
        <v>0</v>
      </c>
      <c r="G81" s="165">
        <f t="shared" si="1"/>
        <v>0.4</v>
      </c>
      <c r="H81" s="165">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199"/>
    </row>
    <row r="82" spans="1:13" ht="90" x14ac:dyDescent="0.25">
      <c r="A82" s="4" t="str">
        <f t="shared" ref="A82:A84" si="2">A$80</f>
        <v>Research and Development</v>
      </c>
      <c r="B82" s="4" t="str">
        <f t="shared" si="0"/>
        <v>Capital Cost Reduction</v>
      </c>
      <c r="C82" s="1" t="s">
        <v>552</v>
      </c>
      <c r="D82" s="4" t="str">
        <f t="shared" si="1"/>
        <v>R&amp;D Capital Cost Reductions</v>
      </c>
      <c r="E82" s="1" t="s">
        <v>553</v>
      </c>
      <c r="F82" s="165">
        <f t="shared" si="1"/>
        <v>0</v>
      </c>
      <c r="G82" s="165">
        <f t="shared" si="1"/>
        <v>0.4</v>
      </c>
      <c r="H82" s="165">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199"/>
    </row>
    <row r="83" spans="1:13" ht="90" x14ac:dyDescent="0.25">
      <c r="A83" s="4" t="str">
        <f t="shared" si="2"/>
        <v>Research and Development</v>
      </c>
      <c r="B83" s="4" t="str">
        <f t="shared" si="0"/>
        <v>Capital Cost Reduction</v>
      </c>
      <c r="C83" s="1" t="s">
        <v>554</v>
      </c>
      <c r="D83" s="4" t="str">
        <f t="shared" si="1"/>
        <v>R&amp;D Capital Cost Reductions</v>
      </c>
      <c r="E83" s="1" t="s">
        <v>555</v>
      </c>
      <c r="F83" s="165">
        <f t="shared" si="1"/>
        <v>0</v>
      </c>
      <c r="G83" s="165">
        <f t="shared" si="1"/>
        <v>0.4</v>
      </c>
      <c r="H83" s="165">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199"/>
    </row>
    <row r="84" spans="1:13" ht="90" x14ac:dyDescent="0.25">
      <c r="A84" s="4" t="str">
        <f t="shared" si="2"/>
        <v>Research and Development</v>
      </c>
      <c r="B84" s="4" t="str">
        <f t="shared" si="0"/>
        <v>Capital Cost Reduction</v>
      </c>
      <c r="C84" s="2" t="s">
        <v>556</v>
      </c>
      <c r="D84" s="4" t="str">
        <f t="shared" si="1"/>
        <v>R&amp;D Capital Cost Reductions</v>
      </c>
      <c r="E84" s="1" t="s">
        <v>557</v>
      </c>
      <c r="F84" s="165">
        <f t="shared" si="1"/>
        <v>0</v>
      </c>
      <c r="G84" s="165">
        <f t="shared" si="1"/>
        <v>0.4</v>
      </c>
      <c r="H84" s="165">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199"/>
    </row>
    <row r="85" spans="1:13" ht="105" x14ac:dyDescent="0.25">
      <c r="A85" s="2" t="s">
        <v>541</v>
      </c>
      <c r="B85" s="2" t="s">
        <v>558</v>
      </c>
      <c r="C85" s="1" t="s">
        <v>559</v>
      </c>
      <c r="D85" s="2" t="s">
        <v>558</v>
      </c>
      <c r="E85" s="52" t="s">
        <v>560</v>
      </c>
      <c r="F85" s="51">
        <v>0</v>
      </c>
      <c r="G85" s="51">
        <v>1</v>
      </c>
      <c r="H85" s="50">
        <v>0.01</v>
      </c>
      <c r="I85" s="47" t="s">
        <v>245</v>
      </c>
      <c r="J85" s="47" t="s">
        <v>3630</v>
      </c>
      <c r="K85" s="6" t="s">
        <v>561</v>
      </c>
      <c r="L85" s="6" t="s">
        <v>562</v>
      </c>
      <c r="M85" s="200" t="s">
        <v>563</v>
      </c>
    </row>
    <row r="86" spans="1:13" ht="90" x14ac:dyDescent="0.25">
      <c r="A86" s="1" t="s">
        <v>541</v>
      </c>
      <c r="B86" s="163" t="s">
        <v>564</v>
      </c>
      <c r="C86" s="1" t="s">
        <v>565</v>
      </c>
      <c r="D86" s="1" t="s">
        <v>566</v>
      </c>
      <c r="E86" s="1" t="s">
        <v>567</v>
      </c>
      <c r="F86" s="51">
        <v>0</v>
      </c>
      <c r="G86" s="51">
        <v>0.4</v>
      </c>
      <c r="H86" s="50">
        <v>0.01</v>
      </c>
      <c r="I86" s="47" t="s">
        <v>568</v>
      </c>
      <c r="J86" s="47" t="s">
        <v>569</v>
      </c>
      <c r="K86" s="47" t="s">
        <v>548</v>
      </c>
      <c r="L86" s="6" t="s">
        <v>549</v>
      </c>
    </row>
    <row r="87" spans="1:13" ht="90" x14ac:dyDescent="0.25">
      <c r="A87" s="4" t="str">
        <f>A$86</f>
        <v>Research and Development</v>
      </c>
      <c r="B87" s="4" t="str">
        <f>B$86</f>
        <v>Fuel Use Reduction</v>
      </c>
      <c r="C87" s="1" t="s">
        <v>570</v>
      </c>
      <c r="D87" s="4" t="str">
        <f t="shared" ref="D87:L90" si="3">D$86</f>
        <v>R&amp;D Fuel Use Reductions</v>
      </c>
      <c r="E87" s="1" t="s">
        <v>571</v>
      </c>
      <c r="F87" s="164">
        <f t="shared" si="3"/>
        <v>0</v>
      </c>
      <c r="G87" s="164">
        <f t="shared" si="3"/>
        <v>0.4</v>
      </c>
      <c r="H87" s="164">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572</v>
      </c>
      <c r="D88" s="4" t="str">
        <f t="shared" si="3"/>
        <v>R&amp;D Fuel Use Reductions</v>
      </c>
      <c r="E88" s="1" t="s">
        <v>573</v>
      </c>
      <c r="F88" s="164">
        <f t="shared" si="3"/>
        <v>0</v>
      </c>
      <c r="G88" s="164">
        <f t="shared" si="3"/>
        <v>0.4</v>
      </c>
      <c r="H88" s="164">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574</v>
      </c>
      <c r="D89" s="4" t="str">
        <f t="shared" si="3"/>
        <v>R&amp;D Fuel Use Reductions</v>
      </c>
      <c r="E89" s="1" t="s">
        <v>575</v>
      </c>
      <c r="F89" s="164">
        <f t="shared" si="3"/>
        <v>0</v>
      </c>
      <c r="G89" s="164">
        <f t="shared" si="3"/>
        <v>0.4</v>
      </c>
      <c r="H89" s="164">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576</v>
      </c>
      <c r="D90" s="4" t="str">
        <f t="shared" si="3"/>
        <v>R&amp;D Fuel Use Reductions</v>
      </c>
      <c r="E90" s="1" t="s">
        <v>577</v>
      </c>
      <c r="F90" s="164">
        <f t="shared" si="3"/>
        <v>0</v>
      </c>
      <c r="G90" s="164">
        <f t="shared" si="3"/>
        <v>0.4</v>
      </c>
      <c r="H90" s="164">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80" x14ac:dyDescent="0.25">
      <c r="A91" s="1" t="s">
        <v>578</v>
      </c>
      <c r="B91" s="1" t="s">
        <v>579</v>
      </c>
      <c r="C91" s="1" t="s">
        <v>580</v>
      </c>
      <c r="D91" s="163"/>
      <c r="E91" s="1" t="s">
        <v>581</v>
      </c>
      <c r="F91" s="1">
        <v>0</v>
      </c>
      <c r="G91" s="1">
        <v>10</v>
      </c>
      <c r="H91" s="1">
        <v>1</v>
      </c>
      <c r="I91" s="1" t="s">
        <v>582</v>
      </c>
      <c r="J91" s="1" t="s">
        <v>3645</v>
      </c>
      <c r="K91" s="1" t="s">
        <v>583</v>
      </c>
    </row>
    <row r="92" spans="1:13" ht="180" x14ac:dyDescent="0.25">
      <c r="A92" s="1" t="s">
        <v>578</v>
      </c>
      <c r="B92" s="1" t="s">
        <v>584</v>
      </c>
      <c r="C92" s="1" t="s">
        <v>585</v>
      </c>
      <c r="D92" s="163"/>
      <c r="E92" s="1" t="s">
        <v>586</v>
      </c>
      <c r="F92" s="1">
        <v>0</v>
      </c>
      <c r="G92" s="1">
        <v>10</v>
      </c>
      <c r="H92" s="1">
        <v>1</v>
      </c>
      <c r="I92" s="1" t="s">
        <v>582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2" s="4" t="str">
        <f t="shared" ref="K92:K99" si="5">K$91</f>
        <v>io-model.html</v>
      </c>
    </row>
    <row r="93" spans="1:13" ht="180" x14ac:dyDescent="0.25">
      <c r="A93" s="1" t="s">
        <v>578</v>
      </c>
      <c r="B93" s="1" t="s">
        <v>92</v>
      </c>
      <c r="C93" s="1" t="s">
        <v>587</v>
      </c>
      <c r="D93" s="163"/>
      <c r="E93" s="1" t="s">
        <v>588</v>
      </c>
      <c r="F93" s="1">
        <v>0</v>
      </c>
      <c r="G93" s="1">
        <v>10</v>
      </c>
      <c r="H93" s="1">
        <v>1</v>
      </c>
      <c r="I93" s="1" t="s">
        <v>582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3" s="4" t="str">
        <f t="shared" si="5"/>
        <v>io-model.html</v>
      </c>
    </row>
    <row r="94" spans="1:13" ht="180" x14ac:dyDescent="0.25">
      <c r="A94" s="1" t="s">
        <v>578</v>
      </c>
      <c r="B94" s="1" t="s">
        <v>589</v>
      </c>
      <c r="C94" s="1" t="s">
        <v>590</v>
      </c>
      <c r="D94" s="163"/>
      <c r="E94" s="1" t="s">
        <v>591</v>
      </c>
      <c r="F94" s="1">
        <v>0</v>
      </c>
      <c r="G94" s="1">
        <v>10</v>
      </c>
      <c r="H94" s="1">
        <v>1</v>
      </c>
      <c r="I94" s="1" t="s">
        <v>582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4" s="4" t="str">
        <f t="shared" si="5"/>
        <v>io-model.html</v>
      </c>
    </row>
    <row r="95" spans="1:13" ht="180" x14ac:dyDescent="0.25">
      <c r="A95" s="1" t="s">
        <v>578</v>
      </c>
      <c r="B95" s="1" t="s">
        <v>592</v>
      </c>
      <c r="C95" s="1" t="s">
        <v>593</v>
      </c>
      <c r="D95" s="163"/>
      <c r="E95" s="1" t="s">
        <v>594</v>
      </c>
      <c r="F95" s="1">
        <v>0</v>
      </c>
      <c r="G95" s="1">
        <v>10</v>
      </c>
      <c r="H95" s="1">
        <v>1</v>
      </c>
      <c r="I95" s="1" t="s">
        <v>582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5" s="4" t="str">
        <f t="shared" si="5"/>
        <v>io-model.html</v>
      </c>
    </row>
    <row r="96" spans="1:13" ht="180" x14ac:dyDescent="0.25">
      <c r="A96" s="1" t="s">
        <v>578</v>
      </c>
      <c r="B96" s="1" t="s">
        <v>171</v>
      </c>
      <c r="C96" s="1" t="s">
        <v>595</v>
      </c>
      <c r="D96" s="163"/>
      <c r="E96" s="1" t="s">
        <v>596</v>
      </c>
      <c r="F96" s="1">
        <v>0</v>
      </c>
      <c r="G96" s="1">
        <v>10</v>
      </c>
      <c r="H96" s="1">
        <v>1</v>
      </c>
      <c r="I96" s="1" t="s">
        <v>582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6" s="4" t="str">
        <f t="shared" si="5"/>
        <v>io-model.html</v>
      </c>
    </row>
    <row r="97" spans="1:13" ht="180" x14ac:dyDescent="0.25">
      <c r="A97" s="1" t="s">
        <v>578</v>
      </c>
      <c r="B97" s="1" t="s">
        <v>597</v>
      </c>
      <c r="C97" s="1" t="s">
        <v>598</v>
      </c>
      <c r="D97" s="163"/>
      <c r="E97" s="1" t="s">
        <v>599</v>
      </c>
      <c r="F97" s="1">
        <v>0</v>
      </c>
      <c r="G97" s="1">
        <v>10</v>
      </c>
      <c r="H97" s="1">
        <v>1</v>
      </c>
      <c r="I97" s="1" t="s">
        <v>582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7" s="4" t="str">
        <f t="shared" si="5"/>
        <v>io-model.html</v>
      </c>
    </row>
    <row r="98" spans="1:13" ht="180" x14ac:dyDescent="0.25">
      <c r="A98" s="1" t="s">
        <v>578</v>
      </c>
      <c r="B98" s="1" t="s">
        <v>600</v>
      </c>
      <c r="C98" s="1" t="s">
        <v>601</v>
      </c>
      <c r="D98" s="163"/>
      <c r="E98" s="1" t="s">
        <v>602</v>
      </c>
      <c r="F98" s="1">
        <v>0</v>
      </c>
      <c r="G98" s="1">
        <v>10</v>
      </c>
      <c r="H98" s="1">
        <v>1</v>
      </c>
      <c r="I98" s="1" t="s">
        <v>582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8" s="4" t="str">
        <f t="shared" si="5"/>
        <v>io-model.html</v>
      </c>
    </row>
    <row r="99" spans="1:13" ht="180" x14ac:dyDescent="0.25">
      <c r="A99" s="1" t="s">
        <v>578</v>
      </c>
      <c r="B99" s="1" t="s">
        <v>603</v>
      </c>
      <c r="C99" s="1" t="s">
        <v>604</v>
      </c>
      <c r="D99" s="163"/>
      <c r="E99" s="1" t="s">
        <v>605</v>
      </c>
      <c r="F99" s="1">
        <v>0</v>
      </c>
      <c r="G99" s="1">
        <v>10</v>
      </c>
      <c r="H99" s="1">
        <v>1</v>
      </c>
      <c r="I99" s="1" t="s">
        <v>582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K99" s="4" t="str">
        <f t="shared" si="5"/>
        <v>io-model.html</v>
      </c>
    </row>
    <row r="100" spans="1:13" ht="60" x14ac:dyDescent="0.25">
      <c r="A100" s="1" t="s">
        <v>606</v>
      </c>
      <c r="B100" s="1" t="s">
        <v>607</v>
      </c>
      <c r="C100" s="1" t="s">
        <v>608</v>
      </c>
      <c r="D100" s="163"/>
      <c r="E100" s="1" t="s">
        <v>609</v>
      </c>
      <c r="F100" s="1">
        <v>0</v>
      </c>
      <c r="G100" s="1">
        <v>1</v>
      </c>
      <c r="H100" s="1">
        <v>1</v>
      </c>
      <c r="I100" s="47" t="s">
        <v>159</v>
      </c>
      <c r="J100" s="1" t="s">
        <v>610</v>
      </c>
      <c r="K100" s="1"/>
      <c r="L100" s="1"/>
      <c r="M100" s="270"/>
    </row>
    <row r="101" spans="1:13" ht="120" x14ac:dyDescent="0.25">
      <c r="A101" s="1" t="s">
        <v>606</v>
      </c>
      <c r="B101" s="1" t="s">
        <v>611</v>
      </c>
      <c r="C101" s="1" t="s">
        <v>612</v>
      </c>
      <c r="D101" s="163"/>
      <c r="E101" s="163"/>
      <c r="F101" s="1">
        <v>0</v>
      </c>
      <c r="G101" s="1">
        <v>1</v>
      </c>
      <c r="H101" s="1">
        <v>1</v>
      </c>
      <c r="I101" s="47" t="s">
        <v>159</v>
      </c>
      <c r="J101" s="1" t="s">
        <v>613</v>
      </c>
    </row>
  </sheetData>
  <hyperlinks>
    <hyperlink ref="N59" r:id="rId1" display="https://www.fas.org/sgp/crs/misc/R40562.pdf, p.3, paragraph 1" xr:uid="{7CF34F3F-CA8F-4028-84E1-41FC3F30186E}"/>
    <hyperlink ref="M42" r:id="rId2" xr:uid="{C4DE5CE7-DD8B-4C5C-80B4-1CD29DACCD05}"/>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workbookViewId="0">
      <selection activeCell="H2" sqref="H2:H1280"/>
    </sheetView>
  </sheetViews>
  <sheetFormatPr defaultColWidth="9.28515625" defaultRowHeight="15" x14ac:dyDescent="0.25"/>
  <cols>
    <col min="1" max="1" width="15.42578125" customWidth="1"/>
    <col min="2" max="2" width="61.7109375" style="301" customWidth="1"/>
    <col min="3" max="3" width="28.140625" customWidth="1"/>
    <col min="4" max="4" width="12.7109375" customWidth="1"/>
    <col min="5" max="5" width="17.28515625" customWidth="1"/>
    <col min="6" max="6" width="29.7109375" customWidth="1"/>
    <col min="7" max="7" width="24" customWidth="1"/>
    <col min="8" max="8" width="19.42578125" style="20" customWidth="1"/>
    <col min="9" max="9" width="21.42578125" style="301" customWidth="1"/>
    <col min="10" max="10" width="19.42578125" style="302" customWidth="1"/>
    <col min="11" max="11" width="29.28515625" customWidth="1"/>
    <col min="12" max="12" width="19" customWidth="1"/>
    <col min="13" max="14" width="19.28515625" customWidth="1"/>
    <col min="15" max="15" width="28.42578125" customWidth="1"/>
    <col min="16" max="16" width="38.42578125" customWidth="1"/>
    <col min="17" max="17" width="53.42578125" customWidth="1"/>
    <col min="18" max="18" width="45.42578125" style="275" customWidth="1"/>
  </cols>
  <sheetData>
    <row r="1" spans="1:18" x14ac:dyDescent="0.25">
      <c r="A1" s="287" t="s">
        <v>44</v>
      </c>
      <c r="B1" s="288" t="s">
        <v>45</v>
      </c>
      <c r="C1" s="289" t="s">
        <v>46</v>
      </c>
      <c r="D1" s="289" t="s">
        <v>614</v>
      </c>
      <c r="E1" s="289" t="s">
        <v>615</v>
      </c>
      <c r="F1" s="289" t="s">
        <v>616</v>
      </c>
      <c r="G1" s="289" t="s">
        <v>617</v>
      </c>
      <c r="H1" s="290" t="s">
        <v>618</v>
      </c>
      <c r="I1" s="291" t="s">
        <v>619</v>
      </c>
      <c r="J1" s="292" t="s">
        <v>47</v>
      </c>
      <c r="K1" s="287" t="s">
        <v>48</v>
      </c>
      <c r="L1" s="287" t="s">
        <v>49</v>
      </c>
      <c r="M1" s="287" t="s">
        <v>50</v>
      </c>
      <c r="N1" s="287" t="s">
        <v>51</v>
      </c>
      <c r="O1" s="287" t="s">
        <v>52</v>
      </c>
      <c r="P1" s="287" t="s">
        <v>53</v>
      </c>
      <c r="Q1" s="287" t="s">
        <v>54</v>
      </c>
      <c r="R1" s="287" t="s">
        <v>55</v>
      </c>
    </row>
    <row r="2" spans="1:18" s="275" customFormat="1" x14ac:dyDescent="0.25">
      <c r="A2" s="293" t="str">
        <f>IF(ISBLANK(INDEX('Policy Characteristics'!A:A,MATCH($C2,'Policy Characteristics'!$C:$C,0))),"",INDEX('Policy Characteristics'!A:A,MATCH($C2,'Policy Characteristics'!$C:$C,0)))</f>
        <v>Transportation</v>
      </c>
      <c r="B2" s="294" t="str">
        <f>IF(ISBLANK(INDEX('Policy Characteristics'!B:B,MATCH($C2,'Policy Characteristics'!$C:$C,0))),"",INDEX('Policy Characteristics'!B:B,MATCH($C2,'Policy Characteristics'!$C:$C,0)))</f>
        <v>Conventional Pollutant Standards</v>
      </c>
      <c r="C2" s="275" t="s">
        <v>60</v>
      </c>
      <c r="D2" s="275" t="s">
        <v>620</v>
      </c>
      <c r="E2" s="275" t="s">
        <v>621</v>
      </c>
      <c r="F2" s="275" t="s">
        <v>622</v>
      </c>
      <c r="G2" s="275" t="s">
        <v>623</v>
      </c>
      <c r="H2" s="255">
        <v>300</v>
      </c>
      <c r="I2" s="295" t="s">
        <v>624</v>
      </c>
      <c r="J2" s="296" t="str">
        <f>IF(ISBLANK(INDEX('Policy Characteristics'!D:D,MATCH($C2,'Policy Characteristics'!$C:$C,0))),"",INDEX('Policy Characteristics'!D:D,MATCH($C2,'Policy Characteristics'!$C:$C,0)))</f>
        <v>Conventional Pollutant Standard</v>
      </c>
      <c r="K2" s="293" t="str">
        <f>IF(ISBLANK(INDEX('Policy Characteristics'!E:E,MATCH($C2,'Policy Characteristics'!$C:$C,0))),"",INDEX('Policy Characteristics'!E:E,MATCH($C2,'Policy Characteristics'!$C:$C,0)))</f>
        <v>trans reduce regulated pollutants</v>
      </c>
      <c r="L2" s="237">
        <f>IF(ISBLANK(INDEX('Policy Characteristics'!F:F,MATCH($C2,'Policy Characteristics'!$C:$C,0))),"",INDEX('Policy Characteristics'!F:F,MATCH($C2,'Policy Characteristics'!$C:$C,0)))</f>
        <v>0</v>
      </c>
      <c r="M2" s="237">
        <f>IF(ISBLANK(INDEX('Policy Characteristics'!G:G,MATCH($C2,'Policy Characteristics'!$C:$C,0))),"",INDEX('Policy Characteristics'!G:G,MATCH($C2,'Policy Characteristics'!$C:$C,0)))</f>
        <v>1</v>
      </c>
      <c r="N2" s="237">
        <f>IF(ISBLANK(INDEX('Policy Characteristics'!H:H,MATCH($C2,'Policy Characteristics'!$C:$C,0))),"",INDEX('Policy Characteristics'!H:H,MATCH($C2,'Policy Characteristics'!$C:$C,0)))</f>
        <v>0.02</v>
      </c>
      <c r="O2" s="293" t="str">
        <f>IF(ISBLANK(INDEX('Policy Characteristics'!I:I,MATCH($C2,'Policy Characteristics'!$C:$C,0))),"",INDEX('Policy Characteristics'!I:I,MATCH($C2,'Policy Characteristics'!$C:$C,0)))</f>
        <v>% reduction in emissions</v>
      </c>
      <c r="P2" s="293"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 s="293" t="str">
        <f>IF(ISBLANK(INDEX('Policy Characteristics'!K:K,MATCH($C2,'Policy Characteristics'!$C:$C,0))),"",INDEX('Policy Characteristics'!K:K,MATCH($C2,'Policy Characteristics'!$C:$C,0)))</f>
        <v>transportation-sector-main.html#conv-pol-stds</v>
      </c>
      <c r="R2" s="293" t="str">
        <f>IF(ISBLANK(INDEX('Policy Characteristics'!L:L,MATCH($C2,'Policy Characteristics'!$C:$C,0))),"",INDEX('Policy Characteristics'!L:L,MATCH($C2,'Policy Characteristics'!$C:$C,0)))</f>
        <v>conventional-pollutant-standards.html</v>
      </c>
    </row>
    <row r="3" spans="1:18" s="275" customFormat="1" x14ac:dyDescent="0.25">
      <c r="A3" s="293" t="str">
        <f>IF(ISBLANK(INDEX('Policy Characteristics'!A:A,MATCH($C3,'Policy Characteristics'!$C:$C,0))),"",INDEX('Policy Characteristics'!A:A,MATCH($C3,'Policy Characteristics'!$C:$C,0)))</f>
        <v>Transportation</v>
      </c>
      <c r="B3" s="294" t="str">
        <f>IF(ISBLANK(INDEX('Policy Characteristics'!B:B,MATCH($C3,'Policy Characteristics'!$C:$C,0))),"",INDEX('Policy Characteristics'!B:B,MATCH($C3,'Policy Characteristics'!$C:$C,0)))</f>
        <v>Conventional Pollutant Standards</v>
      </c>
      <c r="C3" s="293" t="str">
        <f t="shared" ref="C3:C22" si="0">C$2</f>
        <v>Percentage Reduction of Separately Regulated Pollutants</v>
      </c>
      <c r="D3" s="275" t="s">
        <v>620</v>
      </c>
      <c r="E3" s="275" t="s">
        <v>625</v>
      </c>
      <c r="F3" s="275" t="s">
        <v>622</v>
      </c>
      <c r="G3" s="275" t="s">
        <v>625</v>
      </c>
      <c r="H3" s="255">
        <v>301</v>
      </c>
      <c r="I3" s="295" t="s">
        <v>624</v>
      </c>
      <c r="J3" s="296" t="str">
        <f>IF(ISBLANK(INDEX('Policy Characteristics'!D:D,MATCH($C3,'Policy Characteristics'!$C:$C,0))),"",INDEX('Policy Characteristics'!D:D,MATCH($C3,'Policy Characteristics'!$C:$C,0)))</f>
        <v>Conventional Pollutant Standard</v>
      </c>
      <c r="K3" s="293" t="str">
        <f>IF(ISBLANK(INDEX('Policy Characteristics'!E:E,MATCH($C3,'Policy Characteristics'!$C:$C,0))),"",INDEX('Policy Characteristics'!E:E,MATCH($C3,'Policy Characteristics'!$C:$C,0)))</f>
        <v>trans reduce regulated pollutants</v>
      </c>
      <c r="L3" s="237">
        <f>IF(ISBLANK(INDEX('Policy Characteristics'!F:F,MATCH($C3,'Policy Characteristics'!$C:$C,0))),"",INDEX('Policy Characteristics'!F:F,MATCH($C3,'Policy Characteristics'!$C:$C,0)))</f>
        <v>0</v>
      </c>
      <c r="M3" s="237">
        <f>IF(ISBLANK(INDEX('Policy Characteristics'!G:G,MATCH($C3,'Policy Characteristics'!$C:$C,0))),"",INDEX('Policy Characteristics'!G:G,MATCH($C3,'Policy Characteristics'!$C:$C,0)))</f>
        <v>1</v>
      </c>
      <c r="N3" s="237">
        <f>IF(ISBLANK(INDEX('Policy Characteristics'!H:H,MATCH($C3,'Policy Characteristics'!$C:$C,0))),"",INDEX('Policy Characteristics'!H:H,MATCH($C3,'Policy Characteristics'!$C:$C,0)))</f>
        <v>0.02</v>
      </c>
      <c r="O3" s="293" t="str">
        <f>IF(ISBLANK(INDEX('Policy Characteristics'!I:I,MATCH($C3,'Policy Characteristics'!$C:$C,0))),"",INDEX('Policy Characteristics'!I:I,MATCH($C3,'Policy Characteristics'!$C:$C,0)))</f>
        <v>% reduction in emissions</v>
      </c>
      <c r="P3" s="293"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 s="293" t="str">
        <f>IF(ISBLANK(INDEX('Policy Characteristics'!K:K,MATCH($C3,'Policy Characteristics'!$C:$C,0))),"",INDEX('Policy Characteristics'!K:K,MATCH($C3,'Policy Characteristics'!$C:$C,0)))</f>
        <v>transportation-sector-main.html#conv-pol-stds</v>
      </c>
      <c r="R3" s="293" t="str">
        <f>IF(ISBLANK(INDEX('Policy Characteristics'!L:L,MATCH($C3,'Policy Characteristics'!$C:$C,0))),"",INDEX('Policy Characteristics'!L:L,MATCH($C3,'Policy Characteristics'!$C:$C,0)))</f>
        <v>conventional-pollutant-standards.html</v>
      </c>
    </row>
    <row r="4" spans="1:18" s="275" customFormat="1" x14ac:dyDescent="0.25">
      <c r="A4" s="293" t="str">
        <f>IF(ISBLANK(INDEX('Policy Characteristics'!A:A,MATCH($C4,'Policy Characteristics'!$C:$C,0))),"",INDEX('Policy Characteristics'!A:A,MATCH($C4,'Policy Characteristics'!$C:$C,0)))</f>
        <v>Transportation</v>
      </c>
      <c r="B4" s="294" t="str">
        <f>IF(ISBLANK(INDEX('Policy Characteristics'!B:B,MATCH($C4,'Policy Characteristics'!$C:$C,0))),"",INDEX('Policy Characteristics'!B:B,MATCH($C4,'Policy Characteristics'!$C:$C,0)))</f>
        <v>Conventional Pollutant Standards</v>
      </c>
      <c r="C4" s="293" t="str">
        <f t="shared" si="0"/>
        <v>Percentage Reduction of Separately Regulated Pollutants</v>
      </c>
      <c r="D4" s="275" t="s">
        <v>620</v>
      </c>
      <c r="E4" s="275" t="s">
        <v>626</v>
      </c>
      <c r="F4" s="275" t="s">
        <v>622</v>
      </c>
      <c r="G4" s="275" t="s">
        <v>626</v>
      </c>
      <c r="H4" s="255">
        <v>302</v>
      </c>
      <c r="I4" s="295" t="s">
        <v>624</v>
      </c>
      <c r="J4" s="296" t="str">
        <f>IF(ISBLANK(INDEX('Policy Characteristics'!D:D,MATCH($C4,'Policy Characteristics'!$C:$C,0))),"",INDEX('Policy Characteristics'!D:D,MATCH($C4,'Policy Characteristics'!$C:$C,0)))</f>
        <v>Conventional Pollutant Standard</v>
      </c>
      <c r="K4" s="293" t="str">
        <f>IF(ISBLANK(INDEX('Policy Characteristics'!E:E,MATCH($C4,'Policy Characteristics'!$C:$C,0))),"",INDEX('Policy Characteristics'!E:E,MATCH($C4,'Policy Characteristics'!$C:$C,0)))</f>
        <v>trans reduce regulated pollutants</v>
      </c>
      <c r="L4" s="237">
        <f>IF(ISBLANK(INDEX('Policy Characteristics'!F:F,MATCH($C4,'Policy Characteristics'!$C:$C,0))),"",INDEX('Policy Characteristics'!F:F,MATCH($C4,'Policy Characteristics'!$C:$C,0)))</f>
        <v>0</v>
      </c>
      <c r="M4" s="237">
        <f>IF(ISBLANK(INDEX('Policy Characteristics'!G:G,MATCH($C4,'Policy Characteristics'!$C:$C,0))),"",INDEX('Policy Characteristics'!G:G,MATCH($C4,'Policy Characteristics'!$C:$C,0)))</f>
        <v>1</v>
      </c>
      <c r="N4" s="237">
        <f>IF(ISBLANK(INDEX('Policy Characteristics'!H:H,MATCH($C4,'Policy Characteristics'!$C:$C,0))),"",INDEX('Policy Characteristics'!H:H,MATCH($C4,'Policy Characteristics'!$C:$C,0)))</f>
        <v>0.02</v>
      </c>
      <c r="O4" s="293" t="str">
        <f>IF(ISBLANK(INDEX('Policy Characteristics'!I:I,MATCH($C4,'Policy Characteristics'!$C:$C,0))),"",INDEX('Policy Characteristics'!I:I,MATCH($C4,'Policy Characteristics'!$C:$C,0)))</f>
        <v>% reduction in emissions</v>
      </c>
      <c r="P4" s="293"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 s="293" t="str">
        <f>IF(ISBLANK(INDEX('Policy Characteristics'!K:K,MATCH($C4,'Policy Characteristics'!$C:$C,0))),"",INDEX('Policy Characteristics'!K:K,MATCH($C4,'Policy Characteristics'!$C:$C,0)))</f>
        <v>transportation-sector-main.html#conv-pol-stds</v>
      </c>
      <c r="R4" s="293" t="str">
        <f>IF(ISBLANK(INDEX('Policy Characteristics'!L:L,MATCH($C4,'Policy Characteristics'!$C:$C,0))),"",INDEX('Policy Characteristics'!L:L,MATCH($C4,'Policy Characteristics'!$C:$C,0)))</f>
        <v>conventional-pollutant-standards.html</v>
      </c>
    </row>
    <row r="5" spans="1:18" s="275" customFormat="1" x14ac:dyDescent="0.25">
      <c r="A5" s="293" t="str">
        <f>IF(ISBLANK(INDEX('Policy Characteristics'!A:A,MATCH($C5,'Policy Characteristics'!$C:$C,0))),"",INDEX('Policy Characteristics'!A:A,MATCH($C5,'Policy Characteristics'!$C:$C,0)))</f>
        <v>Transportation</v>
      </c>
      <c r="B5" s="294" t="str">
        <f>IF(ISBLANK(INDEX('Policy Characteristics'!B:B,MATCH($C5,'Policy Characteristics'!$C:$C,0))),"",INDEX('Policy Characteristics'!B:B,MATCH($C5,'Policy Characteristics'!$C:$C,0)))</f>
        <v>Conventional Pollutant Standards</v>
      </c>
      <c r="C5" s="293" t="str">
        <f t="shared" si="0"/>
        <v>Percentage Reduction of Separately Regulated Pollutants</v>
      </c>
      <c r="D5" s="275" t="s">
        <v>620</v>
      </c>
      <c r="E5" s="275" t="s">
        <v>627</v>
      </c>
      <c r="F5" s="275" t="s">
        <v>622</v>
      </c>
      <c r="G5" s="275" t="s">
        <v>627</v>
      </c>
      <c r="H5" s="255">
        <v>303</v>
      </c>
      <c r="I5" s="295" t="s">
        <v>624</v>
      </c>
      <c r="J5" s="296" t="str">
        <f>IF(ISBLANK(INDEX('Policy Characteristics'!D:D,MATCH($C5,'Policy Characteristics'!$C:$C,0))),"",INDEX('Policy Characteristics'!D:D,MATCH($C5,'Policy Characteristics'!$C:$C,0)))</f>
        <v>Conventional Pollutant Standard</v>
      </c>
      <c r="K5" s="293" t="str">
        <f>IF(ISBLANK(INDEX('Policy Characteristics'!E:E,MATCH($C5,'Policy Characteristics'!$C:$C,0))),"",INDEX('Policy Characteristics'!E:E,MATCH($C5,'Policy Characteristics'!$C:$C,0)))</f>
        <v>trans reduce regulated pollutants</v>
      </c>
      <c r="L5" s="237">
        <f>IF(ISBLANK(INDEX('Policy Characteristics'!F:F,MATCH($C5,'Policy Characteristics'!$C:$C,0))),"",INDEX('Policy Characteristics'!F:F,MATCH($C5,'Policy Characteristics'!$C:$C,0)))</f>
        <v>0</v>
      </c>
      <c r="M5" s="237">
        <f>IF(ISBLANK(INDEX('Policy Characteristics'!G:G,MATCH($C5,'Policy Characteristics'!$C:$C,0))),"",INDEX('Policy Characteristics'!G:G,MATCH($C5,'Policy Characteristics'!$C:$C,0)))</f>
        <v>1</v>
      </c>
      <c r="N5" s="237">
        <f>IF(ISBLANK(INDEX('Policy Characteristics'!H:H,MATCH($C5,'Policy Characteristics'!$C:$C,0))),"",INDEX('Policy Characteristics'!H:H,MATCH($C5,'Policy Characteristics'!$C:$C,0)))</f>
        <v>0.02</v>
      </c>
      <c r="O5" s="293" t="str">
        <f>IF(ISBLANK(INDEX('Policy Characteristics'!I:I,MATCH($C5,'Policy Characteristics'!$C:$C,0))),"",INDEX('Policy Characteristics'!I:I,MATCH($C5,'Policy Characteristics'!$C:$C,0)))</f>
        <v>% reduction in emissions</v>
      </c>
      <c r="P5" s="293"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 s="293" t="str">
        <f>IF(ISBLANK(INDEX('Policy Characteristics'!K:K,MATCH($C5,'Policy Characteristics'!$C:$C,0))),"",INDEX('Policy Characteristics'!K:K,MATCH($C5,'Policy Characteristics'!$C:$C,0)))</f>
        <v>transportation-sector-main.html#conv-pol-stds</v>
      </c>
      <c r="R5" s="293" t="str">
        <f>IF(ISBLANK(INDEX('Policy Characteristics'!L:L,MATCH($C5,'Policy Characteristics'!$C:$C,0))),"",INDEX('Policy Characteristics'!L:L,MATCH($C5,'Policy Characteristics'!$C:$C,0)))</f>
        <v>conventional-pollutant-standards.html</v>
      </c>
    </row>
    <row r="6" spans="1:18" s="275" customFormat="1" x14ac:dyDescent="0.25">
      <c r="A6" s="293" t="str">
        <f>IF(ISBLANK(INDEX('Policy Characteristics'!A:A,MATCH($C6,'Policy Characteristics'!$C:$C,0))),"",INDEX('Policy Characteristics'!A:A,MATCH($C6,'Policy Characteristics'!$C:$C,0)))</f>
        <v>Transportation</v>
      </c>
      <c r="B6" s="294" t="str">
        <f>IF(ISBLANK(INDEX('Policy Characteristics'!B:B,MATCH($C6,'Policy Characteristics'!$C:$C,0))),"",INDEX('Policy Characteristics'!B:B,MATCH($C6,'Policy Characteristics'!$C:$C,0)))</f>
        <v>Conventional Pollutant Standards</v>
      </c>
      <c r="C6" s="293" t="str">
        <f t="shared" si="0"/>
        <v>Percentage Reduction of Separately Regulated Pollutants</v>
      </c>
      <c r="D6" s="275" t="s">
        <v>620</v>
      </c>
      <c r="E6" s="275" t="s">
        <v>628</v>
      </c>
      <c r="F6" s="275" t="s">
        <v>622</v>
      </c>
      <c r="G6" s="275" t="s">
        <v>629</v>
      </c>
      <c r="H6" s="255">
        <v>304</v>
      </c>
      <c r="I6" s="295" t="s">
        <v>624</v>
      </c>
      <c r="J6" s="296" t="str">
        <f>IF(ISBLANK(INDEX('Policy Characteristics'!D:D,MATCH($C6,'Policy Characteristics'!$C:$C,0))),"",INDEX('Policy Characteristics'!D:D,MATCH($C6,'Policy Characteristics'!$C:$C,0)))</f>
        <v>Conventional Pollutant Standard</v>
      </c>
      <c r="K6" s="293" t="str">
        <f>IF(ISBLANK(INDEX('Policy Characteristics'!E:E,MATCH($C6,'Policy Characteristics'!$C:$C,0))),"",INDEX('Policy Characteristics'!E:E,MATCH($C6,'Policy Characteristics'!$C:$C,0)))</f>
        <v>trans reduce regulated pollutants</v>
      </c>
      <c r="L6" s="237">
        <f>IF(ISBLANK(INDEX('Policy Characteristics'!F:F,MATCH($C6,'Policy Characteristics'!$C:$C,0))),"",INDEX('Policy Characteristics'!F:F,MATCH($C6,'Policy Characteristics'!$C:$C,0)))</f>
        <v>0</v>
      </c>
      <c r="M6" s="237">
        <f>IF(ISBLANK(INDEX('Policy Characteristics'!G:G,MATCH($C6,'Policy Characteristics'!$C:$C,0))),"",INDEX('Policy Characteristics'!G:G,MATCH($C6,'Policy Characteristics'!$C:$C,0)))</f>
        <v>1</v>
      </c>
      <c r="N6" s="237">
        <f>IF(ISBLANK(INDEX('Policy Characteristics'!H:H,MATCH($C6,'Policy Characteristics'!$C:$C,0))),"",INDEX('Policy Characteristics'!H:H,MATCH($C6,'Policy Characteristics'!$C:$C,0)))</f>
        <v>0.02</v>
      </c>
      <c r="O6" s="293" t="str">
        <f>IF(ISBLANK(INDEX('Policy Characteristics'!I:I,MATCH($C6,'Policy Characteristics'!$C:$C,0))),"",INDEX('Policy Characteristics'!I:I,MATCH($C6,'Policy Characteristics'!$C:$C,0)))</f>
        <v>% reduction in emissions</v>
      </c>
      <c r="P6" s="293"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 s="293" t="str">
        <f>IF(ISBLANK(INDEX('Policy Characteristics'!K:K,MATCH($C6,'Policy Characteristics'!$C:$C,0))),"",INDEX('Policy Characteristics'!K:K,MATCH($C6,'Policy Characteristics'!$C:$C,0)))</f>
        <v>transportation-sector-main.html#conv-pol-stds</v>
      </c>
      <c r="R6" s="293" t="str">
        <f>IF(ISBLANK(INDEX('Policy Characteristics'!L:L,MATCH($C6,'Policy Characteristics'!$C:$C,0))),"",INDEX('Policy Characteristics'!L:L,MATCH($C6,'Policy Characteristics'!$C:$C,0)))</f>
        <v>conventional-pollutant-standards.html</v>
      </c>
    </row>
    <row r="7" spans="1:18" s="275" customFormat="1" x14ac:dyDescent="0.25">
      <c r="A7" s="293" t="str">
        <f>IF(ISBLANK(INDEX('Policy Characteristics'!A:A,MATCH($C7,'Policy Characteristics'!$C:$C,0))),"",INDEX('Policy Characteristics'!A:A,MATCH($C7,'Policy Characteristics'!$C:$C,0)))</f>
        <v>Transportation</v>
      </c>
      <c r="B7" s="294" t="str">
        <f>IF(ISBLANK(INDEX('Policy Characteristics'!B:B,MATCH($C7,'Policy Characteristics'!$C:$C,0))),"",INDEX('Policy Characteristics'!B:B,MATCH($C7,'Policy Characteristics'!$C:$C,0)))</f>
        <v>Conventional Pollutant Standards</v>
      </c>
      <c r="C7" s="293" t="str">
        <f t="shared" si="0"/>
        <v>Percentage Reduction of Separately Regulated Pollutants</v>
      </c>
      <c r="D7" s="275" t="s">
        <v>620</v>
      </c>
      <c r="E7" s="275" t="s">
        <v>630</v>
      </c>
      <c r="F7" s="275" t="s">
        <v>622</v>
      </c>
      <c r="G7" s="275" t="s">
        <v>630</v>
      </c>
      <c r="H7" s="255">
        <v>305</v>
      </c>
      <c r="I7" s="295" t="s">
        <v>624</v>
      </c>
      <c r="J7" s="296" t="str">
        <f>IF(ISBLANK(INDEX('Policy Characteristics'!D:D,MATCH($C7,'Policy Characteristics'!$C:$C,0))),"",INDEX('Policy Characteristics'!D:D,MATCH($C7,'Policy Characteristics'!$C:$C,0)))</f>
        <v>Conventional Pollutant Standard</v>
      </c>
      <c r="K7" s="293" t="str">
        <f>IF(ISBLANK(INDEX('Policy Characteristics'!E:E,MATCH($C7,'Policy Characteristics'!$C:$C,0))),"",INDEX('Policy Characteristics'!E:E,MATCH($C7,'Policy Characteristics'!$C:$C,0)))</f>
        <v>trans reduce regulated pollutants</v>
      </c>
      <c r="L7" s="237">
        <f>IF(ISBLANK(INDEX('Policy Characteristics'!F:F,MATCH($C7,'Policy Characteristics'!$C:$C,0))),"",INDEX('Policy Characteristics'!F:F,MATCH($C7,'Policy Characteristics'!$C:$C,0)))</f>
        <v>0</v>
      </c>
      <c r="M7" s="237">
        <f>IF(ISBLANK(INDEX('Policy Characteristics'!G:G,MATCH($C7,'Policy Characteristics'!$C:$C,0))),"",INDEX('Policy Characteristics'!G:G,MATCH($C7,'Policy Characteristics'!$C:$C,0)))</f>
        <v>1</v>
      </c>
      <c r="N7" s="237">
        <f>IF(ISBLANK(INDEX('Policy Characteristics'!H:H,MATCH($C7,'Policy Characteristics'!$C:$C,0))),"",INDEX('Policy Characteristics'!H:H,MATCH($C7,'Policy Characteristics'!$C:$C,0)))</f>
        <v>0.02</v>
      </c>
      <c r="O7" s="293" t="str">
        <f>IF(ISBLANK(INDEX('Policy Characteristics'!I:I,MATCH($C7,'Policy Characteristics'!$C:$C,0))),"",INDEX('Policy Characteristics'!I:I,MATCH($C7,'Policy Characteristics'!$C:$C,0)))</f>
        <v>% reduction in emissions</v>
      </c>
      <c r="P7" s="293"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7" s="293" t="str">
        <f>IF(ISBLANK(INDEX('Policy Characteristics'!K:K,MATCH($C7,'Policy Characteristics'!$C:$C,0))),"",INDEX('Policy Characteristics'!K:K,MATCH($C7,'Policy Characteristics'!$C:$C,0)))</f>
        <v>transportation-sector-main.html#conv-pol-stds</v>
      </c>
      <c r="R7" s="293" t="str">
        <f>IF(ISBLANK(INDEX('Policy Characteristics'!L:L,MATCH($C7,'Policy Characteristics'!$C:$C,0))),"",INDEX('Policy Characteristics'!L:L,MATCH($C7,'Policy Characteristics'!$C:$C,0)))</f>
        <v>conventional-pollutant-standards.html</v>
      </c>
    </row>
    <row r="8" spans="1:18" s="275" customFormat="1" x14ac:dyDescent="0.25">
      <c r="A8" s="293" t="str">
        <f>IF(ISBLANK(INDEX('Policy Characteristics'!A:A,MATCH($C8,'Policy Characteristics'!$C:$C,0))),"",INDEX('Policy Characteristics'!A:A,MATCH($C8,'Policy Characteristics'!$C:$C,0)))</f>
        <v>Transportation</v>
      </c>
      <c r="B8" s="294" t="str">
        <f>IF(ISBLANK(INDEX('Policy Characteristics'!B:B,MATCH($C8,'Policy Characteristics'!$C:$C,0))),"",INDEX('Policy Characteristics'!B:B,MATCH($C8,'Policy Characteristics'!$C:$C,0)))</f>
        <v>Conventional Pollutant Standards</v>
      </c>
      <c r="C8" s="293" t="str">
        <f t="shared" si="0"/>
        <v>Percentage Reduction of Separately Regulated Pollutants</v>
      </c>
      <c r="D8" s="275" t="s">
        <v>620</v>
      </c>
      <c r="E8" s="275" t="s">
        <v>631</v>
      </c>
      <c r="F8" s="275" t="s">
        <v>622</v>
      </c>
      <c r="G8" s="275" t="s">
        <v>631</v>
      </c>
      <c r="H8" s="255">
        <v>306</v>
      </c>
      <c r="I8" s="295" t="s">
        <v>624</v>
      </c>
      <c r="J8" s="296" t="str">
        <f>IF(ISBLANK(INDEX('Policy Characteristics'!D:D,MATCH($C8,'Policy Characteristics'!$C:$C,0))),"",INDEX('Policy Characteristics'!D:D,MATCH($C8,'Policy Characteristics'!$C:$C,0)))</f>
        <v>Conventional Pollutant Standard</v>
      </c>
      <c r="K8" s="293" t="str">
        <f>IF(ISBLANK(INDEX('Policy Characteristics'!E:E,MATCH($C8,'Policy Characteristics'!$C:$C,0))),"",INDEX('Policy Characteristics'!E:E,MATCH($C8,'Policy Characteristics'!$C:$C,0)))</f>
        <v>trans reduce regulated pollutants</v>
      </c>
      <c r="L8" s="237">
        <f>IF(ISBLANK(INDEX('Policy Characteristics'!F:F,MATCH($C8,'Policy Characteristics'!$C:$C,0))),"",INDEX('Policy Characteristics'!F:F,MATCH($C8,'Policy Characteristics'!$C:$C,0)))</f>
        <v>0</v>
      </c>
      <c r="M8" s="237">
        <f>IF(ISBLANK(INDEX('Policy Characteristics'!G:G,MATCH($C8,'Policy Characteristics'!$C:$C,0))),"",INDEX('Policy Characteristics'!G:G,MATCH($C8,'Policy Characteristics'!$C:$C,0)))</f>
        <v>1</v>
      </c>
      <c r="N8" s="237">
        <f>IF(ISBLANK(INDEX('Policy Characteristics'!H:H,MATCH($C8,'Policy Characteristics'!$C:$C,0))),"",INDEX('Policy Characteristics'!H:H,MATCH($C8,'Policy Characteristics'!$C:$C,0)))</f>
        <v>0.02</v>
      </c>
      <c r="O8" s="293" t="str">
        <f>IF(ISBLANK(INDEX('Policy Characteristics'!I:I,MATCH($C8,'Policy Characteristics'!$C:$C,0))),"",INDEX('Policy Characteristics'!I:I,MATCH($C8,'Policy Characteristics'!$C:$C,0)))</f>
        <v>% reduction in emissions</v>
      </c>
      <c r="P8" s="293"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8" s="293" t="str">
        <f>IF(ISBLANK(INDEX('Policy Characteristics'!K:K,MATCH($C8,'Policy Characteristics'!$C:$C,0))),"",INDEX('Policy Characteristics'!K:K,MATCH($C8,'Policy Characteristics'!$C:$C,0)))</f>
        <v>transportation-sector-main.html#conv-pol-stds</v>
      </c>
      <c r="R8" s="293" t="str">
        <f>IF(ISBLANK(INDEX('Policy Characteristics'!L:L,MATCH($C8,'Policy Characteristics'!$C:$C,0))),"",INDEX('Policy Characteristics'!L:L,MATCH($C8,'Policy Characteristics'!$C:$C,0)))</f>
        <v>conventional-pollutant-standards.html</v>
      </c>
    </row>
    <row r="9" spans="1:18" s="275" customFormat="1" x14ac:dyDescent="0.25">
      <c r="A9" s="293" t="str">
        <f>IF(ISBLANK(INDEX('Policy Characteristics'!A:A,MATCH($C9,'Policy Characteristics'!$C:$C,0))),"",INDEX('Policy Characteristics'!A:A,MATCH($C9,'Policy Characteristics'!$C:$C,0)))</f>
        <v>Transportation</v>
      </c>
      <c r="B9" s="294" t="str">
        <f>IF(ISBLANK(INDEX('Policy Characteristics'!B:B,MATCH($C9,'Policy Characteristics'!$C:$C,0))),"",INDEX('Policy Characteristics'!B:B,MATCH($C9,'Policy Characteristics'!$C:$C,0)))</f>
        <v>Conventional Pollutant Standards</v>
      </c>
      <c r="C9" s="293" t="str">
        <f t="shared" si="0"/>
        <v>Percentage Reduction of Separately Regulated Pollutants</v>
      </c>
      <c r="D9" s="275" t="s">
        <v>620</v>
      </c>
      <c r="E9" s="275" t="s">
        <v>632</v>
      </c>
      <c r="F9" s="275" t="s">
        <v>622</v>
      </c>
      <c r="G9" s="275" t="s">
        <v>632</v>
      </c>
      <c r="H9" s="255">
        <v>307</v>
      </c>
      <c r="I9" s="295" t="s">
        <v>624</v>
      </c>
      <c r="J9" s="296" t="str">
        <f>IF(ISBLANK(INDEX('Policy Characteristics'!D:D,MATCH($C9,'Policy Characteristics'!$C:$C,0))),"",INDEX('Policy Characteristics'!D:D,MATCH($C9,'Policy Characteristics'!$C:$C,0)))</f>
        <v>Conventional Pollutant Standard</v>
      </c>
      <c r="K9" s="293" t="str">
        <f>IF(ISBLANK(INDEX('Policy Characteristics'!E:E,MATCH($C9,'Policy Characteristics'!$C:$C,0))),"",INDEX('Policy Characteristics'!E:E,MATCH($C9,'Policy Characteristics'!$C:$C,0)))</f>
        <v>trans reduce regulated pollutants</v>
      </c>
      <c r="L9" s="237">
        <f>IF(ISBLANK(INDEX('Policy Characteristics'!F:F,MATCH($C9,'Policy Characteristics'!$C:$C,0))),"",INDEX('Policy Characteristics'!F:F,MATCH($C9,'Policy Characteristics'!$C:$C,0)))</f>
        <v>0</v>
      </c>
      <c r="M9" s="237">
        <f>IF(ISBLANK(INDEX('Policy Characteristics'!G:G,MATCH($C9,'Policy Characteristics'!$C:$C,0))),"",INDEX('Policy Characteristics'!G:G,MATCH($C9,'Policy Characteristics'!$C:$C,0)))</f>
        <v>1</v>
      </c>
      <c r="N9" s="237">
        <f>IF(ISBLANK(INDEX('Policy Characteristics'!H:H,MATCH($C9,'Policy Characteristics'!$C:$C,0))),"",INDEX('Policy Characteristics'!H:H,MATCH($C9,'Policy Characteristics'!$C:$C,0)))</f>
        <v>0.02</v>
      </c>
      <c r="O9" s="293" t="str">
        <f>IF(ISBLANK(INDEX('Policy Characteristics'!I:I,MATCH($C9,'Policy Characteristics'!$C:$C,0))),"",INDEX('Policy Characteristics'!I:I,MATCH($C9,'Policy Characteristics'!$C:$C,0)))</f>
        <v>% reduction in emissions</v>
      </c>
      <c r="P9" s="293"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9" s="293" t="str">
        <f>IF(ISBLANK(INDEX('Policy Characteristics'!K:K,MATCH($C9,'Policy Characteristics'!$C:$C,0))),"",INDEX('Policy Characteristics'!K:K,MATCH($C9,'Policy Characteristics'!$C:$C,0)))</f>
        <v>transportation-sector-main.html#conv-pol-stds</v>
      </c>
      <c r="R9" s="293" t="str">
        <f>IF(ISBLANK(INDEX('Policy Characteristics'!L:L,MATCH($C9,'Policy Characteristics'!$C:$C,0))),"",INDEX('Policy Characteristics'!L:L,MATCH($C9,'Policy Characteristics'!$C:$C,0)))</f>
        <v>conventional-pollutant-standards.html</v>
      </c>
    </row>
    <row r="10" spans="1:18" s="275" customFormat="1" x14ac:dyDescent="0.25">
      <c r="A10" s="293" t="str">
        <f>IF(ISBLANK(INDEX('Policy Characteristics'!A:A,MATCH($C10,'Policy Characteristics'!$C:$C,0))),"",INDEX('Policy Characteristics'!A:A,MATCH($C10,'Policy Characteristics'!$C:$C,0)))</f>
        <v>Transportation</v>
      </c>
      <c r="B10" s="294" t="str">
        <f>IF(ISBLANK(INDEX('Policy Characteristics'!B:B,MATCH($C10,'Policy Characteristics'!$C:$C,0))),"",INDEX('Policy Characteristics'!B:B,MATCH($C10,'Policy Characteristics'!$C:$C,0)))</f>
        <v>Conventional Pollutant Standards</v>
      </c>
      <c r="C10" s="293" t="str">
        <f t="shared" si="0"/>
        <v>Percentage Reduction of Separately Regulated Pollutants</v>
      </c>
      <c r="D10" s="275" t="s">
        <v>620</v>
      </c>
      <c r="E10" s="275" t="s">
        <v>633</v>
      </c>
      <c r="F10" s="275" t="s">
        <v>622</v>
      </c>
      <c r="G10" s="275" t="s">
        <v>633</v>
      </c>
      <c r="H10" s="255">
        <v>308</v>
      </c>
      <c r="I10" s="297" t="s">
        <v>634</v>
      </c>
      <c r="J10" s="296" t="str">
        <f>IF(ISBLANK(INDEX('Policy Characteristics'!D:D,MATCH($C10,'Policy Characteristics'!$C:$C,0))),"",INDEX('Policy Characteristics'!D:D,MATCH($C10,'Policy Characteristics'!$C:$C,0)))</f>
        <v>Conventional Pollutant Standard</v>
      </c>
      <c r="K10" s="293" t="str">
        <f>IF(ISBLANK(INDEX('Policy Characteristics'!E:E,MATCH($C10,'Policy Characteristics'!$C:$C,0))),"",INDEX('Policy Characteristics'!E:E,MATCH($C10,'Policy Characteristics'!$C:$C,0)))</f>
        <v>trans reduce regulated pollutants</v>
      </c>
      <c r="L10" s="237">
        <f>IF(ISBLANK(INDEX('Policy Characteristics'!F:F,MATCH($C10,'Policy Characteristics'!$C:$C,0))),"",INDEX('Policy Characteristics'!F:F,MATCH($C10,'Policy Characteristics'!$C:$C,0)))</f>
        <v>0</v>
      </c>
      <c r="M10" s="237">
        <f>IF(ISBLANK(INDEX('Policy Characteristics'!G:G,MATCH($C10,'Policy Characteristics'!$C:$C,0))),"",INDEX('Policy Characteristics'!G:G,MATCH($C10,'Policy Characteristics'!$C:$C,0)))</f>
        <v>1</v>
      </c>
      <c r="N10" s="237">
        <f>IF(ISBLANK(INDEX('Policy Characteristics'!H:H,MATCH($C10,'Policy Characteristics'!$C:$C,0))),"",INDEX('Policy Characteristics'!H:H,MATCH($C10,'Policy Characteristics'!$C:$C,0)))</f>
        <v>0.02</v>
      </c>
      <c r="O10" s="293" t="str">
        <f>IF(ISBLANK(INDEX('Policy Characteristics'!I:I,MATCH($C10,'Policy Characteristics'!$C:$C,0))),"",INDEX('Policy Characteristics'!I:I,MATCH($C10,'Policy Characteristics'!$C:$C,0)))</f>
        <v>% reduction in emissions</v>
      </c>
      <c r="P10" s="293"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0" s="293" t="str">
        <f>IF(ISBLANK(INDEX('Policy Characteristics'!K:K,MATCH($C10,'Policy Characteristics'!$C:$C,0))),"",INDEX('Policy Characteristics'!K:K,MATCH($C10,'Policy Characteristics'!$C:$C,0)))</f>
        <v>transportation-sector-main.html#conv-pol-stds</v>
      </c>
      <c r="R10" s="293" t="str">
        <f>IF(ISBLANK(INDEX('Policy Characteristics'!L:L,MATCH($C10,'Policy Characteristics'!$C:$C,0))),"",INDEX('Policy Characteristics'!L:L,MATCH($C10,'Policy Characteristics'!$C:$C,0)))</f>
        <v>conventional-pollutant-standards.html</v>
      </c>
    </row>
    <row r="11" spans="1:18" s="275" customFormat="1" x14ac:dyDescent="0.25">
      <c r="A11" s="293" t="str">
        <f>IF(ISBLANK(INDEX('Policy Characteristics'!A:A,MATCH($C11,'Policy Characteristics'!$C:$C,0))),"",INDEX('Policy Characteristics'!A:A,MATCH($C11,'Policy Characteristics'!$C:$C,0)))</f>
        <v>Transportation</v>
      </c>
      <c r="B11" s="294" t="str">
        <f>IF(ISBLANK(INDEX('Policy Characteristics'!B:B,MATCH($C11,'Policy Characteristics'!$C:$C,0))),"",INDEX('Policy Characteristics'!B:B,MATCH($C11,'Policy Characteristics'!$C:$C,0)))</f>
        <v>Conventional Pollutant Standards</v>
      </c>
      <c r="C11" s="293" t="str">
        <f t="shared" si="0"/>
        <v>Percentage Reduction of Separately Regulated Pollutants</v>
      </c>
      <c r="D11" s="275" t="s">
        <v>620</v>
      </c>
      <c r="E11" s="275" t="s">
        <v>635</v>
      </c>
      <c r="F11" s="275" t="s">
        <v>622</v>
      </c>
      <c r="G11" s="275" t="s">
        <v>635</v>
      </c>
      <c r="H11" s="255">
        <v>309</v>
      </c>
      <c r="I11" s="297" t="s">
        <v>634</v>
      </c>
      <c r="J11" s="296" t="str">
        <f>IF(ISBLANK(INDEX('Policy Characteristics'!D:D,MATCH($C11,'Policy Characteristics'!$C:$C,0))),"",INDEX('Policy Characteristics'!D:D,MATCH($C11,'Policy Characteristics'!$C:$C,0)))</f>
        <v>Conventional Pollutant Standard</v>
      </c>
      <c r="K11" s="293" t="str">
        <f>IF(ISBLANK(INDEX('Policy Characteristics'!E:E,MATCH($C11,'Policy Characteristics'!$C:$C,0))),"",INDEX('Policy Characteristics'!E:E,MATCH($C11,'Policy Characteristics'!$C:$C,0)))</f>
        <v>trans reduce regulated pollutants</v>
      </c>
      <c r="L11" s="237">
        <f>IF(ISBLANK(INDEX('Policy Characteristics'!F:F,MATCH($C11,'Policy Characteristics'!$C:$C,0))),"",INDEX('Policy Characteristics'!F:F,MATCH($C11,'Policy Characteristics'!$C:$C,0)))</f>
        <v>0</v>
      </c>
      <c r="M11" s="237">
        <f>IF(ISBLANK(INDEX('Policy Characteristics'!G:G,MATCH($C11,'Policy Characteristics'!$C:$C,0))),"",INDEX('Policy Characteristics'!G:G,MATCH($C11,'Policy Characteristics'!$C:$C,0)))</f>
        <v>1</v>
      </c>
      <c r="N11" s="237">
        <f>IF(ISBLANK(INDEX('Policy Characteristics'!H:H,MATCH($C11,'Policy Characteristics'!$C:$C,0))),"",INDEX('Policy Characteristics'!H:H,MATCH($C11,'Policy Characteristics'!$C:$C,0)))</f>
        <v>0.02</v>
      </c>
      <c r="O11" s="293" t="str">
        <f>IF(ISBLANK(INDEX('Policy Characteristics'!I:I,MATCH($C11,'Policy Characteristics'!$C:$C,0))),"",INDEX('Policy Characteristics'!I:I,MATCH($C11,'Policy Characteristics'!$C:$C,0)))</f>
        <v>% reduction in emissions</v>
      </c>
      <c r="P11" s="293"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1" s="293" t="str">
        <f>IF(ISBLANK(INDEX('Policy Characteristics'!K:K,MATCH($C11,'Policy Characteristics'!$C:$C,0))),"",INDEX('Policy Characteristics'!K:K,MATCH($C11,'Policy Characteristics'!$C:$C,0)))</f>
        <v>transportation-sector-main.html#conv-pol-stds</v>
      </c>
      <c r="R11" s="293" t="str">
        <f>IF(ISBLANK(INDEX('Policy Characteristics'!L:L,MATCH($C11,'Policy Characteristics'!$C:$C,0))),"",INDEX('Policy Characteristics'!L:L,MATCH($C11,'Policy Characteristics'!$C:$C,0)))</f>
        <v>conventional-pollutant-standards.html</v>
      </c>
    </row>
    <row r="12" spans="1:18" s="275" customFormat="1" x14ac:dyDescent="0.25">
      <c r="A12" s="293" t="str">
        <f>IF(ISBLANK(INDEX('Policy Characteristics'!A:A,MATCH($C12,'Policy Characteristics'!$C:$C,0))),"",INDEX('Policy Characteristics'!A:A,MATCH($C12,'Policy Characteristics'!$C:$C,0)))</f>
        <v>Transportation</v>
      </c>
      <c r="B12" s="294" t="str">
        <f>IF(ISBLANK(INDEX('Policy Characteristics'!B:B,MATCH($C12,'Policy Characteristics'!$C:$C,0))),"",INDEX('Policy Characteristics'!B:B,MATCH($C12,'Policy Characteristics'!$C:$C,0)))</f>
        <v>Conventional Pollutant Standards</v>
      </c>
      <c r="C12" s="293" t="str">
        <f t="shared" si="0"/>
        <v>Percentage Reduction of Separately Regulated Pollutants</v>
      </c>
      <c r="D12" s="275" t="s">
        <v>636</v>
      </c>
      <c r="E12" s="275" t="s">
        <v>621</v>
      </c>
      <c r="F12" s="275" t="s">
        <v>637</v>
      </c>
      <c r="G12" s="275" t="s">
        <v>623</v>
      </c>
      <c r="H12" s="255">
        <v>310</v>
      </c>
      <c r="I12" s="295" t="s">
        <v>624</v>
      </c>
      <c r="J12" s="296" t="str">
        <f>IF(ISBLANK(INDEX('Policy Characteristics'!D:D,MATCH($C12,'Policy Characteristics'!$C:$C,0))),"",INDEX('Policy Characteristics'!D:D,MATCH($C12,'Policy Characteristics'!$C:$C,0)))</f>
        <v>Conventional Pollutant Standard</v>
      </c>
      <c r="K12" s="293" t="str">
        <f>IF(ISBLANK(INDEX('Policy Characteristics'!E:E,MATCH($C12,'Policy Characteristics'!$C:$C,0))),"",INDEX('Policy Characteristics'!E:E,MATCH($C12,'Policy Characteristics'!$C:$C,0)))</f>
        <v>trans reduce regulated pollutants</v>
      </c>
      <c r="L12" s="237">
        <f>IF(ISBLANK(INDEX('Policy Characteristics'!F:F,MATCH($C12,'Policy Characteristics'!$C:$C,0))),"",INDEX('Policy Characteristics'!F:F,MATCH($C12,'Policy Characteristics'!$C:$C,0)))</f>
        <v>0</v>
      </c>
      <c r="M12" s="237">
        <f>IF(ISBLANK(INDEX('Policy Characteristics'!G:G,MATCH($C12,'Policy Characteristics'!$C:$C,0))),"",INDEX('Policy Characteristics'!G:G,MATCH($C12,'Policy Characteristics'!$C:$C,0)))</f>
        <v>1</v>
      </c>
      <c r="N12" s="237">
        <f>IF(ISBLANK(INDEX('Policy Characteristics'!H:H,MATCH($C12,'Policy Characteristics'!$C:$C,0))),"",INDEX('Policy Characteristics'!H:H,MATCH($C12,'Policy Characteristics'!$C:$C,0)))</f>
        <v>0.02</v>
      </c>
      <c r="O12" s="293" t="str">
        <f>IF(ISBLANK(INDEX('Policy Characteristics'!I:I,MATCH($C12,'Policy Characteristics'!$C:$C,0))),"",INDEX('Policy Characteristics'!I:I,MATCH($C12,'Policy Characteristics'!$C:$C,0)))</f>
        <v>% reduction in emissions</v>
      </c>
      <c r="P12" s="293"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2" s="293" t="str">
        <f>IF(ISBLANK(INDEX('Policy Characteristics'!K:K,MATCH($C12,'Policy Characteristics'!$C:$C,0))),"",INDEX('Policy Characteristics'!K:K,MATCH($C12,'Policy Characteristics'!$C:$C,0)))</f>
        <v>transportation-sector-main.html#conv-pol-stds</v>
      </c>
      <c r="R12" s="293" t="str">
        <f>IF(ISBLANK(INDEX('Policy Characteristics'!L:L,MATCH($C12,'Policy Characteristics'!$C:$C,0))),"",INDEX('Policy Characteristics'!L:L,MATCH($C12,'Policy Characteristics'!$C:$C,0)))</f>
        <v>conventional-pollutant-standards.html</v>
      </c>
    </row>
    <row r="13" spans="1:18" s="275" customFormat="1" x14ac:dyDescent="0.25">
      <c r="A13" s="293" t="str">
        <f>IF(ISBLANK(INDEX('Policy Characteristics'!A:A,MATCH($C13,'Policy Characteristics'!$C:$C,0))),"",INDEX('Policy Characteristics'!A:A,MATCH($C13,'Policy Characteristics'!$C:$C,0)))</f>
        <v>Transportation</v>
      </c>
      <c r="B13" s="294" t="str">
        <f>IF(ISBLANK(INDEX('Policy Characteristics'!B:B,MATCH($C13,'Policy Characteristics'!$C:$C,0))),"",INDEX('Policy Characteristics'!B:B,MATCH($C13,'Policy Characteristics'!$C:$C,0)))</f>
        <v>Conventional Pollutant Standards</v>
      </c>
      <c r="C13" s="293" t="str">
        <f t="shared" si="0"/>
        <v>Percentage Reduction of Separately Regulated Pollutants</v>
      </c>
      <c r="D13" s="275" t="s">
        <v>636</v>
      </c>
      <c r="E13" s="275" t="s">
        <v>625</v>
      </c>
      <c r="F13" s="275" t="s">
        <v>637</v>
      </c>
      <c r="G13" s="275" t="s">
        <v>625</v>
      </c>
      <c r="H13" s="255">
        <v>311</v>
      </c>
      <c r="I13" s="295" t="s">
        <v>624</v>
      </c>
      <c r="J13" s="296" t="str">
        <f>IF(ISBLANK(INDEX('Policy Characteristics'!D:D,MATCH($C13,'Policy Characteristics'!$C:$C,0))),"",INDEX('Policy Characteristics'!D:D,MATCH($C13,'Policy Characteristics'!$C:$C,0)))</f>
        <v>Conventional Pollutant Standard</v>
      </c>
      <c r="K13" s="293" t="str">
        <f>IF(ISBLANK(INDEX('Policy Characteristics'!E:E,MATCH($C13,'Policy Characteristics'!$C:$C,0))),"",INDEX('Policy Characteristics'!E:E,MATCH($C13,'Policy Characteristics'!$C:$C,0)))</f>
        <v>trans reduce regulated pollutants</v>
      </c>
      <c r="L13" s="237">
        <f>IF(ISBLANK(INDEX('Policy Characteristics'!F:F,MATCH($C13,'Policy Characteristics'!$C:$C,0))),"",INDEX('Policy Characteristics'!F:F,MATCH($C13,'Policy Characteristics'!$C:$C,0)))</f>
        <v>0</v>
      </c>
      <c r="M13" s="237">
        <f>IF(ISBLANK(INDEX('Policy Characteristics'!G:G,MATCH($C13,'Policy Characteristics'!$C:$C,0))),"",INDEX('Policy Characteristics'!G:G,MATCH($C13,'Policy Characteristics'!$C:$C,0)))</f>
        <v>1</v>
      </c>
      <c r="N13" s="237">
        <f>IF(ISBLANK(INDEX('Policy Characteristics'!H:H,MATCH($C13,'Policy Characteristics'!$C:$C,0))),"",INDEX('Policy Characteristics'!H:H,MATCH($C13,'Policy Characteristics'!$C:$C,0)))</f>
        <v>0.02</v>
      </c>
      <c r="O13" s="293" t="str">
        <f>IF(ISBLANK(INDEX('Policy Characteristics'!I:I,MATCH($C13,'Policy Characteristics'!$C:$C,0))),"",INDEX('Policy Characteristics'!I:I,MATCH($C13,'Policy Characteristics'!$C:$C,0)))</f>
        <v>% reduction in emissions</v>
      </c>
      <c r="P13" s="293"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3" s="293" t="str">
        <f>IF(ISBLANK(INDEX('Policy Characteristics'!K:K,MATCH($C13,'Policy Characteristics'!$C:$C,0))),"",INDEX('Policy Characteristics'!K:K,MATCH($C13,'Policy Characteristics'!$C:$C,0)))</f>
        <v>transportation-sector-main.html#conv-pol-stds</v>
      </c>
      <c r="R13" s="293" t="str">
        <f>IF(ISBLANK(INDEX('Policy Characteristics'!L:L,MATCH($C13,'Policy Characteristics'!$C:$C,0))),"",INDEX('Policy Characteristics'!L:L,MATCH($C13,'Policy Characteristics'!$C:$C,0)))</f>
        <v>conventional-pollutant-standards.html</v>
      </c>
    </row>
    <row r="14" spans="1:18" s="275" customFormat="1" x14ac:dyDescent="0.25">
      <c r="A14" s="293" t="str">
        <f>IF(ISBLANK(INDEX('Policy Characteristics'!A:A,MATCH($C14,'Policy Characteristics'!$C:$C,0))),"",INDEX('Policy Characteristics'!A:A,MATCH($C14,'Policy Characteristics'!$C:$C,0)))</f>
        <v>Transportation</v>
      </c>
      <c r="B14" s="294" t="str">
        <f>IF(ISBLANK(INDEX('Policy Characteristics'!B:B,MATCH($C14,'Policy Characteristics'!$C:$C,0))),"",INDEX('Policy Characteristics'!B:B,MATCH($C14,'Policy Characteristics'!$C:$C,0)))</f>
        <v>Conventional Pollutant Standards</v>
      </c>
      <c r="C14" s="293" t="str">
        <f t="shared" si="0"/>
        <v>Percentage Reduction of Separately Regulated Pollutants</v>
      </c>
      <c r="D14" s="275" t="s">
        <v>636</v>
      </c>
      <c r="E14" s="275" t="s">
        <v>626</v>
      </c>
      <c r="F14" s="275" t="s">
        <v>637</v>
      </c>
      <c r="G14" s="275" t="s">
        <v>626</v>
      </c>
      <c r="H14" s="255">
        <v>312</v>
      </c>
      <c r="I14" s="295" t="s">
        <v>624</v>
      </c>
      <c r="J14" s="296" t="str">
        <f>IF(ISBLANK(INDEX('Policy Characteristics'!D:D,MATCH($C14,'Policy Characteristics'!$C:$C,0))),"",INDEX('Policy Characteristics'!D:D,MATCH($C14,'Policy Characteristics'!$C:$C,0)))</f>
        <v>Conventional Pollutant Standard</v>
      </c>
      <c r="K14" s="293" t="str">
        <f>IF(ISBLANK(INDEX('Policy Characteristics'!E:E,MATCH($C14,'Policy Characteristics'!$C:$C,0))),"",INDEX('Policy Characteristics'!E:E,MATCH($C14,'Policy Characteristics'!$C:$C,0)))</f>
        <v>trans reduce regulated pollutants</v>
      </c>
      <c r="L14" s="237">
        <f>IF(ISBLANK(INDEX('Policy Characteristics'!F:F,MATCH($C14,'Policy Characteristics'!$C:$C,0))),"",INDEX('Policy Characteristics'!F:F,MATCH($C14,'Policy Characteristics'!$C:$C,0)))</f>
        <v>0</v>
      </c>
      <c r="M14" s="237">
        <f>IF(ISBLANK(INDEX('Policy Characteristics'!G:G,MATCH($C14,'Policy Characteristics'!$C:$C,0))),"",INDEX('Policy Characteristics'!G:G,MATCH($C14,'Policy Characteristics'!$C:$C,0)))</f>
        <v>1</v>
      </c>
      <c r="N14" s="237">
        <f>IF(ISBLANK(INDEX('Policy Characteristics'!H:H,MATCH($C14,'Policy Characteristics'!$C:$C,0))),"",INDEX('Policy Characteristics'!H:H,MATCH($C14,'Policy Characteristics'!$C:$C,0)))</f>
        <v>0.02</v>
      </c>
      <c r="O14" s="293" t="str">
        <f>IF(ISBLANK(INDEX('Policy Characteristics'!I:I,MATCH($C14,'Policy Characteristics'!$C:$C,0))),"",INDEX('Policy Characteristics'!I:I,MATCH($C14,'Policy Characteristics'!$C:$C,0)))</f>
        <v>% reduction in emissions</v>
      </c>
      <c r="P14" s="29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4" s="293" t="str">
        <f>IF(ISBLANK(INDEX('Policy Characteristics'!K:K,MATCH($C14,'Policy Characteristics'!$C:$C,0))),"",INDEX('Policy Characteristics'!K:K,MATCH($C14,'Policy Characteristics'!$C:$C,0)))</f>
        <v>transportation-sector-main.html#conv-pol-stds</v>
      </c>
      <c r="R14" s="293" t="str">
        <f>IF(ISBLANK(INDEX('Policy Characteristics'!L:L,MATCH($C14,'Policy Characteristics'!$C:$C,0))),"",INDEX('Policy Characteristics'!L:L,MATCH($C14,'Policy Characteristics'!$C:$C,0)))</f>
        <v>conventional-pollutant-standards.html</v>
      </c>
    </row>
    <row r="15" spans="1:18" s="275" customFormat="1" x14ac:dyDescent="0.25">
      <c r="A15" s="293" t="str">
        <f>IF(ISBLANK(INDEX('Policy Characteristics'!A:A,MATCH($C15,'Policy Characteristics'!$C:$C,0))),"",INDEX('Policy Characteristics'!A:A,MATCH($C15,'Policy Characteristics'!$C:$C,0)))</f>
        <v>Transportation</v>
      </c>
      <c r="B15" s="294" t="str">
        <f>IF(ISBLANK(INDEX('Policy Characteristics'!B:B,MATCH($C15,'Policy Characteristics'!$C:$C,0))),"",INDEX('Policy Characteristics'!B:B,MATCH($C15,'Policy Characteristics'!$C:$C,0)))</f>
        <v>Conventional Pollutant Standards</v>
      </c>
      <c r="C15" s="293" t="str">
        <f t="shared" si="0"/>
        <v>Percentage Reduction of Separately Regulated Pollutants</v>
      </c>
      <c r="D15" s="275" t="s">
        <v>636</v>
      </c>
      <c r="E15" s="275" t="s">
        <v>627</v>
      </c>
      <c r="F15" s="275" t="s">
        <v>637</v>
      </c>
      <c r="G15" s="275" t="s">
        <v>627</v>
      </c>
      <c r="H15" s="255">
        <v>313</v>
      </c>
      <c r="I15" s="295" t="s">
        <v>624</v>
      </c>
      <c r="J15" s="296" t="str">
        <f>IF(ISBLANK(INDEX('Policy Characteristics'!D:D,MATCH($C15,'Policy Characteristics'!$C:$C,0))),"",INDEX('Policy Characteristics'!D:D,MATCH($C15,'Policy Characteristics'!$C:$C,0)))</f>
        <v>Conventional Pollutant Standard</v>
      </c>
      <c r="K15" s="293" t="str">
        <f>IF(ISBLANK(INDEX('Policy Characteristics'!E:E,MATCH($C15,'Policy Characteristics'!$C:$C,0))),"",INDEX('Policy Characteristics'!E:E,MATCH($C15,'Policy Characteristics'!$C:$C,0)))</f>
        <v>trans reduce regulated pollutants</v>
      </c>
      <c r="L15" s="237">
        <f>IF(ISBLANK(INDEX('Policy Characteristics'!F:F,MATCH($C15,'Policy Characteristics'!$C:$C,0))),"",INDEX('Policy Characteristics'!F:F,MATCH($C15,'Policy Characteristics'!$C:$C,0)))</f>
        <v>0</v>
      </c>
      <c r="M15" s="237">
        <f>IF(ISBLANK(INDEX('Policy Characteristics'!G:G,MATCH($C15,'Policy Characteristics'!$C:$C,0))),"",INDEX('Policy Characteristics'!G:G,MATCH($C15,'Policy Characteristics'!$C:$C,0)))</f>
        <v>1</v>
      </c>
      <c r="N15" s="237">
        <f>IF(ISBLANK(INDEX('Policy Characteristics'!H:H,MATCH($C15,'Policy Characteristics'!$C:$C,0))),"",INDEX('Policy Characteristics'!H:H,MATCH($C15,'Policy Characteristics'!$C:$C,0)))</f>
        <v>0.02</v>
      </c>
      <c r="O15" s="293" t="str">
        <f>IF(ISBLANK(INDEX('Policy Characteristics'!I:I,MATCH($C15,'Policy Characteristics'!$C:$C,0))),"",INDEX('Policy Characteristics'!I:I,MATCH($C15,'Policy Characteristics'!$C:$C,0)))</f>
        <v>% reduction in emissions</v>
      </c>
      <c r="P15" s="29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5" s="293" t="str">
        <f>IF(ISBLANK(INDEX('Policy Characteristics'!K:K,MATCH($C15,'Policy Characteristics'!$C:$C,0))),"",INDEX('Policy Characteristics'!K:K,MATCH($C15,'Policy Characteristics'!$C:$C,0)))</f>
        <v>transportation-sector-main.html#conv-pol-stds</v>
      </c>
      <c r="R15" s="293" t="str">
        <f>IF(ISBLANK(INDEX('Policy Characteristics'!L:L,MATCH($C15,'Policy Characteristics'!$C:$C,0))),"",INDEX('Policy Characteristics'!L:L,MATCH($C15,'Policy Characteristics'!$C:$C,0)))</f>
        <v>conventional-pollutant-standards.html</v>
      </c>
    </row>
    <row r="16" spans="1:18" s="275" customFormat="1" x14ac:dyDescent="0.25">
      <c r="A16" s="293" t="str">
        <f>IF(ISBLANK(INDEX('Policy Characteristics'!A:A,MATCH($C16,'Policy Characteristics'!$C:$C,0))),"",INDEX('Policy Characteristics'!A:A,MATCH($C16,'Policy Characteristics'!$C:$C,0)))</f>
        <v>Transportation</v>
      </c>
      <c r="B16" s="294" t="str">
        <f>IF(ISBLANK(INDEX('Policy Characteristics'!B:B,MATCH($C16,'Policy Characteristics'!$C:$C,0))),"",INDEX('Policy Characteristics'!B:B,MATCH($C16,'Policy Characteristics'!$C:$C,0)))</f>
        <v>Conventional Pollutant Standards</v>
      </c>
      <c r="C16" s="293" t="str">
        <f t="shared" si="0"/>
        <v>Percentage Reduction of Separately Regulated Pollutants</v>
      </c>
      <c r="D16" s="275" t="s">
        <v>636</v>
      </c>
      <c r="E16" s="275" t="s">
        <v>628</v>
      </c>
      <c r="F16" s="275" t="s">
        <v>637</v>
      </c>
      <c r="G16" s="275" t="s">
        <v>629</v>
      </c>
      <c r="H16" s="255">
        <v>314</v>
      </c>
      <c r="I16" s="295" t="s">
        <v>624</v>
      </c>
      <c r="J16" s="296" t="str">
        <f>IF(ISBLANK(INDEX('Policy Characteristics'!D:D,MATCH($C16,'Policy Characteristics'!$C:$C,0))),"",INDEX('Policy Characteristics'!D:D,MATCH($C16,'Policy Characteristics'!$C:$C,0)))</f>
        <v>Conventional Pollutant Standard</v>
      </c>
      <c r="K16" s="293" t="str">
        <f>IF(ISBLANK(INDEX('Policy Characteristics'!E:E,MATCH($C16,'Policy Characteristics'!$C:$C,0))),"",INDEX('Policy Characteristics'!E:E,MATCH($C16,'Policy Characteristics'!$C:$C,0)))</f>
        <v>trans reduce regulated pollutants</v>
      </c>
      <c r="L16" s="237">
        <f>IF(ISBLANK(INDEX('Policy Characteristics'!F:F,MATCH($C16,'Policy Characteristics'!$C:$C,0))),"",INDEX('Policy Characteristics'!F:F,MATCH($C16,'Policy Characteristics'!$C:$C,0)))</f>
        <v>0</v>
      </c>
      <c r="M16" s="237">
        <f>IF(ISBLANK(INDEX('Policy Characteristics'!G:G,MATCH($C16,'Policy Characteristics'!$C:$C,0))),"",INDEX('Policy Characteristics'!G:G,MATCH($C16,'Policy Characteristics'!$C:$C,0)))</f>
        <v>1</v>
      </c>
      <c r="N16" s="237">
        <f>IF(ISBLANK(INDEX('Policy Characteristics'!H:H,MATCH($C16,'Policy Characteristics'!$C:$C,0))),"",INDEX('Policy Characteristics'!H:H,MATCH($C16,'Policy Characteristics'!$C:$C,0)))</f>
        <v>0.02</v>
      </c>
      <c r="O16" s="293" t="str">
        <f>IF(ISBLANK(INDEX('Policy Characteristics'!I:I,MATCH($C16,'Policy Characteristics'!$C:$C,0))),"",INDEX('Policy Characteristics'!I:I,MATCH($C16,'Policy Characteristics'!$C:$C,0)))</f>
        <v>% reduction in emissions</v>
      </c>
      <c r="P16" s="29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6" s="293" t="str">
        <f>IF(ISBLANK(INDEX('Policy Characteristics'!K:K,MATCH($C16,'Policy Characteristics'!$C:$C,0))),"",INDEX('Policy Characteristics'!K:K,MATCH($C16,'Policy Characteristics'!$C:$C,0)))</f>
        <v>transportation-sector-main.html#conv-pol-stds</v>
      </c>
      <c r="R16" s="293" t="str">
        <f>IF(ISBLANK(INDEX('Policy Characteristics'!L:L,MATCH($C16,'Policy Characteristics'!$C:$C,0))),"",INDEX('Policy Characteristics'!L:L,MATCH($C16,'Policy Characteristics'!$C:$C,0)))</f>
        <v>conventional-pollutant-standards.html</v>
      </c>
    </row>
    <row r="17" spans="1:18" s="275" customFormat="1" x14ac:dyDescent="0.25">
      <c r="A17" s="293" t="str">
        <f>IF(ISBLANK(INDEX('Policy Characteristics'!A:A,MATCH($C17,'Policy Characteristics'!$C:$C,0))),"",INDEX('Policy Characteristics'!A:A,MATCH($C17,'Policy Characteristics'!$C:$C,0)))</f>
        <v>Transportation</v>
      </c>
      <c r="B17" s="294" t="str">
        <f>IF(ISBLANK(INDEX('Policy Characteristics'!B:B,MATCH($C17,'Policy Characteristics'!$C:$C,0))),"",INDEX('Policy Characteristics'!B:B,MATCH($C17,'Policy Characteristics'!$C:$C,0)))</f>
        <v>Conventional Pollutant Standards</v>
      </c>
      <c r="C17" s="293" t="str">
        <f t="shared" si="0"/>
        <v>Percentage Reduction of Separately Regulated Pollutants</v>
      </c>
      <c r="D17" s="275" t="s">
        <v>636</v>
      </c>
      <c r="E17" s="275" t="s">
        <v>630</v>
      </c>
      <c r="F17" s="275" t="s">
        <v>637</v>
      </c>
      <c r="G17" s="275" t="s">
        <v>630</v>
      </c>
      <c r="H17" s="255">
        <v>315</v>
      </c>
      <c r="I17" s="295" t="s">
        <v>624</v>
      </c>
      <c r="J17" s="296" t="str">
        <f>IF(ISBLANK(INDEX('Policy Characteristics'!D:D,MATCH($C17,'Policy Characteristics'!$C:$C,0))),"",INDEX('Policy Characteristics'!D:D,MATCH($C17,'Policy Characteristics'!$C:$C,0)))</f>
        <v>Conventional Pollutant Standard</v>
      </c>
      <c r="K17" s="293" t="str">
        <f>IF(ISBLANK(INDEX('Policy Characteristics'!E:E,MATCH($C17,'Policy Characteristics'!$C:$C,0))),"",INDEX('Policy Characteristics'!E:E,MATCH($C17,'Policy Characteristics'!$C:$C,0)))</f>
        <v>trans reduce regulated pollutants</v>
      </c>
      <c r="L17" s="237">
        <f>IF(ISBLANK(INDEX('Policy Characteristics'!F:F,MATCH($C17,'Policy Characteristics'!$C:$C,0))),"",INDEX('Policy Characteristics'!F:F,MATCH($C17,'Policy Characteristics'!$C:$C,0)))</f>
        <v>0</v>
      </c>
      <c r="M17" s="237">
        <f>IF(ISBLANK(INDEX('Policy Characteristics'!G:G,MATCH($C17,'Policy Characteristics'!$C:$C,0))),"",INDEX('Policy Characteristics'!G:G,MATCH($C17,'Policy Characteristics'!$C:$C,0)))</f>
        <v>1</v>
      </c>
      <c r="N17" s="237">
        <f>IF(ISBLANK(INDEX('Policy Characteristics'!H:H,MATCH($C17,'Policy Characteristics'!$C:$C,0))),"",INDEX('Policy Characteristics'!H:H,MATCH($C17,'Policy Characteristics'!$C:$C,0)))</f>
        <v>0.02</v>
      </c>
      <c r="O17" s="293" t="str">
        <f>IF(ISBLANK(INDEX('Policy Characteristics'!I:I,MATCH($C17,'Policy Characteristics'!$C:$C,0))),"",INDEX('Policy Characteristics'!I:I,MATCH($C17,'Policy Characteristics'!$C:$C,0)))</f>
        <v>% reduction in emissions</v>
      </c>
      <c r="P17" s="29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7" s="293" t="str">
        <f>IF(ISBLANK(INDEX('Policy Characteristics'!K:K,MATCH($C17,'Policy Characteristics'!$C:$C,0))),"",INDEX('Policy Characteristics'!K:K,MATCH($C17,'Policy Characteristics'!$C:$C,0)))</f>
        <v>transportation-sector-main.html#conv-pol-stds</v>
      </c>
      <c r="R17" s="293" t="str">
        <f>IF(ISBLANK(INDEX('Policy Characteristics'!L:L,MATCH($C17,'Policy Characteristics'!$C:$C,0))),"",INDEX('Policy Characteristics'!L:L,MATCH($C17,'Policy Characteristics'!$C:$C,0)))</f>
        <v>conventional-pollutant-standards.html</v>
      </c>
    </row>
    <row r="18" spans="1:18" s="275" customFormat="1" x14ac:dyDescent="0.25">
      <c r="A18" s="293" t="str">
        <f>IF(ISBLANK(INDEX('Policy Characteristics'!A:A,MATCH($C18,'Policy Characteristics'!$C:$C,0))),"",INDEX('Policy Characteristics'!A:A,MATCH($C18,'Policy Characteristics'!$C:$C,0)))</f>
        <v>Transportation</v>
      </c>
      <c r="B18" s="294" t="str">
        <f>IF(ISBLANK(INDEX('Policy Characteristics'!B:B,MATCH($C18,'Policy Characteristics'!$C:$C,0))),"",INDEX('Policy Characteristics'!B:B,MATCH($C18,'Policy Characteristics'!$C:$C,0)))</f>
        <v>Conventional Pollutant Standards</v>
      </c>
      <c r="C18" s="293" t="str">
        <f t="shared" si="0"/>
        <v>Percentage Reduction of Separately Regulated Pollutants</v>
      </c>
      <c r="D18" s="275" t="s">
        <v>636</v>
      </c>
      <c r="E18" s="275" t="s">
        <v>631</v>
      </c>
      <c r="F18" s="275" t="s">
        <v>637</v>
      </c>
      <c r="G18" s="275" t="s">
        <v>631</v>
      </c>
      <c r="H18" s="255">
        <v>316</v>
      </c>
      <c r="I18" s="295" t="s">
        <v>624</v>
      </c>
      <c r="J18" s="296" t="str">
        <f>IF(ISBLANK(INDEX('Policy Characteristics'!D:D,MATCH($C18,'Policy Characteristics'!$C:$C,0))),"",INDEX('Policy Characteristics'!D:D,MATCH($C18,'Policy Characteristics'!$C:$C,0)))</f>
        <v>Conventional Pollutant Standard</v>
      </c>
      <c r="K18" s="293" t="str">
        <f>IF(ISBLANK(INDEX('Policy Characteristics'!E:E,MATCH($C18,'Policy Characteristics'!$C:$C,0))),"",INDEX('Policy Characteristics'!E:E,MATCH($C18,'Policy Characteristics'!$C:$C,0)))</f>
        <v>trans reduce regulated pollutants</v>
      </c>
      <c r="L18" s="237">
        <f>IF(ISBLANK(INDEX('Policy Characteristics'!F:F,MATCH($C18,'Policy Characteristics'!$C:$C,0))),"",INDEX('Policy Characteristics'!F:F,MATCH($C18,'Policy Characteristics'!$C:$C,0)))</f>
        <v>0</v>
      </c>
      <c r="M18" s="237">
        <f>IF(ISBLANK(INDEX('Policy Characteristics'!G:G,MATCH($C18,'Policy Characteristics'!$C:$C,0))),"",INDEX('Policy Characteristics'!G:G,MATCH($C18,'Policy Characteristics'!$C:$C,0)))</f>
        <v>1</v>
      </c>
      <c r="N18" s="237">
        <f>IF(ISBLANK(INDEX('Policy Characteristics'!H:H,MATCH($C18,'Policy Characteristics'!$C:$C,0))),"",INDEX('Policy Characteristics'!H:H,MATCH($C18,'Policy Characteristics'!$C:$C,0)))</f>
        <v>0.02</v>
      </c>
      <c r="O18" s="293" t="str">
        <f>IF(ISBLANK(INDEX('Policy Characteristics'!I:I,MATCH($C18,'Policy Characteristics'!$C:$C,0))),"",INDEX('Policy Characteristics'!I:I,MATCH($C18,'Policy Characteristics'!$C:$C,0)))</f>
        <v>% reduction in emissions</v>
      </c>
      <c r="P18" s="29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8" s="293" t="str">
        <f>IF(ISBLANK(INDEX('Policy Characteristics'!K:K,MATCH($C18,'Policy Characteristics'!$C:$C,0))),"",INDEX('Policy Characteristics'!K:K,MATCH($C18,'Policy Characteristics'!$C:$C,0)))</f>
        <v>transportation-sector-main.html#conv-pol-stds</v>
      </c>
      <c r="R18" s="293" t="str">
        <f>IF(ISBLANK(INDEX('Policy Characteristics'!L:L,MATCH($C18,'Policy Characteristics'!$C:$C,0))),"",INDEX('Policy Characteristics'!L:L,MATCH($C18,'Policy Characteristics'!$C:$C,0)))</f>
        <v>conventional-pollutant-standards.html</v>
      </c>
    </row>
    <row r="19" spans="1:18" s="275" customFormat="1" x14ac:dyDescent="0.25">
      <c r="A19" s="293" t="str">
        <f>IF(ISBLANK(INDEX('Policy Characteristics'!A:A,MATCH($C19,'Policy Characteristics'!$C:$C,0))),"",INDEX('Policy Characteristics'!A:A,MATCH($C19,'Policy Characteristics'!$C:$C,0)))</f>
        <v>Transportation</v>
      </c>
      <c r="B19" s="294" t="str">
        <f>IF(ISBLANK(INDEX('Policy Characteristics'!B:B,MATCH($C19,'Policy Characteristics'!$C:$C,0))),"",INDEX('Policy Characteristics'!B:B,MATCH($C19,'Policy Characteristics'!$C:$C,0)))</f>
        <v>Conventional Pollutant Standards</v>
      </c>
      <c r="C19" s="293" t="str">
        <f t="shared" si="0"/>
        <v>Percentage Reduction of Separately Regulated Pollutants</v>
      </c>
      <c r="D19" s="275" t="s">
        <v>636</v>
      </c>
      <c r="E19" s="275" t="s">
        <v>632</v>
      </c>
      <c r="F19" s="275" t="s">
        <v>637</v>
      </c>
      <c r="G19" s="275" t="s">
        <v>632</v>
      </c>
      <c r="H19" s="255">
        <v>317</v>
      </c>
      <c r="I19" s="295" t="s">
        <v>624</v>
      </c>
      <c r="J19" s="296" t="str">
        <f>IF(ISBLANK(INDEX('Policy Characteristics'!D:D,MATCH($C19,'Policy Characteristics'!$C:$C,0))),"",INDEX('Policy Characteristics'!D:D,MATCH($C19,'Policy Characteristics'!$C:$C,0)))</f>
        <v>Conventional Pollutant Standard</v>
      </c>
      <c r="K19" s="293" t="str">
        <f>IF(ISBLANK(INDEX('Policy Characteristics'!E:E,MATCH($C19,'Policy Characteristics'!$C:$C,0))),"",INDEX('Policy Characteristics'!E:E,MATCH($C19,'Policy Characteristics'!$C:$C,0)))</f>
        <v>trans reduce regulated pollutants</v>
      </c>
      <c r="L19" s="237">
        <f>IF(ISBLANK(INDEX('Policy Characteristics'!F:F,MATCH($C19,'Policy Characteristics'!$C:$C,0))),"",INDEX('Policy Characteristics'!F:F,MATCH($C19,'Policy Characteristics'!$C:$C,0)))</f>
        <v>0</v>
      </c>
      <c r="M19" s="237">
        <f>IF(ISBLANK(INDEX('Policy Characteristics'!G:G,MATCH($C19,'Policy Characteristics'!$C:$C,0))),"",INDEX('Policy Characteristics'!G:G,MATCH($C19,'Policy Characteristics'!$C:$C,0)))</f>
        <v>1</v>
      </c>
      <c r="N19" s="237">
        <f>IF(ISBLANK(INDEX('Policy Characteristics'!H:H,MATCH($C19,'Policy Characteristics'!$C:$C,0))),"",INDEX('Policy Characteristics'!H:H,MATCH($C19,'Policy Characteristics'!$C:$C,0)))</f>
        <v>0.02</v>
      </c>
      <c r="O19" s="293" t="str">
        <f>IF(ISBLANK(INDEX('Policy Characteristics'!I:I,MATCH($C19,'Policy Characteristics'!$C:$C,0))),"",INDEX('Policy Characteristics'!I:I,MATCH($C19,'Policy Characteristics'!$C:$C,0)))</f>
        <v>% reduction in emissions</v>
      </c>
      <c r="P19" s="29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19" s="293" t="str">
        <f>IF(ISBLANK(INDEX('Policy Characteristics'!K:K,MATCH($C19,'Policy Characteristics'!$C:$C,0))),"",INDEX('Policy Characteristics'!K:K,MATCH($C19,'Policy Characteristics'!$C:$C,0)))</f>
        <v>transportation-sector-main.html#conv-pol-stds</v>
      </c>
      <c r="R19" s="293" t="str">
        <f>IF(ISBLANK(INDEX('Policy Characteristics'!L:L,MATCH($C19,'Policy Characteristics'!$C:$C,0))),"",INDEX('Policy Characteristics'!L:L,MATCH($C19,'Policy Characteristics'!$C:$C,0)))</f>
        <v>conventional-pollutant-standards.html</v>
      </c>
    </row>
    <row r="20" spans="1:18" s="275" customFormat="1" x14ac:dyDescent="0.25">
      <c r="A20" s="293" t="str">
        <f>IF(ISBLANK(INDEX('Policy Characteristics'!A:A,MATCH($C20,'Policy Characteristics'!$C:$C,0))),"",INDEX('Policy Characteristics'!A:A,MATCH($C20,'Policy Characteristics'!$C:$C,0)))</f>
        <v>Transportation</v>
      </c>
      <c r="B20" s="294" t="str">
        <f>IF(ISBLANK(INDEX('Policy Characteristics'!B:B,MATCH($C20,'Policy Characteristics'!$C:$C,0))),"",INDEX('Policy Characteristics'!B:B,MATCH($C20,'Policy Characteristics'!$C:$C,0)))</f>
        <v>Conventional Pollutant Standards</v>
      </c>
      <c r="C20" s="293" t="str">
        <f t="shared" si="0"/>
        <v>Percentage Reduction of Separately Regulated Pollutants</v>
      </c>
      <c r="D20" s="275" t="s">
        <v>636</v>
      </c>
      <c r="E20" s="275" t="s">
        <v>633</v>
      </c>
      <c r="F20" s="275" t="s">
        <v>637</v>
      </c>
      <c r="G20" s="275" t="s">
        <v>633</v>
      </c>
      <c r="H20" s="255">
        <v>318</v>
      </c>
      <c r="I20" s="297" t="s">
        <v>634</v>
      </c>
      <c r="J20" s="296" t="str">
        <f>IF(ISBLANK(INDEX('Policy Characteristics'!D:D,MATCH($C20,'Policy Characteristics'!$C:$C,0))),"",INDEX('Policy Characteristics'!D:D,MATCH($C20,'Policy Characteristics'!$C:$C,0)))</f>
        <v>Conventional Pollutant Standard</v>
      </c>
      <c r="K20" s="293" t="str">
        <f>IF(ISBLANK(INDEX('Policy Characteristics'!E:E,MATCH($C20,'Policy Characteristics'!$C:$C,0))),"",INDEX('Policy Characteristics'!E:E,MATCH($C20,'Policy Characteristics'!$C:$C,0)))</f>
        <v>trans reduce regulated pollutants</v>
      </c>
      <c r="L20" s="237">
        <f>IF(ISBLANK(INDEX('Policy Characteristics'!F:F,MATCH($C20,'Policy Characteristics'!$C:$C,0))),"",INDEX('Policy Characteristics'!F:F,MATCH($C20,'Policy Characteristics'!$C:$C,0)))</f>
        <v>0</v>
      </c>
      <c r="M20" s="237">
        <f>IF(ISBLANK(INDEX('Policy Characteristics'!G:G,MATCH($C20,'Policy Characteristics'!$C:$C,0))),"",INDEX('Policy Characteristics'!G:G,MATCH($C20,'Policy Characteristics'!$C:$C,0)))</f>
        <v>1</v>
      </c>
      <c r="N20" s="237">
        <f>IF(ISBLANK(INDEX('Policy Characteristics'!H:H,MATCH($C20,'Policy Characteristics'!$C:$C,0))),"",INDEX('Policy Characteristics'!H:H,MATCH($C20,'Policy Characteristics'!$C:$C,0)))</f>
        <v>0.02</v>
      </c>
      <c r="O20" s="293" t="str">
        <f>IF(ISBLANK(INDEX('Policy Characteristics'!I:I,MATCH($C20,'Policy Characteristics'!$C:$C,0))),"",INDEX('Policy Characteristics'!I:I,MATCH($C20,'Policy Characteristics'!$C:$C,0)))</f>
        <v>% reduction in emissions</v>
      </c>
      <c r="P20" s="29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0" s="293" t="str">
        <f>IF(ISBLANK(INDEX('Policy Characteristics'!K:K,MATCH($C20,'Policy Characteristics'!$C:$C,0))),"",INDEX('Policy Characteristics'!K:K,MATCH($C20,'Policy Characteristics'!$C:$C,0)))</f>
        <v>transportation-sector-main.html#conv-pol-stds</v>
      </c>
      <c r="R20" s="293" t="str">
        <f>IF(ISBLANK(INDEX('Policy Characteristics'!L:L,MATCH($C20,'Policy Characteristics'!$C:$C,0))),"",INDEX('Policy Characteristics'!L:L,MATCH($C20,'Policy Characteristics'!$C:$C,0)))</f>
        <v>conventional-pollutant-standards.html</v>
      </c>
    </row>
    <row r="21" spans="1:18" s="275" customFormat="1" x14ac:dyDescent="0.25">
      <c r="A21" s="293" t="str">
        <f>IF(ISBLANK(INDEX('Policy Characteristics'!A:A,MATCH($C21,'Policy Characteristics'!$C:$C,0))),"",INDEX('Policy Characteristics'!A:A,MATCH($C21,'Policy Characteristics'!$C:$C,0)))</f>
        <v>Transportation</v>
      </c>
      <c r="B21" s="294" t="str">
        <f>IF(ISBLANK(INDEX('Policy Characteristics'!B:B,MATCH($C21,'Policy Characteristics'!$C:$C,0))),"",INDEX('Policy Characteristics'!B:B,MATCH($C21,'Policy Characteristics'!$C:$C,0)))</f>
        <v>Conventional Pollutant Standards</v>
      </c>
      <c r="C21" s="293" t="str">
        <f t="shared" si="0"/>
        <v>Percentage Reduction of Separately Regulated Pollutants</v>
      </c>
      <c r="D21" s="275" t="s">
        <v>636</v>
      </c>
      <c r="E21" s="275" t="s">
        <v>635</v>
      </c>
      <c r="F21" s="275" t="s">
        <v>637</v>
      </c>
      <c r="G21" s="275" t="s">
        <v>635</v>
      </c>
      <c r="H21" s="255">
        <v>319</v>
      </c>
      <c r="I21" s="297" t="s">
        <v>634</v>
      </c>
      <c r="J21" s="296" t="str">
        <f>IF(ISBLANK(INDEX('Policy Characteristics'!D:D,MATCH($C21,'Policy Characteristics'!$C:$C,0))),"",INDEX('Policy Characteristics'!D:D,MATCH($C21,'Policy Characteristics'!$C:$C,0)))</f>
        <v>Conventional Pollutant Standard</v>
      </c>
      <c r="K21" s="293" t="str">
        <f>IF(ISBLANK(INDEX('Policy Characteristics'!E:E,MATCH($C21,'Policy Characteristics'!$C:$C,0))),"",INDEX('Policy Characteristics'!E:E,MATCH($C21,'Policy Characteristics'!$C:$C,0)))</f>
        <v>trans reduce regulated pollutants</v>
      </c>
      <c r="L21" s="237">
        <f>IF(ISBLANK(INDEX('Policy Characteristics'!F:F,MATCH($C21,'Policy Characteristics'!$C:$C,0))),"",INDEX('Policy Characteristics'!F:F,MATCH($C21,'Policy Characteristics'!$C:$C,0)))</f>
        <v>0</v>
      </c>
      <c r="M21" s="237">
        <f>IF(ISBLANK(INDEX('Policy Characteristics'!G:G,MATCH($C21,'Policy Characteristics'!$C:$C,0))),"",INDEX('Policy Characteristics'!G:G,MATCH($C21,'Policy Characteristics'!$C:$C,0)))</f>
        <v>1</v>
      </c>
      <c r="N21" s="237">
        <f>IF(ISBLANK(INDEX('Policy Characteristics'!H:H,MATCH($C21,'Policy Characteristics'!$C:$C,0))),"",INDEX('Policy Characteristics'!H:H,MATCH($C21,'Policy Characteristics'!$C:$C,0)))</f>
        <v>0.02</v>
      </c>
      <c r="O21" s="293" t="str">
        <f>IF(ISBLANK(INDEX('Policy Characteristics'!I:I,MATCH($C21,'Policy Characteristics'!$C:$C,0))),"",INDEX('Policy Characteristics'!I:I,MATCH($C21,'Policy Characteristics'!$C:$C,0)))</f>
        <v>% reduction in emissions</v>
      </c>
      <c r="P21" s="29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1" s="293" t="str">
        <f>IF(ISBLANK(INDEX('Policy Characteristics'!K:K,MATCH($C21,'Policy Characteristics'!$C:$C,0))),"",INDEX('Policy Characteristics'!K:K,MATCH($C21,'Policy Characteristics'!$C:$C,0)))</f>
        <v>transportation-sector-main.html#conv-pol-stds</v>
      </c>
      <c r="R21" s="293" t="str">
        <f>IF(ISBLANK(INDEX('Policy Characteristics'!L:L,MATCH($C21,'Policy Characteristics'!$C:$C,0))),"",INDEX('Policy Characteristics'!L:L,MATCH($C21,'Policy Characteristics'!$C:$C,0)))</f>
        <v>conventional-pollutant-standards.html</v>
      </c>
    </row>
    <row r="22" spans="1:18" s="275" customFormat="1" x14ac:dyDescent="0.25">
      <c r="A22" s="293" t="str">
        <f>IF(ISBLANK(INDEX('Policy Characteristics'!A:A,MATCH($C22,'Policy Characteristics'!$C:$C,0))),"",INDEX('Policy Characteristics'!A:A,MATCH($C22,'Policy Characteristics'!$C:$C,0)))</f>
        <v>Transportation</v>
      </c>
      <c r="B22" s="294" t="str">
        <f>IF(ISBLANK(INDEX('Policy Characteristics'!B:B,MATCH($C22,'Policy Characteristics'!$C:$C,0))),"",INDEX('Policy Characteristics'!B:B,MATCH($C22,'Policy Characteristics'!$C:$C,0)))</f>
        <v>Conventional Pollutant Standards</v>
      </c>
      <c r="C22" s="293" t="str">
        <f t="shared" si="0"/>
        <v>Percentage Reduction of Separately Regulated Pollutants</v>
      </c>
      <c r="D22" s="275" t="s">
        <v>638</v>
      </c>
      <c r="E22" s="275" t="s">
        <v>621</v>
      </c>
      <c r="F22" s="275" t="s">
        <v>639</v>
      </c>
      <c r="G22" s="275" t="s">
        <v>623</v>
      </c>
      <c r="H22" s="255">
        <v>320</v>
      </c>
      <c r="I22" s="295" t="s">
        <v>624</v>
      </c>
      <c r="J22" s="296" t="str">
        <f>IF(ISBLANK(INDEX('Policy Characteristics'!D:D,MATCH($C22,'Policy Characteristics'!$C:$C,0))),"",INDEX('Policy Characteristics'!D:D,MATCH($C22,'Policy Characteristics'!$C:$C,0)))</f>
        <v>Conventional Pollutant Standard</v>
      </c>
      <c r="K22" s="293" t="str">
        <f>IF(ISBLANK(INDEX('Policy Characteristics'!E:E,MATCH($C22,'Policy Characteristics'!$C:$C,0))),"",INDEX('Policy Characteristics'!E:E,MATCH($C22,'Policy Characteristics'!$C:$C,0)))</f>
        <v>trans reduce regulated pollutants</v>
      </c>
      <c r="L22" s="237">
        <f>IF(ISBLANK(INDEX('Policy Characteristics'!F:F,MATCH($C22,'Policy Characteristics'!$C:$C,0))),"",INDEX('Policy Characteristics'!F:F,MATCH($C22,'Policy Characteristics'!$C:$C,0)))</f>
        <v>0</v>
      </c>
      <c r="M22" s="237">
        <f>IF(ISBLANK(INDEX('Policy Characteristics'!G:G,MATCH($C22,'Policy Characteristics'!$C:$C,0))),"",INDEX('Policy Characteristics'!G:G,MATCH($C22,'Policy Characteristics'!$C:$C,0)))</f>
        <v>1</v>
      </c>
      <c r="N22" s="237">
        <f>IF(ISBLANK(INDEX('Policy Characteristics'!H:H,MATCH($C22,'Policy Characteristics'!$C:$C,0))),"",INDEX('Policy Characteristics'!H:H,MATCH($C22,'Policy Characteristics'!$C:$C,0)))</f>
        <v>0.02</v>
      </c>
      <c r="O22" s="293" t="str">
        <f>IF(ISBLANK(INDEX('Policy Characteristics'!I:I,MATCH($C22,'Policy Characteristics'!$C:$C,0))),"",INDEX('Policy Characteristics'!I:I,MATCH($C22,'Policy Characteristics'!$C:$C,0)))</f>
        <v>% reduction in emissions</v>
      </c>
      <c r="P22" s="29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2" s="293" t="str">
        <f>IF(ISBLANK(INDEX('Policy Characteristics'!K:K,MATCH($C22,'Policy Characteristics'!$C:$C,0))),"",INDEX('Policy Characteristics'!K:K,MATCH($C22,'Policy Characteristics'!$C:$C,0)))</f>
        <v>transportation-sector-main.html#conv-pol-stds</v>
      </c>
      <c r="R22" s="293" t="str">
        <f>IF(ISBLANK(INDEX('Policy Characteristics'!L:L,MATCH($C22,'Policy Characteristics'!$C:$C,0))),"",INDEX('Policy Characteristics'!L:L,MATCH($C22,'Policy Characteristics'!$C:$C,0)))</f>
        <v>conventional-pollutant-standards.html</v>
      </c>
    </row>
    <row r="23" spans="1:18" s="275" customFormat="1" x14ac:dyDescent="0.25">
      <c r="A23" s="293" t="str">
        <f>IF(ISBLANK(INDEX('Policy Characteristics'!A:A,MATCH($C23,'Policy Characteristics'!$C:$C,0))),"",INDEX('Policy Characteristics'!A:A,MATCH($C23,'Policy Characteristics'!$C:$C,0)))</f>
        <v>Transportation</v>
      </c>
      <c r="B23" s="294" t="str">
        <f>IF(ISBLANK(INDEX('Policy Characteristics'!B:B,MATCH($C23,'Policy Characteristics'!$C:$C,0))),"",INDEX('Policy Characteristics'!B:B,MATCH($C23,'Policy Characteristics'!$C:$C,0)))</f>
        <v>Conventional Pollutant Standards</v>
      </c>
      <c r="C23" s="293" t="str">
        <f t="shared" ref="C23:C32" si="1">C$2</f>
        <v>Percentage Reduction of Separately Regulated Pollutants</v>
      </c>
      <c r="D23" s="275" t="s">
        <v>638</v>
      </c>
      <c r="E23" s="275" t="s">
        <v>625</v>
      </c>
      <c r="F23" s="275" t="s">
        <v>639</v>
      </c>
      <c r="G23" s="275" t="s">
        <v>625</v>
      </c>
      <c r="H23" s="255">
        <v>321</v>
      </c>
      <c r="I23" s="297" t="s">
        <v>634</v>
      </c>
      <c r="J23" s="296" t="str">
        <f>IF(ISBLANK(INDEX('Policy Characteristics'!D:D,MATCH($C23,'Policy Characteristics'!$C:$C,0))),"",INDEX('Policy Characteristics'!D:D,MATCH($C23,'Policy Characteristics'!$C:$C,0)))</f>
        <v>Conventional Pollutant Standard</v>
      </c>
      <c r="K23" s="293" t="str">
        <f>IF(ISBLANK(INDEX('Policy Characteristics'!E:E,MATCH($C23,'Policy Characteristics'!$C:$C,0))),"",INDEX('Policy Characteristics'!E:E,MATCH($C23,'Policy Characteristics'!$C:$C,0)))</f>
        <v>trans reduce regulated pollutants</v>
      </c>
      <c r="L23" s="237">
        <f>IF(ISBLANK(INDEX('Policy Characteristics'!F:F,MATCH($C23,'Policy Characteristics'!$C:$C,0))),"",INDEX('Policy Characteristics'!F:F,MATCH($C23,'Policy Characteristics'!$C:$C,0)))</f>
        <v>0</v>
      </c>
      <c r="M23" s="237">
        <f>IF(ISBLANK(INDEX('Policy Characteristics'!G:G,MATCH($C23,'Policy Characteristics'!$C:$C,0))),"",INDEX('Policy Characteristics'!G:G,MATCH($C23,'Policy Characteristics'!$C:$C,0)))</f>
        <v>1</v>
      </c>
      <c r="N23" s="237">
        <f>IF(ISBLANK(INDEX('Policy Characteristics'!H:H,MATCH($C23,'Policy Characteristics'!$C:$C,0))),"",INDEX('Policy Characteristics'!H:H,MATCH($C23,'Policy Characteristics'!$C:$C,0)))</f>
        <v>0.02</v>
      </c>
      <c r="O23" s="293" t="str">
        <f>IF(ISBLANK(INDEX('Policy Characteristics'!I:I,MATCH($C23,'Policy Characteristics'!$C:$C,0))),"",INDEX('Policy Characteristics'!I:I,MATCH($C23,'Policy Characteristics'!$C:$C,0)))</f>
        <v>% reduction in emissions</v>
      </c>
      <c r="P23" s="29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3" s="293" t="str">
        <f>IF(ISBLANK(INDEX('Policy Characteristics'!K:K,MATCH($C23,'Policy Characteristics'!$C:$C,0))),"",INDEX('Policy Characteristics'!K:K,MATCH($C23,'Policy Characteristics'!$C:$C,0)))</f>
        <v>transportation-sector-main.html#conv-pol-stds</v>
      </c>
      <c r="R23" s="293" t="str">
        <f>IF(ISBLANK(INDEX('Policy Characteristics'!L:L,MATCH($C23,'Policy Characteristics'!$C:$C,0))),"",INDEX('Policy Characteristics'!L:L,MATCH($C23,'Policy Characteristics'!$C:$C,0)))</f>
        <v>conventional-pollutant-standards.html</v>
      </c>
    </row>
    <row r="24" spans="1:18" s="275" customFormat="1" x14ac:dyDescent="0.25">
      <c r="A24" s="293" t="str">
        <f>IF(ISBLANK(INDEX('Policy Characteristics'!A:A,MATCH($C24,'Policy Characteristics'!$C:$C,0))),"",INDEX('Policy Characteristics'!A:A,MATCH($C24,'Policy Characteristics'!$C:$C,0)))</f>
        <v>Transportation</v>
      </c>
      <c r="B24" s="294" t="str">
        <f>IF(ISBLANK(INDEX('Policy Characteristics'!B:B,MATCH($C24,'Policy Characteristics'!$C:$C,0))),"",INDEX('Policy Characteristics'!B:B,MATCH($C24,'Policy Characteristics'!$C:$C,0)))</f>
        <v>Conventional Pollutant Standards</v>
      </c>
      <c r="C24" s="293" t="str">
        <f t="shared" si="1"/>
        <v>Percentage Reduction of Separately Regulated Pollutants</v>
      </c>
      <c r="D24" s="275" t="s">
        <v>638</v>
      </c>
      <c r="E24" s="275" t="s">
        <v>626</v>
      </c>
      <c r="F24" s="275" t="s">
        <v>639</v>
      </c>
      <c r="G24" s="275" t="s">
        <v>626</v>
      </c>
      <c r="H24" s="255">
        <v>322</v>
      </c>
      <c r="I24" s="295" t="s">
        <v>624</v>
      </c>
      <c r="J24" s="296" t="str">
        <f>IF(ISBLANK(INDEX('Policy Characteristics'!D:D,MATCH($C24,'Policy Characteristics'!$C:$C,0))),"",INDEX('Policy Characteristics'!D:D,MATCH($C24,'Policy Characteristics'!$C:$C,0)))</f>
        <v>Conventional Pollutant Standard</v>
      </c>
      <c r="K24" s="293" t="str">
        <f>IF(ISBLANK(INDEX('Policy Characteristics'!E:E,MATCH($C24,'Policy Characteristics'!$C:$C,0))),"",INDEX('Policy Characteristics'!E:E,MATCH($C24,'Policy Characteristics'!$C:$C,0)))</f>
        <v>trans reduce regulated pollutants</v>
      </c>
      <c r="L24" s="237">
        <f>IF(ISBLANK(INDEX('Policy Characteristics'!F:F,MATCH($C24,'Policy Characteristics'!$C:$C,0))),"",INDEX('Policy Characteristics'!F:F,MATCH($C24,'Policy Characteristics'!$C:$C,0)))</f>
        <v>0</v>
      </c>
      <c r="M24" s="237">
        <f>IF(ISBLANK(INDEX('Policy Characteristics'!G:G,MATCH($C24,'Policy Characteristics'!$C:$C,0))),"",INDEX('Policy Characteristics'!G:G,MATCH($C24,'Policy Characteristics'!$C:$C,0)))</f>
        <v>1</v>
      </c>
      <c r="N24" s="237">
        <f>IF(ISBLANK(INDEX('Policy Characteristics'!H:H,MATCH($C24,'Policy Characteristics'!$C:$C,0))),"",INDEX('Policy Characteristics'!H:H,MATCH($C24,'Policy Characteristics'!$C:$C,0)))</f>
        <v>0.02</v>
      </c>
      <c r="O24" s="293" t="str">
        <f>IF(ISBLANK(INDEX('Policy Characteristics'!I:I,MATCH($C24,'Policy Characteristics'!$C:$C,0))),"",INDEX('Policy Characteristics'!I:I,MATCH($C24,'Policy Characteristics'!$C:$C,0)))</f>
        <v>% reduction in emissions</v>
      </c>
      <c r="P24" s="29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4" s="293" t="str">
        <f>IF(ISBLANK(INDEX('Policy Characteristics'!K:K,MATCH($C24,'Policy Characteristics'!$C:$C,0))),"",INDEX('Policy Characteristics'!K:K,MATCH($C24,'Policy Characteristics'!$C:$C,0)))</f>
        <v>transportation-sector-main.html#conv-pol-stds</v>
      </c>
      <c r="R24" s="293" t="str">
        <f>IF(ISBLANK(INDEX('Policy Characteristics'!L:L,MATCH($C24,'Policy Characteristics'!$C:$C,0))),"",INDEX('Policy Characteristics'!L:L,MATCH($C24,'Policy Characteristics'!$C:$C,0)))</f>
        <v>conventional-pollutant-standards.html</v>
      </c>
    </row>
    <row r="25" spans="1:18" s="275" customFormat="1" x14ac:dyDescent="0.25">
      <c r="A25" s="293" t="str">
        <f>IF(ISBLANK(INDEX('Policy Characteristics'!A:A,MATCH($C25,'Policy Characteristics'!$C:$C,0))),"",INDEX('Policy Characteristics'!A:A,MATCH($C25,'Policy Characteristics'!$C:$C,0)))</f>
        <v>Transportation</v>
      </c>
      <c r="B25" s="294" t="str">
        <f>IF(ISBLANK(INDEX('Policy Characteristics'!B:B,MATCH($C25,'Policy Characteristics'!$C:$C,0))),"",INDEX('Policy Characteristics'!B:B,MATCH($C25,'Policy Characteristics'!$C:$C,0)))</f>
        <v>Conventional Pollutant Standards</v>
      </c>
      <c r="C25" s="293" t="str">
        <f t="shared" si="1"/>
        <v>Percentage Reduction of Separately Regulated Pollutants</v>
      </c>
      <c r="D25" s="275" t="s">
        <v>638</v>
      </c>
      <c r="E25" s="275" t="s">
        <v>627</v>
      </c>
      <c r="F25" s="275" t="s">
        <v>639</v>
      </c>
      <c r="G25" s="275" t="s">
        <v>627</v>
      </c>
      <c r="H25" s="255">
        <v>323</v>
      </c>
      <c r="I25" s="297" t="s">
        <v>634</v>
      </c>
      <c r="J25" s="296" t="str">
        <f>IF(ISBLANK(INDEX('Policy Characteristics'!D:D,MATCH($C25,'Policy Characteristics'!$C:$C,0))),"",INDEX('Policy Characteristics'!D:D,MATCH($C25,'Policy Characteristics'!$C:$C,0)))</f>
        <v>Conventional Pollutant Standard</v>
      </c>
      <c r="K25" s="293" t="str">
        <f>IF(ISBLANK(INDEX('Policy Characteristics'!E:E,MATCH($C25,'Policy Characteristics'!$C:$C,0))),"",INDEX('Policy Characteristics'!E:E,MATCH($C25,'Policy Characteristics'!$C:$C,0)))</f>
        <v>trans reduce regulated pollutants</v>
      </c>
      <c r="L25" s="237">
        <f>IF(ISBLANK(INDEX('Policy Characteristics'!F:F,MATCH($C25,'Policy Characteristics'!$C:$C,0))),"",INDEX('Policy Characteristics'!F:F,MATCH($C25,'Policy Characteristics'!$C:$C,0)))</f>
        <v>0</v>
      </c>
      <c r="M25" s="237">
        <f>IF(ISBLANK(INDEX('Policy Characteristics'!G:G,MATCH($C25,'Policy Characteristics'!$C:$C,0))),"",INDEX('Policy Characteristics'!G:G,MATCH($C25,'Policy Characteristics'!$C:$C,0)))</f>
        <v>1</v>
      </c>
      <c r="N25" s="237">
        <f>IF(ISBLANK(INDEX('Policy Characteristics'!H:H,MATCH($C25,'Policy Characteristics'!$C:$C,0))),"",INDEX('Policy Characteristics'!H:H,MATCH($C25,'Policy Characteristics'!$C:$C,0)))</f>
        <v>0.02</v>
      </c>
      <c r="O25" s="293" t="str">
        <f>IF(ISBLANK(INDEX('Policy Characteristics'!I:I,MATCH($C25,'Policy Characteristics'!$C:$C,0))),"",INDEX('Policy Characteristics'!I:I,MATCH($C25,'Policy Characteristics'!$C:$C,0)))</f>
        <v>% reduction in emissions</v>
      </c>
      <c r="P25" s="29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5" s="293" t="str">
        <f>IF(ISBLANK(INDEX('Policy Characteristics'!K:K,MATCH($C25,'Policy Characteristics'!$C:$C,0))),"",INDEX('Policy Characteristics'!K:K,MATCH($C25,'Policy Characteristics'!$C:$C,0)))</f>
        <v>transportation-sector-main.html#conv-pol-stds</v>
      </c>
      <c r="R25" s="293" t="str">
        <f>IF(ISBLANK(INDEX('Policy Characteristics'!L:L,MATCH($C25,'Policy Characteristics'!$C:$C,0))),"",INDEX('Policy Characteristics'!L:L,MATCH($C25,'Policy Characteristics'!$C:$C,0)))</f>
        <v>conventional-pollutant-standards.html</v>
      </c>
    </row>
    <row r="26" spans="1:18" s="275" customFormat="1" x14ac:dyDescent="0.25">
      <c r="A26" s="293" t="str">
        <f>IF(ISBLANK(INDEX('Policy Characteristics'!A:A,MATCH($C26,'Policy Characteristics'!$C:$C,0))),"",INDEX('Policy Characteristics'!A:A,MATCH($C26,'Policy Characteristics'!$C:$C,0)))</f>
        <v>Transportation</v>
      </c>
      <c r="B26" s="294" t="str">
        <f>IF(ISBLANK(INDEX('Policy Characteristics'!B:B,MATCH($C26,'Policy Characteristics'!$C:$C,0))),"",INDEX('Policy Characteristics'!B:B,MATCH($C26,'Policy Characteristics'!$C:$C,0)))</f>
        <v>Conventional Pollutant Standards</v>
      </c>
      <c r="C26" s="293" t="str">
        <f t="shared" si="1"/>
        <v>Percentage Reduction of Separately Regulated Pollutants</v>
      </c>
      <c r="D26" s="275" t="s">
        <v>638</v>
      </c>
      <c r="E26" s="275" t="s">
        <v>628</v>
      </c>
      <c r="F26" s="275" t="s">
        <v>639</v>
      </c>
      <c r="G26" s="275" t="s">
        <v>629</v>
      </c>
      <c r="H26" s="255">
        <v>324</v>
      </c>
      <c r="I26" s="297" t="s">
        <v>634</v>
      </c>
      <c r="J26" s="296" t="str">
        <f>IF(ISBLANK(INDEX('Policy Characteristics'!D:D,MATCH($C26,'Policy Characteristics'!$C:$C,0))),"",INDEX('Policy Characteristics'!D:D,MATCH($C26,'Policy Characteristics'!$C:$C,0)))</f>
        <v>Conventional Pollutant Standard</v>
      </c>
      <c r="K26" s="293" t="str">
        <f>IF(ISBLANK(INDEX('Policy Characteristics'!E:E,MATCH($C26,'Policy Characteristics'!$C:$C,0))),"",INDEX('Policy Characteristics'!E:E,MATCH($C26,'Policy Characteristics'!$C:$C,0)))</f>
        <v>trans reduce regulated pollutants</v>
      </c>
      <c r="L26" s="237">
        <f>IF(ISBLANK(INDEX('Policy Characteristics'!F:F,MATCH($C26,'Policy Characteristics'!$C:$C,0))),"",INDEX('Policy Characteristics'!F:F,MATCH($C26,'Policy Characteristics'!$C:$C,0)))</f>
        <v>0</v>
      </c>
      <c r="M26" s="237">
        <f>IF(ISBLANK(INDEX('Policy Characteristics'!G:G,MATCH($C26,'Policy Characteristics'!$C:$C,0))),"",INDEX('Policy Characteristics'!G:G,MATCH($C26,'Policy Characteristics'!$C:$C,0)))</f>
        <v>1</v>
      </c>
      <c r="N26" s="237">
        <f>IF(ISBLANK(INDEX('Policy Characteristics'!H:H,MATCH($C26,'Policy Characteristics'!$C:$C,0))),"",INDEX('Policy Characteristics'!H:H,MATCH($C26,'Policy Characteristics'!$C:$C,0)))</f>
        <v>0.02</v>
      </c>
      <c r="O26" s="293" t="str">
        <f>IF(ISBLANK(INDEX('Policy Characteristics'!I:I,MATCH($C26,'Policy Characteristics'!$C:$C,0))),"",INDEX('Policy Characteristics'!I:I,MATCH($C26,'Policy Characteristics'!$C:$C,0)))</f>
        <v>% reduction in emissions</v>
      </c>
      <c r="P26" s="29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6" s="293" t="str">
        <f>IF(ISBLANK(INDEX('Policy Characteristics'!K:K,MATCH($C26,'Policy Characteristics'!$C:$C,0))),"",INDEX('Policy Characteristics'!K:K,MATCH($C26,'Policy Characteristics'!$C:$C,0)))</f>
        <v>transportation-sector-main.html#conv-pol-stds</v>
      </c>
      <c r="R26" s="293" t="str">
        <f>IF(ISBLANK(INDEX('Policy Characteristics'!L:L,MATCH($C26,'Policy Characteristics'!$C:$C,0))),"",INDEX('Policy Characteristics'!L:L,MATCH($C26,'Policy Characteristics'!$C:$C,0)))</f>
        <v>conventional-pollutant-standards.html</v>
      </c>
    </row>
    <row r="27" spans="1:18" s="275" customFormat="1" x14ac:dyDescent="0.25">
      <c r="A27" s="293" t="str">
        <f>IF(ISBLANK(INDEX('Policy Characteristics'!A:A,MATCH($C27,'Policy Characteristics'!$C:$C,0))),"",INDEX('Policy Characteristics'!A:A,MATCH($C27,'Policy Characteristics'!$C:$C,0)))</f>
        <v>Transportation</v>
      </c>
      <c r="B27" s="294" t="str">
        <f>IF(ISBLANK(INDEX('Policy Characteristics'!B:B,MATCH($C27,'Policy Characteristics'!$C:$C,0))),"",INDEX('Policy Characteristics'!B:B,MATCH($C27,'Policy Characteristics'!$C:$C,0)))</f>
        <v>Conventional Pollutant Standards</v>
      </c>
      <c r="C27" s="293" t="str">
        <f t="shared" si="1"/>
        <v>Percentage Reduction of Separately Regulated Pollutants</v>
      </c>
      <c r="D27" s="275" t="s">
        <v>638</v>
      </c>
      <c r="E27" s="275" t="s">
        <v>630</v>
      </c>
      <c r="F27" s="275" t="s">
        <v>639</v>
      </c>
      <c r="G27" s="275" t="s">
        <v>630</v>
      </c>
      <c r="H27" s="255">
        <v>325</v>
      </c>
      <c r="I27" s="297" t="s">
        <v>634</v>
      </c>
      <c r="J27" s="296" t="str">
        <f>IF(ISBLANK(INDEX('Policy Characteristics'!D:D,MATCH($C27,'Policy Characteristics'!$C:$C,0))),"",INDEX('Policy Characteristics'!D:D,MATCH($C27,'Policy Characteristics'!$C:$C,0)))</f>
        <v>Conventional Pollutant Standard</v>
      </c>
      <c r="K27" s="293" t="str">
        <f>IF(ISBLANK(INDEX('Policy Characteristics'!E:E,MATCH($C27,'Policy Characteristics'!$C:$C,0))),"",INDEX('Policy Characteristics'!E:E,MATCH($C27,'Policy Characteristics'!$C:$C,0)))</f>
        <v>trans reduce regulated pollutants</v>
      </c>
      <c r="L27" s="237">
        <f>IF(ISBLANK(INDEX('Policy Characteristics'!F:F,MATCH($C27,'Policy Characteristics'!$C:$C,0))),"",INDEX('Policy Characteristics'!F:F,MATCH($C27,'Policy Characteristics'!$C:$C,0)))</f>
        <v>0</v>
      </c>
      <c r="M27" s="237">
        <f>IF(ISBLANK(INDEX('Policy Characteristics'!G:G,MATCH($C27,'Policy Characteristics'!$C:$C,0))),"",INDEX('Policy Characteristics'!G:G,MATCH($C27,'Policy Characteristics'!$C:$C,0)))</f>
        <v>1</v>
      </c>
      <c r="N27" s="237">
        <f>IF(ISBLANK(INDEX('Policy Characteristics'!H:H,MATCH($C27,'Policy Characteristics'!$C:$C,0))),"",INDEX('Policy Characteristics'!H:H,MATCH($C27,'Policy Characteristics'!$C:$C,0)))</f>
        <v>0.02</v>
      </c>
      <c r="O27" s="293" t="str">
        <f>IF(ISBLANK(INDEX('Policy Characteristics'!I:I,MATCH($C27,'Policy Characteristics'!$C:$C,0))),"",INDEX('Policy Characteristics'!I:I,MATCH($C27,'Policy Characteristics'!$C:$C,0)))</f>
        <v>% reduction in emissions</v>
      </c>
      <c r="P27" s="29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7" s="293" t="str">
        <f>IF(ISBLANK(INDEX('Policy Characteristics'!K:K,MATCH($C27,'Policy Characteristics'!$C:$C,0))),"",INDEX('Policy Characteristics'!K:K,MATCH($C27,'Policy Characteristics'!$C:$C,0)))</f>
        <v>transportation-sector-main.html#conv-pol-stds</v>
      </c>
      <c r="R27" s="293" t="str">
        <f>IF(ISBLANK(INDEX('Policy Characteristics'!L:L,MATCH($C27,'Policy Characteristics'!$C:$C,0))),"",INDEX('Policy Characteristics'!L:L,MATCH($C27,'Policy Characteristics'!$C:$C,0)))</f>
        <v>conventional-pollutant-standards.html</v>
      </c>
    </row>
    <row r="28" spans="1:18" s="275" customFormat="1" x14ac:dyDescent="0.25">
      <c r="A28" s="293" t="str">
        <f>IF(ISBLANK(INDEX('Policy Characteristics'!A:A,MATCH($C28,'Policy Characteristics'!$C:$C,0))),"",INDEX('Policy Characteristics'!A:A,MATCH($C28,'Policy Characteristics'!$C:$C,0)))</f>
        <v>Transportation</v>
      </c>
      <c r="B28" s="294" t="str">
        <f>IF(ISBLANK(INDEX('Policy Characteristics'!B:B,MATCH($C28,'Policy Characteristics'!$C:$C,0))),"",INDEX('Policy Characteristics'!B:B,MATCH($C28,'Policy Characteristics'!$C:$C,0)))</f>
        <v>Conventional Pollutant Standards</v>
      </c>
      <c r="C28" s="293" t="str">
        <f t="shared" si="1"/>
        <v>Percentage Reduction of Separately Regulated Pollutants</v>
      </c>
      <c r="D28" s="275" t="s">
        <v>638</v>
      </c>
      <c r="E28" s="275" t="s">
        <v>631</v>
      </c>
      <c r="F28" s="275" t="s">
        <v>639</v>
      </c>
      <c r="G28" s="275" t="s">
        <v>631</v>
      </c>
      <c r="H28" s="255">
        <v>326</v>
      </c>
      <c r="I28" s="297" t="s">
        <v>634</v>
      </c>
      <c r="J28" s="296" t="str">
        <f>IF(ISBLANK(INDEX('Policy Characteristics'!D:D,MATCH($C28,'Policy Characteristics'!$C:$C,0))),"",INDEX('Policy Characteristics'!D:D,MATCH($C28,'Policy Characteristics'!$C:$C,0)))</f>
        <v>Conventional Pollutant Standard</v>
      </c>
      <c r="K28" s="293" t="str">
        <f>IF(ISBLANK(INDEX('Policy Characteristics'!E:E,MATCH($C28,'Policy Characteristics'!$C:$C,0))),"",INDEX('Policy Characteristics'!E:E,MATCH($C28,'Policy Characteristics'!$C:$C,0)))</f>
        <v>trans reduce regulated pollutants</v>
      </c>
      <c r="L28" s="237">
        <f>IF(ISBLANK(INDEX('Policy Characteristics'!F:F,MATCH($C28,'Policy Characteristics'!$C:$C,0))),"",INDEX('Policy Characteristics'!F:F,MATCH($C28,'Policy Characteristics'!$C:$C,0)))</f>
        <v>0</v>
      </c>
      <c r="M28" s="237">
        <f>IF(ISBLANK(INDEX('Policy Characteristics'!G:G,MATCH($C28,'Policy Characteristics'!$C:$C,0))),"",INDEX('Policy Characteristics'!G:G,MATCH($C28,'Policy Characteristics'!$C:$C,0)))</f>
        <v>1</v>
      </c>
      <c r="N28" s="237">
        <f>IF(ISBLANK(INDEX('Policy Characteristics'!H:H,MATCH($C28,'Policy Characteristics'!$C:$C,0))),"",INDEX('Policy Characteristics'!H:H,MATCH($C28,'Policy Characteristics'!$C:$C,0)))</f>
        <v>0.02</v>
      </c>
      <c r="O28" s="293" t="str">
        <f>IF(ISBLANK(INDEX('Policy Characteristics'!I:I,MATCH($C28,'Policy Characteristics'!$C:$C,0))),"",INDEX('Policy Characteristics'!I:I,MATCH($C28,'Policy Characteristics'!$C:$C,0)))</f>
        <v>% reduction in emissions</v>
      </c>
      <c r="P28" s="29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8" s="293" t="str">
        <f>IF(ISBLANK(INDEX('Policy Characteristics'!K:K,MATCH($C28,'Policy Characteristics'!$C:$C,0))),"",INDEX('Policy Characteristics'!K:K,MATCH($C28,'Policy Characteristics'!$C:$C,0)))</f>
        <v>transportation-sector-main.html#conv-pol-stds</v>
      </c>
      <c r="R28" s="293" t="str">
        <f>IF(ISBLANK(INDEX('Policy Characteristics'!L:L,MATCH($C28,'Policy Characteristics'!$C:$C,0))),"",INDEX('Policy Characteristics'!L:L,MATCH($C28,'Policy Characteristics'!$C:$C,0)))</f>
        <v>conventional-pollutant-standards.html</v>
      </c>
    </row>
    <row r="29" spans="1:18" s="275" customFormat="1" x14ac:dyDescent="0.25">
      <c r="A29" s="293" t="str">
        <f>IF(ISBLANK(INDEX('Policy Characteristics'!A:A,MATCH($C29,'Policy Characteristics'!$C:$C,0))),"",INDEX('Policy Characteristics'!A:A,MATCH($C29,'Policy Characteristics'!$C:$C,0)))</f>
        <v>Transportation</v>
      </c>
      <c r="B29" s="294" t="str">
        <f>IF(ISBLANK(INDEX('Policy Characteristics'!B:B,MATCH($C29,'Policy Characteristics'!$C:$C,0))),"",INDEX('Policy Characteristics'!B:B,MATCH($C29,'Policy Characteristics'!$C:$C,0)))</f>
        <v>Conventional Pollutant Standards</v>
      </c>
      <c r="C29" s="293" t="str">
        <f t="shared" si="1"/>
        <v>Percentage Reduction of Separately Regulated Pollutants</v>
      </c>
      <c r="D29" s="275" t="s">
        <v>638</v>
      </c>
      <c r="E29" s="275" t="s">
        <v>632</v>
      </c>
      <c r="F29" s="275" t="s">
        <v>639</v>
      </c>
      <c r="G29" s="275" t="s">
        <v>632</v>
      </c>
      <c r="H29" s="255">
        <v>327</v>
      </c>
      <c r="I29" s="297" t="s">
        <v>634</v>
      </c>
      <c r="J29" s="296" t="str">
        <f>IF(ISBLANK(INDEX('Policy Characteristics'!D:D,MATCH($C29,'Policy Characteristics'!$C:$C,0))),"",INDEX('Policy Characteristics'!D:D,MATCH($C29,'Policy Characteristics'!$C:$C,0)))</f>
        <v>Conventional Pollutant Standard</v>
      </c>
      <c r="K29" s="293" t="str">
        <f>IF(ISBLANK(INDEX('Policy Characteristics'!E:E,MATCH($C29,'Policy Characteristics'!$C:$C,0))),"",INDEX('Policy Characteristics'!E:E,MATCH($C29,'Policy Characteristics'!$C:$C,0)))</f>
        <v>trans reduce regulated pollutants</v>
      </c>
      <c r="L29" s="237">
        <f>IF(ISBLANK(INDEX('Policy Characteristics'!F:F,MATCH($C29,'Policy Characteristics'!$C:$C,0))),"",INDEX('Policy Characteristics'!F:F,MATCH($C29,'Policy Characteristics'!$C:$C,0)))</f>
        <v>0</v>
      </c>
      <c r="M29" s="237">
        <f>IF(ISBLANK(INDEX('Policy Characteristics'!G:G,MATCH($C29,'Policy Characteristics'!$C:$C,0))),"",INDEX('Policy Characteristics'!G:G,MATCH($C29,'Policy Characteristics'!$C:$C,0)))</f>
        <v>1</v>
      </c>
      <c r="N29" s="237">
        <f>IF(ISBLANK(INDEX('Policy Characteristics'!H:H,MATCH($C29,'Policy Characteristics'!$C:$C,0))),"",INDEX('Policy Characteristics'!H:H,MATCH($C29,'Policy Characteristics'!$C:$C,0)))</f>
        <v>0.02</v>
      </c>
      <c r="O29" s="293" t="str">
        <f>IF(ISBLANK(INDEX('Policy Characteristics'!I:I,MATCH($C29,'Policy Characteristics'!$C:$C,0))),"",INDEX('Policy Characteristics'!I:I,MATCH($C29,'Policy Characteristics'!$C:$C,0)))</f>
        <v>% reduction in emissions</v>
      </c>
      <c r="P29" s="29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29" s="293" t="str">
        <f>IF(ISBLANK(INDEX('Policy Characteristics'!K:K,MATCH($C29,'Policy Characteristics'!$C:$C,0))),"",INDEX('Policy Characteristics'!K:K,MATCH($C29,'Policy Characteristics'!$C:$C,0)))</f>
        <v>transportation-sector-main.html#conv-pol-stds</v>
      </c>
      <c r="R29" s="293" t="str">
        <f>IF(ISBLANK(INDEX('Policy Characteristics'!L:L,MATCH($C29,'Policy Characteristics'!$C:$C,0))),"",INDEX('Policy Characteristics'!L:L,MATCH($C29,'Policy Characteristics'!$C:$C,0)))</f>
        <v>conventional-pollutant-standards.html</v>
      </c>
    </row>
    <row r="30" spans="1:18" s="275" customFormat="1" x14ac:dyDescent="0.25">
      <c r="A30" s="293" t="str">
        <f>IF(ISBLANK(INDEX('Policy Characteristics'!A:A,MATCH($C30,'Policy Characteristics'!$C:$C,0))),"",INDEX('Policy Characteristics'!A:A,MATCH($C30,'Policy Characteristics'!$C:$C,0)))</f>
        <v>Transportation</v>
      </c>
      <c r="B30" s="294" t="str">
        <f>IF(ISBLANK(INDEX('Policy Characteristics'!B:B,MATCH($C30,'Policy Characteristics'!$C:$C,0))),"",INDEX('Policy Characteristics'!B:B,MATCH($C30,'Policy Characteristics'!$C:$C,0)))</f>
        <v>Conventional Pollutant Standards</v>
      </c>
      <c r="C30" s="293" t="str">
        <f t="shared" si="1"/>
        <v>Percentage Reduction of Separately Regulated Pollutants</v>
      </c>
      <c r="D30" s="275" t="s">
        <v>638</v>
      </c>
      <c r="E30" s="275" t="s">
        <v>633</v>
      </c>
      <c r="F30" s="275" t="s">
        <v>639</v>
      </c>
      <c r="G30" s="275" t="s">
        <v>633</v>
      </c>
      <c r="H30" s="255">
        <v>328</v>
      </c>
      <c r="I30" s="297" t="s">
        <v>634</v>
      </c>
      <c r="J30" s="296" t="str">
        <f>IF(ISBLANK(INDEX('Policy Characteristics'!D:D,MATCH($C30,'Policy Characteristics'!$C:$C,0))),"",INDEX('Policy Characteristics'!D:D,MATCH($C30,'Policy Characteristics'!$C:$C,0)))</f>
        <v>Conventional Pollutant Standard</v>
      </c>
      <c r="K30" s="293" t="str">
        <f>IF(ISBLANK(INDEX('Policy Characteristics'!E:E,MATCH($C30,'Policy Characteristics'!$C:$C,0))),"",INDEX('Policy Characteristics'!E:E,MATCH($C30,'Policy Characteristics'!$C:$C,0)))</f>
        <v>trans reduce regulated pollutants</v>
      </c>
      <c r="L30" s="237">
        <f>IF(ISBLANK(INDEX('Policy Characteristics'!F:F,MATCH($C30,'Policy Characteristics'!$C:$C,0))),"",INDEX('Policy Characteristics'!F:F,MATCH($C30,'Policy Characteristics'!$C:$C,0)))</f>
        <v>0</v>
      </c>
      <c r="M30" s="237">
        <f>IF(ISBLANK(INDEX('Policy Characteristics'!G:G,MATCH($C30,'Policy Characteristics'!$C:$C,0))),"",INDEX('Policy Characteristics'!G:G,MATCH($C30,'Policy Characteristics'!$C:$C,0)))</f>
        <v>1</v>
      </c>
      <c r="N30" s="237">
        <f>IF(ISBLANK(INDEX('Policy Characteristics'!H:H,MATCH($C30,'Policy Characteristics'!$C:$C,0))),"",INDEX('Policy Characteristics'!H:H,MATCH($C30,'Policy Characteristics'!$C:$C,0)))</f>
        <v>0.02</v>
      </c>
      <c r="O30" s="293" t="str">
        <f>IF(ISBLANK(INDEX('Policy Characteristics'!I:I,MATCH($C30,'Policy Characteristics'!$C:$C,0))),"",INDEX('Policy Characteristics'!I:I,MATCH($C30,'Policy Characteristics'!$C:$C,0)))</f>
        <v>% reduction in emissions</v>
      </c>
      <c r="P30" s="29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0" s="293" t="str">
        <f>IF(ISBLANK(INDEX('Policy Characteristics'!K:K,MATCH($C30,'Policy Characteristics'!$C:$C,0))),"",INDEX('Policy Characteristics'!K:K,MATCH($C30,'Policy Characteristics'!$C:$C,0)))</f>
        <v>transportation-sector-main.html#conv-pol-stds</v>
      </c>
      <c r="R30" s="293" t="str">
        <f>IF(ISBLANK(INDEX('Policy Characteristics'!L:L,MATCH($C30,'Policy Characteristics'!$C:$C,0))),"",INDEX('Policy Characteristics'!L:L,MATCH($C30,'Policy Characteristics'!$C:$C,0)))</f>
        <v>conventional-pollutant-standards.html</v>
      </c>
    </row>
    <row r="31" spans="1:18" s="275" customFormat="1" x14ac:dyDescent="0.25">
      <c r="A31" s="293" t="str">
        <f>IF(ISBLANK(INDEX('Policy Characteristics'!A:A,MATCH($C31,'Policy Characteristics'!$C:$C,0))),"",INDEX('Policy Characteristics'!A:A,MATCH($C31,'Policy Characteristics'!$C:$C,0)))</f>
        <v>Transportation</v>
      </c>
      <c r="B31" s="294" t="str">
        <f>IF(ISBLANK(INDEX('Policy Characteristics'!B:B,MATCH($C31,'Policy Characteristics'!$C:$C,0))),"",INDEX('Policy Characteristics'!B:B,MATCH($C31,'Policy Characteristics'!$C:$C,0)))</f>
        <v>Conventional Pollutant Standards</v>
      </c>
      <c r="C31" s="293" t="str">
        <f t="shared" si="1"/>
        <v>Percentage Reduction of Separately Regulated Pollutants</v>
      </c>
      <c r="D31" s="275" t="s">
        <v>638</v>
      </c>
      <c r="E31" s="275" t="s">
        <v>635</v>
      </c>
      <c r="F31" s="275" t="s">
        <v>639</v>
      </c>
      <c r="G31" s="275" t="s">
        <v>635</v>
      </c>
      <c r="H31" s="255">
        <v>329</v>
      </c>
      <c r="I31" s="297" t="s">
        <v>634</v>
      </c>
      <c r="J31" s="296" t="str">
        <f>IF(ISBLANK(INDEX('Policy Characteristics'!D:D,MATCH($C31,'Policy Characteristics'!$C:$C,0))),"",INDEX('Policy Characteristics'!D:D,MATCH($C31,'Policy Characteristics'!$C:$C,0)))</f>
        <v>Conventional Pollutant Standard</v>
      </c>
      <c r="K31" s="293" t="str">
        <f>IF(ISBLANK(INDEX('Policy Characteristics'!E:E,MATCH($C31,'Policy Characteristics'!$C:$C,0))),"",INDEX('Policy Characteristics'!E:E,MATCH($C31,'Policy Characteristics'!$C:$C,0)))</f>
        <v>trans reduce regulated pollutants</v>
      </c>
      <c r="L31" s="237">
        <f>IF(ISBLANK(INDEX('Policy Characteristics'!F:F,MATCH($C31,'Policy Characteristics'!$C:$C,0))),"",INDEX('Policy Characteristics'!F:F,MATCH($C31,'Policy Characteristics'!$C:$C,0)))</f>
        <v>0</v>
      </c>
      <c r="M31" s="237">
        <f>IF(ISBLANK(INDEX('Policy Characteristics'!G:G,MATCH($C31,'Policy Characteristics'!$C:$C,0))),"",INDEX('Policy Characteristics'!G:G,MATCH($C31,'Policy Characteristics'!$C:$C,0)))</f>
        <v>1</v>
      </c>
      <c r="N31" s="237">
        <f>IF(ISBLANK(INDEX('Policy Characteristics'!H:H,MATCH($C31,'Policy Characteristics'!$C:$C,0))),"",INDEX('Policy Characteristics'!H:H,MATCH($C31,'Policy Characteristics'!$C:$C,0)))</f>
        <v>0.02</v>
      </c>
      <c r="O31" s="293" t="str">
        <f>IF(ISBLANK(INDEX('Policy Characteristics'!I:I,MATCH($C31,'Policy Characteristics'!$C:$C,0))),"",INDEX('Policy Characteristics'!I:I,MATCH($C31,'Policy Characteristics'!$C:$C,0)))</f>
        <v>% reduction in emissions</v>
      </c>
      <c r="P31" s="29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1" s="293" t="str">
        <f>IF(ISBLANK(INDEX('Policy Characteristics'!K:K,MATCH($C31,'Policy Characteristics'!$C:$C,0))),"",INDEX('Policy Characteristics'!K:K,MATCH($C31,'Policy Characteristics'!$C:$C,0)))</f>
        <v>transportation-sector-main.html#conv-pol-stds</v>
      </c>
      <c r="R31" s="293" t="str">
        <f>IF(ISBLANK(INDEX('Policy Characteristics'!L:L,MATCH($C31,'Policy Characteristics'!$C:$C,0))),"",INDEX('Policy Characteristics'!L:L,MATCH($C31,'Policy Characteristics'!$C:$C,0)))</f>
        <v>conventional-pollutant-standards.html</v>
      </c>
    </row>
    <row r="32" spans="1:18" s="275" customFormat="1" x14ac:dyDescent="0.25">
      <c r="A32" s="293" t="str">
        <f>IF(ISBLANK(INDEX('Policy Characteristics'!A:A,MATCH($C32,'Policy Characteristics'!$C:$C,0))),"",INDEX('Policy Characteristics'!A:A,MATCH($C32,'Policy Characteristics'!$C:$C,0)))</f>
        <v>Transportation</v>
      </c>
      <c r="B32" s="294" t="str">
        <f>IF(ISBLANK(INDEX('Policy Characteristics'!B:B,MATCH($C32,'Policy Characteristics'!$C:$C,0))),"",INDEX('Policy Characteristics'!B:B,MATCH($C32,'Policy Characteristics'!$C:$C,0)))</f>
        <v>Conventional Pollutant Standards</v>
      </c>
      <c r="C32" s="293" t="str">
        <f t="shared" si="1"/>
        <v>Percentage Reduction of Separately Regulated Pollutants</v>
      </c>
      <c r="D32" s="275" t="s">
        <v>640</v>
      </c>
      <c r="E32" s="275" t="s">
        <v>621</v>
      </c>
      <c r="F32" s="275" t="s">
        <v>641</v>
      </c>
      <c r="G32" s="275" t="s">
        <v>623</v>
      </c>
      <c r="H32" s="255">
        <v>330</v>
      </c>
      <c r="I32" s="295" t="s">
        <v>624</v>
      </c>
      <c r="J32" s="296" t="str">
        <f>IF(ISBLANK(INDEX('Policy Characteristics'!D:D,MATCH($C32,'Policy Characteristics'!$C:$C,0))),"",INDEX('Policy Characteristics'!D:D,MATCH($C32,'Policy Characteristics'!$C:$C,0)))</f>
        <v>Conventional Pollutant Standard</v>
      </c>
      <c r="K32" s="293" t="str">
        <f>IF(ISBLANK(INDEX('Policy Characteristics'!E:E,MATCH($C32,'Policy Characteristics'!$C:$C,0))),"",INDEX('Policy Characteristics'!E:E,MATCH($C32,'Policy Characteristics'!$C:$C,0)))</f>
        <v>trans reduce regulated pollutants</v>
      </c>
      <c r="L32" s="237">
        <f>IF(ISBLANK(INDEX('Policy Characteristics'!F:F,MATCH($C32,'Policy Characteristics'!$C:$C,0))),"",INDEX('Policy Characteristics'!F:F,MATCH($C32,'Policy Characteristics'!$C:$C,0)))</f>
        <v>0</v>
      </c>
      <c r="M32" s="237">
        <f>IF(ISBLANK(INDEX('Policy Characteristics'!G:G,MATCH($C32,'Policy Characteristics'!$C:$C,0))),"",INDEX('Policy Characteristics'!G:G,MATCH($C32,'Policy Characteristics'!$C:$C,0)))</f>
        <v>1</v>
      </c>
      <c r="N32" s="237">
        <f>IF(ISBLANK(INDEX('Policy Characteristics'!H:H,MATCH($C32,'Policy Characteristics'!$C:$C,0))),"",INDEX('Policy Characteristics'!H:H,MATCH($C32,'Policy Characteristics'!$C:$C,0)))</f>
        <v>0.02</v>
      </c>
      <c r="O32" s="293" t="str">
        <f>IF(ISBLANK(INDEX('Policy Characteristics'!I:I,MATCH($C32,'Policy Characteristics'!$C:$C,0))),"",INDEX('Policy Characteristics'!I:I,MATCH($C32,'Policy Characteristics'!$C:$C,0)))</f>
        <v>% reduction in emissions</v>
      </c>
      <c r="P32" s="29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2" s="293" t="str">
        <f>IF(ISBLANK(INDEX('Policy Characteristics'!K:K,MATCH($C32,'Policy Characteristics'!$C:$C,0))),"",INDEX('Policy Characteristics'!K:K,MATCH($C32,'Policy Characteristics'!$C:$C,0)))</f>
        <v>transportation-sector-main.html#conv-pol-stds</v>
      </c>
      <c r="R32" s="293" t="str">
        <f>IF(ISBLANK(INDEX('Policy Characteristics'!L:L,MATCH($C32,'Policy Characteristics'!$C:$C,0))),"",INDEX('Policy Characteristics'!L:L,MATCH($C32,'Policy Characteristics'!$C:$C,0)))</f>
        <v>conventional-pollutant-standards.html</v>
      </c>
    </row>
    <row r="33" spans="1:18" s="275" customFormat="1" x14ac:dyDescent="0.25">
      <c r="A33" s="293" t="str">
        <f>IF(ISBLANK(INDEX('Policy Characteristics'!A:A,MATCH($C33,'Policy Characteristics'!$C:$C,0))),"",INDEX('Policy Characteristics'!A:A,MATCH($C33,'Policy Characteristics'!$C:$C,0)))</f>
        <v>Transportation</v>
      </c>
      <c r="B33" s="294" t="str">
        <f>IF(ISBLANK(INDEX('Policy Characteristics'!B:B,MATCH($C33,'Policy Characteristics'!$C:$C,0))),"",INDEX('Policy Characteristics'!B:B,MATCH($C33,'Policy Characteristics'!$C:$C,0)))</f>
        <v>Conventional Pollutant Standards</v>
      </c>
      <c r="C33" s="293" t="str">
        <f t="shared" ref="C33:C61" si="2">C$2</f>
        <v>Percentage Reduction of Separately Regulated Pollutants</v>
      </c>
      <c r="D33" s="275" t="s">
        <v>640</v>
      </c>
      <c r="E33" s="275" t="s">
        <v>625</v>
      </c>
      <c r="F33" s="275" t="s">
        <v>641</v>
      </c>
      <c r="G33" s="275" t="s">
        <v>625</v>
      </c>
      <c r="H33" s="255">
        <v>331</v>
      </c>
      <c r="I33" s="295" t="s">
        <v>624</v>
      </c>
      <c r="J33" s="296" t="str">
        <f>IF(ISBLANK(INDEX('Policy Characteristics'!D:D,MATCH($C33,'Policy Characteristics'!$C:$C,0))),"",INDEX('Policy Characteristics'!D:D,MATCH($C33,'Policy Characteristics'!$C:$C,0)))</f>
        <v>Conventional Pollutant Standard</v>
      </c>
      <c r="K33" s="293" t="str">
        <f>IF(ISBLANK(INDEX('Policy Characteristics'!E:E,MATCH($C33,'Policy Characteristics'!$C:$C,0))),"",INDEX('Policy Characteristics'!E:E,MATCH($C33,'Policy Characteristics'!$C:$C,0)))</f>
        <v>trans reduce regulated pollutants</v>
      </c>
      <c r="L33" s="237">
        <f>IF(ISBLANK(INDEX('Policy Characteristics'!F:F,MATCH($C33,'Policy Characteristics'!$C:$C,0))),"",INDEX('Policy Characteristics'!F:F,MATCH($C33,'Policy Characteristics'!$C:$C,0)))</f>
        <v>0</v>
      </c>
      <c r="M33" s="237">
        <f>IF(ISBLANK(INDEX('Policy Characteristics'!G:G,MATCH($C33,'Policy Characteristics'!$C:$C,0))),"",INDEX('Policy Characteristics'!G:G,MATCH($C33,'Policy Characteristics'!$C:$C,0)))</f>
        <v>1</v>
      </c>
      <c r="N33" s="237">
        <f>IF(ISBLANK(INDEX('Policy Characteristics'!H:H,MATCH($C33,'Policy Characteristics'!$C:$C,0))),"",INDEX('Policy Characteristics'!H:H,MATCH($C33,'Policy Characteristics'!$C:$C,0)))</f>
        <v>0.02</v>
      </c>
      <c r="O33" s="293" t="str">
        <f>IF(ISBLANK(INDEX('Policy Characteristics'!I:I,MATCH($C33,'Policy Characteristics'!$C:$C,0))),"",INDEX('Policy Characteristics'!I:I,MATCH($C33,'Policy Characteristics'!$C:$C,0)))</f>
        <v>% reduction in emissions</v>
      </c>
      <c r="P33" s="29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3" s="293" t="str">
        <f>IF(ISBLANK(INDEX('Policy Characteristics'!K:K,MATCH($C33,'Policy Characteristics'!$C:$C,0))),"",INDEX('Policy Characteristics'!K:K,MATCH($C33,'Policy Characteristics'!$C:$C,0)))</f>
        <v>transportation-sector-main.html#conv-pol-stds</v>
      </c>
      <c r="R33" s="293" t="str">
        <f>IF(ISBLANK(INDEX('Policy Characteristics'!L:L,MATCH($C33,'Policy Characteristics'!$C:$C,0))),"",INDEX('Policy Characteristics'!L:L,MATCH($C33,'Policy Characteristics'!$C:$C,0)))</f>
        <v>conventional-pollutant-standards.html</v>
      </c>
    </row>
    <row r="34" spans="1:18" s="275" customFormat="1" x14ac:dyDescent="0.25">
      <c r="A34" s="293" t="str">
        <f>IF(ISBLANK(INDEX('Policy Characteristics'!A:A,MATCH($C34,'Policy Characteristics'!$C:$C,0))),"",INDEX('Policy Characteristics'!A:A,MATCH($C34,'Policy Characteristics'!$C:$C,0)))</f>
        <v>Transportation</v>
      </c>
      <c r="B34" s="294" t="str">
        <f>IF(ISBLANK(INDEX('Policy Characteristics'!B:B,MATCH($C34,'Policy Characteristics'!$C:$C,0))),"",INDEX('Policy Characteristics'!B:B,MATCH($C34,'Policy Characteristics'!$C:$C,0)))</f>
        <v>Conventional Pollutant Standards</v>
      </c>
      <c r="C34" s="293" t="str">
        <f t="shared" si="2"/>
        <v>Percentage Reduction of Separately Regulated Pollutants</v>
      </c>
      <c r="D34" s="275" t="s">
        <v>640</v>
      </c>
      <c r="E34" s="275" t="s">
        <v>626</v>
      </c>
      <c r="F34" s="275" t="s">
        <v>641</v>
      </c>
      <c r="G34" s="275" t="s">
        <v>626</v>
      </c>
      <c r="H34" s="255">
        <v>332</v>
      </c>
      <c r="I34" s="295" t="s">
        <v>624</v>
      </c>
      <c r="J34" s="296" t="str">
        <f>IF(ISBLANK(INDEX('Policy Characteristics'!D:D,MATCH($C34,'Policy Characteristics'!$C:$C,0))),"",INDEX('Policy Characteristics'!D:D,MATCH($C34,'Policy Characteristics'!$C:$C,0)))</f>
        <v>Conventional Pollutant Standard</v>
      </c>
      <c r="K34" s="293" t="str">
        <f>IF(ISBLANK(INDEX('Policy Characteristics'!E:E,MATCH($C34,'Policy Characteristics'!$C:$C,0))),"",INDEX('Policy Characteristics'!E:E,MATCH($C34,'Policy Characteristics'!$C:$C,0)))</f>
        <v>trans reduce regulated pollutants</v>
      </c>
      <c r="L34" s="237">
        <f>IF(ISBLANK(INDEX('Policy Characteristics'!F:F,MATCH($C34,'Policy Characteristics'!$C:$C,0))),"",INDEX('Policy Characteristics'!F:F,MATCH($C34,'Policy Characteristics'!$C:$C,0)))</f>
        <v>0</v>
      </c>
      <c r="M34" s="237">
        <f>IF(ISBLANK(INDEX('Policy Characteristics'!G:G,MATCH($C34,'Policy Characteristics'!$C:$C,0))),"",INDEX('Policy Characteristics'!G:G,MATCH($C34,'Policy Characteristics'!$C:$C,0)))</f>
        <v>1</v>
      </c>
      <c r="N34" s="237">
        <f>IF(ISBLANK(INDEX('Policy Characteristics'!H:H,MATCH($C34,'Policy Characteristics'!$C:$C,0))),"",INDEX('Policy Characteristics'!H:H,MATCH($C34,'Policy Characteristics'!$C:$C,0)))</f>
        <v>0.02</v>
      </c>
      <c r="O34" s="293" t="str">
        <f>IF(ISBLANK(INDEX('Policy Characteristics'!I:I,MATCH($C34,'Policy Characteristics'!$C:$C,0))),"",INDEX('Policy Characteristics'!I:I,MATCH($C34,'Policy Characteristics'!$C:$C,0)))</f>
        <v>% reduction in emissions</v>
      </c>
      <c r="P34" s="29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4" s="293" t="str">
        <f>IF(ISBLANK(INDEX('Policy Characteristics'!K:K,MATCH($C34,'Policy Characteristics'!$C:$C,0))),"",INDEX('Policy Characteristics'!K:K,MATCH($C34,'Policy Characteristics'!$C:$C,0)))</f>
        <v>transportation-sector-main.html#conv-pol-stds</v>
      </c>
      <c r="R34" s="293" t="str">
        <f>IF(ISBLANK(INDEX('Policy Characteristics'!L:L,MATCH($C34,'Policy Characteristics'!$C:$C,0))),"",INDEX('Policy Characteristics'!L:L,MATCH($C34,'Policy Characteristics'!$C:$C,0)))</f>
        <v>conventional-pollutant-standards.html</v>
      </c>
    </row>
    <row r="35" spans="1:18" s="275" customFormat="1" x14ac:dyDescent="0.25">
      <c r="A35" s="293" t="str">
        <f>IF(ISBLANK(INDEX('Policy Characteristics'!A:A,MATCH($C35,'Policy Characteristics'!$C:$C,0))),"",INDEX('Policy Characteristics'!A:A,MATCH($C35,'Policy Characteristics'!$C:$C,0)))</f>
        <v>Transportation</v>
      </c>
      <c r="B35" s="294" t="str">
        <f>IF(ISBLANK(INDEX('Policy Characteristics'!B:B,MATCH($C35,'Policy Characteristics'!$C:$C,0))),"",INDEX('Policy Characteristics'!B:B,MATCH($C35,'Policy Characteristics'!$C:$C,0)))</f>
        <v>Conventional Pollutant Standards</v>
      </c>
      <c r="C35" s="293" t="str">
        <f t="shared" si="2"/>
        <v>Percentage Reduction of Separately Regulated Pollutants</v>
      </c>
      <c r="D35" s="275" t="s">
        <v>640</v>
      </c>
      <c r="E35" s="275" t="s">
        <v>627</v>
      </c>
      <c r="F35" s="275" t="s">
        <v>641</v>
      </c>
      <c r="G35" s="275" t="s">
        <v>627</v>
      </c>
      <c r="H35" s="255">
        <v>333</v>
      </c>
      <c r="I35" s="295" t="s">
        <v>624</v>
      </c>
      <c r="J35" s="296" t="str">
        <f>IF(ISBLANK(INDEX('Policy Characteristics'!D:D,MATCH($C35,'Policy Characteristics'!$C:$C,0))),"",INDEX('Policy Characteristics'!D:D,MATCH($C35,'Policy Characteristics'!$C:$C,0)))</f>
        <v>Conventional Pollutant Standard</v>
      </c>
      <c r="K35" s="293" t="str">
        <f>IF(ISBLANK(INDEX('Policy Characteristics'!E:E,MATCH($C35,'Policy Characteristics'!$C:$C,0))),"",INDEX('Policy Characteristics'!E:E,MATCH($C35,'Policy Characteristics'!$C:$C,0)))</f>
        <v>trans reduce regulated pollutants</v>
      </c>
      <c r="L35" s="237">
        <f>IF(ISBLANK(INDEX('Policy Characteristics'!F:F,MATCH($C35,'Policy Characteristics'!$C:$C,0))),"",INDEX('Policy Characteristics'!F:F,MATCH($C35,'Policy Characteristics'!$C:$C,0)))</f>
        <v>0</v>
      </c>
      <c r="M35" s="237">
        <f>IF(ISBLANK(INDEX('Policy Characteristics'!G:G,MATCH($C35,'Policy Characteristics'!$C:$C,0))),"",INDEX('Policy Characteristics'!G:G,MATCH($C35,'Policy Characteristics'!$C:$C,0)))</f>
        <v>1</v>
      </c>
      <c r="N35" s="237">
        <f>IF(ISBLANK(INDEX('Policy Characteristics'!H:H,MATCH($C35,'Policy Characteristics'!$C:$C,0))),"",INDEX('Policy Characteristics'!H:H,MATCH($C35,'Policy Characteristics'!$C:$C,0)))</f>
        <v>0.02</v>
      </c>
      <c r="O35" s="293" t="str">
        <f>IF(ISBLANK(INDEX('Policy Characteristics'!I:I,MATCH($C35,'Policy Characteristics'!$C:$C,0))),"",INDEX('Policy Characteristics'!I:I,MATCH($C35,'Policy Characteristics'!$C:$C,0)))</f>
        <v>% reduction in emissions</v>
      </c>
      <c r="P35" s="29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5" s="293" t="str">
        <f>IF(ISBLANK(INDEX('Policy Characteristics'!K:K,MATCH($C35,'Policy Characteristics'!$C:$C,0))),"",INDEX('Policy Characteristics'!K:K,MATCH($C35,'Policy Characteristics'!$C:$C,0)))</f>
        <v>transportation-sector-main.html#conv-pol-stds</v>
      </c>
      <c r="R35" s="293" t="str">
        <f>IF(ISBLANK(INDEX('Policy Characteristics'!L:L,MATCH($C35,'Policy Characteristics'!$C:$C,0))),"",INDEX('Policy Characteristics'!L:L,MATCH($C35,'Policy Characteristics'!$C:$C,0)))</f>
        <v>conventional-pollutant-standards.html</v>
      </c>
    </row>
    <row r="36" spans="1:18" s="275" customFormat="1" x14ac:dyDescent="0.25">
      <c r="A36" s="293" t="str">
        <f>IF(ISBLANK(INDEX('Policy Characteristics'!A:A,MATCH($C36,'Policy Characteristics'!$C:$C,0))),"",INDEX('Policy Characteristics'!A:A,MATCH($C36,'Policy Characteristics'!$C:$C,0)))</f>
        <v>Transportation</v>
      </c>
      <c r="B36" s="294" t="str">
        <f>IF(ISBLANK(INDEX('Policy Characteristics'!B:B,MATCH($C36,'Policy Characteristics'!$C:$C,0))),"",INDEX('Policy Characteristics'!B:B,MATCH($C36,'Policy Characteristics'!$C:$C,0)))</f>
        <v>Conventional Pollutant Standards</v>
      </c>
      <c r="C36" s="293" t="str">
        <f t="shared" si="2"/>
        <v>Percentage Reduction of Separately Regulated Pollutants</v>
      </c>
      <c r="D36" s="275" t="s">
        <v>640</v>
      </c>
      <c r="E36" s="275" t="s">
        <v>628</v>
      </c>
      <c r="F36" s="275" t="s">
        <v>641</v>
      </c>
      <c r="G36" s="275" t="s">
        <v>629</v>
      </c>
      <c r="H36" s="255">
        <v>334</v>
      </c>
      <c r="I36" s="295" t="s">
        <v>624</v>
      </c>
      <c r="J36" s="296" t="str">
        <f>IF(ISBLANK(INDEX('Policy Characteristics'!D:D,MATCH($C36,'Policy Characteristics'!$C:$C,0))),"",INDEX('Policy Characteristics'!D:D,MATCH($C36,'Policy Characteristics'!$C:$C,0)))</f>
        <v>Conventional Pollutant Standard</v>
      </c>
      <c r="K36" s="293" t="str">
        <f>IF(ISBLANK(INDEX('Policy Characteristics'!E:E,MATCH($C36,'Policy Characteristics'!$C:$C,0))),"",INDEX('Policy Characteristics'!E:E,MATCH($C36,'Policy Characteristics'!$C:$C,0)))</f>
        <v>trans reduce regulated pollutants</v>
      </c>
      <c r="L36" s="237">
        <f>IF(ISBLANK(INDEX('Policy Characteristics'!F:F,MATCH($C36,'Policy Characteristics'!$C:$C,0))),"",INDEX('Policy Characteristics'!F:F,MATCH($C36,'Policy Characteristics'!$C:$C,0)))</f>
        <v>0</v>
      </c>
      <c r="M36" s="237">
        <f>IF(ISBLANK(INDEX('Policy Characteristics'!G:G,MATCH($C36,'Policy Characteristics'!$C:$C,0))),"",INDEX('Policy Characteristics'!G:G,MATCH($C36,'Policy Characteristics'!$C:$C,0)))</f>
        <v>1</v>
      </c>
      <c r="N36" s="237">
        <f>IF(ISBLANK(INDEX('Policy Characteristics'!H:H,MATCH($C36,'Policy Characteristics'!$C:$C,0))),"",INDEX('Policy Characteristics'!H:H,MATCH($C36,'Policy Characteristics'!$C:$C,0)))</f>
        <v>0.02</v>
      </c>
      <c r="O36" s="293" t="str">
        <f>IF(ISBLANK(INDEX('Policy Characteristics'!I:I,MATCH($C36,'Policy Characteristics'!$C:$C,0))),"",INDEX('Policy Characteristics'!I:I,MATCH($C36,'Policy Characteristics'!$C:$C,0)))</f>
        <v>% reduction in emissions</v>
      </c>
      <c r="P36" s="29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6" s="293" t="str">
        <f>IF(ISBLANK(INDEX('Policy Characteristics'!K:K,MATCH($C36,'Policy Characteristics'!$C:$C,0))),"",INDEX('Policy Characteristics'!K:K,MATCH($C36,'Policy Characteristics'!$C:$C,0)))</f>
        <v>transportation-sector-main.html#conv-pol-stds</v>
      </c>
      <c r="R36" s="293" t="str">
        <f>IF(ISBLANK(INDEX('Policy Characteristics'!L:L,MATCH($C36,'Policy Characteristics'!$C:$C,0))),"",INDEX('Policy Characteristics'!L:L,MATCH($C36,'Policy Characteristics'!$C:$C,0)))</f>
        <v>conventional-pollutant-standards.html</v>
      </c>
    </row>
    <row r="37" spans="1:18" s="275" customFormat="1" x14ac:dyDescent="0.25">
      <c r="A37" s="293" t="str">
        <f>IF(ISBLANK(INDEX('Policy Characteristics'!A:A,MATCH($C37,'Policy Characteristics'!$C:$C,0))),"",INDEX('Policy Characteristics'!A:A,MATCH($C37,'Policy Characteristics'!$C:$C,0)))</f>
        <v>Transportation</v>
      </c>
      <c r="B37" s="294" t="str">
        <f>IF(ISBLANK(INDEX('Policy Characteristics'!B:B,MATCH($C37,'Policy Characteristics'!$C:$C,0))),"",INDEX('Policy Characteristics'!B:B,MATCH($C37,'Policy Characteristics'!$C:$C,0)))</f>
        <v>Conventional Pollutant Standards</v>
      </c>
      <c r="C37" s="293" t="str">
        <f t="shared" si="2"/>
        <v>Percentage Reduction of Separately Regulated Pollutants</v>
      </c>
      <c r="D37" s="275" t="s">
        <v>640</v>
      </c>
      <c r="E37" s="275" t="s">
        <v>630</v>
      </c>
      <c r="F37" s="275" t="s">
        <v>641</v>
      </c>
      <c r="G37" s="275" t="s">
        <v>630</v>
      </c>
      <c r="H37" s="255">
        <v>335</v>
      </c>
      <c r="I37" s="297" t="s">
        <v>634</v>
      </c>
      <c r="J37" s="296" t="str">
        <f>IF(ISBLANK(INDEX('Policy Characteristics'!D:D,MATCH($C37,'Policy Characteristics'!$C:$C,0))),"",INDEX('Policy Characteristics'!D:D,MATCH($C37,'Policy Characteristics'!$C:$C,0)))</f>
        <v>Conventional Pollutant Standard</v>
      </c>
      <c r="K37" s="293" t="str">
        <f>IF(ISBLANK(INDEX('Policy Characteristics'!E:E,MATCH($C37,'Policy Characteristics'!$C:$C,0))),"",INDEX('Policy Characteristics'!E:E,MATCH($C37,'Policy Characteristics'!$C:$C,0)))</f>
        <v>trans reduce regulated pollutants</v>
      </c>
      <c r="L37" s="237">
        <f>IF(ISBLANK(INDEX('Policy Characteristics'!F:F,MATCH($C37,'Policy Characteristics'!$C:$C,0))),"",INDEX('Policy Characteristics'!F:F,MATCH($C37,'Policy Characteristics'!$C:$C,0)))</f>
        <v>0</v>
      </c>
      <c r="M37" s="237">
        <f>IF(ISBLANK(INDEX('Policy Characteristics'!G:G,MATCH($C37,'Policy Characteristics'!$C:$C,0))),"",INDEX('Policy Characteristics'!G:G,MATCH($C37,'Policy Characteristics'!$C:$C,0)))</f>
        <v>1</v>
      </c>
      <c r="N37" s="237">
        <f>IF(ISBLANK(INDEX('Policy Characteristics'!H:H,MATCH($C37,'Policy Characteristics'!$C:$C,0))),"",INDEX('Policy Characteristics'!H:H,MATCH($C37,'Policy Characteristics'!$C:$C,0)))</f>
        <v>0.02</v>
      </c>
      <c r="O37" s="293" t="str">
        <f>IF(ISBLANK(INDEX('Policy Characteristics'!I:I,MATCH($C37,'Policy Characteristics'!$C:$C,0))),"",INDEX('Policy Characteristics'!I:I,MATCH($C37,'Policy Characteristics'!$C:$C,0)))</f>
        <v>% reduction in emissions</v>
      </c>
      <c r="P37" s="29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7" s="293" t="str">
        <f>IF(ISBLANK(INDEX('Policy Characteristics'!K:K,MATCH($C37,'Policy Characteristics'!$C:$C,0))),"",INDEX('Policy Characteristics'!K:K,MATCH($C37,'Policy Characteristics'!$C:$C,0)))</f>
        <v>transportation-sector-main.html#conv-pol-stds</v>
      </c>
      <c r="R37" s="293" t="str">
        <f>IF(ISBLANK(INDEX('Policy Characteristics'!L:L,MATCH($C37,'Policy Characteristics'!$C:$C,0))),"",INDEX('Policy Characteristics'!L:L,MATCH($C37,'Policy Characteristics'!$C:$C,0)))</f>
        <v>conventional-pollutant-standards.html</v>
      </c>
    </row>
    <row r="38" spans="1:18" s="275" customFormat="1" x14ac:dyDescent="0.25">
      <c r="A38" s="293" t="str">
        <f>IF(ISBLANK(INDEX('Policy Characteristics'!A:A,MATCH($C38,'Policy Characteristics'!$C:$C,0))),"",INDEX('Policy Characteristics'!A:A,MATCH($C38,'Policy Characteristics'!$C:$C,0)))</f>
        <v>Transportation</v>
      </c>
      <c r="B38" s="294" t="str">
        <f>IF(ISBLANK(INDEX('Policy Characteristics'!B:B,MATCH($C38,'Policy Characteristics'!$C:$C,0))),"",INDEX('Policy Characteristics'!B:B,MATCH($C38,'Policy Characteristics'!$C:$C,0)))</f>
        <v>Conventional Pollutant Standards</v>
      </c>
      <c r="C38" s="293" t="str">
        <f t="shared" si="2"/>
        <v>Percentage Reduction of Separately Regulated Pollutants</v>
      </c>
      <c r="D38" s="275" t="s">
        <v>640</v>
      </c>
      <c r="E38" s="275" t="s">
        <v>631</v>
      </c>
      <c r="F38" s="275" t="s">
        <v>641</v>
      </c>
      <c r="G38" s="275" t="s">
        <v>631</v>
      </c>
      <c r="H38" s="255">
        <v>336</v>
      </c>
      <c r="I38" s="295" t="s">
        <v>624</v>
      </c>
      <c r="J38" s="296" t="str">
        <f>IF(ISBLANK(INDEX('Policy Characteristics'!D:D,MATCH($C38,'Policy Characteristics'!$C:$C,0))),"",INDEX('Policy Characteristics'!D:D,MATCH($C38,'Policy Characteristics'!$C:$C,0)))</f>
        <v>Conventional Pollutant Standard</v>
      </c>
      <c r="K38" s="293" t="str">
        <f>IF(ISBLANK(INDEX('Policy Characteristics'!E:E,MATCH($C38,'Policy Characteristics'!$C:$C,0))),"",INDEX('Policy Characteristics'!E:E,MATCH($C38,'Policy Characteristics'!$C:$C,0)))</f>
        <v>trans reduce regulated pollutants</v>
      </c>
      <c r="L38" s="237">
        <f>IF(ISBLANK(INDEX('Policy Characteristics'!F:F,MATCH($C38,'Policy Characteristics'!$C:$C,0))),"",INDEX('Policy Characteristics'!F:F,MATCH($C38,'Policy Characteristics'!$C:$C,0)))</f>
        <v>0</v>
      </c>
      <c r="M38" s="237">
        <f>IF(ISBLANK(INDEX('Policy Characteristics'!G:G,MATCH($C38,'Policy Characteristics'!$C:$C,0))),"",INDEX('Policy Characteristics'!G:G,MATCH($C38,'Policy Characteristics'!$C:$C,0)))</f>
        <v>1</v>
      </c>
      <c r="N38" s="237">
        <f>IF(ISBLANK(INDEX('Policy Characteristics'!H:H,MATCH($C38,'Policy Characteristics'!$C:$C,0))),"",INDEX('Policy Characteristics'!H:H,MATCH($C38,'Policy Characteristics'!$C:$C,0)))</f>
        <v>0.02</v>
      </c>
      <c r="O38" s="293" t="str">
        <f>IF(ISBLANK(INDEX('Policy Characteristics'!I:I,MATCH($C38,'Policy Characteristics'!$C:$C,0))),"",INDEX('Policy Characteristics'!I:I,MATCH($C38,'Policy Characteristics'!$C:$C,0)))</f>
        <v>% reduction in emissions</v>
      </c>
      <c r="P38" s="29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8" s="293" t="str">
        <f>IF(ISBLANK(INDEX('Policy Characteristics'!K:K,MATCH($C38,'Policy Characteristics'!$C:$C,0))),"",INDEX('Policy Characteristics'!K:K,MATCH($C38,'Policy Characteristics'!$C:$C,0)))</f>
        <v>transportation-sector-main.html#conv-pol-stds</v>
      </c>
      <c r="R38" s="293" t="str">
        <f>IF(ISBLANK(INDEX('Policy Characteristics'!L:L,MATCH($C38,'Policy Characteristics'!$C:$C,0))),"",INDEX('Policy Characteristics'!L:L,MATCH($C38,'Policy Characteristics'!$C:$C,0)))</f>
        <v>conventional-pollutant-standards.html</v>
      </c>
    </row>
    <row r="39" spans="1:18" s="275" customFormat="1" x14ac:dyDescent="0.25">
      <c r="A39" s="293" t="str">
        <f>IF(ISBLANK(INDEX('Policy Characteristics'!A:A,MATCH($C39,'Policy Characteristics'!$C:$C,0))),"",INDEX('Policy Characteristics'!A:A,MATCH($C39,'Policy Characteristics'!$C:$C,0)))</f>
        <v>Transportation</v>
      </c>
      <c r="B39" s="294" t="str">
        <f>IF(ISBLANK(INDEX('Policy Characteristics'!B:B,MATCH($C39,'Policy Characteristics'!$C:$C,0))),"",INDEX('Policy Characteristics'!B:B,MATCH($C39,'Policy Characteristics'!$C:$C,0)))</f>
        <v>Conventional Pollutant Standards</v>
      </c>
      <c r="C39" s="293" t="str">
        <f t="shared" si="2"/>
        <v>Percentage Reduction of Separately Regulated Pollutants</v>
      </c>
      <c r="D39" s="275" t="s">
        <v>640</v>
      </c>
      <c r="E39" s="275" t="s">
        <v>632</v>
      </c>
      <c r="F39" s="275" t="s">
        <v>641</v>
      </c>
      <c r="G39" s="275" t="s">
        <v>632</v>
      </c>
      <c r="H39" s="255">
        <v>337</v>
      </c>
      <c r="I39" s="295" t="s">
        <v>624</v>
      </c>
      <c r="J39" s="296" t="str">
        <f>IF(ISBLANK(INDEX('Policy Characteristics'!D:D,MATCH($C39,'Policy Characteristics'!$C:$C,0))),"",INDEX('Policy Characteristics'!D:D,MATCH($C39,'Policy Characteristics'!$C:$C,0)))</f>
        <v>Conventional Pollutant Standard</v>
      </c>
      <c r="K39" s="293" t="str">
        <f>IF(ISBLANK(INDEX('Policy Characteristics'!E:E,MATCH($C39,'Policy Characteristics'!$C:$C,0))),"",INDEX('Policy Characteristics'!E:E,MATCH($C39,'Policy Characteristics'!$C:$C,0)))</f>
        <v>trans reduce regulated pollutants</v>
      </c>
      <c r="L39" s="237">
        <f>IF(ISBLANK(INDEX('Policy Characteristics'!F:F,MATCH($C39,'Policy Characteristics'!$C:$C,0))),"",INDEX('Policy Characteristics'!F:F,MATCH($C39,'Policy Characteristics'!$C:$C,0)))</f>
        <v>0</v>
      </c>
      <c r="M39" s="237">
        <f>IF(ISBLANK(INDEX('Policy Characteristics'!G:G,MATCH($C39,'Policy Characteristics'!$C:$C,0))),"",INDEX('Policy Characteristics'!G:G,MATCH($C39,'Policy Characteristics'!$C:$C,0)))</f>
        <v>1</v>
      </c>
      <c r="N39" s="237">
        <f>IF(ISBLANK(INDEX('Policy Characteristics'!H:H,MATCH($C39,'Policy Characteristics'!$C:$C,0))),"",INDEX('Policy Characteristics'!H:H,MATCH($C39,'Policy Characteristics'!$C:$C,0)))</f>
        <v>0.02</v>
      </c>
      <c r="O39" s="293" t="str">
        <f>IF(ISBLANK(INDEX('Policy Characteristics'!I:I,MATCH($C39,'Policy Characteristics'!$C:$C,0))),"",INDEX('Policy Characteristics'!I:I,MATCH($C39,'Policy Characteristics'!$C:$C,0)))</f>
        <v>% reduction in emissions</v>
      </c>
      <c r="P39" s="29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39" s="293" t="str">
        <f>IF(ISBLANK(INDEX('Policy Characteristics'!K:K,MATCH($C39,'Policy Characteristics'!$C:$C,0))),"",INDEX('Policy Characteristics'!K:K,MATCH($C39,'Policy Characteristics'!$C:$C,0)))</f>
        <v>transportation-sector-main.html#conv-pol-stds</v>
      </c>
      <c r="R39" s="293" t="str">
        <f>IF(ISBLANK(INDEX('Policy Characteristics'!L:L,MATCH($C39,'Policy Characteristics'!$C:$C,0))),"",INDEX('Policy Characteristics'!L:L,MATCH($C39,'Policy Characteristics'!$C:$C,0)))</f>
        <v>conventional-pollutant-standards.html</v>
      </c>
    </row>
    <row r="40" spans="1:18" s="275" customFormat="1" x14ac:dyDescent="0.25">
      <c r="A40" s="293" t="str">
        <f>IF(ISBLANK(INDEX('Policy Characteristics'!A:A,MATCH($C40,'Policy Characteristics'!$C:$C,0))),"",INDEX('Policy Characteristics'!A:A,MATCH($C40,'Policy Characteristics'!$C:$C,0)))</f>
        <v>Transportation</v>
      </c>
      <c r="B40" s="294" t="str">
        <f>IF(ISBLANK(INDEX('Policy Characteristics'!B:B,MATCH($C40,'Policy Characteristics'!$C:$C,0))),"",INDEX('Policy Characteristics'!B:B,MATCH($C40,'Policy Characteristics'!$C:$C,0)))</f>
        <v>Conventional Pollutant Standards</v>
      </c>
      <c r="C40" s="293" t="str">
        <f t="shared" si="2"/>
        <v>Percentage Reduction of Separately Regulated Pollutants</v>
      </c>
      <c r="D40" s="275" t="s">
        <v>640</v>
      </c>
      <c r="E40" s="275" t="s">
        <v>633</v>
      </c>
      <c r="F40" s="275" t="s">
        <v>641</v>
      </c>
      <c r="G40" s="275" t="s">
        <v>633</v>
      </c>
      <c r="H40" s="255">
        <v>338</v>
      </c>
      <c r="I40" s="297" t="s">
        <v>634</v>
      </c>
      <c r="J40" s="296" t="str">
        <f>IF(ISBLANK(INDEX('Policy Characteristics'!D:D,MATCH($C40,'Policy Characteristics'!$C:$C,0))),"",INDEX('Policy Characteristics'!D:D,MATCH($C40,'Policy Characteristics'!$C:$C,0)))</f>
        <v>Conventional Pollutant Standard</v>
      </c>
      <c r="K40" s="293" t="str">
        <f>IF(ISBLANK(INDEX('Policy Characteristics'!E:E,MATCH($C40,'Policy Characteristics'!$C:$C,0))),"",INDEX('Policy Characteristics'!E:E,MATCH($C40,'Policy Characteristics'!$C:$C,0)))</f>
        <v>trans reduce regulated pollutants</v>
      </c>
      <c r="L40" s="237">
        <f>IF(ISBLANK(INDEX('Policy Characteristics'!F:F,MATCH($C40,'Policy Characteristics'!$C:$C,0))),"",INDEX('Policy Characteristics'!F:F,MATCH($C40,'Policy Characteristics'!$C:$C,0)))</f>
        <v>0</v>
      </c>
      <c r="M40" s="237">
        <f>IF(ISBLANK(INDEX('Policy Characteristics'!G:G,MATCH($C40,'Policy Characteristics'!$C:$C,0))),"",INDEX('Policy Characteristics'!G:G,MATCH($C40,'Policy Characteristics'!$C:$C,0)))</f>
        <v>1</v>
      </c>
      <c r="N40" s="237">
        <f>IF(ISBLANK(INDEX('Policy Characteristics'!H:H,MATCH($C40,'Policy Characteristics'!$C:$C,0))),"",INDEX('Policy Characteristics'!H:H,MATCH($C40,'Policy Characteristics'!$C:$C,0)))</f>
        <v>0.02</v>
      </c>
      <c r="O40" s="293" t="str">
        <f>IF(ISBLANK(INDEX('Policy Characteristics'!I:I,MATCH($C40,'Policy Characteristics'!$C:$C,0))),"",INDEX('Policy Characteristics'!I:I,MATCH($C40,'Policy Characteristics'!$C:$C,0)))</f>
        <v>% reduction in emissions</v>
      </c>
      <c r="P40" s="29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0" s="293" t="str">
        <f>IF(ISBLANK(INDEX('Policy Characteristics'!K:K,MATCH($C40,'Policy Characteristics'!$C:$C,0))),"",INDEX('Policy Characteristics'!K:K,MATCH($C40,'Policy Characteristics'!$C:$C,0)))</f>
        <v>transportation-sector-main.html#conv-pol-stds</v>
      </c>
      <c r="R40" s="293" t="str">
        <f>IF(ISBLANK(INDEX('Policy Characteristics'!L:L,MATCH($C40,'Policy Characteristics'!$C:$C,0))),"",INDEX('Policy Characteristics'!L:L,MATCH($C40,'Policy Characteristics'!$C:$C,0)))</f>
        <v>conventional-pollutant-standards.html</v>
      </c>
    </row>
    <row r="41" spans="1:18" s="275" customFormat="1" x14ac:dyDescent="0.25">
      <c r="A41" s="293" t="str">
        <f>IF(ISBLANK(INDEX('Policy Characteristics'!A:A,MATCH($C41,'Policy Characteristics'!$C:$C,0))),"",INDEX('Policy Characteristics'!A:A,MATCH($C41,'Policy Characteristics'!$C:$C,0)))</f>
        <v>Transportation</v>
      </c>
      <c r="B41" s="294" t="str">
        <f>IF(ISBLANK(INDEX('Policy Characteristics'!B:B,MATCH($C41,'Policy Characteristics'!$C:$C,0))),"",INDEX('Policy Characteristics'!B:B,MATCH($C41,'Policy Characteristics'!$C:$C,0)))</f>
        <v>Conventional Pollutant Standards</v>
      </c>
      <c r="C41" s="293" t="str">
        <f t="shared" si="2"/>
        <v>Percentage Reduction of Separately Regulated Pollutants</v>
      </c>
      <c r="D41" s="275" t="s">
        <v>640</v>
      </c>
      <c r="E41" s="275" t="s">
        <v>635</v>
      </c>
      <c r="F41" s="275" t="s">
        <v>641</v>
      </c>
      <c r="G41" s="275" t="s">
        <v>635</v>
      </c>
      <c r="H41" s="255">
        <v>339</v>
      </c>
      <c r="I41" s="297" t="s">
        <v>634</v>
      </c>
      <c r="J41" s="296" t="str">
        <f>IF(ISBLANK(INDEX('Policy Characteristics'!D:D,MATCH($C41,'Policy Characteristics'!$C:$C,0))),"",INDEX('Policy Characteristics'!D:D,MATCH($C41,'Policy Characteristics'!$C:$C,0)))</f>
        <v>Conventional Pollutant Standard</v>
      </c>
      <c r="K41" s="293" t="str">
        <f>IF(ISBLANK(INDEX('Policy Characteristics'!E:E,MATCH($C41,'Policy Characteristics'!$C:$C,0))),"",INDEX('Policy Characteristics'!E:E,MATCH($C41,'Policy Characteristics'!$C:$C,0)))</f>
        <v>trans reduce regulated pollutants</v>
      </c>
      <c r="L41" s="237">
        <f>IF(ISBLANK(INDEX('Policy Characteristics'!F:F,MATCH($C41,'Policy Characteristics'!$C:$C,0))),"",INDEX('Policy Characteristics'!F:F,MATCH($C41,'Policy Characteristics'!$C:$C,0)))</f>
        <v>0</v>
      </c>
      <c r="M41" s="237">
        <f>IF(ISBLANK(INDEX('Policy Characteristics'!G:G,MATCH($C41,'Policy Characteristics'!$C:$C,0))),"",INDEX('Policy Characteristics'!G:G,MATCH($C41,'Policy Characteristics'!$C:$C,0)))</f>
        <v>1</v>
      </c>
      <c r="N41" s="237">
        <f>IF(ISBLANK(INDEX('Policy Characteristics'!H:H,MATCH($C41,'Policy Characteristics'!$C:$C,0))),"",INDEX('Policy Characteristics'!H:H,MATCH($C41,'Policy Characteristics'!$C:$C,0)))</f>
        <v>0.02</v>
      </c>
      <c r="O41" s="293" t="str">
        <f>IF(ISBLANK(INDEX('Policy Characteristics'!I:I,MATCH($C41,'Policy Characteristics'!$C:$C,0))),"",INDEX('Policy Characteristics'!I:I,MATCH($C41,'Policy Characteristics'!$C:$C,0)))</f>
        <v>% reduction in emissions</v>
      </c>
      <c r="P41" s="29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1" s="293" t="str">
        <f>IF(ISBLANK(INDEX('Policy Characteristics'!K:K,MATCH($C41,'Policy Characteristics'!$C:$C,0))),"",INDEX('Policy Characteristics'!K:K,MATCH($C41,'Policy Characteristics'!$C:$C,0)))</f>
        <v>transportation-sector-main.html#conv-pol-stds</v>
      </c>
      <c r="R41" s="293" t="str">
        <f>IF(ISBLANK(INDEX('Policy Characteristics'!L:L,MATCH($C41,'Policy Characteristics'!$C:$C,0))),"",INDEX('Policy Characteristics'!L:L,MATCH($C41,'Policy Characteristics'!$C:$C,0)))</f>
        <v>conventional-pollutant-standards.html</v>
      </c>
    </row>
    <row r="42" spans="1:18" s="275" customFormat="1" x14ac:dyDescent="0.25">
      <c r="A42" s="293" t="str">
        <f>IF(ISBLANK(INDEX('Policy Characteristics'!A:A,MATCH($C42,'Policy Characteristics'!$C:$C,0))),"",INDEX('Policy Characteristics'!A:A,MATCH($C42,'Policy Characteristics'!$C:$C,0)))</f>
        <v>Transportation</v>
      </c>
      <c r="B42" s="294" t="str">
        <f>IF(ISBLANK(INDEX('Policy Characteristics'!B:B,MATCH($C42,'Policy Characteristics'!$C:$C,0))),"",INDEX('Policy Characteristics'!B:B,MATCH($C42,'Policy Characteristics'!$C:$C,0)))</f>
        <v>Conventional Pollutant Standards</v>
      </c>
      <c r="C42" s="293" t="str">
        <f t="shared" si="2"/>
        <v>Percentage Reduction of Separately Regulated Pollutants</v>
      </c>
      <c r="D42" s="275" t="s">
        <v>642</v>
      </c>
      <c r="E42" s="275" t="s">
        <v>621</v>
      </c>
      <c r="F42" s="275" t="s">
        <v>643</v>
      </c>
      <c r="G42" s="275" t="s">
        <v>623</v>
      </c>
      <c r="H42" s="255">
        <v>340</v>
      </c>
      <c r="I42" s="295" t="s">
        <v>624</v>
      </c>
      <c r="J42" s="296" t="str">
        <f>IF(ISBLANK(INDEX('Policy Characteristics'!D:D,MATCH($C42,'Policy Characteristics'!$C:$C,0))),"",INDEX('Policy Characteristics'!D:D,MATCH($C42,'Policy Characteristics'!$C:$C,0)))</f>
        <v>Conventional Pollutant Standard</v>
      </c>
      <c r="K42" s="293" t="str">
        <f>IF(ISBLANK(INDEX('Policy Characteristics'!E:E,MATCH($C42,'Policy Characteristics'!$C:$C,0))),"",INDEX('Policy Characteristics'!E:E,MATCH($C42,'Policy Characteristics'!$C:$C,0)))</f>
        <v>trans reduce regulated pollutants</v>
      </c>
      <c r="L42" s="237">
        <f>IF(ISBLANK(INDEX('Policy Characteristics'!F:F,MATCH($C42,'Policy Characteristics'!$C:$C,0))),"",INDEX('Policy Characteristics'!F:F,MATCH($C42,'Policy Characteristics'!$C:$C,0)))</f>
        <v>0</v>
      </c>
      <c r="M42" s="237">
        <f>IF(ISBLANK(INDEX('Policy Characteristics'!G:G,MATCH($C42,'Policy Characteristics'!$C:$C,0))),"",INDEX('Policy Characteristics'!G:G,MATCH($C42,'Policy Characteristics'!$C:$C,0)))</f>
        <v>1</v>
      </c>
      <c r="N42" s="237">
        <f>IF(ISBLANK(INDEX('Policy Characteristics'!H:H,MATCH($C42,'Policy Characteristics'!$C:$C,0))),"",INDEX('Policy Characteristics'!H:H,MATCH($C42,'Policy Characteristics'!$C:$C,0)))</f>
        <v>0.02</v>
      </c>
      <c r="O42" s="293" t="str">
        <f>IF(ISBLANK(INDEX('Policy Characteristics'!I:I,MATCH($C42,'Policy Characteristics'!$C:$C,0))),"",INDEX('Policy Characteristics'!I:I,MATCH($C42,'Policy Characteristics'!$C:$C,0)))</f>
        <v>% reduction in emissions</v>
      </c>
      <c r="P42" s="29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2" s="293" t="str">
        <f>IF(ISBLANK(INDEX('Policy Characteristics'!K:K,MATCH($C42,'Policy Characteristics'!$C:$C,0))),"",INDEX('Policy Characteristics'!K:K,MATCH($C42,'Policy Characteristics'!$C:$C,0)))</f>
        <v>transportation-sector-main.html#conv-pol-stds</v>
      </c>
      <c r="R42" s="293" t="str">
        <f>IF(ISBLANK(INDEX('Policy Characteristics'!L:L,MATCH($C42,'Policy Characteristics'!$C:$C,0))),"",INDEX('Policy Characteristics'!L:L,MATCH($C42,'Policy Characteristics'!$C:$C,0)))</f>
        <v>conventional-pollutant-standards.html</v>
      </c>
    </row>
    <row r="43" spans="1:18" s="275" customFormat="1" x14ac:dyDescent="0.25">
      <c r="A43" s="293" t="str">
        <f>IF(ISBLANK(INDEX('Policy Characteristics'!A:A,MATCH($C43,'Policy Characteristics'!$C:$C,0))),"",INDEX('Policy Characteristics'!A:A,MATCH($C43,'Policy Characteristics'!$C:$C,0)))</f>
        <v>Transportation</v>
      </c>
      <c r="B43" s="294" t="str">
        <f>IF(ISBLANK(INDEX('Policy Characteristics'!B:B,MATCH($C43,'Policy Characteristics'!$C:$C,0))),"",INDEX('Policy Characteristics'!B:B,MATCH($C43,'Policy Characteristics'!$C:$C,0)))</f>
        <v>Conventional Pollutant Standards</v>
      </c>
      <c r="C43" s="293" t="str">
        <f t="shared" si="2"/>
        <v>Percentage Reduction of Separately Regulated Pollutants</v>
      </c>
      <c r="D43" s="275" t="s">
        <v>642</v>
      </c>
      <c r="E43" s="275" t="s">
        <v>625</v>
      </c>
      <c r="F43" s="275" t="s">
        <v>643</v>
      </c>
      <c r="G43" s="275" t="s">
        <v>625</v>
      </c>
      <c r="H43" s="255">
        <v>341</v>
      </c>
      <c r="I43" s="295" t="s">
        <v>624</v>
      </c>
      <c r="J43" s="296" t="str">
        <f>IF(ISBLANK(INDEX('Policy Characteristics'!D:D,MATCH($C43,'Policy Characteristics'!$C:$C,0))),"",INDEX('Policy Characteristics'!D:D,MATCH($C43,'Policy Characteristics'!$C:$C,0)))</f>
        <v>Conventional Pollutant Standard</v>
      </c>
      <c r="K43" s="293" t="str">
        <f>IF(ISBLANK(INDEX('Policy Characteristics'!E:E,MATCH($C43,'Policy Characteristics'!$C:$C,0))),"",INDEX('Policy Characteristics'!E:E,MATCH($C43,'Policy Characteristics'!$C:$C,0)))</f>
        <v>trans reduce regulated pollutants</v>
      </c>
      <c r="L43" s="237">
        <f>IF(ISBLANK(INDEX('Policy Characteristics'!F:F,MATCH($C43,'Policy Characteristics'!$C:$C,0))),"",INDEX('Policy Characteristics'!F:F,MATCH($C43,'Policy Characteristics'!$C:$C,0)))</f>
        <v>0</v>
      </c>
      <c r="M43" s="237">
        <f>IF(ISBLANK(INDEX('Policy Characteristics'!G:G,MATCH($C43,'Policy Characteristics'!$C:$C,0))),"",INDEX('Policy Characteristics'!G:G,MATCH($C43,'Policy Characteristics'!$C:$C,0)))</f>
        <v>1</v>
      </c>
      <c r="N43" s="237">
        <f>IF(ISBLANK(INDEX('Policy Characteristics'!H:H,MATCH($C43,'Policy Characteristics'!$C:$C,0))),"",INDEX('Policy Characteristics'!H:H,MATCH($C43,'Policy Characteristics'!$C:$C,0)))</f>
        <v>0.02</v>
      </c>
      <c r="O43" s="293" t="str">
        <f>IF(ISBLANK(INDEX('Policy Characteristics'!I:I,MATCH($C43,'Policy Characteristics'!$C:$C,0))),"",INDEX('Policy Characteristics'!I:I,MATCH($C43,'Policy Characteristics'!$C:$C,0)))</f>
        <v>% reduction in emissions</v>
      </c>
      <c r="P43" s="29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3" s="293" t="str">
        <f>IF(ISBLANK(INDEX('Policy Characteristics'!K:K,MATCH($C43,'Policy Characteristics'!$C:$C,0))),"",INDEX('Policy Characteristics'!K:K,MATCH($C43,'Policy Characteristics'!$C:$C,0)))</f>
        <v>transportation-sector-main.html#conv-pol-stds</v>
      </c>
      <c r="R43" s="293" t="str">
        <f>IF(ISBLANK(INDEX('Policy Characteristics'!L:L,MATCH($C43,'Policy Characteristics'!$C:$C,0))),"",INDEX('Policy Characteristics'!L:L,MATCH($C43,'Policy Characteristics'!$C:$C,0)))</f>
        <v>conventional-pollutant-standards.html</v>
      </c>
    </row>
    <row r="44" spans="1:18" s="275" customFormat="1" x14ac:dyDescent="0.25">
      <c r="A44" s="293" t="str">
        <f>IF(ISBLANK(INDEX('Policy Characteristics'!A:A,MATCH($C44,'Policy Characteristics'!$C:$C,0))),"",INDEX('Policy Characteristics'!A:A,MATCH($C44,'Policy Characteristics'!$C:$C,0)))</f>
        <v>Transportation</v>
      </c>
      <c r="B44" s="294" t="str">
        <f>IF(ISBLANK(INDEX('Policy Characteristics'!B:B,MATCH($C44,'Policy Characteristics'!$C:$C,0))),"",INDEX('Policy Characteristics'!B:B,MATCH($C44,'Policy Characteristics'!$C:$C,0)))</f>
        <v>Conventional Pollutant Standards</v>
      </c>
      <c r="C44" s="293" t="str">
        <f t="shared" si="2"/>
        <v>Percentage Reduction of Separately Regulated Pollutants</v>
      </c>
      <c r="D44" s="275" t="s">
        <v>642</v>
      </c>
      <c r="E44" s="275" t="s">
        <v>626</v>
      </c>
      <c r="F44" s="275" t="s">
        <v>643</v>
      </c>
      <c r="G44" s="275" t="s">
        <v>626</v>
      </c>
      <c r="H44" s="255">
        <v>342</v>
      </c>
      <c r="I44" s="295" t="s">
        <v>624</v>
      </c>
      <c r="J44" s="296" t="str">
        <f>IF(ISBLANK(INDEX('Policy Characteristics'!D:D,MATCH($C44,'Policy Characteristics'!$C:$C,0))),"",INDEX('Policy Characteristics'!D:D,MATCH($C44,'Policy Characteristics'!$C:$C,0)))</f>
        <v>Conventional Pollutant Standard</v>
      </c>
      <c r="K44" s="293" t="str">
        <f>IF(ISBLANK(INDEX('Policy Characteristics'!E:E,MATCH($C44,'Policy Characteristics'!$C:$C,0))),"",INDEX('Policy Characteristics'!E:E,MATCH($C44,'Policy Characteristics'!$C:$C,0)))</f>
        <v>trans reduce regulated pollutants</v>
      </c>
      <c r="L44" s="237">
        <f>IF(ISBLANK(INDEX('Policy Characteristics'!F:F,MATCH($C44,'Policy Characteristics'!$C:$C,0))),"",INDEX('Policy Characteristics'!F:F,MATCH($C44,'Policy Characteristics'!$C:$C,0)))</f>
        <v>0</v>
      </c>
      <c r="M44" s="237">
        <f>IF(ISBLANK(INDEX('Policy Characteristics'!G:G,MATCH($C44,'Policy Characteristics'!$C:$C,0))),"",INDEX('Policy Characteristics'!G:G,MATCH($C44,'Policy Characteristics'!$C:$C,0)))</f>
        <v>1</v>
      </c>
      <c r="N44" s="237">
        <f>IF(ISBLANK(INDEX('Policy Characteristics'!H:H,MATCH($C44,'Policy Characteristics'!$C:$C,0))),"",INDEX('Policy Characteristics'!H:H,MATCH($C44,'Policy Characteristics'!$C:$C,0)))</f>
        <v>0.02</v>
      </c>
      <c r="O44" s="293" t="str">
        <f>IF(ISBLANK(INDEX('Policy Characteristics'!I:I,MATCH($C44,'Policy Characteristics'!$C:$C,0))),"",INDEX('Policy Characteristics'!I:I,MATCH($C44,'Policy Characteristics'!$C:$C,0)))</f>
        <v>% reduction in emissions</v>
      </c>
      <c r="P44" s="29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4" s="293" t="str">
        <f>IF(ISBLANK(INDEX('Policy Characteristics'!K:K,MATCH($C44,'Policy Characteristics'!$C:$C,0))),"",INDEX('Policy Characteristics'!K:K,MATCH($C44,'Policy Characteristics'!$C:$C,0)))</f>
        <v>transportation-sector-main.html#conv-pol-stds</v>
      </c>
      <c r="R44" s="293" t="str">
        <f>IF(ISBLANK(INDEX('Policy Characteristics'!L:L,MATCH($C44,'Policy Characteristics'!$C:$C,0))),"",INDEX('Policy Characteristics'!L:L,MATCH($C44,'Policy Characteristics'!$C:$C,0)))</f>
        <v>conventional-pollutant-standards.html</v>
      </c>
    </row>
    <row r="45" spans="1:18" s="275" customFormat="1" x14ac:dyDescent="0.25">
      <c r="A45" s="293" t="str">
        <f>IF(ISBLANK(INDEX('Policy Characteristics'!A:A,MATCH($C45,'Policy Characteristics'!$C:$C,0))),"",INDEX('Policy Characteristics'!A:A,MATCH($C45,'Policy Characteristics'!$C:$C,0)))</f>
        <v>Transportation</v>
      </c>
      <c r="B45" s="294" t="str">
        <f>IF(ISBLANK(INDEX('Policy Characteristics'!B:B,MATCH($C45,'Policy Characteristics'!$C:$C,0))),"",INDEX('Policy Characteristics'!B:B,MATCH($C45,'Policy Characteristics'!$C:$C,0)))</f>
        <v>Conventional Pollutant Standards</v>
      </c>
      <c r="C45" s="293" t="str">
        <f t="shared" si="2"/>
        <v>Percentage Reduction of Separately Regulated Pollutants</v>
      </c>
      <c r="D45" s="275" t="s">
        <v>642</v>
      </c>
      <c r="E45" s="275" t="s">
        <v>627</v>
      </c>
      <c r="F45" s="275" t="s">
        <v>643</v>
      </c>
      <c r="G45" s="275" t="s">
        <v>627</v>
      </c>
      <c r="H45" s="255">
        <v>343</v>
      </c>
      <c r="I45" s="295" t="s">
        <v>624</v>
      </c>
      <c r="J45" s="296" t="str">
        <f>IF(ISBLANK(INDEX('Policy Characteristics'!D:D,MATCH($C45,'Policy Characteristics'!$C:$C,0))),"",INDEX('Policy Characteristics'!D:D,MATCH($C45,'Policy Characteristics'!$C:$C,0)))</f>
        <v>Conventional Pollutant Standard</v>
      </c>
      <c r="K45" s="293" t="str">
        <f>IF(ISBLANK(INDEX('Policy Characteristics'!E:E,MATCH($C45,'Policy Characteristics'!$C:$C,0))),"",INDEX('Policy Characteristics'!E:E,MATCH($C45,'Policy Characteristics'!$C:$C,0)))</f>
        <v>trans reduce regulated pollutants</v>
      </c>
      <c r="L45" s="237">
        <f>IF(ISBLANK(INDEX('Policy Characteristics'!F:F,MATCH($C45,'Policy Characteristics'!$C:$C,0))),"",INDEX('Policy Characteristics'!F:F,MATCH($C45,'Policy Characteristics'!$C:$C,0)))</f>
        <v>0</v>
      </c>
      <c r="M45" s="237">
        <f>IF(ISBLANK(INDEX('Policy Characteristics'!G:G,MATCH($C45,'Policy Characteristics'!$C:$C,0))),"",INDEX('Policy Characteristics'!G:G,MATCH($C45,'Policy Characteristics'!$C:$C,0)))</f>
        <v>1</v>
      </c>
      <c r="N45" s="237">
        <f>IF(ISBLANK(INDEX('Policy Characteristics'!H:H,MATCH($C45,'Policy Characteristics'!$C:$C,0))),"",INDEX('Policy Characteristics'!H:H,MATCH($C45,'Policy Characteristics'!$C:$C,0)))</f>
        <v>0.02</v>
      </c>
      <c r="O45" s="293" t="str">
        <f>IF(ISBLANK(INDEX('Policy Characteristics'!I:I,MATCH($C45,'Policy Characteristics'!$C:$C,0))),"",INDEX('Policy Characteristics'!I:I,MATCH($C45,'Policy Characteristics'!$C:$C,0)))</f>
        <v>% reduction in emissions</v>
      </c>
      <c r="P45" s="29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5" s="293" t="str">
        <f>IF(ISBLANK(INDEX('Policy Characteristics'!K:K,MATCH($C45,'Policy Characteristics'!$C:$C,0))),"",INDEX('Policy Characteristics'!K:K,MATCH($C45,'Policy Characteristics'!$C:$C,0)))</f>
        <v>transportation-sector-main.html#conv-pol-stds</v>
      </c>
      <c r="R45" s="293" t="str">
        <f>IF(ISBLANK(INDEX('Policy Characteristics'!L:L,MATCH($C45,'Policy Characteristics'!$C:$C,0))),"",INDEX('Policy Characteristics'!L:L,MATCH($C45,'Policy Characteristics'!$C:$C,0)))</f>
        <v>conventional-pollutant-standards.html</v>
      </c>
    </row>
    <row r="46" spans="1:18" s="275" customFormat="1" x14ac:dyDescent="0.25">
      <c r="A46" s="293" t="str">
        <f>IF(ISBLANK(INDEX('Policy Characteristics'!A:A,MATCH($C46,'Policy Characteristics'!$C:$C,0))),"",INDEX('Policy Characteristics'!A:A,MATCH($C46,'Policy Characteristics'!$C:$C,0)))</f>
        <v>Transportation</v>
      </c>
      <c r="B46" s="294" t="str">
        <f>IF(ISBLANK(INDEX('Policy Characteristics'!B:B,MATCH($C46,'Policy Characteristics'!$C:$C,0))),"",INDEX('Policy Characteristics'!B:B,MATCH($C46,'Policy Characteristics'!$C:$C,0)))</f>
        <v>Conventional Pollutant Standards</v>
      </c>
      <c r="C46" s="293" t="str">
        <f t="shared" si="2"/>
        <v>Percentage Reduction of Separately Regulated Pollutants</v>
      </c>
      <c r="D46" s="275" t="s">
        <v>642</v>
      </c>
      <c r="E46" s="275" t="s">
        <v>628</v>
      </c>
      <c r="F46" s="275" t="s">
        <v>643</v>
      </c>
      <c r="G46" s="275" t="s">
        <v>629</v>
      </c>
      <c r="H46" s="255">
        <v>344</v>
      </c>
      <c r="I46" s="295" t="s">
        <v>624</v>
      </c>
      <c r="J46" s="296" t="str">
        <f>IF(ISBLANK(INDEX('Policy Characteristics'!D:D,MATCH($C46,'Policy Characteristics'!$C:$C,0))),"",INDEX('Policy Characteristics'!D:D,MATCH($C46,'Policy Characteristics'!$C:$C,0)))</f>
        <v>Conventional Pollutant Standard</v>
      </c>
      <c r="K46" s="293" t="str">
        <f>IF(ISBLANK(INDEX('Policy Characteristics'!E:E,MATCH($C46,'Policy Characteristics'!$C:$C,0))),"",INDEX('Policy Characteristics'!E:E,MATCH($C46,'Policy Characteristics'!$C:$C,0)))</f>
        <v>trans reduce regulated pollutants</v>
      </c>
      <c r="L46" s="237">
        <f>IF(ISBLANK(INDEX('Policy Characteristics'!F:F,MATCH($C46,'Policy Characteristics'!$C:$C,0))),"",INDEX('Policy Characteristics'!F:F,MATCH($C46,'Policy Characteristics'!$C:$C,0)))</f>
        <v>0</v>
      </c>
      <c r="M46" s="237">
        <f>IF(ISBLANK(INDEX('Policy Characteristics'!G:G,MATCH($C46,'Policy Characteristics'!$C:$C,0))),"",INDEX('Policy Characteristics'!G:G,MATCH($C46,'Policy Characteristics'!$C:$C,0)))</f>
        <v>1</v>
      </c>
      <c r="N46" s="237">
        <f>IF(ISBLANK(INDEX('Policy Characteristics'!H:H,MATCH($C46,'Policy Characteristics'!$C:$C,0))),"",INDEX('Policy Characteristics'!H:H,MATCH($C46,'Policy Characteristics'!$C:$C,0)))</f>
        <v>0.02</v>
      </c>
      <c r="O46" s="293" t="str">
        <f>IF(ISBLANK(INDEX('Policy Characteristics'!I:I,MATCH($C46,'Policy Characteristics'!$C:$C,0))),"",INDEX('Policy Characteristics'!I:I,MATCH($C46,'Policy Characteristics'!$C:$C,0)))</f>
        <v>% reduction in emissions</v>
      </c>
      <c r="P46" s="29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6" s="293" t="str">
        <f>IF(ISBLANK(INDEX('Policy Characteristics'!K:K,MATCH($C46,'Policy Characteristics'!$C:$C,0))),"",INDEX('Policy Characteristics'!K:K,MATCH($C46,'Policy Characteristics'!$C:$C,0)))</f>
        <v>transportation-sector-main.html#conv-pol-stds</v>
      </c>
      <c r="R46" s="293" t="str">
        <f>IF(ISBLANK(INDEX('Policy Characteristics'!L:L,MATCH($C46,'Policy Characteristics'!$C:$C,0))),"",INDEX('Policy Characteristics'!L:L,MATCH($C46,'Policy Characteristics'!$C:$C,0)))</f>
        <v>conventional-pollutant-standards.html</v>
      </c>
    </row>
    <row r="47" spans="1:18" s="275" customFormat="1" x14ac:dyDescent="0.25">
      <c r="A47" s="293" t="str">
        <f>IF(ISBLANK(INDEX('Policy Characteristics'!A:A,MATCH($C47,'Policy Characteristics'!$C:$C,0))),"",INDEX('Policy Characteristics'!A:A,MATCH($C47,'Policy Characteristics'!$C:$C,0)))</f>
        <v>Transportation</v>
      </c>
      <c r="B47" s="294" t="str">
        <f>IF(ISBLANK(INDEX('Policy Characteristics'!B:B,MATCH($C47,'Policy Characteristics'!$C:$C,0))),"",INDEX('Policy Characteristics'!B:B,MATCH($C47,'Policy Characteristics'!$C:$C,0)))</f>
        <v>Conventional Pollutant Standards</v>
      </c>
      <c r="C47" s="293" t="str">
        <f t="shared" si="2"/>
        <v>Percentage Reduction of Separately Regulated Pollutants</v>
      </c>
      <c r="D47" s="275" t="s">
        <v>642</v>
      </c>
      <c r="E47" s="275" t="s">
        <v>630</v>
      </c>
      <c r="F47" s="275" t="s">
        <v>643</v>
      </c>
      <c r="G47" s="275" t="s">
        <v>630</v>
      </c>
      <c r="H47" s="255">
        <v>345</v>
      </c>
      <c r="I47" s="297" t="s">
        <v>634</v>
      </c>
      <c r="J47" s="296" t="str">
        <f>IF(ISBLANK(INDEX('Policy Characteristics'!D:D,MATCH($C47,'Policy Characteristics'!$C:$C,0))),"",INDEX('Policy Characteristics'!D:D,MATCH($C47,'Policy Characteristics'!$C:$C,0)))</f>
        <v>Conventional Pollutant Standard</v>
      </c>
      <c r="K47" s="293" t="str">
        <f>IF(ISBLANK(INDEX('Policy Characteristics'!E:E,MATCH($C47,'Policy Characteristics'!$C:$C,0))),"",INDEX('Policy Characteristics'!E:E,MATCH($C47,'Policy Characteristics'!$C:$C,0)))</f>
        <v>trans reduce regulated pollutants</v>
      </c>
      <c r="L47" s="237">
        <f>IF(ISBLANK(INDEX('Policy Characteristics'!F:F,MATCH($C47,'Policy Characteristics'!$C:$C,0))),"",INDEX('Policy Characteristics'!F:F,MATCH($C47,'Policy Characteristics'!$C:$C,0)))</f>
        <v>0</v>
      </c>
      <c r="M47" s="237">
        <f>IF(ISBLANK(INDEX('Policy Characteristics'!G:G,MATCH($C47,'Policy Characteristics'!$C:$C,0))),"",INDEX('Policy Characteristics'!G:G,MATCH($C47,'Policy Characteristics'!$C:$C,0)))</f>
        <v>1</v>
      </c>
      <c r="N47" s="237">
        <f>IF(ISBLANK(INDEX('Policy Characteristics'!H:H,MATCH($C47,'Policy Characteristics'!$C:$C,0))),"",INDEX('Policy Characteristics'!H:H,MATCH($C47,'Policy Characteristics'!$C:$C,0)))</f>
        <v>0.02</v>
      </c>
      <c r="O47" s="293" t="str">
        <f>IF(ISBLANK(INDEX('Policy Characteristics'!I:I,MATCH($C47,'Policy Characteristics'!$C:$C,0))),"",INDEX('Policy Characteristics'!I:I,MATCH($C47,'Policy Characteristics'!$C:$C,0)))</f>
        <v>% reduction in emissions</v>
      </c>
      <c r="P47" s="29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7" s="293" t="str">
        <f>IF(ISBLANK(INDEX('Policy Characteristics'!K:K,MATCH($C47,'Policy Characteristics'!$C:$C,0))),"",INDEX('Policy Characteristics'!K:K,MATCH($C47,'Policy Characteristics'!$C:$C,0)))</f>
        <v>transportation-sector-main.html#conv-pol-stds</v>
      </c>
      <c r="R47" s="293" t="str">
        <f>IF(ISBLANK(INDEX('Policy Characteristics'!L:L,MATCH($C47,'Policy Characteristics'!$C:$C,0))),"",INDEX('Policy Characteristics'!L:L,MATCH($C47,'Policy Characteristics'!$C:$C,0)))</f>
        <v>conventional-pollutant-standards.html</v>
      </c>
    </row>
    <row r="48" spans="1:18" s="275" customFormat="1" x14ac:dyDescent="0.25">
      <c r="A48" s="293" t="str">
        <f>IF(ISBLANK(INDEX('Policy Characteristics'!A:A,MATCH($C48,'Policy Characteristics'!$C:$C,0))),"",INDEX('Policy Characteristics'!A:A,MATCH($C48,'Policy Characteristics'!$C:$C,0)))</f>
        <v>Transportation</v>
      </c>
      <c r="B48" s="294" t="str">
        <f>IF(ISBLANK(INDEX('Policy Characteristics'!B:B,MATCH($C48,'Policy Characteristics'!$C:$C,0))),"",INDEX('Policy Characteristics'!B:B,MATCH($C48,'Policy Characteristics'!$C:$C,0)))</f>
        <v>Conventional Pollutant Standards</v>
      </c>
      <c r="C48" s="293" t="str">
        <f t="shared" si="2"/>
        <v>Percentage Reduction of Separately Regulated Pollutants</v>
      </c>
      <c r="D48" s="275" t="s">
        <v>642</v>
      </c>
      <c r="E48" s="275" t="s">
        <v>631</v>
      </c>
      <c r="F48" s="275" t="s">
        <v>643</v>
      </c>
      <c r="G48" s="275" t="s">
        <v>631</v>
      </c>
      <c r="H48" s="255">
        <v>346</v>
      </c>
      <c r="I48" s="295" t="s">
        <v>624</v>
      </c>
      <c r="J48" s="296" t="str">
        <f>IF(ISBLANK(INDEX('Policy Characteristics'!D:D,MATCH($C48,'Policy Characteristics'!$C:$C,0))),"",INDEX('Policy Characteristics'!D:D,MATCH($C48,'Policy Characteristics'!$C:$C,0)))</f>
        <v>Conventional Pollutant Standard</v>
      </c>
      <c r="K48" s="293" t="str">
        <f>IF(ISBLANK(INDEX('Policy Characteristics'!E:E,MATCH($C48,'Policy Characteristics'!$C:$C,0))),"",INDEX('Policy Characteristics'!E:E,MATCH($C48,'Policy Characteristics'!$C:$C,0)))</f>
        <v>trans reduce regulated pollutants</v>
      </c>
      <c r="L48" s="237">
        <f>IF(ISBLANK(INDEX('Policy Characteristics'!F:F,MATCH($C48,'Policy Characteristics'!$C:$C,0))),"",INDEX('Policy Characteristics'!F:F,MATCH($C48,'Policy Characteristics'!$C:$C,0)))</f>
        <v>0</v>
      </c>
      <c r="M48" s="237">
        <f>IF(ISBLANK(INDEX('Policy Characteristics'!G:G,MATCH($C48,'Policy Characteristics'!$C:$C,0))),"",INDEX('Policy Characteristics'!G:G,MATCH($C48,'Policy Characteristics'!$C:$C,0)))</f>
        <v>1</v>
      </c>
      <c r="N48" s="237">
        <f>IF(ISBLANK(INDEX('Policy Characteristics'!H:H,MATCH($C48,'Policy Characteristics'!$C:$C,0))),"",INDEX('Policy Characteristics'!H:H,MATCH($C48,'Policy Characteristics'!$C:$C,0)))</f>
        <v>0.02</v>
      </c>
      <c r="O48" s="293" t="str">
        <f>IF(ISBLANK(INDEX('Policy Characteristics'!I:I,MATCH($C48,'Policy Characteristics'!$C:$C,0))),"",INDEX('Policy Characteristics'!I:I,MATCH($C48,'Policy Characteristics'!$C:$C,0)))</f>
        <v>% reduction in emissions</v>
      </c>
      <c r="P48" s="29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8" s="293" t="str">
        <f>IF(ISBLANK(INDEX('Policy Characteristics'!K:K,MATCH($C48,'Policy Characteristics'!$C:$C,0))),"",INDEX('Policy Characteristics'!K:K,MATCH($C48,'Policy Characteristics'!$C:$C,0)))</f>
        <v>transportation-sector-main.html#conv-pol-stds</v>
      </c>
      <c r="R48" s="293" t="str">
        <f>IF(ISBLANK(INDEX('Policy Characteristics'!L:L,MATCH($C48,'Policy Characteristics'!$C:$C,0))),"",INDEX('Policy Characteristics'!L:L,MATCH($C48,'Policy Characteristics'!$C:$C,0)))</f>
        <v>conventional-pollutant-standards.html</v>
      </c>
    </row>
    <row r="49" spans="1:18" s="275" customFormat="1" x14ac:dyDescent="0.25">
      <c r="A49" s="293" t="str">
        <f>IF(ISBLANK(INDEX('Policy Characteristics'!A:A,MATCH($C49,'Policy Characteristics'!$C:$C,0))),"",INDEX('Policy Characteristics'!A:A,MATCH($C49,'Policy Characteristics'!$C:$C,0)))</f>
        <v>Transportation</v>
      </c>
      <c r="B49" s="294" t="str">
        <f>IF(ISBLANK(INDEX('Policy Characteristics'!B:B,MATCH($C49,'Policy Characteristics'!$C:$C,0))),"",INDEX('Policy Characteristics'!B:B,MATCH($C49,'Policy Characteristics'!$C:$C,0)))</f>
        <v>Conventional Pollutant Standards</v>
      </c>
      <c r="C49" s="293" t="str">
        <f t="shared" si="2"/>
        <v>Percentage Reduction of Separately Regulated Pollutants</v>
      </c>
      <c r="D49" s="275" t="s">
        <v>642</v>
      </c>
      <c r="E49" s="275" t="s">
        <v>632</v>
      </c>
      <c r="F49" s="275" t="s">
        <v>643</v>
      </c>
      <c r="G49" s="275" t="s">
        <v>632</v>
      </c>
      <c r="H49" s="255">
        <v>347</v>
      </c>
      <c r="I49" s="295" t="s">
        <v>624</v>
      </c>
      <c r="J49" s="296" t="str">
        <f>IF(ISBLANK(INDEX('Policy Characteristics'!D:D,MATCH($C49,'Policy Characteristics'!$C:$C,0))),"",INDEX('Policy Characteristics'!D:D,MATCH($C49,'Policy Characteristics'!$C:$C,0)))</f>
        <v>Conventional Pollutant Standard</v>
      </c>
      <c r="K49" s="293" t="str">
        <f>IF(ISBLANK(INDEX('Policy Characteristics'!E:E,MATCH($C49,'Policy Characteristics'!$C:$C,0))),"",INDEX('Policy Characteristics'!E:E,MATCH($C49,'Policy Characteristics'!$C:$C,0)))</f>
        <v>trans reduce regulated pollutants</v>
      </c>
      <c r="L49" s="237">
        <f>IF(ISBLANK(INDEX('Policy Characteristics'!F:F,MATCH($C49,'Policy Characteristics'!$C:$C,0))),"",INDEX('Policy Characteristics'!F:F,MATCH($C49,'Policy Characteristics'!$C:$C,0)))</f>
        <v>0</v>
      </c>
      <c r="M49" s="237">
        <f>IF(ISBLANK(INDEX('Policy Characteristics'!G:G,MATCH($C49,'Policy Characteristics'!$C:$C,0))),"",INDEX('Policy Characteristics'!G:G,MATCH($C49,'Policy Characteristics'!$C:$C,0)))</f>
        <v>1</v>
      </c>
      <c r="N49" s="237">
        <f>IF(ISBLANK(INDEX('Policy Characteristics'!H:H,MATCH($C49,'Policy Characteristics'!$C:$C,0))),"",INDEX('Policy Characteristics'!H:H,MATCH($C49,'Policy Characteristics'!$C:$C,0)))</f>
        <v>0.02</v>
      </c>
      <c r="O49" s="293" t="str">
        <f>IF(ISBLANK(INDEX('Policy Characteristics'!I:I,MATCH($C49,'Policy Characteristics'!$C:$C,0))),"",INDEX('Policy Characteristics'!I:I,MATCH($C49,'Policy Characteristics'!$C:$C,0)))</f>
        <v>% reduction in emissions</v>
      </c>
      <c r="P49" s="29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49" s="293" t="str">
        <f>IF(ISBLANK(INDEX('Policy Characteristics'!K:K,MATCH($C49,'Policy Characteristics'!$C:$C,0))),"",INDEX('Policy Characteristics'!K:K,MATCH($C49,'Policy Characteristics'!$C:$C,0)))</f>
        <v>transportation-sector-main.html#conv-pol-stds</v>
      </c>
      <c r="R49" s="293" t="str">
        <f>IF(ISBLANK(INDEX('Policy Characteristics'!L:L,MATCH($C49,'Policy Characteristics'!$C:$C,0))),"",INDEX('Policy Characteristics'!L:L,MATCH($C49,'Policy Characteristics'!$C:$C,0)))</f>
        <v>conventional-pollutant-standards.html</v>
      </c>
    </row>
    <row r="50" spans="1:18" s="275" customFormat="1" x14ac:dyDescent="0.25">
      <c r="A50" s="293" t="str">
        <f>IF(ISBLANK(INDEX('Policy Characteristics'!A:A,MATCH($C50,'Policy Characteristics'!$C:$C,0))),"",INDEX('Policy Characteristics'!A:A,MATCH($C50,'Policy Characteristics'!$C:$C,0)))</f>
        <v>Transportation</v>
      </c>
      <c r="B50" s="294" t="str">
        <f>IF(ISBLANK(INDEX('Policy Characteristics'!B:B,MATCH($C50,'Policy Characteristics'!$C:$C,0))),"",INDEX('Policy Characteristics'!B:B,MATCH($C50,'Policy Characteristics'!$C:$C,0)))</f>
        <v>Conventional Pollutant Standards</v>
      </c>
      <c r="C50" s="293" t="str">
        <f t="shared" si="2"/>
        <v>Percentage Reduction of Separately Regulated Pollutants</v>
      </c>
      <c r="D50" s="275" t="s">
        <v>642</v>
      </c>
      <c r="E50" s="275" t="s">
        <v>633</v>
      </c>
      <c r="F50" s="275" t="s">
        <v>643</v>
      </c>
      <c r="G50" s="275" t="s">
        <v>633</v>
      </c>
      <c r="H50" s="255">
        <v>348</v>
      </c>
      <c r="I50" s="297" t="s">
        <v>634</v>
      </c>
      <c r="J50" s="296" t="str">
        <f>IF(ISBLANK(INDEX('Policy Characteristics'!D:D,MATCH($C50,'Policy Characteristics'!$C:$C,0))),"",INDEX('Policy Characteristics'!D:D,MATCH($C50,'Policy Characteristics'!$C:$C,0)))</f>
        <v>Conventional Pollutant Standard</v>
      </c>
      <c r="K50" s="293" t="str">
        <f>IF(ISBLANK(INDEX('Policy Characteristics'!E:E,MATCH($C50,'Policy Characteristics'!$C:$C,0))),"",INDEX('Policy Characteristics'!E:E,MATCH($C50,'Policy Characteristics'!$C:$C,0)))</f>
        <v>trans reduce regulated pollutants</v>
      </c>
      <c r="L50" s="237">
        <f>IF(ISBLANK(INDEX('Policy Characteristics'!F:F,MATCH($C50,'Policy Characteristics'!$C:$C,0))),"",INDEX('Policy Characteristics'!F:F,MATCH($C50,'Policy Characteristics'!$C:$C,0)))</f>
        <v>0</v>
      </c>
      <c r="M50" s="237">
        <f>IF(ISBLANK(INDEX('Policy Characteristics'!G:G,MATCH($C50,'Policy Characteristics'!$C:$C,0))),"",INDEX('Policy Characteristics'!G:G,MATCH($C50,'Policy Characteristics'!$C:$C,0)))</f>
        <v>1</v>
      </c>
      <c r="N50" s="237">
        <f>IF(ISBLANK(INDEX('Policy Characteristics'!H:H,MATCH($C50,'Policy Characteristics'!$C:$C,0))),"",INDEX('Policy Characteristics'!H:H,MATCH($C50,'Policy Characteristics'!$C:$C,0)))</f>
        <v>0.02</v>
      </c>
      <c r="O50" s="293" t="str">
        <f>IF(ISBLANK(INDEX('Policy Characteristics'!I:I,MATCH($C50,'Policy Characteristics'!$C:$C,0))),"",INDEX('Policy Characteristics'!I:I,MATCH($C50,'Policy Characteristics'!$C:$C,0)))</f>
        <v>% reduction in emissions</v>
      </c>
      <c r="P50" s="29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0" s="293" t="str">
        <f>IF(ISBLANK(INDEX('Policy Characteristics'!K:K,MATCH($C50,'Policy Characteristics'!$C:$C,0))),"",INDEX('Policy Characteristics'!K:K,MATCH($C50,'Policy Characteristics'!$C:$C,0)))</f>
        <v>transportation-sector-main.html#conv-pol-stds</v>
      </c>
      <c r="R50" s="293" t="str">
        <f>IF(ISBLANK(INDEX('Policy Characteristics'!L:L,MATCH($C50,'Policy Characteristics'!$C:$C,0))),"",INDEX('Policy Characteristics'!L:L,MATCH($C50,'Policy Characteristics'!$C:$C,0)))</f>
        <v>conventional-pollutant-standards.html</v>
      </c>
    </row>
    <row r="51" spans="1:18" s="275" customFormat="1" x14ac:dyDescent="0.25">
      <c r="A51" s="293" t="str">
        <f>IF(ISBLANK(INDEX('Policy Characteristics'!A:A,MATCH($C51,'Policy Characteristics'!$C:$C,0))),"",INDEX('Policy Characteristics'!A:A,MATCH($C51,'Policy Characteristics'!$C:$C,0)))</f>
        <v>Transportation</v>
      </c>
      <c r="B51" s="294" t="str">
        <f>IF(ISBLANK(INDEX('Policy Characteristics'!B:B,MATCH($C51,'Policy Characteristics'!$C:$C,0))),"",INDEX('Policy Characteristics'!B:B,MATCH($C51,'Policy Characteristics'!$C:$C,0)))</f>
        <v>Conventional Pollutant Standards</v>
      </c>
      <c r="C51" s="293" t="str">
        <f t="shared" si="2"/>
        <v>Percentage Reduction of Separately Regulated Pollutants</v>
      </c>
      <c r="D51" s="275" t="s">
        <v>642</v>
      </c>
      <c r="E51" s="275" t="s">
        <v>635</v>
      </c>
      <c r="F51" s="275" t="s">
        <v>643</v>
      </c>
      <c r="G51" s="275" t="s">
        <v>635</v>
      </c>
      <c r="H51" s="255">
        <v>349</v>
      </c>
      <c r="I51" s="297" t="s">
        <v>634</v>
      </c>
      <c r="J51" s="296" t="str">
        <f>IF(ISBLANK(INDEX('Policy Characteristics'!D:D,MATCH($C51,'Policy Characteristics'!$C:$C,0))),"",INDEX('Policy Characteristics'!D:D,MATCH($C51,'Policy Characteristics'!$C:$C,0)))</f>
        <v>Conventional Pollutant Standard</v>
      </c>
      <c r="K51" s="293" t="str">
        <f>IF(ISBLANK(INDEX('Policy Characteristics'!E:E,MATCH($C51,'Policy Characteristics'!$C:$C,0))),"",INDEX('Policy Characteristics'!E:E,MATCH($C51,'Policy Characteristics'!$C:$C,0)))</f>
        <v>trans reduce regulated pollutants</v>
      </c>
      <c r="L51" s="237">
        <f>IF(ISBLANK(INDEX('Policy Characteristics'!F:F,MATCH($C51,'Policy Characteristics'!$C:$C,0))),"",INDEX('Policy Characteristics'!F:F,MATCH($C51,'Policy Characteristics'!$C:$C,0)))</f>
        <v>0</v>
      </c>
      <c r="M51" s="237">
        <f>IF(ISBLANK(INDEX('Policy Characteristics'!G:G,MATCH($C51,'Policy Characteristics'!$C:$C,0))),"",INDEX('Policy Characteristics'!G:G,MATCH($C51,'Policy Characteristics'!$C:$C,0)))</f>
        <v>1</v>
      </c>
      <c r="N51" s="237">
        <f>IF(ISBLANK(INDEX('Policy Characteristics'!H:H,MATCH($C51,'Policy Characteristics'!$C:$C,0))),"",INDEX('Policy Characteristics'!H:H,MATCH($C51,'Policy Characteristics'!$C:$C,0)))</f>
        <v>0.02</v>
      </c>
      <c r="O51" s="293" t="str">
        <f>IF(ISBLANK(INDEX('Policy Characteristics'!I:I,MATCH($C51,'Policy Characteristics'!$C:$C,0))),"",INDEX('Policy Characteristics'!I:I,MATCH($C51,'Policy Characteristics'!$C:$C,0)))</f>
        <v>% reduction in emissions</v>
      </c>
      <c r="P51" s="29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1" s="293" t="str">
        <f>IF(ISBLANK(INDEX('Policy Characteristics'!K:K,MATCH($C51,'Policy Characteristics'!$C:$C,0))),"",INDEX('Policy Characteristics'!K:K,MATCH($C51,'Policy Characteristics'!$C:$C,0)))</f>
        <v>transportation-sector-main.html#conv-pol-stds</v>
      </c>
      <c r="R51" s="293" t="str">
        <f>IF(ISBLANK(INDEX('Policy Characteristics'!L:L,MATCH($C51,'Policy Characteristics'!$C:$C,0))),"",INDEX('Policy Characteristics'!L:L,MATCH($C51,'Policy Characteristics'!$C:$C,0)))</f>
        <v>conventional-pollutant-standards.html</v>
      </c>
    </row>
    <row r="52" spans="1:18" s="275" customFormat="1" x14ac:dyDescent="0.25">
      <c r="A52" s="293" t="str">
        <f>IF(ISBLANK(INDEX('Policy Characteristics'!A:A,MATCH($C52,'Policy Characteristics'!$C:$C,0))),"",INDEX('Policy Characteristics'!A:A,MATCH($C52,'Policy Characteristics'!$C:$C,0)))</f>
        <v>Transportation</v>
      </c>
      <c r="B52" s="294" t="str">
        <f>IF(ISBLANK(INDEX('Policy Characteristics'!B:B,MATCH($C52,'Policy Characteristics'!$C:$C,0))),"",INDEX('Policy Characteristics'!B:B,MATCH($C52,'Policy Characteristics'!$C:$C,0)))</f>
        <v>Conventional Pollutant Standards</v>
      </c>
      <c r="C52" s="293" t="str">
        <f t="shared" si="2"/>
        <v>Percentage Reduction of Separately Regulated Pollutants</v>
      </c>
      <c r="D52" s="275" t="s">
        <v>644</v>
      </c>
      <c r="E52" s="275" t="s">
        <v>621</v>
      </c>
      <c r="F52" s="275" t="s">
        <v>645</v>
      </c>
      <c r="G52" s="275" t="s">
        <v>623</v>
      </c>
      <c r="H52" s="255">
        <v>350</v>
      </c>
      <c r="I52" s="295" t="s">
        <v>624</v>
      </c>
      <c r="J52" s="296" t="str">
        <f>IF(ISBLANK(INDEX('Policy Characteristics'!D:D,MATCH($C52,'Policy Characteristics'!$C:$C,0))),"",INDEX('Policy Characteristics'!D:D,MATCH($C52,'Policy Characteristics'!$C:$C,0)))</f>
        <v>Conventional Pollutant Standard</v>
      </c>
      <c r="K52" s="293" t="str">
        <f>IF(ISBLANK(INDEX('Policy Characteristics'!E:E,MATCH($C52,'Policy Characteristics'!$C:$C,0))),"",INDEX('Policy Characteristics'!E:E,MATCH($C52,'Policy Characteristics'!$C:$C,0)))</f>
        <v>trans reduce regulated pollutants</v>
      </c>
      <c r="L52" s="237">
        <f>IF(ISBLANK(INDEX('Policy Characteristics'!F:F,MATCH($C52,'Policy Characteristics'!$C:$C,0))),"",INDEX('Policy Characteristics'!F:F,MATCH($C52,'Policy Characteristics'!$C:$C,0)))</f>
        <v>0</v>
      </c>
      <c r="M52" s="237">
        <f>IF(ISBLANK(INDEX('Policy Characteristics'!G:G,MATCH($C52,'Policy Characteristics'!$C:$C,0))),"",INDEX('Policy Characteristics'!G:G,MATCH($C52,'Policy Characteristics'!$C:$C,0)))</f>
        <v>1</v>
      </c>
      <c r="N52" s="237">
        <f>IF(ISBLANK(INDEX('Policy Characteristics'!H:H,MATCH($C52,'Policy Characteristics'!$C:$C,0))),"",INDEX('Policy Characteristics'!H:H,MATCH($C52,'Policy Characteristics'!$C:$C,0)))</f>
        <v>0.02</v>
      </c>
      <c r="O52" s="293" t="str">
        <f>IF(ISBLANK(INDEX('Policy Characteristics'!I:I,MATCH($C52,'Policy Characteristics'!$C:$C,0))),"",INDEX('Policy Characteristics'!I:I,MATCH($C52,'Policy Characteristics'!$C:$C,0)))</f>
        <v>% reduction in emissions</v>
      </c>
      <c r="P52" s="29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2" s="293" t="str">
        <f>IF(ISBLANK(INDEX('Policy Characteristics'!K:K,MATCH($C52,'Policy Characteristics'!$C:$C,0))),"",INDEX('Policy Characteristics'!K:K,MATCH($C52,'Policy Characteristics'!$C:$C,0)))</f>
        <v>transportation-sector-main.html#conv-pol-stds</v>
      </c>
      <c r="R52" s="293" t="str">
        <f>IF(ISBLANK(INDEX('Policy Characteristics'!L:L,MATCH($C52,'Policy Characteristics'!$C:$C,0))),"",INDEX('Policy Characteristics'!L:L,MATCH($C52,'Policy Characteristics'!$C:$C,0)))</f>
        <v>conventional-pollutant-standards.html</v>
      </c>
    </row>
    <row r="53" spans="1:18" s="275" customFormat="1" x14ac:dyDescent="0.25">
      <c r="A53" s="293" t="str">
        <f>IF(ISBLANK(INDEX('Policy Characteristics'!A:A,MATCH($C53,'Policy Characteristics'!$C:$C,0))),"",INDEX('Policy Characteristics'!A:A,MATCH($C53,'Policy Characteristics'!$C:$C,0)))</f>
        <v>Transportation</v>
      </c>
      <c r="B53" s="294" t="str">
        <f>IF(ISBLANK(INDEX('Policy Characteristics'!B:B,MATCH($C53,'Policy Characteristics'!$C:$C,0))),"",INDEX('Policy Characteristics'!B:B,MATCH($C53,'Policy Characteristics'!$C:$C,0)))</f>
        <v>Conventional Pollutant Standards</v>
      </c>
      <c r="C53" s="293" t="str">
        <f t="shared" si="2"/>
        <v>Percentage Reduction of Separately Regulated Pollutants</v>
      </c>
      <c r="D53" s="275" t="s">
        <v>644</v>
      </c>
      <c r="E53" s="275" t="s">
        <v>625</v>
      </c>
      <c r="F53" s="275" t="s">
        <v>645</v>
      </c>
      <c r="G53" s="275" t="s">
        <v>625</v>
      </c>
      <c r="H53" s="255">
        <v>351</v>
      </c>
      <c r="I53" s="295" t="s">
        <v>624</v>
      </c>
      <c r="J53" s="296" t="str">
        <f>IF(ISBLANK(INDEX('Policy Characteristics'!D:D,MATCH($C53,'Policy Characteristics'!$C:$C,0))),"",INDEX('Policy Characteristics'!D:D,MATCH($C53,'Policy Characteristics'!$C:$C,0)))</f>
        <v>Conventional Pollutant Standard</v>
      </c>
      <c r="K53" s="293" t="str">
        <f>IF(ISBLANK(INDEX('Policy Characteristics'!E:E,MATCH($C53,'Policy Characteristics'!$C:$C,0))),"",INDEX('Policy Characteristics'!E:E,MATCH($C53,'Policy Characteristics'!$C:$C,0)))</f>
        <v>trans reduce regulated pollutants</v>
      </c>
      <c r="L53" s="237">
        <f>IF(ISBLANK(INDEX('Policy Characteristics'!F:F,MATCH($C53,'Policy Characteristics'!$C:$C,0))),"",INDEX('Policy Characteristics'!F:F,MATCH($C53,'Policy Characteristics'!$C:$C,0)))</f>
        <v>0</v>
      </c>
      <c r="M53" s="237">
        <f>IF(ISBLANK(INDEX('Policy Characteristics'!G:G,MATCH($C53,'Policy Characteristics'!$C:$C,0))),"",INDEX('Policy Characteristics'!G:G,MATCH($C53,'Policy Characteristics'!$C:$C,0)))</f>
        <v>1</v>
      </c>
      <c r="N53" s="237">
        <f>IF(ISBLANK(INDEX('Policy Characteristics'!H:H,MATCH($C53,'Policy Characteristics'!$C:$C,0))),"",INDEX('Policy Characteristics'!H:H,MATCH($C53,'Policy Characteristics'!$C:$C,0)))</f>
        <v>0.02</v>
      </c>
      <c r="O53" s="293" t="str">
        <f>IF(ISBLANK(INDEX('Policy Characteristics'!I:I,MATCH($C53,'Policy Characteristics'!$C:$C,0))),"",INDEX('Policy Characteristics'!I:I,MATCH($C53,'Policy Characteristics'!$C:$C,0)))</f>
        <v>% reduction in emissions</v>
      </c>
      <c r="P53" s="29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3" s="293" t="str">
        <f>IF(ISBLANK(INDEX('Policy Characteristics'!K:K,MATCH($C53,'Policy Characteristics'!$C:$C,0))),"",INDEX('Policy Characteristics'!K:K,MATCH($C53,'Policy Characteristics'!$C:$C,0)))</f>
        <v>transportation-sector-main.html#conv-pol-stds</v>
      </c>
      <c r="R53" s="293" t="str">
        <f>IF(ISBLANK(INDEX('Policy Characteristics'!L:L,MATCH($C53,'Policy Characteristics'!$C:$C,0))),"",INDEX('Policy Characteristics'!L:L,MATCH($C53,'Policy Characteristics'!$C:$C,0)))</f>
        <v>conventional-pollutant-standards.html</v>
      </c>
    </row>
    <row r="54" spans="1:18" s="275" customFormat="1" x14ac:dyDescent="0.25">
      <c r="A54" s="293" t="str">
        <f>IF(ISBLANK(INDEX('Policy Characteristics'!A:A,MATCH($C54,'Policy Characteristics'!$C:$C,0))),"",INDEX('Policy Characteristics'!A:A,MATCH($C54,'Policy Characteristics'!$C:$C,0)))</f>
        <v>Transportation</v>
      </c>
      <c r="B54" s="294" t="str">
        <f>IF(ISBLANK(INDEX('Policy Characteristics'!B:B,MATCH($C54,'Policy Characteristics'!$C:$C,0))),"",INDEX('Policy Characteristics'!B:B,MATCH($C54,'Policy Characteristics'!$C:$C,0)))</f>
        <v>Conventional Pollutant Standards</v>
      </c>
      <c r="C54" s="293" t="str">
        <f t="shared" si="2"/>
        <v>Percentage Reduction of Separately Regulated Pollutants</v>
      </c>
      <c r="D54" s="275" t="s">
        <v>644</v>
      </c>
      <c r="E54" s="275" t="s">
        <v>626</v>
      </c>
      <c r="F54" s="275" t="s">
        <v>645</v>
      </c>
      <c r="G54" s="275" t="s">
        <v>626</v>
      </c>
      <c r="H54" s="255">
        <v>352</v>
      </c>
      <c r="I54" s="295" t="s">
        <v>624</v>
      </c>
      <c r="J54" s="296" t="str">
        <f>IF(ISBLANK(INDEX('Policy Characteristics'!D:D,MATCH($C54,'Policy Characteristics'!$C:$C,0))),"",INDEX('Policy Characteristics'!D:D,MATCH($C54,'Policy Characteristics'!$C:$C,0)))</f>
        <v>Conventional Pollutant Standard</v>
      </c>
      <c r="K54" s="293" t="str">
        <f>IF(ISBLANK(INDEX('Policy Characteristics'!E:E,MATCH($C54,'Policy Characteristics'!$C:$C,0))),"",INDEX('Policy Characteristics'!E:E,MATCH($C54,'Policy Characteristics'!$C:$C,0)))</f>
        <v>trans reduce regulated pollutants</v>
      </c>
      <c r="L54" s="237">
        <f>IF(ISBLANK(INDEX('Policy Characteristics'!F:F,MATCH($C54,'Policy Characteristics'!$C:$C,0))),"",INDEX('Policy Characteristics'!F:F,MATCH($C54,'Policy Characteristics'!$C:$C,0)))</f>
        <v>0</v>
      </c>
      <c r="M54" s="237">
        <f>IF(ISBLANK(INDEX('Policy Characteristics'!G:G,MATCH($C54,'Policy Characteristics'!$C:$C,0))),"",INDEX('Policy Characteristics'!G:G,MATCH($C54,'Policy Characteristics'!$C:$C,0)))</f>
        <v>1</v>
      </c>
      <c r="N54" s="237">
        <f>IF(ISBLANK(INDEX('Policy Characteristics'!H:H,MATCH($C54,'Policy Characteristics'!$C:$C,0))),"",INDEX('Policy Characteristics'!H:H,MATCH($C54,'Policy Characteristics'!$C:$C,0)))</f>
        <v>0.02</v>
      </c>
      <c r="O54" s="293" t="str">
        <f>IF(ISBLANK(INDEX('Policy Characteristics'!I:I,MATCH($C54,'Policy Characteristics'!$C:$C,0))),"",INDEX('Policy Characteristics'!I:I,MATCH($C54,'Policy Characteristics'!$C:$C,0)))</f>
        <v>% reduction in emissions</v>
      </c>
      <c r="P54" s="29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4" s="293" t="str">
        <f>IF(ISBLANK(INDEX('Policy Characteristics'!K:K,MATCH($C54,'Policy Characteristics'!$C:$C,0))),"",INDEX('Policy Characteristics'!K:K,MATCH($C54,'Policy Characteristics'!$C:$C,0)))</f>
        <v>transportation-sector-main.html#conv-pol-stds</v>
      </c>
      <c r="R54" s="293" t="str">
        <f>IF(ISBLANK(INDEX('Policy Characteristics'!L:L,MATCH($C54,'Policy Characteristics'!$C:$C,0))),"",INDEX('Policy Characteristics'!L:L,MATCH($C54,'Policy Characteristics'!$C:$C,0)))</f>
        <v>conventional-pollutant-standards.html</v>
      </c>
    </row>
    <row r="55" spans="1:18" s="275" customFormat="1" x14ac:dyDescent="0.25">
      <c r="A55" s="293" t="str">
        <f>IF(ISBLANK(INDEX('Policy Characteristics'!A:A,MATCH($C55,'Policy Characteristics'!$C:$C,0))),"",INDEX('Policy Characteristics'!A:A,MATCH($C55,'Policy Characteristics'!$C:$C,0)))</f>
        <v>Transportation</v>
      </c>
      <c r="B55" s="294" t="str">
        <f>IF(ISBLANK(INDEX('Policy Characteristics'!B:B,MATCH($C55,'Policy Characteristics'!$C:$C,0))),"",INDEX('Policy Characteristics'!B:B,MATCH($C55,'Policy Characteristics'!$C:$C,0)))</f>
        <v>Conventional Pollutant Standards</v>
      </c>
      <c r="C55" s="293" t="str">
        <f t="shared" si="2"/>
        <v>Percentage Reduction of Separately Regulated Pollutants</v>
      </c>
      <c r="D55" s="275" t="s">
        <v>644</v>
      </c>
      <c r="E55" s="275" t="s">
        <v>627</v>
      </c>
      <c r="F55" s="275" t="s">
        <v>645</v>
      </c>
      <c r="G55" s="275" t="s">
        <v>627</v>
      </c>
      <c r="H55" s="255">
        <v>353</v>
      </c>
      <c r="I55" s="295" t="s">
        <v>624</v>
      </c>
      <c r="J55" s="296" t="str">
        <f>IF(ISBLANK(INDEX('Policy Characteristics'!D:D,MATCH($C55,'Policy Characteristics'!$C:$C,0))),"",INDEX('Policy Characteristics'!D:D,MATCH($C55,'Policy Characteristics'!$C:$C,0)))</f>
        <v>Conventional Pollutant Standard</v>
      </c>
      <c r="K55" s="293" t="str">
        <f>IF(ISBLANK(INDEX('Policy Characteristics'!E:E,MATCH($C55,'Policy Characteristics'!$C:$C,0))),"",INDEX('Policy Characteristics'!E:E,MATCH($C55,'Policy Characteristics'!$C:$C,0)))</f>
        <v>trans reduce regulated pollutants</v>
      </c>
      <c r="L55" s="237">
        <f>IF(ISBLANK(INDEX('Policy Characteristics'!F:F,MATCH($C55,'Policy Characteristics'!$C:$C,0))),"",INDEX('Policy Characteristics'!F:F,MATCH($C55,'Policy Characteristics'!$C:$C,0)))</f>
        <v>0</v>
      </c>
      <c r="M55" s="237">
        <f>IF(ISBLANK(INDEX('Policy Characteristics'!G:G,MATCH($C55,'Policy Characteristics'!$C:$C,0))),"",INDEX('Policy Characteristics'!G:G,MATCH($C55,'Policy Characteristics'!$C:$C,0)))</f>
        <v>1</v>
      </c>
      <c r="N55" s="237">
        <f>IF(ISBLANK(INDEX('Policy Characteristics'!H:H,MATCH($C55,'Policy Characteristics'!$C:$C,0))),"",INDEX('Policy Characteristics'!H:H,MATCH($C55,'Policy Characteristics'!$C:$C,0)))</f>
        <v>0.02</v>
      </c>
      <c r="O55" s="293" t="str">
        <f>IF(ISBLANK(INDEX('Policy Characteristics'!I:I,MATCH($C55,'Policy Characteristics'!$C:$C,0))),"",INDEX('Policy Characteristics'!I:I,MATCH($C55,'Policy Characteristics'!$C:$C,0)))</f>
        <v>% reduction in emissions</v>
      </c>
      <c r="P55" s="29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5" s="293" t="str">
        <f>IF(ISBLANK(INDEX('Policy Characteristics'!K:K,MATCH($C55,'Policy Characteristics'!$C:$C,0))),"",INDEX('Policy Characteristics'!K:K,MATCH($C55,'Policy Characteristics'!$C:$C,0)))</f>
        <v>transportation-sector-main.html#conv-pol-stds</v>
      </c>
      <c r="R55" s="293" t="str">
        <f>IF(ISBLANK(INDEX('Policy Characteristics'!L:L,MATCH($C55,'Policy Characteristics'!$C:$C,0))),"",INDEX('Policy Characteristics'!L:L,MATCH($C55,'Policy Characteristics'!$C:$C,0)))</f>
        <v>conventional-pollutant-standards.html</v>
      </c>
    </row>
    <row r="56" spans="1:18" s="275" customFormat="1" x14ac:dyDescent="0.25">
      <c r="A56" s="293" t="str">
        <f>IF(ISBLANK(INDEX('Policy Characteristics'!A:A,MATCH($C56,'Policy Characteristics'!$C:$C,0))),"",INDEX('Policy Characteristics'!A:A,MATCH($C56,'Policy Characteristics'!$C:$C,0)))</f>
        <v>Transportation</v>
      </c>
      <c r="B56" s="294" t="str">
        <f>IF(ISBLANK(INDEX('Policy Characteristics'!B:B,MATCH($C56,'Policy Characteristics'!$C:$C,0))),"",INDEX('Policy Characteristics'!B:B,MATCH($C56,'Policy Characteristics'!$C:$C,0)))</f>
        <v>Conventional Pollutant Standards</v>
      </c>
      <c r="C56" s="293" t="str">
        <f t="shared" si="2"/>
        <v>Percentage Reduction of Separately Regulated Pollutants</v>
      </c>
      <c r="D56" s="275" t="s">
        <v>644</v>
      </c>
      <c r="E56" s="275" t="s">
        <v>628</v>
      </c>
      <c r="F56" s="275" t="s">
        <v>645</v>
      </c>
      <c r="G56" s="275" t="s">
        <v>629</v>
      </c>
      <c r="H56" s="255">
        <v>354</v>
      </c>
      <c r="I56" s="295" t="s">
        <v>624</v>
      </c>
      <c r="J56" s="296" t="str">
        <f>IF(ISBLANK(INDEX('Policy Characteristics'!D:D,MATCH($C56,'Policy Characteristics'!$C:$C,0))),"",INDEX('Policy Characteristics'!D:D,MATCH($C56,'Policy Characteristics'!$C:$C,0)))</f>
        <v>Conventional Pollutant Standard</v>
      </c>
      <c r="K56" s="293" t="str">
        <f>IF(ISBLANK(INDEX('Policy Characteristics'!E:E,MATCH($C56,'Policy Characteristics'!$C:$C,0))),"",INDEX('Policy Characteristics'!E:E,MATCH($C56,'Policy Characteristics'!$C:$C,0)))</f>
        <v>trans reduce regulated pollutants</v>
      </c>
      <c r="L56" s="237">
        <f>IF(ISBLANK(INDEX('Policy Characteristics'!F:F,MATCH($C56,'Policy Characteristics'!$C:$C,0))),"",INDEX('Policy Characteristics'!F:F,MATCH($C56,'Policy Characteristics'!$C:$C,0)))</f>
        <v>0</v>
      </c>
      <c r="M56" s="237">
        <f>IF(ISBLANK(INDEX('Policy Characteristics'!G:G,MATCH($C56,'Policy Characteristics'!$C:$C,0))),"",INDEX('Policy Characteristics'!G:G,MATCH($C56,'Policy Characteristics'!$C:$C,0)))</f>
        <v>1</v>
      </c>
      <c r="N56" s="237">
        <f>IF(ISBLANK(INDEX('Policy Characteristics'!H:H,MATCH($C56,'Policy Characteristics'!$C:$C,0))),"",INDEX('Policy Characteristics'!H:H,MATCH($C56,'Policy Characteristics'!$C:$C,0)))</f>
        <v>0.02</v>
      </c>
      <c r="O56" s="293" t="str">
        <f>IF(ISBLANK(INDEX('Policy Characteristics'!I:I,MATCH($C56,'Policy Characteristics'!$C:$C,0))),"",INDEX('Policy Characteristics'!I:I,MATCH($C56,'Policy Characteristics'!$C:$C,0)))</f>
        <v>% reduction in emissions</v>
      </c>
      <c r="P56" s="29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6" s="293" t="str">
        <f>IF(ISBLANK(INDEX('Policy Characteristics'!K:K,MATCH($C56,'Policy Characteristics'!$C:$C,0))),"",INDEX('Policy Characteristics'!K:K,MATCH($C56,'Policy Characteristics'!$C:$C,0)))</f>
        <v>transportation-sector-main.html#conv-pol-stds</v>
      </c>
      <c r="R56" s="293" t="str">
        <f>IF(ISBLANK(INDEX('Policy Characteristics'!L:L,MATCH($C56,'Policy Characteristics'!$C:$C,0))),"",INDEX('Policy Characteristics'!L:L,MATCH($C56,'Policy Characteristics'!$C:$C,0)))</f>
        <v>conventional-pollutant-standards.html</v>
      </c>
    </row>
    <row r="57" spans="1:18" s="275" customFormat="1" x14ac:dyDescent="0.25">
      <c r="A57" s="293" t="str">
        <f>IF(ISBLANK(INDEX('Policy Characteristics'!A:A,MATCH($C57,'Policy Characteristics'!$C:$C,0))),"",INDEX('Policy Characteristics'!A:A,MATCH($C57,'Policy Characteristics'!$C:$C,0)))</f>
        <v>Transportation</v>
      </c>
      <c r="B57" s="294" t="str">
        <f>IF(ISBLANK(INDEX('Policy Characteristics'!B:B,MATCH($C57,'Policy Characteristics'!$C:$C,0))),"",INDEX('Policy Characteristics'!B:B,MATCH($C57,'Policy Characteristics'!$C:$C,0)))</f>
        <v>Conventional Pollutant Standards</v>
      </c>
      <c r="C57" s="293" t="str">
        <f t="shared" si="2"/>
        <v>Percentage Reduction of Separately Regulated Pollutants</v>
      </c>
      <c r="D57" s="275" t="s">
        <v>644</v>
      </c>
      <c r="E57" s="275" t="s">
        <v>630</v>
      </c>
      <c r="F57" s="275" t="s">
        <v>645</v>
      </c>
      <c r="G57" s="275" t="s">
        <v>630</v>
      </c>
      <c r="H57" s="255">
        <v>355</v>
      </c>
      <c r="I57" s="295" t="s">
        <v>624</v>
      </c>
      <c r="J57" s="296" t="str">
        <f>IF(ISBLANK(INDEX('Policy Characteristics'!D:D,MATCH($C57,'Policy Characteristics'!$C:$C,0))),"",INDEX('Policy Characteristics'!D:D,MATCH($C57,'Policy Characteristics'!$C:$C,0)))</f>
        <v>Conventional Pollutant Standard</v>
      </c>
      <c r="K57" s="293" t="str">
        <f>IF(ISBLANK(INDEX('Policy Characteristics'!E:E,MATCH($C57,'Policy Characteristics'!$C:$C,0))),"",INDEX('Policy Characteristics'!E:E,MATCH($C57,'Policy Characteristics'!$C:$C,0)))</f>
        <v>trans reduce regulated pollutants</v>
      </c>
      <c r="L57" s="237">
        <f>IF(ISBLANK(INDEX('Policy Characteristics'!F:F,MATCH($C57,'Policy Characteristics'!$C:$C,0))),"",INDEX('Policy Characteristics'!F:F,MATCH($C57,'Policy Characteristics'!$C:$C,0)))</f>
        <v>0</v>
      </c>
      <c r="M57" s="237">
        <f>IF(ISBLANK(INDEX('Policy Characteristics'!G:G,MATCH($C57,'Policy Characteristics'!$C:$C,0))),"",INDEX('Policy Characteristics'!G:G,MATCH($C57,'Policy Characteristics'!$C:$C,0)))</f>
        <v>1</v>
      </c>
      <c r="N57" s="237">
        <f>IF(ISBLANK(INDEX('Policy Characteristics'!H:H,MATCH($C57,'Policy Characteristics'!$C:$C,0))),"",INDEX('Policy Characteristics'!H:H,MATCH($C57,'Policy Characteristics'!$C:$C,0)))</f>
        <v>0.02</v>
      </c>
      <c r="O57" s="293" t="str">
        <f>IF(ISBLANK(INDEX('Policy Characteristics'!I:I,MATCH($C57,'Policy Characteristics'!$C:$C,0))),"",INDEX('Policy Characteristics'!I:I,MATCH($C57,'Policy Characteristics'!$C:$C,0)))</f>
        <v>% reduction in emissions</v>
      </c>
      <c r="P57" s="29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7" s="293" t="str">
        <f>IF(ISBLANK(INDEX('Policy Characteristics'!K:K,MATCH($C57,'Policy Characteristics'!$C:$C,0))),"",INDEX('Policy Characteristics'!K:K,MATCH($C57,'Policy Characteristics'!$C:$C,0)))</f>
        <v>transportation-sector-main.html#conv-pol-stds</v>
      </c>
      <c r="R57" s="293" t="str">
        <f>IF(ISBLANK(INDEX('Policy Characteristics'!L:L,MATCH($C57,'Policy Characteristics'!$C:$C,0))),"",INDEX('Policy Characteristics'!L:L,MATCH($C57,'Policy Characteristics'!$C:$C,0)))</f>
        <v>conventional-pollutant-standards.html</v>
      </c>
    </row>
    <row r="58" spans="1:18" s="275" customFormat="1" x14ac:dyDescent="0.25">
      <c r="A58" s="293" t="str">
        <f>IF(ISBLANK(INDEX('Policy Characteristics'!A:A,MATCH($C58,'Policy Characteristics'!$C:$C,0))),"",INDEX('Policy Characteristics'!A:A,MATCH($C58,'Policy Characteristics'!$C:$C,0)))</f>
        <v>Transportation</v>
      </c>
      <c r="B58" s="294" t="str">
        <f>IF(ISBLANK(INDEX('Policy Characteristics'!B:B,MATCH($C58,'Policy Characteristics'!$C:$C,0))),"",INDEX('Policy Characteristics'!B:B,MATCH($C58,'Policy Characteristics'!$C:$C,0)))</f>
        <v>Conventional Pollutant Standards</v>
      </c>
      <c r="C58" s="293" t="str">
        <f t="shared" si="2"/>
        <v>Percentage Reduction of Separately Regulated Pollutants</v>
      </c>
      <c r="D58" s="275" t="s">
        <v>644</v>
      </c>
      <c r="E58" s="275" t="s">
        <v>631</v>
      </c>
      <c r="F58" s="275" t="s">
        <v>645</v>
      </c>
      <c r="G58" s="275" t="s">
        <v>631</v>
      </c>
      <c r="H58" s="255">
        <v>356</v>
      </c>
      <c r="I58" s="295" t="s">
        <v>624</v>
      </c>
      <c r="J58" s="296" t="str">
        <f>IF(ISBLANK(INDEX('Policy Characteristics'!D:D,MATCH($C58,'Policy Characteristics'!$C:$C,0))),"",INDEX('Policy Characteristics'!D:D,MATCH($C58,'Policy Characteristics'!$C:$C,0)))</f>
        <v>Conventional Pollutant Standard</v>
      </c>
      <c r="K58" s="293" t="str">
        <f>IF(ISBLANK(INDEX('Policy Characteristics'!E:E,MATCH($C58,'Policy Characteristics'!$C:$C,0))),"",INDEX('Policy Characteristics'!E:E,MATCH($C58,'Policy Characteristics'!$C:$C,0)))</f>
        <v>trans reduce regulated pollutants</v>
      </c>
      <c r="L58" s="237">
        <f>IF(ISBLANK(INDEX('Policy Characteristics'!F:F,MATCH($C58,'Policy Characteristics'!$C:$C,0))),"",INDEX('Policy Characteristics'!F:F,MATCH($C58,'Policy Characteristics'!$C:$C,0)))</f>
        <v>0</v>
      </c>
      <c r="M58" s="237">
        <f>IF(ISBLANK(INDEX('Policy Characteristics'!G:G,MATCH($C58,'Policy Characteristics'!$C:$C,0))),"",INDEX('Policy Characteristics'!G:G,MATCH($C58,'Policy Characteristics'!$C:$C,0)))</f>
        <v>1</v>
      </c>
      <c r="N58" s="237">
        <f>IF(ISBLANK(INDEX('Policy Characteristics'!H:H,MATCH($C58,'Policy Characteristics'!$C:$C,0))),"",INDEX('Policy Characteristics'!H:H,MATCH($C58,'Policy Characteristics'!$C:$C,0)))</f>
        <v>0.02</v>
      </c>
      <c r="O58" s="293" t="str">
        <f>IF(ISBLANK(INDEX('Policy Characteristics'!I:I,MATCH($C58,'Policy Characteristics'!$C:$C,0))),"",INDEX('Policy Characteristics'!I:I,MATCH($C58,'Policy Characteristics'!$C:$C,0)))</f>
        <v>% reduction in emissions</v>
      </c>
      <c r="P58" s="29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8" s="293" t="str">
        <f>IF(ISBLANK(INDEX('Policy Characteristics'!K:K,MATCH($C58,'Policy Characteristics'!$C:$C,0))),"",INDEX('Policy Characteristics'!K:K,MATCH($C58,'Policy Characteristics'!$C:$C,0)))</f>
        <v>transportation-sector-main.html#conv-pol-stds</v>
      </c>
      <c r="R58" s="293" t="str">
        <f>IF(ISBLANK(INDEX('Policy Characteristics'!L:L,MATCH($C58,'Policy Characteristics'!$C:$C,0))),"",INDEX('Policy Characteristics'!L:L,MATCH($C58,'Policy Characteristics'!$C:$C,0)))</f>
        <v>conventional-pollutant-standards.html</v>
      </c>
    </row>
    <row r="59" spans="1:18" s="275" customFormat="1" x14ac:dyDescent="0.25">
      <c r="A59" s="293" t="str">
        <f>IF(ISBLANK(INDEX('Policy Characteristics'!A:A,MATCH($C59,'Policy Characteristics'!$C:$C,0))),"",INDEX('Policy Characteristics'!A:A,MATCH($C59,'Policy Characteristics'!$C:$C,0)))</f>
        <v>Transportation</v>
      </c>
      <c r="B59" s="294" t="str">
        <f>IF(ISBLANK(INDEX('Policy Characteristics'!B:B,MATCH($C59,'Policy Characteristics'!$C:$C,0))),"",INDEX('Policy Characteristics'!B:B,MATCH($C59,'Policy Characteristics'!$C:$C,0)))</f>
        <v>Conventional Pollutant Standards</v>
      </c>
      <c r="C59" s="293" t="str">
        <f t="shared" si="2"/>
        <v>Percentage Reduction of Separately Regulated Pollutants</v>
      </c>
      <c r="D59" s="275" t="s">
        <v>644</v>
      </c>
      <c r="E59" s="275" t="s">
        <v>632</v>
      </c>
      <c r="F59" s="275" t="s">
        <v>645</v>
      </c>
      <c r="G59" s="275" t="s">
        <v>632</v>
      </c>
      <c r="H59" s="255">
        <v>357</v>
      </c>
      <c r="I59" s="295" t="s">
        <v>624</v>
      </c>
      <c r="J59" s="296" t="str">
        <f>IF(ISBLANK(INDEX('Policy Characteristics'!D:D,MATCH($C59,'Policy Characteristics'!$C:$C,0))),"",INDEX('Policy Characteristics'!D:D,MATCH($C59,'Policy Characteristics'!$C:$C,0)))</f>
        <v>Conventional Pollutant Standard</v>
      </c>
      <c r="K59" s="293" t="str">
        <f>IF(ISBLANK(INDEX('Policy Characteristics'!E:E,MATCH($C59,'Policy Characteristics'!$C:$C,0))),"",INDEX('Policy Characteristics'!E:E,MATCH($C59,'Policy Characteristics'!$C:$C,0)))</f>
        <v>trans reduce regulated pollutants</v>
      </c>
      <c r="L59" s="237">
        <f>IF(ISBLANK(INDEX('Policy Characteristics'!F:F,MATCH($C59,'Policy Characteristics'!$C:$C,0))),"",INDEX('Policy Characteristics'!F:F,MATCH($C59,'Policy Characteristics'!$C:$C,0)))</f>
        <v>0</v>
      </c>
      <c r="M59" s="237">
        <f>IF(ISBLANK(INDEX('Policy Characteristics'!G:G,MATCH($C59,'Policy Characteristics'!$C:$C,0))),"",INDEX('Policy Characteristics'!G:G,MATCH($C59,'Policy Characteristics'!$C:$C,0)))</f>
        <v>1</v>
      </c>
      <c r="N59" s="237">
        <f>IF(ISBLANK(INDEX('Policy Characteristics'!H:H,MATCH($C59,'Policy Characteristics'!$C:$C,0))),"",INDEX('Policy Characteristics'!H:H,MATCH($C59,'Policy Characteristics'!$C:$C,0)))</f>
        <v>0.02</v>
      </c>
      <c r="O59" s="293" t="str">
        <f>IF(ISBLANK(INDEX('Policy Characteristics'!I:I,MATCH($C59,'Policy Characteristics'!$C:$C,0))),"",INDEX('Policy Characteristics'!I:I,MATCH($C59,'Policy Characteristics'!$C:$C,0)))</f>
        <v>% reduction in emissions</v>
      </c>
      <c r="P59" s="29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59" s="293" t="str">
        <f>IF(ISBLANK(INDEX('Policy Characteristics'!K:K,MATCH($C59,'Policy Characteristics'!$C:$C,0))),"",INDEX('Policy Characteristics'!K:K,MATCH($C59,'Policy Characteristics'!$C:$C,0)))</f>
        <v>transportation-sector-main.html#conv-pol-stds</v>
      </c>
      <c r="R59" s="293" t="str">
        <f>IF(ISBLANK(INDEX('Policy Characteristics'!L:L,MATCH($C59,'Policy Characteristics'!$C:$C,0))),"",INDEX('Policy Characteristics'!L:L,MATCH($C59,'Policy Characteristics'!$C:$C,0)))</f>
        <v>conventional-pollutant-standards.html</v>
      </c>
    </row>
    <row r="60" spans="1:18" s="275" customFormat="1" x14ac:dyDescent="0.25">
      <c r="A60" s="293" t="str">
        <f>IF(ISBLANK(INDEX('Policy Characteristics'!A:A,MATCH($C60,'Policy Characteristics'!$C:$C,0))),"",INDEX('Policy Characteristics'!A:A,MATCH($C60,'Policy Characteristics'!$C:$C,0)))</f>
        <v>Transportation</v>
      </c>
      <c r="B60" s="294" t="str">
        <f>IF(ISBLANK(INDEX('Policy Characteristics'!B:B,MATCH($C60,'Policy Characteristics'!$C:$C,0))),"",INDEX('Policy Characteristics'!B:B,MATCH($C60,'Policy Characteristics'!$C:$C,0)))</f>
        <v>Conventional Pollutant Standards</v>
      </c>
      <c r="C60" s="293" t="str">
        <f t="shared" si="2"/>
        <v>Percentage Reduction of Separately Regulated Pollutants</v>
      </c>
      <c r="D60" s="275" t="s">
        <v>644</v>
      </c>
      <c r="E60" s="275" t="s">
        <v>633</v>
      </c>
      <c r="F60" s="275" t="s">
        <v>645</v>
      </c>
      <c r="G60" s="275" t="s">
        <v>633</v>
      </c>
      <c r="H60" s="255">
        <v>358</v>
      </c>
      <c r="I60" s="297" t="s">
        <v>634</v>
      </c>
      <c r="J60" s="296" t="str">
        <f>IF(ISBLANK(INDEX('Policy Characteristics'!D:D,MATCH($C60,'Policy Characteristics'!$C:$C,0))),"",INDEX('Policy Characteristics'!D:D,MATCH($C60,'Policy Characteristics'!$C:$C,0)))</f>
        <v>Conventional Pollutant Standard</v>
      </c>
      <c r="K60" s="293" t="str">
        <f>IF(ISBLANK(INDEX('Policy Characteristics'!E:E,MATCH($C60,'Policy Characteristics'!$C:$C,0))),"",INDEX('Policy Characteristics'!E:E,MATCH($C60,'Policy Characteristics'!$C:$C,0)))</f>
        <v>trans reduce regulated pollutants</v>
      </c>
      <c r="L60" s="237">
        <f>IF(ISBLANK(INDEX('Policy Characteristics'!F:F,MATCH($C60,'Policy Characteristics'!$C:$C,0))),"",INDEX('Policy Characteristics'!F:F,MATCH($C60,'Policy Characteristics'!$C:$C,0)))</f>
        <v>0</v>
      </c>
      <c r="M60" s="237">
        <f>IF(ISBLANK(INDEX('Policy Characteristics'!G:G,MATCH($C60,'Policy Characteristics'!$C:$C,0))),"",INDEX('Policy Characteristics'!G:G,MATCH($C60,'Policy Characteristics'!$C:$C,0)))</f>
        <v>1</v>
      </c>
      <c r="N60" s="237">
        <f>IF(ISBLANK(INDEX('Policy Characteristics'!H:H,MATCH($C60,'Policy Characteristics'!$C:$C,0))),"",INDEX('Policy Characteristics'!H:H,MATCH($C60,'Policy Characteristics'!$C:$C,0)))</f>
        <v>0.02</v>
      </c>
      <c r="O60" s="293" t="str">
        <f>IF(ISBLANK(INDEX('Policy Characteristics'!I:I,MATCH($C60,'Policy Characteristics'!$C:$C,0))),"",INDEX('Policy Characteristics'!I:I,MATCH($C60,'Policy Characteristics'!$C:$C,0)))</f>
        <v>% reduction in emissions</v>
      </c>
      <c r="P60" s="29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0" s="293" t="str">
        <f>IF(ISBLANK(INDEX('Policy Characteristics'!K:K,MATCH($C60,'Policy Characteristics'!$C:$C,0))),"",INDEX('Policy Characteristics'!K:K,MATCH($C60,'Policy Characteristics'!$C:$C,0)))</f>
        <v>transportation-sector-main.html#conv-pol-stds</v>
      </c>
      <c r="R60" s="293" t="str">
        <f>IF(ISBLANK(INDEX('Policy Characteristics'!L:L,MATCH($C60,'Policy Characteristics'!$C:$C,0))),"",INDEX('Policy Characteristics'!L:L,MATCH($C60,'Policy Characteristics'!$C:$C,0)))</f>
        <v>conventional-pollutant-standards.html</v>
      </c>
    </row>
    <row r="61" spans="1:18" s="275" customFormat="1" x14ac:dyDescent="0.25">
      <c r="A61" s="293" t="str">
        <f>IF(ISBLANK(INDEX('Policy Characteristics'!A:A,MATCH($C61,'Policy Characteristics'!$C:$C,0))),"",INDEX('Policy Characteristics'!A:A,MATCH($C61,'Policy Characteristics'!$C:$C,0)))</f>
        <v>Transportation</v>
      </c>
      <c r="B61" s="294" t="str">
        <f>IF(ISBLANK(INDEX('Policy Characteristics'!B:B,MATCH($C61,'Policy Characteristics'!$C:$C,0))),"",INDEX('Policy Characteristics'!B:B,MATCH($C61,'Policy Characteristics'!$C:$C,0)))</f>
        <v>Conventional Pollutant Standards</v>
      </c>
      <c r="C61" s="293" t="str">
        <f t="shared" si="2"/>
        <v>Percentage Reduction of Separately Regulated Pollutants</v>
      </c>
      <c r="D61" s="275" t="s">
        <v>644</v>
      </c>
      <c r="E61" s="275" t="s">
        <v>635</v>
      </c>
      <c r="F61" s="275" t="s">
        <v>645</v>
      </c>
      <c r="G61" s="275" t="s">
        <v>635</v>
      </c>
      <c r="H61" s="255">
        <v>359</v>
      </c>
      <c r="I61" s="297" t="s">
        <v>634</v>
      </c>
      <c r="J61" s="296" t="str">
        <f>IF(ISBLANK(INDEX('Policy Characteristics'!D:D,MATCH($C61,'Policy Characteristics'!$C:$C,0))),"",INDEX('Policy Characteristics'!D:D,MATCH($C61,'Policy Characteristics'!$C:$C,0)))</f>
        <v>Conventional Pollutant Standard</v>
      </c>
      <c r="K61" s="293" t="str">
        <f>IF(ISBLANK(INDEX('Policy Characteristics'!E:E,MATCH($C61,'Policy Characteristics'!$C:$C,0))),"",INDEX('Policy Characteristics'!E:E,MATCH($C61,'Policy Characteristics'!$C:$C,0)))</f>
        <v>trans reduce regulated pollutants</v>
      </c>
      <c r="L61" s="237">
        <f>IF(ISBLANK(INDEX('Policy Characteristics'!F:F,MATCH($C61,'Policy Characteristics'!$C:$C,0))),"",INDEX('Policy Characteristics'!F:F,MATCH($C61,'Policy Characteristics'!$C:$C,0)))</f>
        <v>0</v>
      </c>
      <c r="M61" s="237">
        <f>IF(ISBLANK(INDEX('Policy Characteristics'!G:G,MATCH($C61,'Policy Characteristics'!$C:$C,0))),"",INDEX('Policy Characteristics'!G:G,MATCH($C61,'Policy Characteristics'!$C:$C,0)))</f>
        <v>1</v>
      </c>
      <c r="N61" s="237">
        <f>IF(ISBLANK(INDEX('Policy Characteristics'!H:H,MATCH($C61,'Policy Characteristics'!$C:$C,0))),"",INDEX('Policy Characteristics'!H:H,MATCH($C61,'Policy Characteristics'!$C:$C,0)))</f>
        <v>0.02</v>
      </c>
      <c r="O61" s="293" t="str">
        <f>IF(ISBLANK(INDEX('Policy Characteristics'!I:I,MATCH($C61,'Policy Characteristics'!$C:$C,0))),"",INDEX('Policy Characteristics'!I:I,MATCH($C61,'Policy Characteristics'!$C:$C,0)))</f>
        <v>% reduction in emissions</v>
      </c>
      <c r="P61" s="29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Since 2015, the 24-hour Canadian Ambient Air Quality Standards (CAAQS) for PM2.5, the most harmful type of particulate for human health, declined from 28 µg/m^3 to 27  µg/m^3, a reduction of 4%.</v>
      </c>
      <c r="Q61" s="293" t="str">
        <f>IF(ISBLANK(INDEX('Policy Characteristics'!K:K,MATCH($C61,'Policy Characteristics'!$C:$C,0))),"",INDEX('Policy Characteristics'!K:K,MATCH($C61,'Policy Characteristics'!$C:$C,0)))</f>
        <v>transportation-sector-main.html#conv-pol-stds</v>
      </c>
      <c r="R61" s="293" t="str">
        <f>IF(ISBLANK(INDEX('Policy Characteristics'!L:L,MATCH($C61,'Policy Characteristics'!$C:$C,0))),"",INDEX('Policy Characteristics'!L:L,MATCH($C61,'Policy Characteristics'!$C:$C,0)))</f>
        <v>conventional-pollutant-standards.html</v>
      </c>
    </row>
    <row r="62" spans="1:18" s="275" customFormat="1" x14ac:dyDescent="0.25">
      <c r="A62" s="293" t="str">
        <f>IF(ISBLANK(INDEX('Policy Characteristics'!A:A,MATCH($C62,'Policy Characteristics'!$C:$C,0))),"",INDEX('Policy Characteristics'!A:A,MATCH($C62,'Policy Characteristics'!$C:$C,0)))</f>
        <v>Transportation</v>
      </c>
      <c r="B62" s="294" t="str">
        <f>IF(ISBLANK(INDEX('Policy Characteristics'!B:B,MATCH($C62,'Policy Characteristics'!$C:$C,0))),"",INDEX('Policy Characteristics'!B:B,MATCH($C62,'Policy Characteristics'!$C:$C,0)))</f>
        <v>Electric Vehicle Charger Deployment</v>
      </c>
      <c r="C62" s="275" t="s">
        <v>68</v>
      </c>
      <c r="H62" s="255">
        <v>360</v>
      </c>
      <c r="I62" s="297" t="s">
        <v>634</v>
      </c>
      <c r="J62" s="296" t="str">
        <f>IF(ISBLANK(INDEX('Policy Characteristics'!D:D,MATCH($C62,'Policy Characteristics'!$C:$C,0))),"",INDEX('Policy Characteristics'!D:D,MATCH($C62,'Policy Characteristics'!$C:$C,0)))</f>
        <v>EV Charger Deployment</v>
      </c>
      <c r="K62" s="293" t="str">
        <f>IF(ISBLANK(INDEX('Policy Characteristics'!E:E,MATCH($C62,'Policy Characteristics'!$C:$C,0))),"",INDEX('Policy Characteristics'!E:E,MATCH($C62,'Policy Characteristics'!$C:$C,0)))</f>
        <v>trans EV charger deployment</v>
      </c>
      <c r="L62" s="293">
        <f>IF(ISBLANK(INDEX('Policy Characteristics'!F:F,MATCH($C62,'Policy Characteristics'!$C:$C,0))),"",INDEX('Policy Characteristics'!F:F,MATCH($C62,'Policy Characteristics'!$C:$C,0)))</f>
        <v>0</v>
      </c>
      <c r="M62" s="293">
        <f>IF(ISBLANK(INDEX('Policy Characteristics'!G:G,MATCH($C62,'Policy Characteristics'!$C:$C,0))),"",INDEX('Policy Characteristics'!G:G,MATCH($C62,'Policy Characteristics'!$C:$C,0)))</f>
        <v>300</v>
      </c>
      <c r="N62" s="293">
        <f>IF(ISBLANK(INDEX('Policy Characteristics'!H:H,MATCH($C62,'Policy Characteristics'!$C:$C,0))),"",INDEX('Policy Characteristics'!H:H,MATCH($C62,'Policy Characteristics'!$C:$C,0)))</f>
        <v>5</v>
      </c>
      <c r="O62" s="293" t="str">
        <f>IF(ISBLANK(INDEX('Policy Characteristics'!I:I,MATCH($C62,'Policy Characteristics'!$C:$C,0))),"",INDEX('Policy Characteristics'!I:I,MATCH($C62,'Policy Characteristics'!$C:$C,0)))</f>
        <v>chargers / 100k pop</v>
      </c>
      <c r="P62" s="293"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December 2021, Canada had 15,723 chargers, or just over 40 chargers per 100k pop. In 2021, Canada had 12,327 gas stations with an average of 8 fuel pumps each, or about 260 pumps per 100k pop. Therefore, a lever setting of 220 would cause the 2021 population density of EV chargers to equal that of fuel pumps.</v>
      </c>
      <c r="Q62" s="293" t="str">
        <f>IF(ISBLANK(INDEX('Policy Characteristics'!K:K,MATCH($C62,'Policy Characteristics'!$C:$C,0))),"",INDEX('Policy Characteristics'!K:K,MATCH($C62,'Policy Characteristics'!$C:$C,0)))</f>
        <v/>
      </c>
      <c r="R62" s="293" t="str">
        <f>IF(ISBLANK(INDEX('Policy Characteristics'!L:L,MATCH($C62,'Policy Characteristics'!$C:$C,0))),"",INDEX('Policy Characteristics'!L:L,MATCH($C62,'Policy Characteristics'!$C:$C,0)))</f>
        <v>ev-charger-deployment.html</v>
      </c>
    </row>
    <row r="63" spans="1:18" s="275" customFormat="1" x14ac:dyDescent="0.25">
      <c r="A63" s="293" t="str">
        <f>IF(ISBLANK(INDEX('Policy Characteristics'!A:A,MATCH($C63,'Policy Characteristics'!$C:$C,0))),"",INDEX('Policy Characteristics'!A:A,MATCH($C63,'Policy Characteristics'!$C:$C,0)))</f>
        <v>Transportation</v>
      </c>
      <c r="B63" s="294" t="str">
        <f>IF(ISBLANK(INDEX('Policy Characteristics'!B:B,MATCH($C63,'Policy Characteristics'!$C:$C,0))),"",INDEX('Policy Characteristics'!B:B,MATCH($C63,'Policy Characteristics'!$C:$C,0)))</f>
        <v>Electric Vehicle Range &amp; Charging Time</v>
      </c>
      <c r="C63" s="275" t="s">
        <v>75</v>
      </c>
      <c r="D63" s="298"/>
      <c r="E63" s="298"/>
      <c r="F63" s="298"/>
      <c r="G63" s="298"/>
      <c r="H63" s="255">
        <v>361</v>
      </c>
      <c r="I63" s="295" t="s">
        <v>634</v>
      </c>
      <c r="J63" s="296" t="str">
        <f>IF(ISBLANK(INDEX('Policy Characteristics'!D:D,MATCH($C63,'Policy Characteristics'!$C:$C,0))),"",INDEX('Policy Characteristics'!D:D,MATCH($C63,'Policy Characteristics'!$C:$C,0)))</f>
        <v>EV Range &amp; Charging Time</v>
      </c>
      <c r="K63" s="293" t="str">
        <f>IF(ISBLANK(INDEX('Policy Characteristics'!E:E,MATCH($C63,'Policy Characteristics'!$C:$C,0))),"",INDEX('Policy Characteristics'!E:E,MATCH($C63,'Policy Characteristics'!$C:$C,0)))</f>
        <v>trans reduce EV range anxiety and charging time</v>
      </c>
      <c r="L63" s="237">
        <f>IF(ISBLANK(INDEX('Policy Characteristics'!F:F,MATCH($C63,'Policy Characteristics'!$C:$C,0))),"",INDEX('Policy Characteristics'!F:F,MATCH($C63,'Policy Characteristics'!$C:$C,0)))</f>
        <v>0</v>
      </c>
      <c r="M63" s="237">
        <f>IF(ISBLANK(INDEX('Policy Characteristics'!G:G,MATCH($C63,'Policy Characteristics'!$C:$C,0))),"",INDEX('Policy Characteristics'!G:G,MATCH($C63,'Policy Characteristics'!$C:$C,0)))</f>
        <v>1</v>
      </c>
      <c r="N63" s="237">
        <f>IF(ISBLANK(INDEX('Policy Characteristics'!H:H,MATCH($C63,'Policy Characteristics'!$C:$C,0))),"",INDEX('Policy Characteristics'!H:H,MATCH($C63,'Policy Characteristics'!$C:$C,0)))</f>
        <v>0.02</v>
      </c>
      <c r="O63" s="293" t="str">
        <f>IF(ISBLANK(INDEX('Policy Characteristics'!I:I,MATCH($C63,'Policy Characteristics'!$C:$C,0))),"",INDEX('Policy Characteristics'!I:I,MATCH($C63,'Policy Characteristics'!$C:$C,0)))</f>
        <v>% reduction in concern</v>
      </c>
      <c r="P63" s="29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Canadian model year 2020 all-electric (not hybrid) vehicles had ranges from 175 to 500 km, and the typical charging time was 0.5-0.75 hours (with a DC Fast charger) or 6-10 hours (with a Level 2 charger).</v>
      </c>
      <c r="Q63" s="293" t="str">
        <f>IF(ISBLANK(INDEX('Policy Characteristics'!K:K,MATCH($C63,'Policy Characteristics'!$C:$C,0))),"",INDEX('Policy Characteristics'!K:K,MATCH($C63,'Policy Characteristics'!$C:$C,0)))</f>
        <v/>
      </c>
      <c r="R63" s="293" t="str">
        <f>IF(ISBLANK(INDEX('Policy Characteristics'!L:L,MATCH($C63,'Policy Characteristics'!$C:$C,0))),"",INDEX('Policy Characteristics'!L:L,MATCH($C63,'Policy Characteristics'!$C:$C,0)))</f>
        <v>reduce-range-anxiety-charging-time.html</v>
      </c>
    </row>
    <row r="64" spans="1:18" s="275" customFormat="1" x14ac:dyDescent="0.25">
      <c r="A64" s="293" t="str">
        <f>IF(ISBLANK(INDEX('Policy Characteristics'!A:A,MATCH($C64,'Policy Characteristics'!$C:$C,0))),"",INDEX('Policy Characteristics'!A:A,MATCH($C64,'Policy Characteristics'!$C:$C,0)))</f>
        <v>Transportation</v>
      </c>
      <c r="B64" s="294" t="str">
        <f>IF(ISBLANK(INDEX('Policy Characteristics'!B:B,MATCH($C64,'Policy Characteristics'!$C:$C,0))),"",INDEX('Policy Characteristics'!B:B,MATCH($C64,'Policy Characteristics'!$C:$C,0)))</f>
        <v>Electric Vehicle Sales Standard</v>
      </c>
      <c r="C64" s="275" t="s">
        <v>83</v>
      </c>
      <c r="D64" s="298" t="s">
        <v>646</v>
      </c>
      <c r="E64" s="298" t="s">
        <v>620</v>
      </c>
      <c r="F64" s="298" t="s">
        <v>647</v>
      </c>
      <c r="G64" s="303" t="s">
        <v>648</v>
      </c>
      <c r="H64" s="20">
        <v>186</v>
      </c>
      <c r="I64" s="304" t="s">
        <v>624</v>
      </c>
      <c r="J64" s="296" t="str">
        <f>IF(ISBLANK(INDEX('Policy Characteristics'!D:D,MATCH($C64,'Policy Characteristics'!$C:$C,0))),"",INDEX('Policy Characteristics'!D:D,MATCH($C64,'Policy Characteristics'!$C:$C,0)))</f>
        <v>EV Sales Standard</v>
      </c>
      <c r="K64" s="293" t="str">
        <f>IF(ISBLANK(INDEX('Policy Characteristics'!E:E,MATCH($C64,'Policy Characteristics'!$C:$C,0))),"",INDEX('Policy Characteristics'!E:E,MATCH($C64,'Policy Characteristics'!$C:$C,0)))</f>
        <v>trans EV minimum</v>
      </c>
      <c r="L64" s="237">
        <f>IF(ISBLANK(INDEX('Policy Characteristics'!F:F,MATCH($C64,'Policy Characteristics'!$C:$C,0))),"",INDEX('Policy Characteristics'!F:F,MATCH($C64,'Policy Characteristics'!$C:$C,0)))</f>
        <v>0</v>
      </c>
      <c r="M64" s="237">
        <f>IF(ISBLANK(INDEX('Policy Characteristics'!G:G,MATCH($C64,'Policy Characteristics'!$C:$C,0))),"",INDEX('Policy Characteristics'!G:G,MATCH($C64,'Policy Characteristics'!$C:$C,0)))</f>
        <v>1</v>
      </c>
      <c r="N64" s="237">
        <f>IF(ISBLANK(INDEX('Policy Characteristics'!H:H,MATCH($C64,'Policy Characteristics'!$C:$C,0))),"",INDEX('Policy Characteristics'!H:H,MATCH($C64,'Policy Characteristics'!$C:$C,0)))</f>
        <v>0.01</v>
      </c>
      <c r="O64" s="293" t="str">
        <f>IF(ISBLANK(INDEX('Policy Characteristics'!I:I,MATCH($C64,'Policy Characteristics'!$C:$C,0))),"",INDEX('Policy Characteristics'!I:I,MATCH($C64,'Policy Characteristics'!$C:$C,0)))</f>
        <v>% of new vehicles sold</v>
      </c>
      <c r="P64" s="29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4" s="293" t="str">
        <f>IF(ISBLANK(INDEX('Policy Characteristics'!K:K,MATCH($C64,'Policy Characteristics'!$C:$C,0))),"",INDEX('Policy Characteristics'!K:K,MATCH($C64,'Policy Characteristics'!$C:$C,0)))</f>
        <v>transportation-sector-main.html#ev-mandate</v>
      </c>
      <c r="R64" s="293" t="str">
        <f>IF(ISBLANK(INDEX('Policy Characteristics'!L:L,MATCH($C64,'Policy Characteristics'!$C:$C,0))),"",INDEX('Policy Characteristics'!L:L,MATCH($C64,'Policy Characteristics'!$C:$C,0)))</f>
        <v>ev-mandate.html</v>
      </c>
    </row>
    <row r="65" spans="1:18" s="275" customFormat="1" ht="14.65" customHeight="1" x14ac:dyDescent="0.25">
      <c r="A65" s="293" t="str">
        <f>IF(ISBLANK(INDEX('Policy Characteristics'!A:A,MATCH($C65,'Policy Characteristics'!$C:$C,0))),"",INDEX('Policy Characteristics'!A:A,MATCH($C65,'Policy Characteristics'!$C:$C,0)))</f>
        <v>Transportation</v>
      </c>
      <c r="B65" s="294" t="str">
        <f>IF(ISBLANK(INDEX('Policy Characteristics'!B:B,MATCH($C65,'Policy Characteristics'!$C:$C,0))),"",INDEX('Policy Characteristics'!B:B,MATCH($C65,'Policy Characteristics'!$C:$C,0)))</f>
        <v>Electric Vehicle Sales Standard</v>
      </c>
      <c r="C65" s="293" t="str">
        <f t="shared" ref="C65:C75" si="3">C$64</f>
        <v>Additional Minimum Required EV Sales Percentage</v>
      </c>
      <c r="D65" s="275" t="s">
        <v>649</v>
      </c>
      <c r="E65" s="275" t="s">
        <v>620</v>
      </c>
      <c r="F65" s="275" t="s">
        <v>650</v>
      </c>
      <c r="G65" s="305" t="s">
        <v>651</v>
      </c>
      <c r="H65" s="20">
        <v>203</v>
      </c>
      <c r="I65" s="304" t="s">
        <v>624</v>
      </c>
      <c r="J65" s="296" t="str">
        <f>IF(ISBLANK(INDEX('Policy Characteristics'!D:D,MATCH($C65,'Policy Characteristics'!$C:$C,0))),"",INDEX('Policy Characteristics'!D:D,MATCH($C65,'Policy Characteristics'!$C:$C,0)))</f>
        <v>EV Sales Standard</v>
      </c>
      <c r="K65" s="293" t="str">
        <f>IF(ISBLANK(INDEX('Policy Characteristics'!E:E,MATCH($C65,'Policy Characteristics'!$C:$C,0))),"",INDEX('Policy Characteristics'!E:E,MATCH($C65,'Policy Characteristics'!$C:$C,0)))</f>
        <v>trans EV minimum</v>
      </c>
      <c r="L65" s="237">
        <f>IF(ISBLANK(INDEX('Policy Characteristics'!F:F,MATCH($C65,'Policy Characteristics'!$C:$C,0))),"",INDEX('Policy Characteristics'!F:F,MATCH($C65,'Policy Characteristics'!$C:$C,0)))</f>
        <v>0</v>
      </c>
      <c r="M65" s="237">
        <f>IF(ISBLANK(INDEX('Policy Characteristics'!G:G,MATCH($C65,'Policy Characteristics'!$C:$C,0))),"",INDEX('Policy Characteristics'!G:G,MATCH($C65,'Policy Characteristics'!$C:$C,0)))</f>
        <v>1</v>
      </c>
      <c r="N65" s="237">
        <f>IF(ISBLANK(INDEX('Policy Characteristics'!H:H,MATCH($C65,'Policy Characteristics'!$C:$C,0))),"",INDEX('Policy Characteristics'!H:H,MATCH($C65,'Policy Characteristics'!$C:$C,0)))</f>
        <v>0.01</v>
      </c>
      <c r="O65" s="293" t="str">
        <f>IF(ISBLANK(INDEX('Policy Characteristics'!I:I,MATCH($C65,'Policy Characteristics'!$C:$C,0))),"",INDEX('Policy Characteristics'!I:I,MATCH($C65,'Policy Characteristics'!$C:$C,0)))</f>
        <v>% of new vehicles sold</v>
      </c>
      <c r="P65" s="29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5" s="293" t="str">
        <f>IF(ISBLANK(INDEX('Policy Characteristics'!K:K,MATCH($C65,'Policy Characteristics'!$C:$C,0))),"",INDEX('Policy Characteristics'!K:K,MATCH($C65,'Policy Characteristics'!$C:$C,0)))</f>
        <v>transportation-sector-main.html#ev-mandate</v>
      </c>
      <c r="R65" s="293" t="str">
        <f>IF(ISBLANK(INDEX('Policy Characteristics'!L:L,MATCH($C65,'Policy Characteristics'!$C:$C,0))),"",INDEX('Policy Characteristics'!L:L,MATCH($C65,'Policy Characteristics'!$C:$C,0)))</f>
        <v>ev-mandate.html</v>
      </c>
    </row>
    <row r="66" spans="1:18" s="275" customFormat="1" ht="14.65" customHeight="1" x14ac:dyDescent="0.25">
      <c r="A66" s="293" t="str">
        <f>IF(ISBLANK(INDEX('Policy Characteristics'!A:A,MATCH($C66,'Policy Characteristics'!$C:$C,0))),"",INDEX('Policy Characteristics'!A:A,MATCH($C66,'Policy Characteristics'!$C:$C,0)))</f>
        <v>Transportation</v>
      </c>
      <c r="B66" s="294" t="str">
        <f>IF(ISBLANK(INDEX('Policy Characteristics'!B:B,MATCH($C66,'Policy Characteristics'!$C:$C,0))),"",INDEX('Policy Characteristics'!B:B,MATCH($C66,'Policy Characteristics'!$C:$C,0)))</f>
        <v>Electric Vehicle Sales Standard</v>
      </c>
      <c r="C66" s="293" t="str">
        <f t="shared" si="3"/>
        <v>Additional Minimum Required EV Sales Percentage</v>
      </c>
      <c r="D66" s="275" t="s">
        <v>646</v>
      </c>
      <c r="E66" s="275" t="s">
        <v>636</v>
      </c>
      <c r="F66" s="275" t="s">
        <v>647</v>
      </c>
      <c r="G66" s="303" t="s">
        <v>652</v>
      </c>
      <c r="H66" s="20">
        <v>187</v>
      </c>
      <c r="I66" s="304" t="s">
        <v>624</v>
      </c>
      <c r="J66" s="296" t="str">
        <f>IF(ISBLANK(INDEX('Policy Characteristics'!D:D,MATCH($C66,'Policy Characteristics'!$C:$C,0))),"",INDEX('Policy Characteristics'!D:D,MATCH($C66,'Policy Characteristics'!$C:$C,0)))</f>
        <v>EV Sales Standard</v>
      </c>
      <c r="K66" s="293" t="str">
        <f>IF(ISBLANK(INDEX('Policy Characteristics'!E:E,MATCH($C66,'Policy Characteristics'!$C:$C,0))),"",INDEX('Policy Characteristics'!E:E,MATCH($C66,'Policy Characteristics'!$C:$C,0)))</f>
        <v>trans EV minimum</v>
      </c>
      <c r="L66" s="237">
        <f>IF(ISBLANK(INDEX('Policy Characteristics'!F:F,MATCH($C66,'Policy Characteristics'!$C:$C,0))),"",INDEX('Policy Characteristics'!F:F,MATCH($C66,'Policy Characteristics'!$C:$C,0)))</f>
        <v>0</v>
      </c>
      <c r="M66" s="237">
        <f>IF(ISBLANK(INDEX('Policy Characteristics'!G:G,MATCH($C66,'Policy Characteristics'!$C:$C,0))),"",INDEX('Policy Characteristics'!G:G,MATCH($C66,'Policy Characteristics'!$C:$C,0)))</f>
        <v>1</v>
      </c>
      <c r="N66" s="237">
        <f>IF(ISBLANK(INDEX('Policy Characteristics'!H:H,MATCH($C66,'Policy Characteristics'!$C:$C,0))),"",INDEX('Policy Characteristics'!H:H,MATCH($C66,'Policy Characteristics'!$C:$C,0)))</f>
        <v>0.01</v>
      </c>
      <c r="O66" s="293" t="str">
        <f>IF(ISBLANK(INDEX('Policy Characteristics'!I:I,MATCH($C66,'Policy Characteristics'!$C:$C,0))),"",INDEX('Policy Characteristics'!I:I,MATCH($C66,'Policy Characteristics'!$C:$C,0)))</f>
        <v>% of new vehicles sold</v>
      </c>
      <c r="P66" s="29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6" s="293" t="str">
        <f>IF(ISBLANK(INDEX('Policy Characteristics'!K:K,MATCH($C66,'Policy Characteristics'!$C:$C,0))),"",INDEX('Policy Characteristics'!K:K,MATCH($C66,'Policy Characteristics'!$C:$C,0)))</f>
        <v>transportation-sector-main.html#ev-mandate</v>
      </c>
      <c r="R66" s="293" t="str">
        <f>IF(ISBLANK(INDEX('Policy Characteristics'!L:L,MATCH($C66,'Policy Characteristics'!$C:$C,0))),"",INDEX('Policy Characteristics'!L:L,MATCH($C66,'Policy Characteristics'!$C:$C,0)))</f>
        <v>ev-mandate.html</v>
      </c>
    </row>
    <row r="67" spans="1:18" s="275" customFormat="1" ht="14.65" customHeight="1" x14ac:dyDescent="0.25">
      <c r="A67" s="293" t="str">
        <f>IF(ISBLANK(INDEX('Policy Characteristics'!A:A,MATCH($C67,'Policy Characteristics'!$C:$C,0))),"",INDEX('Policy Characteristics'!A:A,MATCH($C67,'Policy Characteristics'!$C:$C,0)))</f>
        <v>Transportation</v>
      </c>
      <c r="B67" s="294" t="str">
        <f>IF(ISBLANK(INDEX('Policy Characteristics'!B:B,MATCH($C67,'Policy Characteristics'!$C:$C,0))),"",INDEX('Policy Characteristics'!B:B,MATCH($C67,'Policy Characteristics'!$C:$C,0)))</f>
        <v>Electric Vehicle Sales Standard</v>
      </c>
      <c r="C67" s="293" t="str">
        <f t="shared" si="3"/>
        <v>Additional Minimum Required EV Sales Percentage</v>
      </c>
      <c r="D67" s="275" t="s">
        <v>649</v>
      </c>
      <c r="E67" s="275" t="s">
        <v>636</v>
      </c>
      <c r="F67" s="275" t="s">
        <v>650</v>
      </c>
      <c r="G67" s="303" t="s">
        <v>653</v>
      </c>
      <c r="H67" s="20">
        <v>191</v>
      </c>
      <c r="I67" s="304" t="s">
        <v>624</v>
      </c>
      <c r="J67" s="296" t="str">
        <f>IF(ISBLANK(INDEX('Policy Characteristics'!D:D,MATCH($C67,'Policy Characteristics'!$C:$C,0))),"",INDEX('Policy Characteristics'!D:D,MATCH($C67,'Policy Characteristics'!$C:$C,0)))</f>
        <v>EV Sales Standard</v>
      </c>
      <c r="K67" s="293" t="str">
        <f>IF(ISBLANK(INDEX('Policy Characteristics'!E:E,MATCH($C67,'Policy Characteristics'!$C:$C,0))),"",INDEX('Policy Characteristics'!E:E,MATCH($C67,'Policy Characteristics'!$C:$C,0)))</f>
        <v>trans EV minimum</v>
      </c>
      <c r="L67" s="237">
        <f>IF(ISBLANK(INDEX('Policy Characteristics'!F:F,MATCH($C67,'Policy Characteristics'!$C:$C,0))),"",INDEX('Policy Characteristics'!F:F,MATCH($C67,'Policy Characteristics'!$C:$C,0)))</f>
        <v>0</v>
      </c>
      <c r="M67" s="237">
        <f>IF(ISBLANK(INDEX('Policy Characteristics'!G:G,MATCH($C67,'Policy Characteristics'!$C:$C,0))),"",INDEX('Policy Characteristics'!G:G,MATCH($C67,'Policy Characteristics'!$C:$C,0)))</f>
        <v>1</v>
      </c>
      <c r="N67" s="237">
        <f>IF(ISBLANK(INDEX('Policy Characteristics'!H:H,MATCH($C67,'Policy Characteristics'!$C:$C,0))),"",INDEX('Policy Characteristics'!H:H,MATCH($C67,'Policy Characteristics'!$C:$C,0)))</f>
        <v>0.01</v>
      </c>
      <c r="O67" s="293" t="str">
        <f>IF(ISBLANK(INDEX('Policy Characteristics'!I:I,MATCH($C67,'Policy Characteristics'!$C:$C,0))),"",INDEX('Policy Characteristics'!I:I,MATCH($C67,'Policy Characteristics'!$C:$C,0)))</f>
        <v>% of new vehicles sold</v>
      </c>
      <c r="P67" s="29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7" s="293" t="str">
        <f>IF(ISBLANK(INDEX('Policy Characteristics'!K:K,MATCH($C67,'Policy Characteristics'!$C:$C,0))),"",INDEX('Policy Characteristics'!K:K,MATCH($C67,'Policy Characteristics'!$C:$C,0)))</f>
        <v>transportation-sector-main.html#ev-mandate</v>
      </c>
      <c r="R67" s="293" t="str">
        <f>IF(ISBLANK(INDEX('Policy Characteristics'!L:L,MATCH($C67,'Policy Characteristics'!$C:$C,0))),"",INDEX('Policy Characteristics'!L:L,MATCH($C67,'Policy Characteristics'!$C:$C,0)))</f>
        <v>ev-mandate.html</v>
      </c>
    </row>
    <row r="68" spans="1:18" s="275" customFormat="1" x14ac:dyDescent="0.25">
      <c r="A68" s="293" t="str">
        <f>IF(ISBLANK(INDEX('Policy Characteristics'!A:A,MATCH($C68,'Policy Characteristics'!$C:$C,0))),"",INDEX('Policy Characteristics'!A:A,MATCH($C68,'Policy Characteristics'!$C:$C,0)))</f>
        <v>Transportation</v>
      </c>
      <c r="B68" s="294" t="str">
        <f>IF(ISBLANK(INDEX('Policy Characteristics'!B:B,MATCH($C68,'Policy Characteristics'!$C:$C,0))),"",INDEX('Policy Characteristics'!B:B,MATCH($C68,'Policy Characteristics'!$C:$C,0)))</f>
        <v>Electric Vehicle Sales Standard</v>
      </c>
      <c r="C68" s="293" t="str">
        <f t="shared" si="3"/>
        <v>Additional Minimum Required EV Sales Percentage</v>
      </c>
      <c r="D68" s="275" t="s">
        <v>646</v>
      </c>
      <c r="E68" s="275" t="s">
        <v>638</v>
      </c>
      <c r="F68" s="275" t="s">
        <v>647</v>
      </c>
      <c r="G68" s="303" t="s">
        <v>654</v>
      </c>
      <c r="H68" s="20">
        <v>496</v>
      </c>
      <c r="I68" s="304" t="s">
        <v>624</v>
      </c>
      <c r="J68" s="296" t="str">
        <f>IF(ISBLANK(INDEX('Policy Characteristics'!D:D,MATCH($C68,'Policy Characteristics'!$C:$C,0))),"",INDEX('Policy Characteristics'!D:D,MATCH($C68,'Policy Characteristics'!$C:$C,0)))</f>
        <v>EV Sales Standard</v>
      </c>
      <c r="K68" s="293" t="str">
        <f>IF(ISBLANK(INDEX('Policy Characteristics'!E:E,MATCH($C68,'Policy Characteristics'!$C:$C,0))),"",INDEX('Policy Characteristics'!E:E,MATCH($C68,'Policy Characteristics'!$C:$C,0)))</f>
        <v>trans EV minimum</v>
      </c>
      <c r="L68" s="237">
        <f>IF(ISBLANK(INDEX('Policy Characteristics'!F:F,MATCH($C68,'Policy Characteristics'!$C:$C,0))),"",INDEX('Policy Characteristics'!F:F,MATCH($C68,'Policy Characteristics'!$C:$C,0)))</f>
        <v>0</v>
      </c>
      <c r="M68" s="237">
        <f>IF(ISBLANK(INDEX('Policy Characteristics'!G:G,MATCH($C68,'Policy Characteristics'!$C:$C,0))),"",INDEX('Policy Characteristics'!G:G,MATCH($C68,'Policy Characteristics'!$C:$C,0)))</f>
        <v>1</v>
      </c>
      <c r="N68" s="237">
        <f>IF(ISBLANK(INDEX('Policy Characteristics'!H:H,MATCH($C68,'Policy Characteristics'!$C:$C,0))),"",INDEX('Policy Characteristics'!H:H,MATCH($C68,'Policy Characteristics'!$C:$C,0)))</f>
        <v>0.01</v>
      </c>
      <c r="O68" s="293" t="str">
        <f>IF(ISBLANK(INDEX('Policy Characteristics'!I:I,MATCH($C68,'Policy Characteristics'!$C:$C,0))),"",INDEX('Policy Characteristics'!I:I,MATCH($C68,'Policy Characteristics'!$C:$C,0)))</f>
        <v>% of new vehicles sold</v>
      </c>
      <c r="P68" s="29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8" s="293" t="str">
        <f>IF(ISBLANK(INDEX('Policy Characteristics'!K:K,MATCH($C68,'Policy Characteristics'!$C:$C,0))),"",INDEX('Policy Characteristics'!K:K,MATCH($C68,'Policy Characteristics'!$C:$C,0)))</f>
        <v>transportation-sector-main.html#ev-mandate</v>
      </c>
      <c r="R68" s="293" t="str">
        <f>IF(ISBLANK(INDEX('Policy Characteristics'!L:L,MATCH($C68,'Policy Characteristics'!$C:$C,0))),"",INDEX('Policy Characteristics'!L:L,MATCH($C68,'Policy Characteristics'!$C:$C,0)))</f>
        <v>ev-mandate.html</v>
      </c>
    </row>
    <row r="69" spans="1:18" s="275" customFormat="1" x14ac:dyDescent="0.25">
      <c r="A69" s="293" t="str">
        <f>IF(ISBLANK(INDEX('Policy Characteristics'!A:A,MATCH($C69,'Policy Characteristics'!$C:$C,0))),"",INDEX('Policy Characteristics'!A:A,MATCH($C69,'Policy Characteristics'!$C:$C,0)))</f>
        <v>Transportation</v>
      </c>
      <c r="B69" s="294" t="str">
        <f>IF(ISBLANK(INDEX('Policy Characteristics'!B:B,MATCH($C69,'Policy Characteristics'!$C:$C,0))),"",INDEX('Policy Characteristics'!B:B,MATCH($C69,'Policy Characteristics'!$C:$C,0)))</f>
        <v>Electric Vehicle Sales Standard</v>
      </c>
      <c r="C69" s="293" t="str">
        <f t="shared" si="3"/>
        <v>Additional Minimum Required EV Sales Percentage</v>
      </c>
      <c r="D69" s="275" t="s">
        <v>649</v>
      </c>
      <c r="E69" s="275" t="s">
        <v>638</v>
      </c>
      <c r="F69" s="275" t="s">
        <v>650</v>
      </c>
      <c r="G69" s="303" t="s">
        <v>654</v>
      </c>
      <c r="H69" s="20">
        <v>497</v>
      </c>
      <c r="I69" s="304" t="s">
        <v>624</v>
      </c>
      <c r="J69" s="296" t="str">
        <f>IF(ISBLANK(INDEX('Policy Characteristics'!D:D,MATCH($C69,'Policy Characteristics'!$C:$C,0))),"",INDEX('Policy Characteristics'!D:D,MATCH($C69,'Policy Characteristics'!$C:$C,0)))</f>
        <v>EV Sales Standard</v>
      </c>
      <c r="K69" s="293" t="str">
        <f>IF(ISBLANK(INDEX('Policy Characteristics'!E:E,MATCH($C69,'Policy Characteristics'!$C:$C,0))),"",INDEX('Policy Characteristics'!E:E,MATCH($C69,'Policy Characteristics'!$C:$C,0)))</f>
        <v>trans EV minimum</v>
      </c>
      <c r="L69" s="237">
        <f>IF(ISBLANK(INDEX('Policy Characteristics'!F:F,MATCH($C69,'Policy Characteristics'!$C:$C,0))),"",INDEX('Policy Characteristics'!F:F,MATCH($C69,'Policy Characteristics'!$C:$C,0)))</f>
        <v>0</v>
      </c>
      <c r="M69" s="237">
        <f>IF(ISBLANK(INDEX('Policy Characteristics'!G:G,MATCH($C69,'Policy Characteristics'!$C:$C,0))),"",INDEX('Policy Characteristics'!G:G,MATCH($C69,'Policy Characteristics'!$C:$C,0)))</f>
        <v>1</v>
      </c>
      <c r="N69" s="237">
        <f>IF(ISBLANK(INDEX('Policy Characteristics'!H:H,MATCH($C69,'Policy Characteristics'!$C:$C,0))),"",INDEX('Policy Characteristics'!H:H,MATCH($C69,'Policy Characteristics'!$C:$C,0)))</f>
        <v>0.01</v>
      </c>
      <c r="O69" s="293" t="str">
        <f>IF(ISBLANK(INDEX('Policy Characteristics'!I:I,MATCH($C69,'Policy Characteristics'!$C:$C,0))),"",INDEX('Policy Characteristics'!I:I,MATCH($C69,'Policy Characteristics'!$C:$C,0)))</f>
        <v>% of new vehicles sold</v>
      </c>
      <c r="P69" s="29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69" s="293" t="str">
        <f>IF(ISBLANK(INDEX('Policy Characteristics'!K:K,MATCH($C69,'Policy Characteristics'!$C:$C,0))),"",INDEX('Policy Characteristics'!K:K,MATCH($C69,'Policy Characteristics'!$C:$C,0)))</f>
        <v>transportation-sector-main.html#ev-mandate</v>
      </c>
      <c r="R69" s="293" t="str">
        <f>IF(ISBLANK(INDEX('Policy Characteristics'!L:L,MATCH($C69,'Policy Characteristics'!$C:$C,0))),"",INDEX('Policy Characteristics'!L:L,MATCH($C69,'Policy Characteristics'!$C:$C,0)))</f>
        <v>ev-mandate.html</v>
      </c>
    </row>
    <row r="70" spans="1:18" s="275" customFormat="1" x14ac:dyDescent="0.25">
      <c r="A70" s="293" t="str">
        <f>IF(ISBLANK(INDEX('Policy Characteristics'!A:A,MATCH($C70,'Policy Characteristics'!$C:$C,0))),"",INDEX('Policy Characteristics'!A:A,MATCH($C70,'Policy Characteristics'!$C:$C,0)))</f>
        <v>Transportation</v>
      </c>
      <c r="B70" s="294" t="str">
        <f>IF(ISBLANK(INDEX('Policy Characteristics'!B:B,MATCH($C70,'Policy Characteristics'!$C:$C,0))),"",INDEX('Policy Characteristics'!B:B,MATCH($C70,'Policy Characteristics'!$C:$C,0)))</f>
        <v>Electric Vehicle Sales Standard</v>
      </c>
      <c r="C70" s="293" t="str">
        <f t="shared" si="3"/>
        <v>Additional Minimum Required EV Sales Percentage</v>
      </c>
      <c r="D70" s="275" t="s">
        <v>646</v>
      </c>
      <c r="E70" s="275" t="s">
        <v>640</v>
      </c>
      <c r="F70" s="275" t="s">
        <v>647</v>
      </c>
      <c r="G70" s="303" t="s">
        <v>655</v>
      </c>
      <c r="H70" s="20">
        <v>498</v>
      </c>
      <c r="I70" s="304" t="s">
        <v>624</v>
      </c>
      <c r="J70" s="296" t="str">
        <f>IF(ISBLANK(INDEX('Policy Characteristics'!D:D,MATCH($C70,'Policy Characteristics'!$C:$C,0))),"",INDEX('Policy Characteristics'!D:D,MATCH($C70,'Policy Characteristics'!$C:$C,0)))</f>
        <v>EV Sales Standard</v>
      </c>
      <c r="K70" s="293" t="str">
        <f>IF(ISBLANK(INDEX('Policy Characteristics'!E:E,MATCH($C70,'Policy Characteristics'!$C:$C,0))),"",INDEX('Policy Characteristics'!E:E,MATCH($C70,'Policy Characteristics'!$C:$C,0)))</f>
        <v>trans EV minimum</v>
      </c>
      <c r="L70" s="237">
        <f>IF(ISBLANK(INDEX('Policy Characteristics'!F:F,MATCH($C70,'Policy Characteristics'!$C:$C,0))),"",INDEX('Policy Characteristics'!F:F,MATCH($C70,'Policy Characteristics'!$C:$C,0)))</f>
        <v>0</v>
      </c>
      <c r="M70" s="237">
        <f>IF(ISBLANK(INDEX('Policy Characteristics'!G:G,MATCH($C70,'Policy Characteristics'!$C:$C,0))),"",INDEX('Policy Characteristics'!G:G,MATCH($C70,'Policy Characteristics'!$C:$C,0)))</f>
        <v>1</v>
      </c>
      <c r="N70" s="237">
        <f>IF(ISBLANK(INDEX('Policy Characteristics'!H:H,MATCH($C70,'Policy Characteristics'!$C:$C,0))),"",INDEX('Policy Characteristics'!H:H,MATCH($C70,'Policy Characteristics'!$C:$C,0)))</f>
        <v>0.01</v>
      </c>
      <c r="O70" s="293" t="str">
        <f>IF(ISBLANK(INDEX('Policy Characteristics'!I:I,MATCH($C70,'Policy Characteristics'!$C:$C,0))),"",INDEX('Policy Characteristics'!I:I,MATCH($C70,'Policy Characteristics'!$C:$C,0)))</f>
        <v>% of new vehicles sold</v>
      </c>
      <c r="P70" s="29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0" s="293" t="str">
        <f>IF(ISBLANK(INDEX('Policy Characteristics'!K:K,MATCH($C70,'Policy Characteristics'!$C:$C,0))),"",INDEX('Policy Characteristics'!K:K,MATCH($C70,'Policy Characteristics'!$C:$C,0)))</f>
        <v>transportation-sector-main.html#ev-mandate</v>
      </c>
      <c r="R70" s="293" t="str">
        <f>IF(ISBLANK(INDEX('Policy Characteristics'!L:L,MATCH($C70,'Policy Characteristics'!$C:$C,0))),"",INDEX('Policy Characteristics'!L:L,MATCH($C70,'Policy Characteristics'!$C:$C,0)))</f>
        <v>ev-mandate.html</v>
      </c>
    </row>
    <row r="71" spans="1:18" s="275" customFormat="1" x14ac:dyDescent="0.25">
      <c r="A71" s="293" t="str">
        <f>IF(ISBLANK(INDEX('Policy Characteristics'!A:A,MATCH($C71,'Policy Characteristics'!$C:$C,0))),"",INDEX('Policy Characteristics'!A:A,MATCH($C71,'Policy Characteristics'!$C:$C,0)))</f>
        <v>Transportation</v>
      </c>
      <c r="B71" s="294" t="str">
        <f>IF(ISBLANK(INDEX('Policy Characteristics'!B:B,MATCH($C71,'Policy Characteristics'!$C:$C,0))),"",INDEX('Policy Characteristics'!B:B,MATCH($C71,'Policy Characteristics'!$C:$C,0)))</f>
        <v>Electric Vehicle Sales Standard</v>
      </c>
      <c r="C71" s="293" t="str">
        <f t="shared" si="3"/>
        <v>Additional Minimum Required EV Sales Percentage</v>
      </c>
      <c r="D71" s="275" t="s">
        <v>649</v>
      </c>
      <c r="E71" s="275" t="s">
        <v>640</v>
      </c>
      <c r="F71" s="275" t="s">
        <v>650</v>
      </c>
      <c r="G71" s="303" t="s">
        <v>655</v>
      </c>
      <c r="H71" s="20">
        <v>499</v>
      </c>
      <c r="I71" s="304" t="s">
        <v>624</v>
      </c>
      <c r="J71" s="296" t="str">
        <f>IF(ISBLANK(INDEX('Policy Characteristics'!D:D,MATCH($C71,'Policy Characteristics'!$C:$C,0))),"",INDEX('Policy Characteristics'!D:D,MATCH($C71,'Policy Characteristics'!$C:$C,0)))</f>
        <v>EV Sales Standard</v>
      </c>
      <c r="K71" s="293" t="str">
        <f>IF(ISBLANK(INDEX('Policy Characteristics'!E:E,MATCH($C71,'Policy Characteristics'!$C:$C,0))),"",INDEX('Policy Characteristics'!E:E,MATCH($C71,'Policy Characteristics'!$C:$C,0)))</f>
        <v>trans EV minimum</v>
      </c>
      <c r="L71" s="237">
        <f>IF(ISBLANK(INDEX('Policy Characteristics'!F:F,MATCH($C71,'Policy Characteristics'!$C:$C,0))),"",INDEX('Policy Characteristics'!F:F,MATCH($C71,'Policy Characteristics'!$C:$C,0)))</f>
        <v>0</v>
      </c>
      <c r="M71" s="237">
        <f>IF(ISBLANK(INDEX('Policy Characteristics'!G:G,MATCH($C71,'Policy Characteristics'!$C:$C,0))),"",INDEX('Policy Characteristics'!G:G,MATCH($C71,'Policy Characteristics'!$C:$C,0)))</f>
        <v>1</v>
      </c>
      <c r="N71" s="237">
        <f>IF(ISBLANK(INDEX('Policy Characteristics'!H:H,MATCH($C71,'Policy Characteristics'!$C:$C,0))),"",INDEX('Policy Characteristics'!H:H,MATCH($C71,'Policy Characteristics'!$C:$C,0)))</f>
        <v>0.01</v>
      </c>
      <c r="O71" s="293" t="str">
        <f>IF(ISBLANK(INDEX('Policy Characteristics'!I:I,MATCH($C71,'Policy Characteristics'!$C:$C,0))),"",INDEX('Policy Characteristics'!I:I,MATCH($C71,'Policy Characteristics'!$C:$C,0)))</f>
        <v>% of new vehicles sold</v>
      </c>
      <c r="P71" s="29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1" s="293" t="str">
        <f>IF(ISBLANK(INDEX('Policy Characteristics'!K:K,MATCH($C71,'Policy Characteristics'!$C:$C,0))),"",INDEX('Policy Characteristics'!K:K,MATCH($C71,'Policy Characteristics'!$C:$C,0)))</f>
        <v>transportation-sector-main.html#ev-mandate</v>
      </c>
      <c r="R71" s="293" t="str">
        <f>IF(ISBLANK(INDEX('Policy Characteristics'!L:L,MATCH($C71,'Policy Characteristics'!$C:$C,0))),"",INDEX('Policy Characteristics'!L:L,MATCH($C71,'Policy Characteristics'!$C:$C,0)))</f>
        <v>ev-mandate.html</v>
      </c>
    </row>
    <row r="72" spans="1:18" s="275" customFormat="1" x14ac:dyDescent="0.25">
      <c r="A72" s="293" t="str">
        <f>IF(ISBLANK(INDEX('Policy Characteristics'!A:A,MATCH($C72,'Policy Characteristics'!$C:$C,0))),"",INDEX('Policy Characteristics'!A:A,MATCH($C72,'Policy Characteristics'!$C:$C,0)))</f>
        <v>Transportation</v>
      </c>
      <c r="B72" s="294" t="str">
        <f>IF(ISBLANK(INDEX('Policy Characteristics'!B:B,MATCH($C72,'Policy Characteristics'!$C:$C,0))),"",INDEX('Policy Characteristics'!B:B,MATCH($C72,'Policy Characteristics'!$C:$C,0)))</f>
        <v>Electric Vehicle Sales Standard</v>
      </c>
      <c r="C72" s="293" t="str">
        <f t="shared" si="3"/>
        <v>Additional Minimum Required EV Sales Percentage</v>
      </c>
      <c r="D72" s="275" t="s">
        <v>646</v>
      </c>
      <c r="E72" s="275" t="s">
        <v>642</v>
      </c>
      <c r="F72" s="275" t="s">
        <v>647</v>
      </c>
      <c r="G72" s="303" t="s">
        <v>656</v>
      </c>
      <c r="H72" s="20">
        <v>500</v>
      </c>
      <c r="I72" s="304" t="s">
        <v>624</v>
      </c>
      <c r="J72" s="296" t="str">
        <f>IF(ISBLANK(INDEX('Policy Characteristics'!D:D,MATCH($C72,'Policy Characteristics'!$C:$C,0))),"",INDEX('Policy Characteristics'!D:D,MATCH($C72,'Policy Characteristics'!$C:$C,0)))</f>
        <v>EV Sales Standard</v>
      </c>
      <c r="K72" s="293" t="str">
        <f>IF(ISBLANK(INDEX('Policy Characteristics'!E:E,MATCH($C72,'Policy Characteristics'!$C:$C,0))),"",INDEX('Policy Characteristics'!E:E,MATCH($C72,'Policy Characteristics'!$C:$C,0)))</f>
        <v>trans EV minimum</v>
      </c>
      <c r="L72" s="237">
        <f>IF(ISBLANK(INDEX('Policy Characteristics'!F:F,MATCH($C72,'Policy Characteristics'!$C:$C,0))),"",INDEX('Policy Characteristics'!F:F,MATCH($C72,'Policy Characteristics'!$C:$C,0)))</f>
        <v>0</v>
      </c>
      <c r="M72" s="237">
        <f>IF(ISBLANK(INDEX('Policy Characteristics'!G:G,MATCH($C72,'Policy Characteristics'!$C:$C,0))),"",INDEX('Policy Characteristics'!G:G,MATCH($C72,'Policy Characteristics'!$C:$C,0)))</f>
        <v>1</v>
      </c>
      <c r="N72" s="237">
        <f>IF(ISBLANK(INDEX('Policy Characteristics'!H:H,MATCH($C72,'Policy Characteristics'!$C:$C,0))),"",INDEX('Policy Characteristics'!H:H,MATCH($C72,'Policy Characteristics'!$C:$C,0)))</f>
        <v>0.01</v>
      </c>
      <c r="O72" s="293" t="str">
        <f>IF(ISBLANK(INDEX('Policy Characteristics'!I:I,MATCH($C72,'Policy Characteristics'!$C:$C,0))),"",INDEX('Policy Characteristics'!I:I,MATCH($C72,'Policy Characteristics'!$C:$C,0)))</f>
        <v>% of new vehicles sold</v>
      </c>
      <c r="P72" s="29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2" s="293" t="str">
        <f>IF(ISBLANK(INDEX('Policy Characteristics'!K:K,MATCH($C72,'Policy Characteristics'!$C:$C,0))),"",INDEX('Policy Characteristics'!K:K,MATCH($C72,'Policy Characteristics'!$C:$C,0)))</f>
        <v>transportation-sector-main.html#ev-mandate</v>
      </c>
      <c r="R72" s="293" t="str">
        <f>IF(ISBLANK(INDEX('Policy Characteristics'!L:L,MATCH($C72,'Policy Characteristics'!$C:$C,0))),"",INDEX('Policy Characteristics'!L:L,MATCH($C72,'Policy Characteristics'!$C:$C,0)))</f>
        <v>ev-mandate.html</v>
      </c>
    </row>
    <row r="73" spans="1:18" s="275" customFormat="1" x14ac:dyDescent="0.25">
      <c r="A73" s="293" t="str">
        <f>IF(ISBLANK(INDEX('Policy Characteristics'!A:A,MATCH($C73,'Policy Characteristics'!$C:$C,0))),"",INDEX('Policy Characteristics'!A:A,MATCH($C73,'Policy Characteristics'!$C:$C,0)))</f>
        <v>Transportation</v>
      </c>
      <c r="B73" s="294" t="str">
        <f>IF(ISBLANK(INDEX('Policy Characteristics'!B:B,MATCH($C73,'Policy Characteristics'!$C:$C,0))),"",INDEX('Policy Characteristics'!B:B,MATCH($C73,'Policy Characteristics'!$C:$C,0)))</f>
        <v>Electric Vehicle Sales Standard</v>
      </c>
      <c r="C73" s="293" t="str">
        <f t="shared" si="3"/>
        <v>Additional Minimum Required EV Sales Percentage</v>
      </c>
      <c r="D73" s="275" t="s">
        <v>649</v>
      </c>
      <c r="E73" s="275" t="s">
        <v>642</v>
      </c>
      <c r="F73" s="275" t="s">
        <v>650</v>
      </c>
      <c r="G73" s="303" t="s">
        <v>657</v>
      </c>
      <c r="H73" s="20">
        <v>501</v>
      </c>
      <c r="I73" s="304" t="s">
        <v>624</v>
      </c>
      <c r="J73" s="296" t="str">
        <f>IF(ISBLANK(INDEX('Policy Characteristics'!D:D,MATCH($C73,'Policy Characteristics'!$C:$C,0))),"",INDEX('Policy Characteristics'!D:D,MATCH($C73,'Policy Characteristics'!$C:$C,0)))</f>
        <v>EV Sales Standard</v>
      </c>
      <c r="K73" s="293" t="str">
        <f>IF(ISBLANK(INDEX('Policy Characteristics'!E:E,MATCH($C73,'Policy Characteristics'!$C:$C,0))),"",INDEX('Policy Characteristics'!E:E,MATCH($C73,'Policy Characteristics'!$C:$C,0)))</f>
        <v>trans EV minimum</v>
      </c>
      <c r="L73" s="237">
        <f>IF(ISBLANK(INDEX('Policy Characteristics'!F:F,MATCH($C73,'Policy Characteristics'!$C:$C,0))),"",INDEX('Policy Characteristics'!F:F,MATCH($C73,'Policy Characteristics'!$C:$C,0)))</f>
        <v>0</v>
      </c>
      <c r="M73" s="237">
        <f>IF(ISBLANK(INDEX('Policy Characteristics'!G:G,MATCH($C73,'Policy Characteristics'!$C:$C,0))),"",INDEX('Policy Characteristics'!G:G,MATCH($C73,'Policy Characteristics'!$C:$C,0)))</f>
        <v>1</v>
      </c>
      <c r="N73" s="237">
        <f>IF(ISBLANK(INDEX('Policy Characteristics'!H:H,MATCH($C73,'Policy Characteristics'!$C:$C,0))),"",INDEX('Policy Characteristics'!H:H,MATCH($C73,'Policy Characteristics'!$C:$C,0)))</f>
        <v>0.01</v>
      </c>
      <c r="O73" s="293" t="str">
        <f>IF(ISBLANK(INDEX('Policy Characteristics'!I:I,MATCH($C73,'Policy Characteristics'!$C:$C,0))),"",INDEX('Policy Characteristics'!I:I,MATCH($C73,'Policy Characteristics'!$C:$C,0)))</f>
        <v>% of new vehicles sold</v>
      </c>
      <c r="P73" s="29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3" s="293" t="str">
        <f>IF(ISBLANK(INDEX('Policy Characteristics'!K:K,MATCH($C73,'Policy Characteristics'!$C:$C,0))),"",INDEX('Policy Characteristics'!K:K,MATCH($C73,'Policy Characteristics'!$C:$C,0)))</f>
        <v>transportation-sector-main.html#ev-mandate</v>
      </c>
      <c r="R73" s="293" t="str">
        <f>IF(ISBLANK(INDEX('Policy Characteristics'!L:L,MATCH($C73,'Policy Characteristics'!$C:$C,0))),"",INDEX('Policy Characteristics'!L:L,MATCH($C73,'Policy Characteristics'!$C:$C,0)))</f>
        <v>ev-mandate.html</v>
      </c>
    </row>
    <row r="74" spans="1:18" s="275" customFormat="1" x14ac:dyDescent="0.25">
      <c r="A74" s="293" t="str">
        <f>IF(ISBLANK(INDEX('Policy Characteristics'!A:A,MATCH($C74,'Policy Characteristics'!$C:$C,0))),"",INDEX('Policy Characteristics'!A:A,MATCH($C74,'Policy Characteristics'!$C:$C,0)))</f>
        <v>Transportation</v>
      </c>
      <c r="B74" s="294" t="str">
        <f>IF(ISBLANK(INDEX('Policy Characteristics'!B:B,MATCH($C74,'Policy Characteristics'!$C:$C,0))),"",INDEX('Policy Characteristics'!B:B,MATCH($C74,'Policy Characteristics'!$C:$C,0)))</f>
        <v>Electric Vehicle Sales Standard</v>
      </c>
      <c r="C74" s="293" t="str">
        <f t="shared" si="3"/>
        <v>Additional Minimum Required EV Sales Percentage</v>
      </c>
      <c r="D74" s="275" t="s">
        <v>646</v>
      </c>
      <c r="E74" s="275" t="s">
        <v>644</v>
      </c>
      <c r="F74" s="275" t="s">
        <v>647</v>
      </c>
      <c r="G74" s="303" t="s">
        <v>658</v>
      </c>
      <c r="H74" s="20">
        <v>188</v>
      </c>
      <c r="I74" s="304" t="s">
        <v>624</v>
      </c>
      <c r="J74" s="296" t="str">
        <f>IF(ISBLANK(INDEX('Policy Characteristics'!D:D,MATCH($C74,'Policy Characteristics'!$C:$C,0))),"",INDEX('Policy Characteristics'!D:D,MATCH($C74,'Policy Characteristics'!$C:$C,0)))</f>
        <v>EV Sales Standard</v>
      </c>
      <c r="K74" s="293" t="str">
        <f>IF(ISBLANK(INDEX('Policy Characteristics'!E:E,MATCH($C74,'Policy Characteristics'!$C:$C,0))),"",INDEX('Policy Characteristics'!E:E,MATCH($C74,'Policy Characteristics'!$C:$C,0)))</f>
        <v>trans EV minimum</v>
      </c>
      <c r="L74" s="237">
        <f>IF(ISBLANK(INDEX('Policy Characteristics'!F:F,MATCH($C74,'Policy Characteristics'!$C:$C,0))),"",INDEX('Policy Characteristics'!F:F,MATCH($C74,'Policy Characteristics'!$C:$C,0)))</f>
        <v>0</v>
      </c>
      <c r="M74" s="237">
        <f>IF(ISBLANK(INDEX('Policy Characteristics'!G:G,MATCH($C74,'Policy Characteristics'!$C:$C,0))),"",INDEX('Policy Characteristics'!G:G,MATCH($C74,'Policy Characteristics'!$C:$C,0)))</f>
        <v>1</v>
      </c>
      <c r="N74" s="237">
        <f>IF(ISBLANK(INDEX('Policy Characteristics'!H:H,MATCH($C74,'Policy Characteristics'!$C:$C,0))),"",INDEX('Policy Characteristics'!H:H,MATCH($C74,'Policy Characteristics'!$C:$C,0)))</f>
        <v>0.01</v>
      </c>
      <c r="O74" s="293" t="str">
        <f>IF(ISBLANK(INDEX('Policy Characteristics'!I:I,MATCH($C74,'Policy Characteristics'!$C:$C,0))),"",INDEX('Policy Characteristics'!I:I,MATCH($C74,'Policy Characteristics'!$C:$C,0)))</f>
        <v>% of new vehicles sold</v>
      </c>
      <c r="P74" s="29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4" s="293" t="str">
        <f>IF(ISBLANK(INDEX('Policy Characteristics'!K:K,MATCH($C74,'Policy Characteristics'!$C:$C,0))),"",INDEX('Policy Characteristics'!K:K,MATCH($C74,'Policy Characteristics'!$C:$C,0)))</f>
        <v>transportation-sector-main.html#ev-mandate</v>
      </c>
      <c r="R74" s="293" t="str">
        <f>IF(ISBLANK(INDEX('Policy Characteristics'!L:L,MATCH($C74,'Policy Characteristics'!$C:$C,0))),"",INDEX('Policy Characteristics'!L:L,MATCH($C74,'Policy Characteristics'!$C:$C,0)))</f>
        <v>ev-mandate.html</v>
      </c>
    </row>
    <row r="75" spans="1:18" s="275" customFormat="1" ht="30" x14ac:dyDescent="0.25">
      <c r="A75" s="293" t="str">
        <f>IF(ISBLANK(INDEX('Policy Characteristics'!A:A,MATCH($C75,'Policy Characteristics'!$C:$C,0))),"",INDEX('Policy Characteristics'!A:A,MATCH($C75,'Policy Characteristics'!$C:$C,0)))</f>
        <v>Transportation</v>
      </c>
      <c r="B75" s="294" t="str">
        <f>IF(ISBLANK(INDEX('Policy Characteristics'!B:B,MATCH($C75,'Policy Characteristics'!$C:$C,0))),"",INDEX('Policy Characteristics'!B:B,MATCH($C75,'Policy Characteristics'!$C:$C,0)))</f>
        <v>Electric Vehicle Sales Standard</v>
      </c>
      <c r="C75" s="293" t="str">
        <f t="shared" si="3"/>
        <v>Additional Minimum Required EV Sales Percentage</v>
      </c>
      <c r="D75" s="275" t="s">
        <v>649</v>
      </c>
      <c r="E75" s="275" t="s">
        <v>644</v>
      </c>
      <c r="F75" s="275" t="s">
        <v>650</v>
      </c>
      <c r="G75" s="305" t="s">
        <v>659</v>
      </c>
      <c r="H75" s="20">
        <v>591</v>
      </c>
      <c r="I75" s="304" t="s">
        <v>624</v>
      </c>
      <c r="J75" s="296" t="str">
        <f>IF(ISBLANK(INDEX('Policy Characteristics'!D:D,MATCH($C75,'Policy Characteristics'!$C:$C,0))),"",INDEX('Policy Characteristics'!D:D,MATCH($C75,'Policy Characteristics'!$C:$C,0)))</f>
        <v>EV Sales Standard</v>
      </c>
      <c r="K75" s="293" t="str">
        <f>IF(ISBLANK(INDEX('Policy Characteristics'!E:E,MATCH($C75,'Policy Characteristics'!$C:$C,0))),"",INDEX('Policy Characteristics'!E:E,MATCH($C75,'Policy Characteristics'!$C:$C,0)))</f>
        <v>trans EV minimum</v>
      </c>
      <c r="L75" s="237">
        <f>IF(ISBLANK(INDEX('Policy Characteristics'!F:F,MATCH($C75,'Policy Characteristics'!$C:$C,0))),"",INDEX('Policy Characteristics'!F:F,MATCH($C75,'Policy Characteristics'!$C:$C,0)))</f>
        <v>0</v>
      </c>
      <c r="M75" s="237">
        <f>IF(ISBLANK(INDEX('Policy Characteristics'!G:G,MATCH($C75,'Policy Characteristics'!$C:$C,0))),"",INDEX('Policy Characteristics'!G:G,MATCH($C75,'Policy Characteristics'!$C:$C,0)))</f>
        <v>1</v>
      </c>
      <c r="N75" s="237">
        <f>IF(ISBLANK(INDEX('Policy Characteristics'!H:H,MATCH($C75,'Policy Characteristics'!$C:$C,0))),"",INDEX('Policy Characteristics'!H:H,MATCH($C75,'Policy Characteristics'!$C:$C,0)))</f>
        <v>0.01</v>
      </c>
      <c r="O75" s="293" t="str">
        <f>IF(ISBLANK(INDEX('Policy Characteristics'!I:I,MATCH($C75,'Policy Characteristics'!$C:$C,0))),"",INDEX('Policy Characteristics'!I:I,MATCH($C75,'Policy Characteristics'!$C:$C,0)))</f>
        <v>% of new vehicles sold</v>
      </c>
      <c r="P75" s="29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Canada's announced Zero Emission Vehicle (ZEV) mandate would require that 20% of all new light-duty vehicle sales be ZEV by 2026, 60% by 2030, and 100%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Federally, Canada has earmarked funding to put 5,000 electric buses on the road by 2025, about one-third of the transit fleet in 2022. Québec has targets for 55% of its bus fleets to be electric by 2030, and beginning in 2025 it will only subsidize purchase of buses that are fully electric.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In Canada, most trains are diesel or diesel-electric, with the exception of some public transit lines in major cities.  With sufficient investment, most or all passenger rail could potentially be electrified, but many years may be required to complete the associated infrastructure upgrades. // **Freight rail:** Today, in the Canada, little if any freight rail is electrified.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Canada, where motorbikes are mostly used for recreation.</v>
      </c>
      <c r="Q75" s="293" t="str">
        <f>IF(ISBLANK(INDEX('Policy Characteristics'!K:K,MATCH($C75,'Policy Characteristics'!$C:$C,0))),"",INDEX('Policy Characteristics'!K:K,MATCH($C75,'Policy Characteristics'!$C:$C,0)))</f>
        <v>transportation-sector-main.html#ev-mandate</v>
      </c>
      <c r="R75" s="293" t="str">
        <f>IF(ISBLANK(INDEX('Policy Characteristics'!L:L,MATCH($C75,'Policy Characteristics'!$C:$C,0))),"",INDEX('Policy Characteristics'!L:L,MATCH($C75,'Policy Characteristics'!$C:$C,0)))</f>
        <v>ev-mandate.html</v>
      </c>
    </row>
    <row r="76" spans="1:18" s="275" customFormat="1" x14ac:dyDescent="0.25">
      <c r="A76" s="293" t="str">
        <f>IF(ISBLANK(INDEX('Policy Characteristics'!A:A,MATCH($C76,'Policy Characteristics'!$C:$C,0))),"",INDEX('Policy Characteristics'!A:A,MATCH($C76,'Policy Characteristics'!$C:$C,0)))</f>
        <v>Transportation</v>
      </c>
      <c r="B76" s="294" t="str">
        <f>IF(ISBLANK(INDEX('Policy Characteristics'!B:B,MATCH($C76,'Policy Characteristics'!$C:$C,0))),"",INDEX('Policy Characteristics'!B:B,MATCH($C76,'Policy Characteristics'!$C:$C,0)))</f>
        <v>Electric Vehicle Subsidy</v>
      </c>
      <c r="C76" s="275" t="s">
        <v>91</v>
      </c>
      <c r="D76" s="298" t="s">
        <v>646</v>
      </c>
      <c r="E76" s="298" t="s">
        <v>620</v>
      </c>
      <c r="F76" s="298" t="s">
        <v>647</v>
      </c>
      <c r="G76" s="303" t="s">
        <v>648</v>
      </c>
      <c r="H76" s="20">
        <v>189</v>
      </c>
      <c r="I76" s="304" t="s">
        <v>624</v>
      </c>
      <c r="J76" s="296" t="str">
        <f>IF(ISBLANK(INDEX('Policy Characteristics'!D:D,MATCH($C76,'Policy Characteristics'!$C:$C,0))),"",INDEX('Policy Characteristics'!D:D,MATCH($C76,'Policy Characteristics'!$C:$C,0)))</f>
        <v>EV Subsidy</v>
      </c>
      <c r="K76" s="293" t="str">
        <f>IF(ISBLANK(INDEX('Policy Characteristics'!E:E,MATCH($C76,'Policy Characteristics'!$C:$C,0))),"",INDEX('Policy Characteristics'!E:E,MATCH($C76,'Policy Characteristics'!$C:$C,0)))</f>
        <v>trans EV subsidy</v>
      </c>
      <c r="L76" s="237">
        <f>IF(ISBLANK(INDEX('Policy Characteristics'!F:F,MATCH($C76,'Policy Characteristics'!$C:$C,0))),"",INDEX('Policy Characteristics'!F:F,MATCH($C76,'Policy Characteristics'!$C:$C,0)))</f>
        <v>0</v>
      </c>
      <c r="M76" s="237">
        <f>IF(ISBLANK(INDEX('Policy Characteristics'!G:G,MATCH($C76,'Policy Characteristics'!$C:$C,0))),"",INDEX('Policy Characteristics'!G:G,MATCH($C76,'Policy Characteristics'!$C:$C,0)))</f>
        <v>0.5</v>
      </c>
      <c r="N76" s="237">
        <f>IF(ISBLANK(INDEX('Policy Characteristics'!H:H,MATCH($C76,'Policy Characteristics'!$C:$C,0))),"",INDEX('Policy Characteristics'!H:H,MATCH($C76,'Policy Characteristics'!$C:$C,0)))</f>
        <v>0.01</v>
      </c>
      <c r="O76" s="293" t="str">
        <f>IF(ISBLANK(INDEX('Policy Characteristics'!I:I,MATCH($C76,'Policy Characteristics'!$C:$C,0))),"",INDEX('Policy Characteristics'!I:I,MATCH($C76,'Policy Characteristics'!$C:$C,0)))</f>
        <v>% of vehicle cost</v>
      </c>
      <c r="P76" s="293"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6" s="293" t="str">
        <f>IF(ISBLANK(INDEX('Policy Characteristics'!K:K,MATCH($C76,'Policy Characteristics'!$C:$C,0))),"",INDEX('Policy Characteristics'!K:K,MATCH($C76,'Policy Characteristics'!$C:$C,0)))</f>
        <v>transportation-sector-main.html#ev-subsidy</v>
      </c>
      <c r="R76" s="293" t="str">
        <f>IF(ISBLANK(INDEX('Policy Characteristics'!L:L,MATCH($C76,'Policy Characteristics'!$C:$C,0))),"",INDEX('Policy Characteristics'!L:L,MATCH($C76,'Policy Characteristics'!$C:$C,0)))</f>
        <v>ev-subsidy.html</v>
      </c>
    </row>
    <row r="77" spans="1:18" ht="14.65" customHeight="1" x14ac:dyDescent="0.25">
      <c r="A77" s="293" t="str">
        <f>IF(ISBLANK(INDEX('Policy Characteristics'!A:A,MATCH($C77,'Policy Characteristics'!$C:$C,0))),"",INDEX('Policy Characteristics'!A:A,MATCH($C77,'Policy Characteristics'!$C:$C,0)))</f>
        <v>Transportation</v>
      </c>
      <c r="B77" s="294" t="str">
        <f>IF(ISBLANK(INDEX('Policy Characteristics'!B:B,MATCH($C77,'Policy Characteristics'!$C:$C,0))),"",INDEX('Policy Characteristics'!B:B,MATCH($C77,'Policy Characteristics'!$C:$C,0)))</f>
        <v>Electric Vehicle Subsidy</v>
      </c>
      <c r="C77" s="293" t="str">
        <f t="shared" ref="C77:C87" si="4">C$76</f>
        <v>Additional EV Subsidy Percentage</v>
      </c>
      <c r="D77" s="275" t="s">
        <v>649</v>
      </c>
      <c r="E77" s="275" t="s">
        <v>620</v>
      </c>
      <c r="F77" s="275" t="s">
        <v>650</v>
      </c>
      <c r="G77" s="305" t="s">
        <v>651</v>
      </c>
      <c r="H77" s="20">
        <v>592</v>
      </c>
      <c r="I77" s="306" t="s">
        <v>634</v>
      </c>
      <c r="J77" s="296" t="str">
        <f>IF(ISBLANK(INDEX('Policy Characteristics'!D:D,MATCH($C77,'Policy Characteristics'!$C:$C,0))),"",INDEX('Policy Characteristics'!D:D,MATCH($C77,'Policy Characteristics'!$C:$C,0)))</f>
        <v>EV Subsidy</v>
      </c>
      <c r="K77" s="293" t="str">
        <f>IF(ISBLANK(INDEX('Policy Characteristics'!E:E,MATCH($C77,'Policy Characteristics'!$C:$C,0))),"",INDEX('Policy Characteristics'!E:E,MATCH($C77,'Policy Characteristics'!$C:$C,0)))</f>
        <v>trans EV subsidy</v>
      </c>
      <c r="L77" s="237">
        <f>IF(ISBLANK(INDEX('Policy Characteristics'!F:F,MATCH($C77,'Policy Characteristics'!$C:$C,0))),"",INDEX('Policy Characteristics'!F:F,MATCH($C77,'Policy Characteristics'!$C:$C,0)))</f>
        <v>0</v>
      </c>
      <c r="M77" s="237">
        <f>IF(ISBLANK(INDEX('Policy Characteristics'!G:G,MATCH($C77,'Policy Characteristics'!$C:$C,0))),"",INDEX('Policy Characteristics'!G:G,MATCH($C77,'Policy Characteristics'!$C:$C,0)))</f>
        <v>0.5</v>
      </c>
      <c r="N77" s="237">
        <f>IF(ISBLANK(INDEX('Policy Characteristics'!H:H,MATCH($C77,'Policy Characteristics'!$C:$C,0))),"",INDEX('Policy Characteristics'!H:H,MATCH($C77,'Policy Characteristics'!$C:$C,0)))</f>
        <v>0.01</v>
      </c>
      <c r="O77" s="293" t="str">
        <f>IF(ISBLANK(INDEX('Policy Characteristics'!I:I,MATCH($C77,'Policy Characteristics'!$C:$C,0))),"",INDEX('Policy Characteristics'!I:I,MATCH($C77,'Policy Characteristics'!$C:$C,0)))</f>
        <v>% of vehicle cost</v>
      </c>
      <c r="P77" s="293"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7" s="293" t="str">
        <f>IF(ISBLANK(INDEX('Policy Characteristics'!K:K,MATCH($C77,'Policy Characteristics'!$C:$C,0))),"",INDEX('Policy Characteristics'!K:K,MATCH($C77,'Policy Characteristics'!$C:$C,0)))</f>
        <v>transportation-sector-main.html#ev-subsidy</v>
      </c>
      <c r="R77" s="293" t="str">
        <f>IF(ISBLANK(INDEX('Policy Characteristics'!L:L,MATCH($C77,'Policy Characteristics'!$C:$C,0))),"",INDEX('Policy Characteristics'!L:L,MATCH($C77,'Policy Characteristics'!$C:$C,0)))</f>
        <v>ev-subsidy.html</v>
      </c>
    </row>
    <row r="78" spans="1:18" x14ac:dyDescent="0.25">
      <c r="A78" s="293" t="str">
        <f>IF(ISBLANK(INDEX('Policy Characteristics'!A:A,MATCH($C78,'Policy Characteristics'!$C:$C,0))),"",INDEX('Policy Characteristics'!A:A,MATCH($C78,'Policy Characteristics'!$C:$C,0)))</f>
        <v>Transportation</v>
      </c>
      <c r="B78" s="294" t="str">
        <f>IF(ISBLANK(INDEX('Policy Characteristics'!B:B,MATCH($C78,'Policy Characteristics'!$C:$C,0))),"",INDEX('Policy Characteristics'!B:B,MATCH($C78,'Policy Characteristics'!$C:$C,0)))</f>
        <v>Electric Vehicle Subsidy</v>
      </c>
      <c r="C78" s="293" t="str">
        <f t="shared" si="4"/>
        <v>Additional EV Subsidy Percentage</v>
      </c>
      <c r="D78" s="275" t="s">
        <v>646</v>
      </c>
      <c r="E78" s="275" t="s">
        <v>636</v>
      </c>
      <c r="F78" s="275" t="s">
        <v>647</v>
      </c>
      <c r="G78" s="303" t="s">
        <v>652</v>
      </c>
      <c r="H78" s="20">
        <v>593</v>
      </c>
      <c r="I78" s="306" t="s">
        <v>634</v>
      </c>
      <c r="J78" s="296" t="str">
        <f>IF(ISBLANK(INDEX('Policy Characteristics'!D:D,MATCH($C78,'Policy Characteristics'!$C:$C,0))),"",INDEX('Policy Characteristics'!D:D,MATCH($C78,'Policy Characteristics'!$C:$C,0)))</f>
        <v>EV Subsidy</v>
      </c>
      <c r="K78" s="293" t="str">
        <f>IF(ISBLANK(INDEX('Policy Characteristics'!E:E,MATCH($C78,'Policy Characteristics'!$C:$C,0))),"",INDEX('Policy Characteristics'!E:E,MATCH($C78,'Policy Characteristics'!$C:$C,0)))</f>
        <v>trans EV subsidy</v>
      </c>
      <c r="L78" s="237">
        <f>IF(ISBLANK(INDEX('Policy Characteristics'!F:F,MATCH($C78,'Policy Characteristics'!$C:$C,0))),"",INDEX('Policy Characteristics'!F:F,MATCH($C78,'Policy Characteristics'!$C:$C,0)))</f>
        <v>0</v>
      </c>
      <c r="M78" s="237">
        <f>IF(ISBLANK(INDEX('Policy Characteristics'!G:G,MATCH($C78,'Policy Characteristics'!$C:$C,0))),"",INDEX('Policy Characteristics'!G:G,MATCH($C78,'Policy Characteristics'!$C:$C,0)))</f>
        <v>0.5</v>
      </c>
      <c r="N78" s="237">
        <f>IF(ISBLANK(INDEX('Policy Characteristics'!H:H,MATCH($C78,'Policy Characteristics'!$C:$C,0))),"",INDEX('Policy Characteristics'!H:H,MATCH($C78,'Policy Characteristics'!$C:$C,0)))</f>
        <v>0.01</v>
      </c>
      <c r="O78" s="293" t="str">
        <f>IF(ISBLANK(INDEX('Policy Characteristics'!I:I,MATCH($C78,'Policy Characteristics'!$C:$C,0))),"",INDEX('Policy Characteristics'!I:I,MATCH($C78,'Policy Characteristics'!$C:$C,0)))</f>
        <v>% of vehicle cost</v>
      </c>
      <c r="P78" s="293"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8" s="293" t="str">
        <f>IF(ISBLANK(INDEX('Policy Characteristics'!K:K,MATCH($C78,'Policy Characteristics'!$C:$C,0))),"",INDEX('Policy Characteristics'!K:K,MATCH($C78,'Policy Characteristics'!$C:$C,0)))</f>
        <v>transportation-sector-main.html#ev-subsidy</v>
      </c>
      <c r="R78" s="293" t="str">
        <f>IF(ISBLANK(INDEX('Policy Characteristics'!L:L,MATCH($C78,'Policy Characteristics'!$C:$C,0))),"",INDEX('Policy Characteristics'!L:L,MATCH($C78,'Policy Characteristics'!$C:$C,0)))</f>
        <v>ev-subsidy.html</v>
      </c>
    </row>
    <row r="79" spans="1:18" x14ac:dyDescent="0.25">
      <c r="A79" s="293" t="str">
        <f>IF(ISBLANK(INDEX('Policy Characteristics'!A:A,MATCH($C79,'Policy Characteristics'!$C:$C,0))),"",INDEX('Policy Characteristics'!A:A,MATCH($C79,'Policy Characteristics'!$C:$C,0)))</f>
        <v>Transportation</v>
      </c>
      <c r="B79" s="294" t="str">
        <f>IF(ISBLANK(INDEX('Policy Characteristics'!B:B,MATCH($C79,'Policy Characteristics'!$C:$C,0))),"",INDEX('Policy Characteristics'!B:B,MATCH($C79,'Policy Characteristics'!$C:$C,0)))</f>
        <v>Electric Vehicle Subsidy</v>
      </c>
      <c r="C79" s="293" t="str">
        <f t="shared" si="4"/>
        <v>Additional EV Subsidy Percentage</v>
      </c>
      <c r="D79" s="275" t="s">
        <v>649</v>
      </c>
      <c r="E79" s="275" t="s">
        <v>636</v>
      </c>
      <c r="F79" s="275" t="s">
        <v>650</v>
      </c>
      <c r="G79" s="303" t="s">
        <v>653</v>
      </c>
      <c r="H79" s="20">
        <v>594</v>
      </c>
      <c r="I79" s="306" t="s">
        <v>634</v>
      </c>
      <c r="J79" s="296" t="str">
        <f>IF(ISBLANK(INDEX('Policy Characteristics'!D:D,MATCH($C79,'Policy Characteristics'!$C:$C,0))),"",INDEX('Policy Characteristics'!D:D,MATCH($C79,'Policy Characteristics'!$C:$C,0)))</f>
        <v>EV Subsidy</v>
      </c>
      <c r="K79" s="293" t="str">
        <f>IF(ISBLANK(INDEX('Policy Characteristics'!E:E,MATCH($C79,'Policy Characteristics'!$C:$C,0))),"",INDEX('Policy Characteristics'!E:E,MATCH($C79,'Policy Characteristics'!$C:$C,0)))</f>
        <v>trans EV subsidy</v>
      </c>
      <c r="L79" s="237">
        <f>IF(ISBLANK(INDEX('Policy Characteristics'!F:F,MATCH($C79,'Policy Characteristics'!$C:$C,0))),"",INDEX('Policy Characteristics'!F:F,MATCH($C79,'Policy Characteristics'!$C:$C,0)))</f>
        <v>0</v>
      </c>
      <c r="M79" s="237">
        <f>IF(ISBLANK(INDEX('Policy Characteristics'!G:G,MATCH($C79,'Policy Characteristics'!$C:$C,0))),"",INDEX('Policy Characteristics'!G:G,MATCH($C79,'Policy Characteristics'!$C:$C,0)))</f>
        <v>0.5</v>
      </c>
      <c r="N79" s="237">
        <f>IF(ISBLANK(INDEX('Policy Characteristics'!H:H,MATCH($C79,'Policy Characteristics'!$C:$C,0))),"",INDEX('Policy Characteristics'!H:H,MATCH($C79,'Policy Characteristics'!$C:$C,0)))</f>
        <v>0.01</v>
      </c>
      <c r="O79" s="293" t="str">
        <f>IF(ISBLANK(INDEX('Policy Characteristics'!I:I,MATCH($C79,'Policy Characteristics'!$C:$C,0))),"",INDEX('Policy Characteristics'!I:I,MATCH($C79,'Policy Characteristics'!$C:$C,0)))</f>
        <v>% of vehicle cost</v>
      </c>
      <c r="P79" s="293"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79" s="293" t="str">
        <f>IF(ISBLANK(INDEX('Policy Characteristics'!K:K,MATCH($C79,'Policy Characteristics'!$C:$C,0))),"",INDEX('Policy Characteristics'!K:K,MATCH($C79,'Policy Characteristics'!$C:$C,0)))</f>
        <v>transportation-sector-main.html#ev-subsidy</v>
      </c>
      <c r="R79" s="293" t="str">
        <f>IF(ISBLANK(INDEX('Policy Characteristics'!L:L,MATCH($C79,'Policy Characteristics'!$C:$C,0))),"",INDEX('Policy Characteristics'!L:L,MATCH($C79,'Policy Characteristics'!$C:$C,0)))</f>
        <v>ev-subsidy.html</v>
      </c>
    </row>
    <row r="80" spans="1:18" x14ac:dyDescent="0.25">
      <c r="A80" s="293" t="str">
        <f>IF(ISBLANK(INDEX('Policy Characteristics'!A:A,MATCH($C80,'Policy Characteristics'!$C:$C,0))),"",INDEX('Policy Characteristics'!A:A,MATCH($C80,'Policy Characteristics'!$C:$C,0)))</f>
        <v>Transportation</v>
      </c>
      <c r="B80" s="294" t="str">
        <f>IF(ISBLANK(INDEX('Policy Characteristics'!B:B,MATCH($C80,'Policy Characteristics'!$C:$C,0))),"",INDEX('Policy Characteristics'!B:B,MATCH($C80,'Policy Characteristics'!$C:$C,0)))</f>
        <v>Electric Vehicle Subsidy</v>
      </c>
      <c r="C80" s="293" t="str">
        <f t="shared" si="4"/>
        <v>Additional EV Subsidy Percentage</v>
      </c>
      <c r="D80" s="275" t="s">
        <v>646</v>
      </c>
      <c r="E80" s="275" t="s">
        <v>638</v>
      </c>
      <c r="F80" s="275" t="s">
        <v>647</v>
      </c>
      <c r="G80" s="303" t="s">
        <v>654</v>
      </c>
      <c r="H80" s="20">
        <v>595</v>
      </c>
      <c r="I80" s="306" t="s">
        <v>634</v>
      </c>
      <c r="J80" s="296" t="str">
        <f>IF(ISBLANK(INDEX('Policy Characteristics'!D:D,MATCH($C80,'Policy Characteristics'!$C:$C,0))),"",INDEX('Policy Characteristics'!D:D,MATCH($C80,'Policy Characteristics'!$C:$C,0)))</f>
        <v>EV Subsidy</v>
      </c>
      <c r="K80" s="293" t="str">
        <f>IF(ISBLANK(INDEX('Policy Characteristics'!E:E,MATCH($C80,'Policy Characteristics'!$C:$C,0))),"",INDEX('Policy Characteristics'!E:E,MATCH($C80,'Policy Characteristics'!$C:$C,0)))</f>
        <v>trans EV subsidy</v>
      </c>
      <c r="L80" s="237">
        <f>IF(ISBLANK(INDEX('Policy Characteristics'!F:F,MATCH($C80,'Policy Characteristics'!$C:$C,0))),"",INDEX('Policy Characteristics'!F:F,MATCH($C80,'Policy Characteristics'!$C:$C,0)))</f>
        <v>0</v>
      </c>
      <c r="M80" s="237">
        <f>IF(ISBLANK(INDEX('Policy Characteristics'!G:G,MATCH($C80,'Policy Characteristics'!$C:$C,0))),"",INDEX('Policy Characteristics'!G:G,MATCH($C80,'Policy Characteristics'!$C:$C,0)))</f>
        <v>0.5</v>
      </c>
      <c r="N80" s="237">
        <f>IF(ISBLANK(INDEX('Policy Characteristics'!H:H,MATCH($C80,'Policy Characteristics'!$C:$C,0))),"",INDEX('Policy Characteristics'!H:H,MATCH($C80,'Policy Characteristics'!$C:$C,0)))</f>
        <v>0.01</v>
      </c>
      <c r="O80" s="293" t="str">
        <f>IF(ISBLANK(INDEX('Policy Characteristics'!I:I,MATCH($C80,'Policy Characteristics'!$C:$C,0))),"",INDEX('Policy Characteristics'!I:I,MATCH($C80,'Policy Characteristics'!$C:$C,0)))</f>
        <v>% of vehicle cost</v>
      </c>
      <c r="P80" s="293"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0" s="293" t="str">
        <f>IF(ISBLANK(INDEX('Policy Characteristics'!K:K,MATCH($C80,'Policy Characteristics'!$C:$C,0))),"",INDEX('Policy Characteristics'!K:K,MATCH($C80,'Policy Characteristics'!$C:$C,0)))</f>
        <v>transportation-sector-main.html#ev-subsidy</v>
      </c>
      <c r="R80" s="293" t="str">
        <f>IF(ISBLANK(INDEX('Policy Characteristics'!L:L,MATCH($C80,'Policy Characteristics'!$C:$C,0))),"",INDEX('Policy Characteristics'!L:L,MATCH($C80,'Policy Characteristics'!$C:$C,0)))</f>
        <v>ev-subsidy.html</v>
      </c>
    </row>
    <row r="81" spans="1:18" x14ac:dyDescent="0.25">
      <c r="A81" s="293" t="str">
        <f>IF(ISBLANK(INDEX('Policy Characteristics'!A:A,MATCH($C81,'Policy Characteristics'!$C:$C,0))),"",INDEX('Policy Characteristics'!A:A,MATCH($C81,'Policy Characteristics'!$C:$C,0)))</f>
        <v>Transportation</v>
      </c>
      <c r="B81" s="294" t="str">
        <f>IF(ISBLANK(INDEX('Policy Characteristics'!B:B,MATCH($C81,'Policy Characteristics'!$C:$C,0))),"",INDEX('Policy Characteristics'!B:B,MATCH($C81,'Policy Characteristics'!$C:$C,0)))</f>
        <v>Electric Vehicle Subsidy</v>
      </c>
      <c r="C81" s="293" t="str">
        <f t="shared" si="4"/>
        <v>Additional EV Subsidy Percentage</v>
      </c>
      <c r="D81" s="275" t="s">
        <v>649</v>
      </c>
      <c r="E81" s="275" t="s">
        <v>638</v>
      </c>
      <c r="F81" s="275" t="s">
        <v>650</v>
      </c>
      <c r="G81" s="303" t="s">
        <v>654</v>
      </c>
      <c r="H81" s="20">
        <v>596</v>
      </c>
      <c r="I81" s="306" t="s">
        <v>634</v>
      </c>
      <c r="J81" s="296" t="str">
        <f>IF(ISBLANK(INDEX('Policy Characteristics'!D:D,MATCH($C81,'Policy Characteristics'!$C:$C,0))),"",INDEX('Policy Characteristics'!D:D,MATCH($C81,'Policy Characteristics'!$C:$C,0)))</f>
        <v>EV Subsidy</v>
      </c>
      <c r="K81" s="293" t="str">
        <f>IF(ISBLANK(INDEX('Policy Characteristics'!E:E,MATCH($C81,'Policy Characteristics'!$C:$C,0))),"",INDEX('Policy Characteristics'!E:E,MATCH($C81,'Policy Characteristics'!$C:$C,0)))</f>
        <v>trans EV subsidy</v>
      </c>
      <c r="L81" s="237">
        <f>IF(ISBLANK(INDEX('Policy Characteristics'!F:F,MATCH($C81,'Policy Characteristics'!$C:$C,0))),"",INDEX('Policy Characteristics'!F:F,MATCH($C81,'Policy Characteristics'!$C:$C,0)))</f>
        <v>0</v>
      </c>
      <c r="M81" s="237">
        <f>IF(ISBLANK(INDEX('Policy Characteristics'!G:G,MATCH($C81,'Policy Characteristics'!$C:$C,0))),"",INDEX('Policy Characteristics'!G:G,MATCH($C81,'Policy Characteristics'!$C:$C,0)))</f>
        <v>0.5</v>
      </c>
      <c r="N81" s="237">
        <f>IF(ISBLANK(INDEX('Policy Characteristics'!H:H,MATCH($C81,'Policy Characteristics'!$C:$C,0))),"",INDEX('Policy Characteristics'!H:H,MATCH($C81,'Policy Characteristics'!$C:$C,0)))</f>
        <v>0.01</v>
      </c>
      <c r="O81" s="293" t="str">
        <f>IF(ISBLANK(INDEX('Policy Characteristics'!I:I,MATCH($C81,'Policy Characteristics'!$C:$C,0))),"",INDEX('Policy Characteristics'!I:I,MATCH($C81,'Policy Characteristics'!$C:$C,0)))</f>
        <v>% of vehicle cost</v>
      </c>
      <c r="P81" s="293"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1" s="293" t="str">
        <f>IF(ISBLANK(INDEX('Policy Characteristics'!K:K,MATCH($C81,'Policy Characteristics'!$C:$C,0))),"",INDEX('Policy Characteristics'!K:K,MATCH($C81,'Policy Characteristics'!$C:$C,0)))</f>
        <v>transportation-sector-main.html#ev-subsidy</v>
      </c>
      <c r="R81" s="293" t="str">
        <f>IF(ISBLANK(INDEX('Policy Characteristics'!L:L,MATCH($C81,'Policy Characteristics'!$C:$C,0))),"",INDEX('Policy Characteristics'!L:L,MATCH($C81,'Policy Characteristics'!$C:$C,0)))</f>
        <v>ev-subsidy.html</v>
      </c>
    </row>
    <row r="82" spans="1:18" x14ac:dyDescent="0.25">
      <c r="A82" s="293" t="str">
        <f>IF(ISBLANK(INDEX('Policy Characteristics'!A:A,MATCH($C82,'Policy Characteristics'!$C:$C,0))),"",INDEX('Policy Characteristics'!A:A,MATCH($C82,'Policy Characteristics'!$C:$C,0)))</f>
        <v>Transportation</v>
      </c>
      <c r="B82" s="294" t="str">
        <f>IF(ISBLANK(INDEX('Policy Characteristics'!B:B,MATCH($C82,'Policy Characteristics'!$C:$C,0))),"",INDEX('Policy Characteristics'!B:B,MATCH($C82,'Policy Characteristics'!$C:$C,0)))</f>
        <v>Electric Vehicle Subsidy</v>
      </c>
      <c r="C82" s="293" t="str">
        <f t="shared" si="4"/>
        <v>Additional EV Subsidy Percentage</v>
      </c>
      <c r="D82" s="275" t="s">
        <v>646</v>
      </c>
      <c r="E82" s="275" t="s">
        <v>640</v>
      </c>
      <c r="F82" s="275" t="s">
        <v>647</v>
      </c>
      <c r="G82" s="303" t="s">
        <v>655</v>
      </c>
      <c r="H82" s="20">
        <v>597</v>
      </c>
      <c r="I82" s="306" t="s">
        <v>634</v>
      </c>
      <c r="J82" s="296" t="str">
        <f>IF(ISBLANK(INDEX('Policy Characteristics'!D:D,MATCH($C82,'Policy Characteristics'!$C:$C,0))),"",INDEX('Policy Characteristics'!D:D,MATCH($C82,'Policy Characteristics'!$C:$C,0)))</f>
        <v>EV Subsidy</v>
      </c>
      <c r="K82" s="293" t="str">
        <f>IF(ISBLANK(INDEX('Policy Characteristics'!E:E,MATCH($C82,'Policy Characteristics'!$C:$C,0))),"",INDEX('Policy Characteristics'!E:E,MATCH($C82,'Policy Characteristics'!$C:$C,0)))</f>
        <v>trans EV subsidy</v>
      </c>
      <c r="L82" s="237">
        <f>IF(ISBLANK(INDEX('Policy Characteristics'!F:F,MATCH($C82,'Policy Characteristics'!$C:$C,0))),"",INDEX('Policy Characteristics'!F:F,MATCH($C82,'Policy Characteristics'!$C:$C,0)))</f>
        <v>0</v>
      </c>
      <c r="M82" s="237">
        <f>IF(ISBLANK(INDEX('Policy Characteristics'!G:G,MATCH($C82,'Policy Characteristics'!$C:$C,0))),"",INDEX('Policy Characteristics'!G:G,MATCH($C82,'Policy Characteristics'!$C:$C,0)))</f>
        <v>0.5</v>
      </c>
      <c r="N82" s="237">
        <f>IF(ISBLANK(INDEX('Policy Characteristics'!H:H,MATCH($C82,'Policy Characteristics'!$C:$C,0))),"",INDEX('Policy Characteristics'!H:H,MATCH($C82,'Policy Characteristics'!$C:$C,0)))</f>
        <v>0.01</v>
      </c>
      <c r="O82" s="293" t="str">
        <f>IF(ISBLANK(INDEX('Policy Characteristics'!I:I,MATCH($C82,'Policy Characteristics'!$C:$C,0))),"",INDEX('Policy Characteristics'!I:I,MATCH($C82,'Policy Characteristics'!$C:$C,0)))</f>
        <v>% of vehicle cost</v>
      </c>
      <c r="P82" s="293"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2" s="293" t="str">
        <f>IF(ISBLANK(INDEX('Policy Characteristics'!K:K,MATCH($C82,'Policy Characteristics'!$C:$C,0))),"",INDEX('Policy Characteristics'!K:K,MATCH($C82,'Policy Characteristics'!$C:$C,0)))</f>
        <v>transportation-sector-main.html#ev-subsidy</v>
      </c>
      <c r="R82" s="293" t="str">
        <f>IF(ISBLANK(INDEX('Policy Characteristics'!L:L,MATCH($C82,'Policy Characteristics'!$C:$C,0))),"",INDEX('Policy Characteristics'!L:L,MATCH($C82,'Policy Characteristics'!$C:$C,0)))</f>
        <v>ev-subsidy.html</v>
      </c>
    </row>
    <row r="83" spans="1:18" x14ac:dyDescent="0.25">
      <c r="A83" s="293" t="str">
        <f>IF(ISBLANK(INDEX('Policy Characteristics'!A:A,MATCH($C83,'Policy Characteristics'!$C:$C,0))),"",INDEX('Policy Characteristics'!A:A,MATCH($C83,'Policy Characteristics'!$C:$C,0)))</f>
        <v>Transportation</v>
      </c>
      <c r="B83" s="294" t="str">
        <f>IF(ISBLANK(INDEX('Policy Characteristics'!B:B,MATCH($C83,'Policy Characteristics'!$C:$C,0))),"",INDEX('Policy Characteristics'!B:B,MATCH($C83,'Policy Characteristics'!$C:$C,0)))</f>
        <v>Electric Vehicle Subsidy</v>
      </c>
      <c r="C83" s="293" t="str">
        <f t="shared" si="4"/>
        <v>Additional EV Subsidy Percentage</v>
      </c>
      <c r="D83" s="275" t="s">
        <v>649</v>
      </c>
      <c r="E83" s="275" t="s">
        <v>640</v>
      </c>
      <c r="F83" s="275" t="s">
        <v>650</v>
      </c>
      <c r="G83" s="303" t="s">
        <v>655</v>
      </c>
      <c r="H83" s="20">
        <v>598</v>
      </c>
      <c r="I83" s="306" t="s">
        <v>634</v>
      </c>
      <c r="J83" s="296" t="str">
        <f>IF(ISBLANK(INDEX('Policy Characteristics'!D:D,MATCH($C83,'Policy Characteristics'!$C:$C,0))),"",INDEX('Policy Characteristics'!D:D,MATCH($C83,'Policy Characteristics'!$C:$C,0)))</f>
        <v>EV Subsidy</v>
      </c>
      <c r="K83" s="293" t="str">
        <f>IF(ISBLANK(INDEX('Policy Characteristics'!E:E,MATCH($C83,'Policy Characteristics'!$C:$C,0))),"",INDEX('Policy Characteristics'!E:E,MATCH($C83,'Policy Characteristics'!$C:$C,0)))</f>
        <v>trans EV subsidy</v>
      </c>
      <c r="L83" s="237">
        <f>IF(ISBLANK(INDEX('Policy Characteristics'!F:F,MATCH($C83,'Policy Characteristics'!$C:$C,0))),"",INDEX('Policy Characteristics'!F:F,MATCH($C83,'Policy Characteristics'!$C:$C,0)))</f>
        <v>0</v>
      </c>
      <c r="M83" s="237">
        <f>IF(ISBLANK(INDEX('Policy Characteristics'!G:G,MATCH($C83,'Policy Characteristics'!$C:$C,0))),"",INDEX('Policy Characteristics'!G:G,MATCH($C83,'Policy Characteristics'!$C:$C,0)))</f>
        <v>0.5</v>
      </c>
      <c r="N83" s="237">
        <f>IF(ISBLANK(INDEX('Policy Characteristics'!H:H,MATCH($C83,'Policy Characteristics'!$C:$C,0))),"",INDEX('Policy Characteristics'!H:H,MATCH($C83,'Policy Characteristics'!$C:$C,0)))</f>
        <v>0.01</v>
      </c>
      <c r="O83" s="293" t="str">
        <f>IF(ISBLANK(INDEX('Policy Characteristics'!I:I,MATCH($C83,'Policy Characteristics'!$C:$C,0))),"",INDEX('Policy Characteristics'!I:I,MATCH($C83,'Policy Characteristics'!$C:$C,0)))</f>
        <v>% of vehicle cost</v>
      </c>
      <c r="P83" s="293"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3" s="293" t="str">
        <f>IF(ISBLANK(INDEX('Policy Characteristics'!K:K,MATCH($C83,'Policy Characteristics'!$C:$C,0))),"",INDEX('Policy Characteristics'!K:K,MATCH($C83,'Policy Characteristics'!$C:$C,0)))</f>
        <v>transportation-sector-main.html#ev-subsidy</v>
      </c>
      <c r="R83" s="293" t="str">
        <f>IF(ISBLANK(INDEX('Policy Characteristics'!L:L,MATCH($C83,'Policy Characteristics'!$C:$C,0))),"",INDEX('Policy Characteristics'!L:L,MATCH($C83,'Policy Characteristics'!$C:$C,0)))</f>
        <v>ev-subsidy.html</v>
      </c>
    </row>
    <row r="84" spans="1:18" x14ac:dyDescent="0.25">
      <c r="A84" s="293" t="str">
        <f>IF(ISBLANK(INDEX('Policy Characteristics'!A:A,MATCH($C84,'Policy Characteristics'!$C:$C,0))),"",INDEX('Policy Characteristics'!A:A,MATCH($C84,'Policy Characteristics'!$C:$C,0)))</f>
        <v>Transportation</v>
      </c>
      <c r="B84" s="294" t="str">
        <f>IF(ISBLANK(INDEX('Policy Characteristics'!B:B,MATCH($C84,'Policy Characteristics'!$C:$C,0))),"",INDEX('Policy Characteristics'!B:B,MATCH($C84,'Policy Characteristics'!$C:$C,0)))</f>
        <v>Electric Vehicle Subsidy</v>
      </c>
      <c r="C84" s="293" t="str">
        <f t="shared" si="4"/>
        <v>Additional EV Subsidy Percentage</v>
      </c>
      <c r="D84" s="275" t="s">
        <v>646</v>
      </c>
      <c r="E84" s="275" t="s">
        <v>642</v>
      </c>
      <c r="F84" s="275" t="s">
        <v>647</v>
      </c>
      <c r="G84" s="303" t="s">
        <v>656</v>
      </c>
      <c r="H84" s="20">
        <v>599</v>
      </c>
      <c r="I84" s="306" t="s">
        <v>634</v>
      </c>
      <c r="J84" s="296" t="str">
        <f>IF(ISBLANK(INDEX('Policy Characteristics'!D:D,MATCH($C84,'Policy Characteristics'!$C:$C,0))),"",INDEX('Policy Characteristics'!D:D,MATCH($C84,'Policy Characteristics'!$C:$C,0)))</f>
        <v>EV Subsidy</v>
      </c>
      <c r="K84" s="293" t="str">
        <f>IF(ISBLANK(INDEX('Policy Characteristics'!E:E,MATCH($C84,'Policy Characteristics'!$C:$C,0))),"",INDEX('Policy Characteristics'!E:E,MATCH($C84,'Policy Characteristics'!$C:$C,0)))</f>
        <v>trans EV subsidy</v>
      </c>
      <c r="L84" s="237">
        <f>IF(ISBLANK(INDEX('Policy Characteristics'!F:F,MATCH($C84,'Policy Characteristics'!$C:$C,0))),"",INDEX('Policy Characteristics'!F:F,MATCH($C84,'Policy Characteristics'!$C:$C,0)))</f>
        <v>0</v>
      </c>
      <c r="M84" s="237">
        <f>IF(ISBLANK(INDEX('Policy Characteristics'!G:G,MATCH($C84,'Policy Characteristics'!$C:$C,0))),"",INDEX('Policy Characteristics'!G:G,MATCH($C84,'Policy Characteristics'!$C:$C,0)))</f>
        <v>0.5</v>
      </c>
      <c r="N84" s="237">
        <f>IF(ISBLANK(INDEX('Policy Characteristics'!H:H,MATCH($C84,'Policy Characteristics'!$C:$C,0))),"",INDEX('Policy Characteristics'!H:H,MATCH($C84,'Policy Characteristics'!$C:$C,0)))</f>
        <v>0.01</v>
      </c>
      <c r="O84" s="293" t="str">
        <f>IF(ISBLANK(INDEX('Policy Characteristics'!I:I,MATCH($C84,'Policy Characteristics'!$C:$C,0))),"",INDEX('Policy Characteristics'!I:I,MATCH($C84,'Policy Characteristics'!$C:$C,0)))</f>
        <v>% of vehicle cost</v>
      </c>
      <c r="P84" s="293"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4" s="293" t="str">
        <f>IF(ISBLANK(INDEX('Policy Characteristics'!K:K,MATCH($C84,'Policy Characteristics'!$C:$C,0))),"",INDEX('Policy Characteristics'!K:K,MATCH($C84,'Policy Characteristics'!$C:$C,0)))</f>
        <v>transportation-sector-main.html#ev-subsidy</v>
      </c>
      <c r="R84" s="293" t="str">
        <f>IF(ISBLANK(INDEX('Policy Characteristics'!L:L,MATCH($C84,'Policy Characteristics'!$C:$C,0))),"",INDEX('Policy Characteristics'!L:L,MATCH($C84,'Policy Characteristics'!$C:$C,0)))</f>
        <v>ev-subsidy.html</v>
      </c>
    </row>
    <row r="85" spans="1:18" x14ac:dyDescent="0.25">
      <c r="A85" s="293" t="str">
        <f>IF(ISBLANK(INDEX('Policy Characteristics'!A:A,MATCH($C85,'Policy Characteristics'!$C:$C,0))),"",INDEX('Policy Characteristics'!A:A,MATCH($C85,'Policy Characteristics'!$C:$C,0)))</f>
        <v>Transportation</v>
      </c>
      <c r="B85" s="294" t="str">
        <f>IF(ISBLANK(INDEX('Policy Characteristics'!B:B,MATCH($C85,'Policy Characteristics'!$C:$C,0))),"",INDEX('Policy Characteristics'!B:B,MATCH($C85,'Policy Characteristics'!$C:$C,0)))</f>
        <v>Electric Vehicle Subsidy</v>
      </c>
      <c r="C85" s="293" t="str">
        <f t="shared" si="4"/>
        <v>Additional EV Subsidy Percentage</v>
      </c>
      <c r="D85" s="275" t="s">
        <v>649</v>
      </c>
      <c r="E85" s="275" t="s">
        <v>642</v>
      </c>
      <c r="F85" s="275" t="s">
        <v>650</v>
      </c>
      <c r="G85" s="303" t="s">
        <v>657</v>
      </c>
      <c r="H85" s="20">
        <v>600</v>
      </c>
      <c r="I85" s="306" t="s">
        <v>634</v>
      </c>
      <c r="J85" s="296" t="str">
        <f>IF(ISBLANK(INDEX('Policy Characteristics'!D:D,MATCH($C85,'Policy Characteristics'!$C:$C,0))),"",INDEX('Policy Characteristics'!D:D,MATCH($C85,'Policy Characteristics'!$C:$C,0)))</f>
        <v>EV Subsidy</v>
      </c>
      <c r="K85" s="293" t="str">
        <f>IF(ISBLANK(INDEX('Policy Characteristics'!E:E,MATCH($C85,'Policy Characteristics'!$C:$C,0))),"",INDEX('Policy Characteristics'!E:E,MATCH($C85,'Policy Characteristics'!$C:$C,0)))</f>
        <v>trans EV subsidy</v>
      </c>
      <c r="L85" s="237">
        <f>IF(ISBLANK(INDEX('Policy Characteristics'!F:F,MATCH($C85,'Policy Characteristics'!$C:$C,0))),"",INDEX('Policy Characteristics'!F:F,MATCH($C85,'Policy Characteristics'!$C:$C,0)))</f>
        <v>0</v>
      </c>
      <c r="M85" s="237">
        <f>IF(ISBLANK(INDEX('Policy Characteristics'!G:G,MATCH($C85,'Policy Characteristics'!$C:$C,0))),"",INDEX('Policy Characteristics'!G:G,MATCH($C85,'Policy Characteristics'!$C:$C,0)))</f>
        <v>0.5</v>
      </c>
      <c r="N85" s="237">
        <f>IF(ISBLANK(INDEX('Policy Characteristics'!H:H,MATCH($C85,'Policy Characteristics'!$C:$C,0))),"",INDEX('Policy Characteristics'!H:H,MATCH($C85,'Policy Characteristics'!$C:$C,0)))</f>
        <v>0.01</v>
      </c>
      <c r="O85" s="293" t="str">
        <f>IF(ISBLANK(INDEX('Policy Characteristics'!I:I,MATCH($C85,'Policy Characteristics'!$C:$C,0))),"",INDEX('Policy Characteristics'!I:I,MATCH($C85,'Policy Characteristics'!$C:$C,0)))</f>
        <v>% of vehicle cost</v>
      </c>
      <c r="P85" s="293"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5" s="293" t="str">
        <f>IF(ISBLANK(INDEX('Policy Characteristics'!K:K,MATCH($C85,'Policy Characteristics'!$C:$C,0))),"",INDEX('Policy Characteristics'!K:K,MATCH($C85,'Policy Characteristics'!$C:$C,0)))</f>
        <v>transportation-sector-main.html#ev-subsidy</v>
      </c>
      <c r="R85" s="293" t="str">
        <f>IF(ISBLANK(INDEX('Policy Characteristics'!L:L,MATCH($C85,'Policy Characteristics'!$C:$C,0))),"",INDEX('Policy Characteristics'!L:L,MATCH($C85,'Policy Characteristics'!$C:$C,0)))</f>
        <v>ev-subsidy.html</v>
      </c>
    </row>
    <row r="86" spans="1:18" x14ac:dyDescent="0.25">
      <c r="A86" s="293" t="str">
        <f>IF(ISBLANK(INDEX('Policy Characteristics'!A:A,MATCH($C86,'Policy Characteristics'!$C:$C,0))),"",INDEX('Policy Characteristics'!A:A,MATCH($C86,'Policy Characteristics'!$C:$C,0)))</f>
        <v>Transportation</v>
      </c>
      <c r="B86" s="294" t="str">
        <f>IF(ISBLANK(INDEX('Policy Characteristics'!B:B,MATCH($C86,'Policy Characteristics'!$C:$C,0))),"",INDEX('Policy Characteristics'!B:B,MATCH($C86,'Policy Characteristics'!$C:$C,0)))</f>
        <v>Electric Vehicle Subsidy</v>
      </c>
      <c r="C86" s="293" t="str">
        <f t="shared" si="4"/>
        <v>Additional EV Subsidy Percentage</v>
      </c>
      <c r="D86" s="275" t="s">
        <v>646</v>
      </c>
      <c r="E86" s="275" t="s">
        <v>644</v>
      </c>
      <c r="F86" s="275" t="s">
        <v>647</v>
      </c>
      <c r="G86" s="303" t="s">
        <v>658</v>
      </c>
      <c r="H86" s="20">
        <v>601</v>
      </c>
      <c r="I86" s="306" t="s">
        <v>634</v>
      </c>
      <c r="J86" s="296" t="str">
        <f>IF(ISBLANK(INDEX('Policy Characteristics'!D:D,MATCH($C86,'Policy Characteristics'!$C:$C,0))),"",INDEX('Policy Characteristics'!D:D,MATCH($C86,'Policy Characteristics'!$C:$C,0)))</f>
        <v>EV Subsidy</v>
      </c>
      <c r="K86" s="293" t="str">
        <f>IF(ISBLANK(INDEX('Policy Characteristics'!E:E,MATCH($C86,'Policy Characteristics'!$C:$C,0))),"",INDEX('Policy Characteristics'!E:E,MATCH($C86,'Policy Characteristics'!$C:$C,0)))</f>
        <v>trans EV subsidy</v>
      </c>
      <c r="L86" s="237">
        <f>IF(ISBLANK(INDEX('Policy Characteristics'!F:F,MATCH($C86,'Policy Characteristics'!$C:$C,0))),"",INDEX('Policy Characteristics'!F:F,MATCH($C86,'Policy Characteristics'!$C:$C,0)))</f>
        <v>0</v>
      </c>
      <c r="M86" s="237">
        <f>IF(ISBLANK(INDEX('Policy Characteristics'!G:G,MATCH($C86,'Policy Characteristics'!$C:$C,0))),"",INDEX('Policy Characteristics'!G:G,MATCH($C86,'Policy Characteristics'!$C:$C,0)))</f>
        <v>0.5</v>
      </c>
      <c r="N86" s="237">
        <f>IF(ISBLANK(INDEX('Policy Characteristics'!H:H,MATCH($C86,'Policy Characteristics'!$C:$C,0))),"",INDEX('Policy Characteristics'!H:H,MATCH($C86,'Policy Characteristics'!$C:$C,0)))</f>
        <v>0.01</v>
      </c>
      <c r="O86" s="293" t="str">
        <f>IF(ISBLANK(INDEX('Policy Characteristics'!I:I,MATCH($C86,'Policy Characteristics'!$C:$C,0))),"",INDEX('Policy Characteristics'!I:I,MATCH($C86,'Policy Characteristics'!$C:$C,0)))</f>
        <v>% of vehicle cost</v>
      </c>
      <c r="P86" s="293"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6" s="293" t="str">
        <f>IF(ISBLANK(INDEX('Policy Characteristics'!K:K,MATCH($C86,'Policy Characteristics'!$C:$C,0))),"",INDEX('Policy Characteristics'!K:K,MATCH($C86,'Policy Characteristics'!$C:$C,0)))</f>
        <v>transportation-sector-main.html#ev-subsidy</v>
      </c>
      <c r="R86" s="293" t="str">
        <f>IF(ISBLANK(INDEX('Policy Characteristics'!L:L,MATCH($C86,'Policy Characteristics'!$C:$C,0))),"",INDEX('Policy Characteristics'!L:L,MATCH($C86,'Policy Characteristics'!$C:$C,0)))</f>
        <v>ev-subsidy.html</v>
      </c>
    </row>
    <row r="87" spans="1:18" ht="30" x14ac:dyDescent="0.25">
      <c r="A87" s="293" t="str">
        <f>IF(ISBLANK(INDEX('Policy Characteristics'!A:A,MATCH($C87,'Policy Characteristics'!$C:$C,0))),"",INDEX('Policy Characteristics'!A:A,MATCH($C87,'Policy Characteristics'!$C:$C,0)))</f>
        <v>Transportation</v>
      </c>
      <c r="B87" s="294" t="str">
        <f>IF(ISBLANK(INDEX('Policy Characteristics'!B:B,MATCH($C87,'Policy Characteristics'!$C:$C,0))),"",INDEX('Policy Characteristics'!B:B,MATCH($C87,'Policy Characteristics'!$C:$C,0)))</f>
        <v>Electric Vehicle Subsidy</v>
      </c>
      <c r="C87" s="293" t="str">
        <f t="shared" si="4"/>
        <v>Additional EV Subsidy Percentage</v>
      </c>
      <c r="D87" s="275" t="s">
        <v>649</v>
      </c>
      <c r="E87" s="275" t="s">
        <v>644</v>
      </c>
      <c r="F87" s="275" t="s">
        <v>650</v>
      </c>
      <c r="G87" s="305" t="s">
        <v>659</v>
      </c>
      <c r="H87" s="20">
        <v>602</v>
      </c>
      <c r="I87" s="306" t="s">
        <v>634</v>
      </c>
      <c r="J87" s="296" t="str">
        <f>IF(ISBLANK(INDEX('Policy Characteristics'!D:D,MATCH($C87,'Policy Characteristics'!$C:$C,0))),"",INDEX('Policy Characteristics'!D:D,MATCH($C87,'Policy Characteristics'!$C:$C,0)))</f>
        <v>EV Subsidy</v>
      </c>
      <c r="K87" s="293" t="str">
        <f>IF(ISBLANK(INDEX('Policy Characteristics'!E:E,MATCH($C87,'Policy Characteristics'!$C:$C,0))),"",INDEX('Policy Characteristics'!E:E,MATCH($C87,'Policy Characteristics'!$C:$C,0)))</f>
        <v>trans EV subsidy</v>
      </c>
      <c r="L87" s="237">
        <f>IF(ISBLANK(INDEX('Policy Characteristics'!F:F,MATCH($C87,'Policy Characteristics'!$C:$C,0))),"",INDEX('Policy Characteristics'!F:F,MATCH($C87,'Policy Characteristics'!$C:$C,0)))</f>
        <v>0</v>
      </c>
      <c r="M87" s="237">
        <f>IF(ISBLANK(INDEX('Policy Characteristics'!G:G,MATCH($C87,'Policy Characteristics'!$C:$C,0))),"",INDEX('Policy Characteristics'!G:G,MATCH($C87,'Policy Characteristics'!$C:$C,0)))</f>
        <v>0.5</v>
      </c>
      <c r="N87" s="237">
        <f>IF(ISBLANK(INDEX('Policy Characteristics'!H:H,MATCH($C87,'Policy Characteristics'!$C:$C,0))),"",INDEX('Policy Characteristics'!H:H,MATCH($C87,'Policy Characteristics'!$C:$C,0)))</f>
        <v>0.01</v>
      </c>
      <c r="O87" s="293" t="str">
        <f>IF(ISBLANK(INDEX('Policy Characteristics'!I:I,MATCH($C87,'Policy Characteristics'!$C:$C,0))),"",INDEX('Policy Characteristics'!I:I,MATCH($C87,'Policy Characteristics'!$C:$C,0)))</f>
        <v>% of vehicle cost</v>
      </c>
      <c r="P87" s="293"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Canada currently offers a federal subsidy for up to $5,000 for qualifying electric vehicles, which is already incorporated in the BAU as an average EV subsidy of 20%.The $5,000 federal subsidy represents about 14% of a 2022 Chevrolet Bolt EV or 8% of the MSRP of a Tesla Model 3 in 2022.</v>
      </c>
      <c r="Q87" s="293" t="str">
        <f>IF(ISBLANK(INDEX('Policy Characteristics'!K:K,MATCH($C87,'Policy Characteristics'!$C:$C,0))),"",INDEX('Policy Characteristics'!K:K,MATCH($C87,'Policy Characteristics'!$C:$C,0)))</f>
        <v>transportation-sector-main.html#ev-subsidy</v>
      </c>
      <c r="R87" s="293" t="str">
        <f>IF(ISBLANK(INDEX('Policy Characteristics'!L:L,MATCH($C87,'Policy Characteristics'!$C:$C,0))),"",INDEX('Policy Characteristics'!L:L,MATCH($C87,'Policy Characteristics'!$C:$C,0)))</f>
        <v>ev-subsidy.html</v>
      </c>
    </row>
    <row r="88" spans="1:18" x14ac:dyDescent="0.25">
      <c r="A88" s="293" t="str">
        <f>IF(ISBLANK(INDEX('Policy Characteristics'!A:A,MATCH($C88,'Policy Characteristics'!$C:$C,0))),"",INDEX('Policy Characteristics'!A:A,MATCH($C88,'Policy Characteristics'!$C:$C,0)))</f>
        <v>Transportation</v>
      </c>
      <c r="B88" s="294" t="str">
        <f>IF(ISBLANK(INDEX('Policy Characteristics'!B:B,MATCH($C88,'Policy Characteristics'!$C:$C,0))),"",INDEX('Policy Characteristics'!B:B,MATCH($C88,'Policy Characteristics'!$C:$C,0)))</f>
        <v>Feebate</v>
      </c>
      <c r="C88" t="s">
        <v>100</v>
      </c>
      <c r="D88" s="298"/>
      <c r="E88" s="298"/>
      <c r="F88" s="298"/>
      <c r="G88" s="303"/>
      <c r="H88" s="20">
        <v>1</v>
      </c>
      <c r="I88" s="304" t="s">
        <v>624</v>
      </c>
      <c r="J88" s="296" t="str">
        <f>IF(ISBLANK(INDEX('Policy Characteristics'!D:D,MATCH($C88,'Policy Characteristics'!$C:$C,0))),"",INDEX('Policy Characteristics'!D:D,MATCH($C88,'Policy Characteristics'!$C:$C,0)))</f>
        <v>Feebate</v>
      </c>
      <c r="K88" s="293" t="str">
        <f>IF(ISBLANK(INDEX('Policy Characteristics'!E:E,MATCH($C88,'Policy Characteristics'!$C:$C,0))),"",INDEX('Policy Characteristics'!E:E,MATCH($C88,'Policy Characteristics'!$C:$C,0)))</f>
        <v>trans LDVs feebate</v>
      </c>
      <c r="L88" s="237">
        <f>IF(ISBLANK(INDEX('Policy Characteristics'!F:F,MATCH($C88,'Policy Characteristics'!$C:$C,0))),"",INDEX('Policy Characteristics'!F:F,MATCH($C88,'Policy Characteristics'!$C:$C,0)))</f>
        <v>0</v>
      </c>
      <c r="M88" s="237">
        <f>IF(ISBLANK(INDEX('Policy Characteristics'!G:G,MATCH($C88,'Policy Characteristics'!$C:$C,0))),"",INDEX('Policy Characteristics'!G:G,MATCH($C88,'Policy Characteristics'!$C:$C,0)))</f>
        <v>1</v>
      </c>
      <c r="N88" s="237">
        <f>IF(ISBLANK(INDEX('Policy Characteristics'!H:H,MATCH($C88,'Policy Characteristics'!$C:$C,0))),"",INDEX('Policy Characteristics'!H:H,MATCH($C88,'Policy Characteristics'!$C:$C,0)))</f>
        <v>0.02</v>
      </c>
      <c r="O88" s="293" t="str">
        <f>IF(ISBLANK(INDEX('Policy Characteristics'!I:I,MATCH($C88,'Policy Characteristics'!$C:$C,0))),"",INDEX('Policy Characteristics'!I:I,MATCH($C88,'Policy Characteristics'!$C:$C,0)))</f>
        <v>% of global best practice rate</v>
      </c>
      <c r="P88" s="293"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93" t="str">
        <f>IF(ISBLANK(INDEX('Policy Characteristics'!K:K,MATCH($C88,'Policy Characteristics'!$C:$C,0))),"",INDEX('Policy Characteristics'!K:K,MATCH($C88,'Policy Characteristics'!$C:$C,0)))</f>
        <v>transportation-sector-main.html#feebate</v>
      </c>
      <c r="R88" s="293" t="str">
        <f>IF(ISBLANK(INDEX('Policy Characteristics'!L:L,MATCH($C88,'Policy Characteristics'!$C:$C,0))),"",INDEX('Policy Characteristics'!L:L,MATCH($C88,'Policy Characteristics'!$C:$C,0)))</f>
        <v>feebate.html</v>
      </c>
    </row>
    <row r="89" spans="1:18" x14ac:dyDescent="0.25">
      <c r="A89" s="293" t="str">
        <f>IF(ISBLANK(INDEX('Policy Characteristics'!A:A,MATCH($C89,'Policy Characteristics'!$C:$C,0))),"",INDEX('Policy Characteristics'!A:A,MATCH($C89,'Policy Characteristics'!$C:$C,0)))</f>
        <v>Transportation</v>
      </c>
      <c r="B89" s="294" t="str">
        <f>IF(ISBLANK(INDEX('Policy Characteristics'!B:B,MATCH($C89,'Policy Characteristics'!$C:$C,0))),"",INDEX('Policy Characteristics'!B:B,MATCH($C89,'Policy Characteristics'!$C:$C,0)))</f>
        <v>Fuel Economy Standard</v>
      </c>
      <c r="C89" t="s">
        <v>109</v>
      </c>
      <c r="D89" s="298" t="s">
        <v>646</v>
      </c>
      <c r="E89" s="298" t="s">
        <v>620</v>
      </c>
      <c r="F89" s="298" t="s">
        <v>647</v>
      </c>
      <c r="G89" s="303" t="s">
        <v>648</v>
      </c>
      <c r="H89" s="20">
        <v>362</v>
      </c>
      <c r="I89" s="304" t="s">
        <v>624</v>
      </c>
      <c r="J89" s="296" t="str">
        <f>IF(ISBLANK(INDEX('Policy Characteristics'!D:D,MATCH($C89,'Policy Characteristics'!$C:$C,0))),"",INDEX('Policy Characteristics'!D:D,MATCH($C89,'Policy Characteristics'!$C:$C,0)))</f>
        <v>Vehicle Fuel Economy Standards</v>
      </c>
      <c r="K89" s="293" t="str">
        <f>IF(ISBLANK(INDEX('Policy Characteristics'!E:E,MATCH($C89,'Policy Characteristics'!$C:$C,0))),"",INDEX('Policy Characteristics'!E:E,MATCH($C89,'Policy Characteristics'!$C:$C,0)))</f>
        <v>trans fuel economy standards</v>
      </c>
      <c r="L89" s="237">
        <f>IF(ISBLANK(INDEX('Policy Characteristics'!F:F,MATCH($C89,'Policy Characteristics'!$C:$C,0))),"",INDEX('Policy Characteristics'!F:F,MATCH($C89,'Policy Characteristics'!$C:$C,0)))</f>
        <v>0</v>
      </c>
      <c r="M89" s="237">
        <f>IF(ISBLANK(INDEX('Policy Characteristics'!G:G,MATCH($C89,'Policy Characteristics'!$C:$C,0))),"",INDEX('Policy Characteristics'!G:G,MATCH($C89,'Policy Characteristics'!$C:$C,0)))</f>
        <v>1</v>
      </c>
      <c r="N89" s="237">
        <f>IF(ISBLANK(INDEX('Policy Characteristics'!H:H,MATCH($C89,'Policy Characteristics'!$C:$C,0))),"",INDEX('Policy Characteristics'!H:H,MATCH($C89,'Policy Characteristics'!$C:$C,0)))</f>
        <v>0.01</v>
      </c>
      <c r="O89" s="293" t="str">
        <f>IF(ISBLANK(INDEX('Policy Characteristics'!I:I,MATCH($C89,'Policy Characteristics'!$C:$C,0))),"",INDEX('Policy Characteristics'!I:I,MATCH($C89,'Policy Characteristics'!$C:$C,0)))</f>
        <v>% increase in miles/gal</v>
      </c>
      <c r="P89" s="29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89" s="293" t="str">
        <f>IF(ISBLANK(INDEX('Policy Characteristics'!K:K,MATCH($C89,'Policy Characteristics'!$C:$C,0))),"",INDEX('Policy Characteristics'!K:K,MATCH($C89,'Policy Characteristics'!$C:$C,0)))</f>
        <v>transportation-sector-main.html#fuel-econ-std</v>
      </c>
      <c r="R89" s="293" t="str">
        <f>IF(ISBLANK(INDEX('Policy Characteristics'!L:L,MATCH($C89,'Policy Characteristics'!$C:$C,0))),"",INDEX('Policy Characteristics'!L:L,MATCH($C89,'Policy Characteristics'!$C:$C,0)))</f>
        <v>fuel-economy-standard.html</v>
      </c>
    </row>
    <row r="90" spans="1:18" x14ac:dyDescent="0.25">
      <c r="A90" s="293" t="str">
        <f>IF(ISBLANK(INDEX('Policy Characteristics'!A:A,MATCH($C90,'Policy Characteristics'!$C:$C,0))),"",INDEX('Policy Characteristics'!A:A,MATCH($C90,'Policy Characteristics'!$C:$C,0)))</f>
        <v>Transportation</v>
      </c>
      <c r="B90" s="294" t="str">
        <f>IF(ISBLANK(INDEX('Policy Characteristics'!B:B,MATCH($C90,'Policy Characteristics'!$C:$C,0))),"",INDEX('Policy Characteristics'!B:B,MATCH($C90,'Policy Characteristics'!$C:$C,0)))</f>
        <v>Fuel Economy Standard</v>
      </c>
      <c r="C90" s="293" t="str">
        <f t="shared" ref="C90:C93" si="5">C$89</f>
        <v>Percentage Additional Improvement of Fuel Economy Std</v>
      </c>
      <c r="D90" s="298" t="s">
        <v>649</v>
      </c>
      <c r="E90" s="298" t="s">
        <v>620</v>
      </c>
      <c r="F90" s="298" t="s">
        <v>650</v>
      </c>
      <c r="G90" s="305" t="s">
        <v>651</v>
      </c>
      <c r="H90" s="20">
        <v>363</v>
      </c>
      <c r="I90" s="304" t="s">
        <v>624</v>
      </c>
      <c r="J90" s="296" t="str">
        <f>IF(ISBLANK(INDEX('Policy Characteristics'!D:D,MATCH($C90,'Policy Characteristics'!$C:$C,0))),"",INDEX('Policy Characteristics'!D:D,MATCH($C90,'Policy Characteristics'!$C:$C,0)))</f>
        <v>Vehicle Fuel Economy Standards</v>
      </c>
      <c r="K90" s="293" t="str">
        <f>IF(ISBLANK(INDEX('Policy Characteristics'!E:E,MATCH($C90,'Policy Characteristics'!$C:$C,0))),"",INDEX('Policy Characteristics'!E:E,MATCH($C90,'Policy Characteristics'!$C:$C,0)))</f>
        <v>trans fuel economy standards</v>
      </c>
      <c r="L90" s="237">
        <f>IF(ISBLANK(INDEX('Policy Characteristics'!F:F,MATCH($C90,'Policy Characteristics'!$C:$C,0))),"",INDEX('Policy Characteristics'!F:F,MATCH($C90,'Policy Characteristics'!$C:$C,0)))</f>
        <v>0</v>
      </c>
      <c r="M90" s="237">
        <f>IF(ISBLANK(INDEX('Policy Characteristics'!G:G,MATCH($C90,'Policy Characteristics'!$C:$C,0))),"",INDEX('Policy Characteristics'!G:G,MATCH($C90,'Policy Characteristics'!$C:$C,0)))</f>
        <v>1</v>
      </c>
      <c r="N90" s="237">
        <f>IF(ISBLANK(INDEX('Policy Characteristics'!H:H,MATCH($C90,'Policy Characteristics'!$C:$C,0))),"",INDEX('Policy Characteristics'!H:H,MATCH($C90,'Policy Characteristics'!$C:$C,0)))</f>
        <v>0.01</v>
      </c>
      <c r="O90" s="293" t="str">
        <f>IF(ISBLANK(INDEX('Policy Characteristics'!I:I,MATCH($C90,'Policy Characteristics'!$C:$C,0))),"",INDEX('Policy Characteristics'!I:I,MATCH($C90,'Policy Characteristics'!$C:$C,0)))</f>
        <v>% increase in miles/gal</v>
      </c>
      <c r="P90" s="29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0" s="293" t="str">
        <f>IF(ISBLANK(INDEX('Policy Characteristics'!K:K,MATCH($C90,'Policy Characteristics'!$C:$C,0))),"",INDEX('Policy Characteristics'!K:K,MATCH($C90,'Policy Characteristics'!$C:$C,0)))</f>
        <v>transportation-sector-main.html#fuel-econ-std</v>
      </c>
      <c r="R90" s="293" t="str">
        <f>IF(ISBLANK(INDEX('Policy Characteristics'!L:L,MATCH($C90,'Policy Characteristics'!$C:$C,0))),"",INDEX('Policy Characteristics'!L:L,MATCH($C90,'Policy Characteristics'!$C:$C,0)))</f>
        <v>fuel-economy-standard.html</v>
      </c>
    </row>
    <row r="91" spans="1:18" x14ac:dyDescent="0.25">
      <c r="A91" s="293" t="str">
        <f>IF(ISBLANK(INDEX('Policy Characteristics'!A:A,MATCH($C91,'Policy Characteristics'!$C:$C,0))),"",INDEX('Policy Characteristics'!A:A,MATCH($C91,'Policy Characteristics'!$C:$C,0)))</f>
        <v>Transportation</v>
      </c>
      <c r="B91" s="294" t="str">
        <f>IF(ISBLANK(INDEX('Policy Characteristics'!B:B,MATCH($C91,'Policy Characteristics'!$C:$C,0))),"",INDEX('Policy Characteristics'!B:B,MATCH($C91,'Policy Characteristics'!$C:$C,0)))</f>
        <v>Fuel Economy Standard</v>
      </c>
      <c r="C91" s="293" t="str">
        <f t="shared" ref="C91:C94" si="6">C$89</f>
        <v>Percentage Additional Improvement of Fuel Economy Std</v>
      </c>
      <c r="D91" s="298" t="s">
        <v>646</v>
      </c>
      <c r="E91" s="298" t="s">
        <v>636</v>
      </c>
      <c r="F91" s="298" t="s">
        <v>647</v>
      </c>
      <c r="G91" s="303" t="s">
        <v>652</v>
      </c>
      <c r="H91" s="20">
        <v>364</v>
      </c>
      <c r="I91" s="304" t="s">
        <v>624</v>
      </c>
      <c r="J91" s="296" t="str">
        <f>IF(ISBLANK(INDEX('Policy Characteristics'!D:D,MATCH($C91,'Policy Characteristics'!$C:$C,0))),"",INDEX('Policy Characteristics'!D:D,MATCH($C91,'Policy Characteristics'!$C:$C,0)))</f>
        <v>Vehicle Fuel Economy Standards</v>
      </c>
      <c r="K91" s="293" t="str">
        <f>IF(ISBLANK(INDEX('Policy Characteristics'!E:E,MATCH($C91,'Policy Characteristics'!$C:$C,0))),"",INDEX('Policy Characteristics'!E:E,MATCH($C91,'Policy Characteristics'!$C:$C,0)))</f>
        <v>trans fuel economy standards</v>
      </c>
      <c r="L91" s="237">
        <f>IF(ISBLANK(INDEX('Policy Characteristics'!F:F,MATCH($C91,'Policy Characteristics'!$C:$C,0))),"",INDEX('Policy Characteristics'!F:F,MATCH($C91,'Policy Characteristics'!$C:$C,0)))</f>
        <v>0</v>
      </c>
      <c r="M91" s="237">
        <f>IF(ISBLANK(INDEX('Policy Characteristics'!G:G,MATCH($C91,'Policy Characteristics'!$C:$C,0))),"",INDEX('Policy Characteristics'!G:G,MATCH($C91,'Policy Characteristics'!$C:$C,0)))</f>
        <v>1</v>
      </c>
      <c r="N91" s="237">
        <f>IF(ISBLANK(INDEX('Policy Characteristics'!H:H,MATCH($C91,'Policy Characteristics'!$C:$C,0))),"",INDEX('Policy Characteristics'!H:H,MATCH($C91,'Policy Characteristics'!$C:$C,0)))</f>
        <v>0.01</v>
      </c>
      <c r="O91" s="293" t="str">
        <f>IF(ISBLANK(INDEX('Policy Characteristics'!I:I,MATCH($C91,'Policy Characteristics'!$C:$C,0))),"",INDEX('Policy Characteristics'!I:I,MATCH($C91,'Policy Characteristics'!$C:$C,0)))</f>
        <v>% increase in miles/gal</v>
      </c>
      <c r="P91" s="29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1" s="293" t="str">
        <f>IF(ISBLANK(INDEX('Policy Characteristics'!K:K,MATCH($C91,'Policy Characteristics'!$C:$C,0))),"",INDEX('Policy Characteristics'!K:K,MATCH($C91,'Policy Characteristics'!$C:$C,0)))</f>
        <v>transportation-sector-main.html#fuel-econ-std</v>
      </c>
      <c r="R91" s="293" t="str">
        <f>IF(ISBLANK(INDEX('Policy Characteristics'!L:L,MATCH($C91,'Policy Characteristics'!$C:$C,0))),"",INDEX('Policy Characteristics'!L:L,MATCH($C91,'Policy Characteristics'!$C:$C,0)))</f>
        <v>fuel-economy-standard.html</v>
      </c>
    </row>
    <row r="92" spans="1:18" x14ac:dyDescent="0.25">
      <c r="A92" s="293" t="str">
        <f>IF(ISBLANK(INDEX('Policy Characteristics'!A:A,MATCH($C92,'Policy Characteristics'!$C:$C,0))),"",INDEX('Policy Characteristics'!A:A,MATCH($C92,'Policy Characteristics'!$C:$C,0)))</f>
        <v>Transportation</v>
      </c>
      <c r="B92" s="294" t="str">
        <f>IF(ISBLANK(INDEX('Policy Characteristics'!B:B,MATCH($C92,'Policy Characteristics'!$C:$C,0))),"",INDEX('Policy Characteristics'!B:B,MATCH($C92,'Policy Characteristics'!$C:$C,0)))</f>
        <v>Fuel Economy Standard</v>
      </c>
      <c r="C92" s="293" t="str">
        <f t="shared" si="5"/>
        <v>Percentage Additional Improvement of Fuel Economy Std</v>
      </c>
      <c r="D92" s="298" t="s">
        <v>649</v>
      </c>
      <c r="E92" s="298" t="s">
        <v>636</v>
      </c>
      <c r="F92" s="298" t="s">
        <v>650</v>
      </c>
      <c r="G92" s="303" t="s">
        <v>653</v>
      </c>
      <c r="H92" s="20">
        <v>365</v>
      </c>
      <c r="I92" s="304" t="s">
        <v>624</v>
      </c>
      <c r="J92" s="296" t="str">
        <f>IF(ISBLANK(INDEX('Policy Characteristics'!D:D,MATCH($C92,'Policy Characteristics'!$C:$C,0))),"",INDEX('Policy Characteristics'!D:D,MATCH($C92,'Policy Characteristics'!$C:$C,0)))</f>
        <v>Vehicle Fuel Economy Standards</v>
      </c>
      <c r="K92" s="293" t="str">
        <f>IF(ISBLANK(INDEX('Policy Characteristics'!E:E,MATCH($C92,'Policy Characteristics'!$C:$C,0))),"",INDEX('Policy Characteristics'!E:E,MATCH($C92,'Policy Characteristics'!$C:$C,0)))</f>
        <v>trans fuel economy standards</v>
      </c>
      <c r="L92" s="237">
        <f>IF(ISBLANK(INDEX('Policy Characteristics'!F:F,MATCH($C92,'Policy Characteristics'!$C:$C,0))),"",INDEX('Policy Characteristics'!F:F,MATCH($C92,'Policy Characteristics'!$C:$C,0)))</f>
        <v>0</v>
      </c>
      <c r="M92" s="237">
        <f>IF(ISBLANK(INDEX('Policy Characteristics'!G:G,MATCH($C92,'Policy Characteristics'!$C:$C,0))),"",INDEX('Policy Characteristics'!G:G,MATCH($C92,'Policy Characteristics'!$C:$C,0)))</f>
        <v>1</v>
      </c>
      <c r="N92" s="237">
        <f>IF(ISBLANK(INDEX('Policy Characteristics'!H:H,MATCH($C92,'Policy Characteristics'!$C:$C,0))),"",INDEX('Policy Characteristics'!H:H,MATCH($C92,'Policy Characteristics'!$C:$C,0)))</f>
        <v>0.01</v>
      </c>
      <c r="O92" s="293" t="str">
        <f>IF(ISBLANK(INDEX('Policy Characteristics'!I:I,MATCH($C92,'Policy Characteristics'!$C:$C,0))),"",INDEX('Policy Characteristics'!I:I,MATCH($C92,'Policy Characteristics'!$C:$C,0)))</f>
        <v>% increase in miles/gal</v>
      </c>
      <c r="P92" s="29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2" s="293" t="str">
        <f>IF(ISBLANK(INDEX('Policy Characteristics'!K:K,MATCH($C92,'Policy Characteristics'!$C:$C,0))),"",INDEX('Policy Characteristics'!K:K,MATCH($C92,'Policy Characteristics'!$C:$C,0)))</f>
        <v>transportation-sector-main.html#fuel-econ-std</v>
      </c>
      <c r="R92" s="293" t="str">
        <f>IF(ISBLANK(INDEX('Policy Characteristics'!L:L,MATCH($C92,'Policy Characteristics'!$C:$C,0))),"",INDEX('Policy Characteristics'!L:L,MATCH($C92,'Policy Characteristics'!$C:$C,0)))</f>
        <v>fuel-economy-standard.html</v>
      </c>
    </row>
    <row r="93" spans="1:18" x14ac:dyDescent="0.25">
      <c r="A93" s="293" t="str">
        <f>IF(ISBLANK(INDEX('Policy Characteristics'!A:A,MATCH($C93,'Policy Characteristics'!$C:$C,0))),"",INDEX('Policy Characteristics'!A:A,MATCH($C93,'Policy Characteristics'!$C:$C,0)))</f>
        <v>Transportation</v>
      </c>
      <c r="B93" s="294" t="str">
        <f>IF(ISBLANK(INDEX('Policy Characteristics'!B:B,MATCH($C93,'Policy Characteristics'!$C:$C,0))),"",INDEX('Policy Characteristics'!B:B,MATCH($C93,'Policy Characteristics'!$C:$C,0)))</f>
        <v>Fuel Economy Standard</v>
      </c>
      <c r="C93" s="293" t="str">
        <f t="shared" si="5"/>
        <v>Percentage Additional Improvement of Fuel Economy Std</v>
      </c>
      <c r="D93" s="298" t="s">
        <v>646</v>
      </c>
      <c r="E93" s="298" t="s">
        <v>638</v>
      </c>
      <c r="F93" s="298" t="s">
        <v>647</v>
      </c>
      <c r="G93" s="303" t="s">
        <v>654</v>
      </c>
      <c r="H93" s="20">
        <v>366</v>
      </c>
      <c r="I93" s="304" t="s">
        <v>624</v>
      </c>
      <c r="J93" s="296" t="str">
        <f>IF(ISBLANK(INDEX('Policy Characteristics'!D:D,MATCH($C93,'Policy Characteristics'!$C:$C,0))),"",INDEX('Policy Characteristics'!D:D,MATCH($C93,'Policy Characteristics'!$C:$C,0)))</f>
        <v>Vehicle Fuel Economy Standards</v>
      </c>
      <c r="K93" s="293" t="str">
        <f>IF(ISBLANK(INDEX('Policy Characteristics'!E:E,MATCH($C93,'Policy Characteristics'!$C:$C,0))),"",INDEX('Policy Characteristics'!E:E,MATCH($C93,'Policy Characteristics'!$C:$C,0)))</f>
        <v>trans fuel economy standards</v>
      </c>
      <c r="L93" s="237">
        <f>IF(ISBLANK(INDEX('Policy Characteristics'!F:F,MATCH($C93,'Policy Characteristics'!$C:$C,0))),"",INDEX('Policy Characteristics'!F:F,MATCH($C93,'Policy Characteristics'!$C:$C,0)))</f>
        <v>0</v>
      </c>
      <c r="M93" s="237">
        <f>IF(ISBLANK(INDEX('Policy Characteristics'!G:G,MATCH($C93,'Policy Characteristics'!$C:$C,0))),"",INDEX('Policy Characteristics'!G:G,MATCH($C93,'Policy Characteristics'!$C:$C,0)))</f>
        <v>1</v>
      </c>
      <c r="N93" s="237">
        <f>IF(ISBLANK(INDEX('Policy Characteristics'!H:H,MATCH($C93,'Policy Characteristics'!$C:$C,0))),"",INDEX('Policy Characteristics'!H:H,MATCH($C93,'Policy Characteristics'!$C:$C,0)))</f>
        <v>0.01</v>
      </c>
      <c r="O93" s="293" t="str">
        <f>IF(ISBLANK(INDEX('Policy Characteristics'!I:I,MATCH($C93,'Policy Characteristics'!$C:$C,0))),"",INDEX('Policy Characteristics'!I:I,MATCH($C93,'Policy Characteristics'!$C:$C,0)))</f>
        <v>% increase in miles/gal</v>
      </c>
      <c r="P93" s="29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3" s="293" t="str">
        <f>IF(ISBLANK(INDEX('Policy Characteristics'!K:K,MATCH($C93,'Policy Characteristics'!$C:$C,0))),"",INDEX('Policy Characteristics'!K:K,MATCH($C93,'Policy Characteristics'!$C:$C,0)))</f>
        <v>transportation-sector-main.html#fuel-econ-std</v>
      </c>
      <c r="R93" s="293" t="str">
        <f>IF(ISBLANK(INDEX('Policy Characteristics'!L:L,MATCH($C93,'Policy Characteristics'!$C:$C,0))),"",INDEX('Policy Characteristics'!L:L,MATCH($C93,'Policy Characteristics'!$C:$C,0)))</f>
        <v>fuel-economy-standard.html</v>
      </c>
    </row>
    <row r="94" spans="1:18" x14ac:dyDescent="0.25">
      <c r="A94" s="293" t="str">
        <f>IF(ISBLANK(INDEX('Policy Characteristics'!A:A,MATCH($C94,'Policy Characteristics'!$C:$C,0))),"",INDEX('Policy Characteristics'!A:A,MATCH($C94,'Policy Characteristics'!$C:$C,0)))</f>
        <v>Transportation</v>
      </c>
      <c r="B94" s="294" t="str">
        <f>IF(ISBLANK(INDEX('Policy Characteristics'!B:B,MATCH($C94,'Policy Characteristics'!$C:$C,0))),"",INDEX('Policy Characteristics'!B:B,MATCH($C94,'Policy Characteristics'!$C:$C,0)))</f>
        <v>Fuel Economy Standard</v>
      </c>
      <c r="C94" s="293" t="str">
        <f t="shared" si="6"/>
        <v>Percentage Additional Improvement of Fuel Economy Std</v>
      </c>
      <c r="D94" s="298" t="s">
        <v>649</v>
      </c>
      <c r="E94" s="298" t="s">
        <v>638</v>
      </c>
      <c r="F94" s="298" t="s">
        <v>650</v>
      </c>
      <c r="G94" s="303" t="s">
        <v>654</v>
      </c>
      <c r="H94" s="20">
        <v>367</v>
      </c>
      <c r="I94" s="304" t="s">
        <v>624</v>
      </c>
      <c r="J94" s="296" t="str">
        <f>IF(ISBLANK(INDEX('Policy Characteristics'!D:D,MATCH($C94,'Policy Characteristics'!$C:$C,0))),"",INDEX('Policy Characteristics'!D:D,MATCH($C94,'Policy Characteristics'!$C:$C,0)))</f>
        <v>Vehicle Fuel Economy Standards</v>
      </c>
      <c r="K94" s="293" t="str">
        <f>IF(ISBLANK(INDEX('Policy Characteristics'!E:E,MATCH($C94,'Policy Characteristics'!$C:$C,0))),"",INDEX('Policy Characteristics'!E:E,MATCH($C94,'Policy Characteristics'!$C:$C,0)))</f>
        <v>trans fuel economy standards</v>
      </c>
      <c r="L94" s="237">
        <f>IF(ISBLANK(INDEX('Policy Characteristics'!F:F,MATCH($C94,'Policy Characteristics'!$C:$C,0))),"",INDEX('Policy Characteristics'!F:F,MATCH($C94,'Policy Characteristics'!$C:$C,0)))</f>
        <v>0</v>
      </c>
      <c r="M94" s="237">
        <f>IF(ISBLANK(INDEX('Policy Characteristics'!G:G,MATCH($C94,'Policy Characteristics'!$C:$C,0))),"",INDEX('Policy Characteristics'!G:G,MATCH($C94,'Policy Characteristics'!$C:$C,0)))</f>
        <v>1</v>
      </c>
      <c r="N94" s="237">
        <f>IF(ISBLANK(INDEX('Policy Characteristics'!H:H,MATCH($C94,'Policy Characteristics'!$C:$C,0))),"",INDEX('Policy Characteristics'!H:H,MATCH($C94,'Policy Characteristics'!$C:$C,0)))</f>
        <v>0.01</v>
      </c>
      <c r="O94" s="293" t="str">
        <f>IF(ISBLANK(INDEX('Policy Characteristics'!I:I,MATCH($C94,'Policy Characteristics'!$C:$C,0))),"",INDEX('Policy Characteristics'!I:I,MATCH($C94,'Policy Characteristics'!$C:$C,0)))</f>
        <v>% increase in miles/gal</v>
      </c>
      <c r="P94" s="29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4" s="293" t="str">
        <f>IF(ISBLANK(INDEX('Policy Characteristics'!K:K,MATCH($C94,'Policy Characteristics'!$C:$C,0))),"",INDEX('Policy Characteristics'!K:K,MATCH($C94,'Policy Characteristics'!$C:$C,0)))</f>
        <v>transportation-sector-main.html#fuel-econ-std</v>
      </c>
      <c r="R94" s="293" t="str">
        <f>IF(ISBLANK(INDEX('Policy Characteristics'!L:L,MATCH($C94,'Policy Characteristics'!$C:$C,0))),"",INDEX('Policy Characteristics'!L:L,MATCH($C94,'Policy Characteristics'!$C:$C,0)))</f>
        <v>fuel-economy-standard.html</v>
      </c>
    </row>
    <row r="95" spans="1:18" x14ac:dyDescent="0.25">
      <c r="A95" s="293" t="str">
        <f>IF(ISBLANK(INDEX('Policy Characteristics'!A:A,MATCH($C95,'Policy Characteristics'!$C:$C,0))),"",INDEX('Policy Characteristics'!A:A,MATCH($C95,'Policy Characteristics'!$C:$C,0)))</f>
        <v>Transportation</v>
      </c>
      <c r="B95" s="294" t="str">
        <f>IF(ISBLANK(INDEX('Policy Characteristics'!B:B,MATCH($C95,'Policy Characteristics'!$C:$C,0))),"",INDEX('Policy Characteristics'!B:B,MATCH($C95,'Policy Characteristics'!$C:$C,0)))</f>
        <v>Fuel Economy Standard</v>
      </c>
      <c r="C95" s="293" t="str">
        <f t="shared" ref="C95:C100" si="7">C$89</f>
        <v>Percentage Additional Improvement of Fuel Economy Std</v>
      </c>
      <c r="D95" s="298" t="s">
        <v>646</v>
      </c>
      <c r="E95" s="298" t="s">
        <v>640</v>
      </c>
      <c r="F95" s="298" t="s">
        <v>647</v>
      </c>
      <c r="G95" s="303" t="s">
        <v>655</v>
      </c>
      <c r="H95" s="20">
        <v>368</v>
      </c>
      <c r="I95" s="304" t="s">
        <v>624</v>
      </c>
      <c r="J95" s="296" t="str">
        <f>IF(ISBLANK(INDEX('Policy Characteristics'!D:D,MATCH($C95,'Policy Characteristics'!$C:$C,0))),"",INDEX('Policy Characteristics'!D:D,MATCH($C95,'Policy Characteristics'!$C:$C,0)))</f>
        <v>Vehicle Fuel Economy Standards</v>
      </c>
      <c r="K95" s="293" t="str">
        <f>IF(ISBLANK(INDEX('Policy Characteristics'!E:E,MATCH($C95,'Policy Characteristics'!$C:$C,0))),"",INDEX('Policy Characteristics'!E:E,MATCH($C95,'Policy Characteristics'!$C:$C,0)))</f>
        <v>trans fuel economy standards</v>
      </c>
      <c r="L95" s="237">
        <f>IF(ISBLANK(INDEX('Policy Characteristics'!F:F,MATCH($C95,'Policy Characteristics'!$C:$C,0))),"",INDEX('Policy Characteristics'!F:F,MATCH($C95,'Policy Characteristics'!$C:$C,0)))</f>
        <v>0</v>
      </c>
      <c r="M95" s="237">
        <f>IF(ISBLANK(INDEX('Policy Characteristics'!G:G,MATCH($C95,'Policy Characteristics'!$C:$C,0))),"",INDEX('Policy Characteristics'!G:G,MATCH($C95,'Policy Characteristics'!$C:$C,0)))</f>
        <v>1</v>
      </c>
      <c r="N95" s="237">
        <f>IF(ISBLANK(INDEX('Policy Characteristics'!H:H,MATCH($C95,'Policy Characteristics'!$C:$C,0))),"",INDEX('Policy Characteristics'!H:H,MATCH($C95,'Policy Characteristics'!$C:$C,0)))</f>
        <v>0.01</v>
      </c>
      <c r="O95" s="293" t="str">
        <f>IF(ISBLANK(INDEX('Policy Characteristics'!I:I,MATCH($C95,'Policy Characteristics'!$C:$C,0))),"",INDEX('Policy Characteristics'!I:I,MATCH($C95,'Policy Characteristics'!$C:$C,0)))</f>
        <v>% increase in miles/gal</v>
      </c>
      <c r="P95" s="29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5" s="293" t="str">
        <f>IF(ISBLANK(INDEX('Policy Characteristics'!K:K,MATCH($C95,'Policy Characteristics'!$C:$C,0))),"",INDEX('Policy Characteristics'!K:K,MATCH($C95,'Policy Characteristics'!$C:$C,0)))</f>
        <v>transportation-sector-main.html#fuel-econ-std</v>
      </c>
      <c r="R95" s="293" t="str">
        <f>IF(ISBLANK(INDEX('Policy Characteristics'!L:L,MATCH($C95,'Policy Characteristics'!$C:$C,0))),"",INDEX('Policy Characteristics'!L:L,MATCH($C95,'Policy Characteristics'!$C:$C,0)))</f>
        <v>fuel-economy-standard.html</v>
      </c>
    </row>
    <row r="96" spans="1:18" x14ac:dyDescent="0.25">
      <c r="A96" s="293" t="str">
        <f>IF(ISBLANK(INDEX('Policy Characteristics'!A:A,MATCH($C96,'Policy Characteristics'!$C:$C,0))),"",INDEX('Policy Characteristics'!A:A,MATCH($C96,'Policy Characteristics'!$C:$C,0)))</f>
        <v>Transportation</v>
      </c>
      <c r="B96" s="294" t="str">
        <f>IF(ISBLANK(INDEX('Policy Characteristics'!B:B,MATCH($C96,'Policy Characteristics'!$C:$C,0))),"",INDEX('Policy Characteristics'!B:B,MATCH($C96,'Policy Characteristics'!$C:$C,0)))</f>
        <v>Fuel Economy Standard</v>
      </c>
      <c r="C96" s="293" t="str">
        <f t="shared" si="7"/>
        <v>Percentage Additional Improvement of Fuel Economy Std</v>
      </c>
      <c r="D96" s="298" t="s">
        <v>649</v>
      </c>
      <c r="E96" s="298" t="s">
        <v>640</v>
      </c>
      <c r="F96" s="298" t="s">
        <v>650</v>
      </c>
      <c r="G96" s="303" t="s">
        <v>655</v>
      </c>
      <c r="H96" s="20">
        <v>369</v>
      </c>
      <c r="I96" s="304" t="s">
        <v>624</v>
      </c>
      <c r="J96" s="296" t="str">
        <f>IF(ISBLANK(INDEX('Policy Characteristics'!D:D,MATCH($C96,'Policy Characteristics'!$C:$C,0))),"",INDEX('Policy Characteristics'!D:D,MATCH($C96,'Policy Characteristics'!$C:$C,0)))</f>
        <v>Vehicle Fuel Economy Standards</v>
      </c>
      <c r="K96" s="293" t="str">
        <f>IF(ISBLANK(INDEX('Policy Characteristics'!E:E,MATCH($C96,'Policy Characteristics'!$C:$C,0))),"",INDEX('Policy Characteristics'!E:E,MATCH($C96,'Policy Characteristics'!$C:$C,0)))</f>
        <v>trans fuel economy standards</v>
      </c>
      <c r="L96" s="237">
        <f>IF(ISBLANK(INDEX('Policy Characteristics'!F:F,MATCH($C96,'Policy Characteristics'!$C:$C,0))),"",INDEX('Policy Characteristics'!F:F,MATCH($C96,'Policy Characteristics'!$C:$C,0)))</f>
        <v>0</v>
      </c>
      <c r="M96" s="237">
        <f>IF(ISBLANK(INDEX('Policy Characteristics'!G:G,MATCH($C96,'Policy Characteristics'!$C:$C,0))),"",INDEX('Policy Characteristics'!G:G,MATCH($C96,'Policy Characteristics'!$C:$C,0)))</f>
        <v>1</v>
      </c>
      <c r="N96" s="237">
        <f>IF(ISBLANK(INDEX('Policy Characteristics'!H:H,MATCH($C96,'Policy Characteristics'!$C:$C,0))),"",INDEX('Policy Characteristics'!H:H,MATCH($C96,'Policy Characteristics'!$C:$C,0)))</f>
        <v>0.01</v>
      </c>
      <c r="O96" s="293" t="str">
        <f>IF(ISBLANK(INDEX('Policy Characteristics'!I:I,MATCH($C96,'Policy Characteristics'!$C:$C,0))),"",INDEX('Policy Characteristics'!I:I,MATCH($C96,'Policy Characteristics'!$C:$C,0)))</f>
        <v>% increase in miles/gal</v>
      </c>
      <c r="P96" s="29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6" s="293" t="str">
        <f>IF(ISBLANK(INDEX('Policy Characteristics'!K:K,MATCH($C96,'Policy Characteristics'!$C:$C,0))),"",INDEX('Policy Characteristics'!K:K,MATCH($C96,'Policy Characteristics'!$C:$C,0)))</f>
        <v>transportation-sector-main.html#fuel-econ-std</v>
      </c>
      <c r="R96" s="293" t="str">
        <f>IF(ISBLANK(INDEX('Policy Characteristics'!L:L,MATCH($C96,'Policy Characteristics'!$C:$C,0))),"",INDEX('Policy Characteristics'!L:L,MATCH($C96,'Policy Characteristics'!$C:$C,0)))</f>
        <v>fuel-economy-standard.html</v>
      </c>
    </row>
    <row r="97" spans="1:18" x14ac:dyDescent="0.25">
      <c r="A97" s="293" t="str">
        <f>IF(ISBLANK(INDEX('Policy Characteristics'!A:A,MATCH($C97,'Policy Characteristics'!$C:$C,0))),"",INDEX('Policy Characteristics'!A:A,MATCH($C97,'Policy Characteristics'!$C:$C,0)))</f>
        <v>Transportation</v>
      </c>
      <c r="B97" s="294" t="str">
        <f>IF(ISBLANK(INDEX('Policy Characteristics'!B:B,MATCH($C97,'Policy Characteristics'!$C:$C,0))),"",INDEX('Policy Characteristics'!B:B,MATCH($C97,'Policy Characteristics'!$C:$C,0)))</f>
        <v>Fuel Economy Standard</v>
      </c>
      <c r="C97" s="293" t="str">
        <f t="shared" si="7"/>
        <v>Percentage Additional Improvement of Fuel Economy Std</v>
      </c>
      <c r="D97" s="298" t="s">
        <v>646</v>
      </c>
      <c r="E97" s="298" t="s">
        <v>642</v>
      </c>
      <c r="F97" s="298" t="s">
        <v>647</v>
      </c>
      <c r="G97" s="303" t="s">
        <v>656</v>
      </c>
      <c r="H97" s="20">
        <v>370</v>
      </c>
      <c r="I97" s="304" t="s">
        <v>624</v>
      </c>
      <c r="J97" s="296" t="str">
        <f>IF(ISBLANK(INDEX('Policy Characteristics'!D:D,MATCH($C97,'Policy Characteristics'!$C:$C,0))),"",INDEX('Policy Characteristics'!D:D,MATCH($C97,'Policy Characteristics'!$C:$C,0)))</f>
        <v>Vehicle Fuel Economy Standards</v>
      </c>
      <c r="K97" s="293" t="str">
        <f>IF(ISBLANK(INDEX('Policy Characteristics'!E:E,MATCH($C97,'Policy Characteristics'!$C:$C,0))),"",INDEX('Policy Characteristics'!E:E,MATCH($C97,'Policy Characteristics'!$C:$C,0)))</f>
        <v>trans fuel economy standards</v>
      </c>
      <c r="L97" s="237">
        <f>IF(ISBLANK(INDEX('Policy Characteristics'!F:F,MATCH($C97,'Policy Characteristics'!$C:$C,0))),"",INDEX('Policy Characteristics'!F:F,MATCH($C97,'Policy Characteristics'!$C:$C,0)))</f>
        <v>0</v>
      </c>
      <c r="M97" s="237">
        <f>IF(ISBLANK(INDEX('Policy Characteristics'!G:G,MATCH($C97,'Policy Characteristics'!$C:$C,0))),"",INDEX('Policy Characteristics'!G:G,MATCH($C97,'Policy Characteristics'!$C:$C,0)))</f>
        <v>1</v>
      </c>
      <c r="N97" s="237">
        <f>IF(ISBLANK(INDEX('Policy Characteristics'!H:H,MATCH($C97,'Policy Characteristics'!$C:$C,0))),"",INDEX('Policy Characteristics'!H:H,MATCH($C97,'Policy Characteristics'!$C:$C,0)))</f>
        <v>0.01</v>
      </c>
      <c r="O97" s="293" t="str">
        <f>IF(ISBLANK(INDEX('Policy Characteristics'!I:I,MATCH($C97,'Policy Characteristics'!$C:$C,0))),"",INDEX('Policy Characteristics'!I:I,MATCH($C97,'Policy Characteristics'!$C:$C,0)))</f>
        <v>% increase in miles/gal</v>
      </c>
      <c r="P97" s="29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7" s="293" t="str">
        <f>IF(ISBLANK(INDEX('Policy Characteristics'!K:K,MATCH($C97,'Policy Characteristics'!$C:$C,0))),"",INDEX('Policy Characteristics'!K:K,MATCH($C97,'Policy Characteristics'!$C:$C,0)))</f>
        <v>transportation-sector-main.html#fuel-econ-std</v>
      </c>
      <c r="R97" s="293" t="str">
        <f>IF(ISBLANK(INDEX('Policy Characteristics'!L:L,MATCH($C97,'Policy Characteristics'!$C:$C,0))),"",INDEX('Policy Characteristics'!L:L,MATCH($C97,'Policy Characteristics'!$C:$C,0)))</f>
        <v>fuel-economy-standard.html</v>
      </c>
    </row>
    <row r="98" spans="1:18" x14ac:dyDescent="0.25">
      <c r="A98" s="293" t="str">
        <f>IF(ISBLANK(INDEX('Policy Characteristics'!A:A,MATCH($C98,'Policy Characteristics'!$C:$C,0))),"",INDEX('Policy Characteristics'!A:A,MATCH($C98,'Policy Characteristics'!$C:$C,0)))</f>
        <v>Transportation</v>
      </c>
      <c r="B98" s="294" t="str">
        <f>IF(ISBLANK(INDEX('Policy Characteristics'!B:B,MATCH($C98,'Policy Characteristics'!$C:$C,0))),"",INDEX('Policy Characteristics'!B:B,MATCH($C98,'Policy Characteristics'!$C:$C,0)))</f>
        <v>Fuel Economy Standard</v>
      </c>
      <c r="C98" s="293" t="str">
        <f t="shared" si="7"/>
        <v>Percentage Additional Improvement of Fuel Economy Std</v>
      </c>
      <c r="D98" s="298" t="s">
        <v>649</v>
      </c>
      <c r="E98" s="298" t="s">
        <v>642</v>
      </c>
      <c r="F98" s="298" t="s">
        <v>650</v>
      </c>
      <c r="G98" s="303" t="s">
        <v>657</v>
      </c>
      <c r="H98" s="20">
        <v>371</v>
      </c>
      <c r="I98" s="304" t="s">
        <v>624</v>
      </c>
      <c r="J98" s="296" t="str">
        <f>IF(ISBLANK(INDEX('Policy Characteristics'!D:D,MATCH($C98,'Policy Characteristics'!$C:$C,0))),"",INDEX('Policy Characteristics'!D:D,MATCH($C98,'Policy Characteristics'!$C:$C,0)))</f>
        <v>Vehicle Fuel Economy Standards</v>
      </c>
      <c r="K98" s="293" t="str">
        <f>IF(ISBLANK(INDEX('Policy Characteristics'!E:E,MATCH($C98,'Policy Characteristics'!$C:$C,0))),"",INDEX('Policy Characteristics'!E:E,MATCH($C98,'Policy Characteristics'!$C:$C,0)))</f>
        <v>trans fuel economy standards</v>
      </c>
      <c r="L98" s="237">
        <f>IF(ISBLANK(INDEX('Policy Characteristics'!F:F,MATCH($C98,'Policy Characteristics'!$C:$C,0))),"",INDEX('Policy Characteristics'!F:F,MATCH($C98,'Policy Characteristics'!$C:$C,0)))</f>
        <v>0</v>
      </c>
      <c r="M98" s="237">
        <f>IF(ISBLANK(INDEX('Policy Characteristics'!G:G,MATCH($C98,'Policy Characteristics'!$C:$C,0))),"",INDEX('Policy Characteristics'!G:G,MATCH($C98,'Policy Characteristics'!$C:$C,0)))</f>
        <v>1</v>
      </c>
      <c r="N98" s="237">
        <f>IF(ISBLANK(INDEX('Policy Characteristics'!H:H,MATCH($C98,'Policy Characteristics'!$C:$C,0))),"",INDEX('Policy Characteristics'!H:H,MATCH($C98,'Policy Characteristics'!$C:$C,0)))</f>
        <v>0.01</v>
      </c>
      <c r="O98" s="293" t="str">
        <f>IF(ISBLANK(INDEX('Policy Characteristics'!I:I,MATCH($C98,'Policy Characteristics'!$C:$C,0))),"",INDEX('Policy Characteristics'!I:I,MATCH($C98,'Policy Characteristics'!$C:$C,0)))</f>
        <v>% increase in miles/gal</v>
      </c>
      <c r="P98" s="29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8" s="293" t="str">
        <f>IF(ISBLANK(INDEX('Policy Characteristics'!K:K,MATCH($C98,'Policy Characteristics'!$C:$C,0))),"",INDEX('Policy Characteristics'!K:K,MATCH($C98,'Policy Characteristics'!$C:$C,0)))</f>
        <v>transportation-sector-main.html#fuel-econ-std</v>
      </c>
      <c r="R98" s="293" t="str">
        <f>IF(ISBLANK(INDEX('Policy Characteristics'!L:L,MATCH($C98,'Policy Characteristics'!$C:$C,0))),"",INDEX('Policy Characteristics'!L:L,MATCH($C98,'Policy Characteristics'!$C:$C,0)))</f>
        <v>fuel-economy-standard.html</v>
      </c>
    </row>
    <row r="99" spans="1:18" x14ac:dyDescent="0.25">
      <c r="A99" s="293" t="str">
        <f>IF(ISBLANK(INDEX('Policy Characteristics'!A:A,MATCH($C99,'Policy Characteristics'!$C:$C,0))),"",INDEX('Policy Characteristics'!A:A,MATCH($C99,'Policy Characteristics'!$C:$C,0)))</f>
        <v>Transportation</v>
      </c>
      <c r="B99" s="294" t="str">
        <f>IF(ISBLANK(INDEX('Policy Characteristics'!B:B,MATCH($C99,'Policy Characteristics'!$C:$C,0))),"",INDEX('Policy Characteristics'!B:B,MATCH($C99,'Policy Characteristics'!$C:$C,0)))</f>
        <v>Fuel Economy Standard</v>
      </c>
      <c r="C99" s="293" t="str">
        <f t="shared" si="7"/>
        <v>Percentage Additional Improvement of Fuel Economy Std</v>
      </c>
      <c r="D99" s="298" t="s">
        <v>646</v>
      </c>
      <c r="E99" s="298" t="s">
        <v>644</v>
      </c>
      <c r="F99" s="298" t="s">
        <v>647</v>
      </c>
      <c r="G99" s="303" t="s">
        <v>658</v>
      </c>
      <c r="H99" s="20">
        <v>372</v>
      </c>
      <c r="I99" s="304" t="s">
        <v>624</v>
      </c>
      <c r="J99" s="296" t="str">
        <f>IF(ISBLANK(INDEX('Policy Characteristics'!D:D,MATCH($C99,'Policy Characteristics'!$C:$C,0))),"",INDEX('Policy Characteristics'!D:D,MATCH($C99,'Policy Characteristics'!$C:$C,0)))</f>
        <v>Vehicle Fuel Economy Standards</v>
      </c>
      <c r="K99" s="293" t="str">
        <f>IF(ISBLANK(INDEX('Policy Characteristics'!E:E,MATCH($C99,'Policy Characteristics'!$C:$C,0))),"",INDEX('Policy Characteristics'!E:E,MATCH($C99,'Policy Characteristics'!$C:$C,0)))</f>
        <v>trans fuel economy standards</v>
      </c>
      <c r="L99" s="237">
        <f>IF(ISBLANK(INDEX('Policy Characteristics'!F:F,MATCH($C99,'Policy Characteristics'!$C:$C,0))),"",INDEX('Policy Characteristics'!F:F,MATCH($C99,'Policy Characteristics'!$C:$C,0)))</f>
        <v>0</v>
      </c>
      <c r="M99" s="237">
        <f>IF(ISBLANK(INDEX('Policy Characteristics'!G:G,MATCH($C99,'Policy Characteristics'!$C:$C,0))),"",INDEX('Policy Characteristics'!G:G,MATCH($C99,'Policy Characteristics'!$C:$C,0)))</f>
        <v>1</v>
      </c>
      <c r="N99" s="237">
        <f>IF(ISBLANK(INDEX('Policy Characteristics'!H:H,MATCH($C99,'Policy Characteristics'!$C:$C,0))),"",INDEX('Policy Characteristics'!H:H,MATCH($C99,'Policy Characteristics'!$C:$C,0)))</f>
        <v>0.01</v>
      </c>
      <c r="O99" s="293" t="str">
        <f>IF(ISBLANK(INDEX('Policy Characteristics'!I:I,MATCH($C99,'Policy Characteristics'!$C:$C,0))),"",INDEX('Policy Characteristics'!I:I,MATCH($C99,'Policy Characteristics'!$C:$C,0)))</f>
        <v>% increase in miles/gal</v>
      </c>
      <c r="P99" s="29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99" s="293" t="str">
        <f>IF(ISBLANK(INDEX('Policy Characteristics'!K:K,MATCH($C99,'Policy Characteristics'!$C:$C,0))),"",INDEX('Policy Characteristics'!K:K,MATCH($C99,'Policy Characteristics'!$C:$C,0)))</f>
        <v>transportation-sector-main.html#fuel-econ-std</v>
      </c>
      <c r="R99" s="293" t="str">
        <f>IF(ISBLANK(INDEX('Policy Characteristics'!L:L,MATCH($C99,'Policy Characteristics'!$C:$C,0))),"",INDEX('Policy Characteristics'!L:L,MATCH($C99,'Policy Characteristics'!$C:$C,0)))</f>
        <v>fuel-economy-standard.html</v>
      </c>
    </row>
    <row r="100" spans="1:18" ht="30" x14ac:dyDescent="0.25">
      <c r="A100" s="293" t="str">
        <f>IF(ISBLANK(INDEX('Policy Characteristics'!A:A,MATCH($C100,'Policy Characteristics'!$C:$C,0))),"",INDEX('Policy Characteristics'!A:A,MATCH($C100,'Policy Characteristics'!$C:$C,0)))</f>
        <v>Transportation</v>
      </c>
      <c r="B100" s="294" t="str">
        <f>IF(ISBLANK(INDEX('Policy Characteristics'!B:B,MATCH($C100,'Policy Characteristics'!$C:$C,0))),"",INDEX('Policy Characteristics'!B:B,MATCH($C100,'Policy Characteristics'!$C:$C,0)))</f>
        <v>Fuel Economy Standard</v>
      </c>
      <c r="C100" s="293" t="str">
        <f t="shared" si="7"/>
        <v>Percentage Additional Improvement of Fuel Economy Std</v>
      </c>
      <c r="D100" s="298" t="s">
        <v>649</v>
      </c>
      <c r="E100" s="298" t="s">
        <v>644</v>
      </c>
      <c r="F100" s="298" t="s">
        <v>650</v>
      </c>
      <c r="G100" s="305" t="s">
        <v>659</v>
      </c>
      <c r="H100" s="20">
        <v>373</v>
      </c>
      <c r="I100" s="304" t="s">
        <v>624</v>
      </c>
      <c r="J100" s="296" t="str">
        <f>IF(ISBLANK(INDEX('Policy Characteristics'!D:D,MATCH($C100,'Policy Characteristics'!$C:$C,0))),"",INDEX('Policy Characteristics'!D:D,MATCH($C100,'Policy Characteristics'!$C:$C,0)))</f>
        <v>Vehicle Fuel Economy Standards</v>
      </c>
      <c r="K100" s="293" t="str">
        <f>IF(ISBLANK(INDEX('Policy Characteristics'!E:E,MATCH($C100,'Policy Characteristics'!$C:$C,0))),"",INDEX('Policy Characteristics'!E:E,MATCH($C100,'Policy Characteristics'!$C:$C,0)))</f>
        <v>trans fuel economy standards</v>
      </c>
      <c r="L100" s="237">
        <f>IF(ISBLANK(INDEX('Policy Characteristics'!F:F,MATCH($C100,'Policy Characteristics'!$C:$C,0))),"",INDEX('Policy Characteristics'!F:F,MATCH($C100,'Policy Characteristics'!$C:$C,0)))</f>
        <v>0</v>
      </c>
      <c r="M100" s="237">
        <f>IF(ISBLANK(INDEX('Policy Characteristics'!G:G,MATCH($C100,'Policy Characteristics'!$C:$C,0))),"",INDEX('Policy Characteristics'!G:G,MATCH($C100,'Policy Characteristics'!$C:$C,0)))</f>
        <v>1</v>
      </c>
      <c r="N100" s="237">
        <f>IF(ISBLANK(INDEX('Policy Characteristics'!H:H,MATCH($C100,'Policy Characteristics'!$C:$C,0))),"",INDEX('Policy Characteristics'!H:H,MATCH($C100,'Policy Characteristics'!$C:$C,0)))</f>
        <v>0.01</v>
      </c>
      <c r="O100" s="293" t="str">
        <f>IF(ISBLANK(INDEX('Policy Characteristics'!I:I,MATCH($C100,'Policy Characteristics'!$C:$C,0))),"",INDEX('Policy Characteristics'!I:I,MATCH($C100,'Policy Characteristics'!$C:$C,0)))</f>
        <v>% increase in miles/gal</v>
      </c>
      <c r="P100" s="29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Combined fuel economy standards for cars and light trucks were 6.8 L/100 km in 2020 and are scheduled to rise to 6.1 L/100 km through 2026, then remain constant.  The National Research Council's estimated future average fuel economy is roughly 3.2 L/100 km for a midrange scenario and 2.5 L/100 km for an optimistic scenario. // **Light and Medium Commercial and Heavy Duty Trucks:**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There are currently no fuel economy standards for aircraft.  In the absence of standards, new passenger aircraft fuel economy is projected to improve roughly 17% from 2018-2050 in the BAU case. // **Commercial freight flights:** Because there are currently no fuel economy standards for aircraft, new freight aircraft fuel economy is projected to improve roughly 50% from 2018-2050 in the BAU case. // **Passenger rail:** There are currently no fuel economy standards for trains.  In the absence of standards, new passenger train fuel economy is not projected to change significantly from 2018-2050 in the BAU case. // **Freight rail:** Because there are currently no fuel economy standards for trains, new freight train fuel economy is projected to improve roughly 23% from 2018-2050 in the BAU case. // **Recreational boats:** There are currently no fuel economy standards for recreational boats.  In the absence of standards, new passenger boat fuel economy is not projected to change significantly from 2018-2050 in the BAU case. // **Cargo ships:** There are currently no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There are currently no fuel economy standards for motorbikes.  In the absence of standards, new motorbike fuel economy is not projected to change significantly from 2018-2050 in the BAU case.</v>
      </c>
      <c r="Q100" s="293" t="str">
        <f>IF(ISBLANK(INDEX('Policy Characteristics'!K:K,MATCH($C100,'Policy Characteristics'!$C:$C,0))),"",INDEX('Policy Characteristics'!K:K,MATCH($C100,'Policy Characteristics'!$C:$C,0)))</f>
        <v>transportation-sector-main.html#fuel-econ-std</v>
      </c>
      <c r="R100" s="293" t="str">
        <f>IF(ISBLANK(INDEX('Policy Characteristics'!L:L,MATCH($C100,'Policy Characteristics'!$C:$C,0))),"",INDEX('Policy Characteristics'!L:L,MATCH($C100,'Policy Characteristics'!$C:$C,0)))</f>
        <v>fuel-economy-standard.html</v>
      </c>
    </row>
    <row r="101" spans="1:18" s="275" customFormat="1" x14ac:dyDescent="0.25">
      <c r="A101" s="293" t="str">
        <f>IF(ISBLANK(INDEX('Policy Characteristics'!A:A,MATCH($C101,'Policy Characteristics'!$C:$C,0))),"",INDEX('Policy Characteristics'!A:A,MATCH($C101,'Policy Characteristics'!$C:$C,0)))</f>
        <v>Transportation</v>
      </c>
      <c r="B101" s="294" t="str">
        <f>IF(ISBLANK(INDEX('Policy Characteristics'!B:B,MATCH($C101,'Policy Characteristics'!$C:$C,0))),"",INDEX('Policy Characteristics'!B:B,MATCH($C101,'Policy Characteristics'!$C:$C,0)))</f>
        <v>Hydrogen Vehicle Sales Standard</v>
      </c>
      <c r="C101" s="275" t="s">
        <v>118</v>
      </c>
      <c r="D101" s="298" t="s">
        <v>646</v>
      </c>
      <c r="E101" s="298" t="s">
        <v>620</v>
      </c>
      <c r="F101" s="298" t="s">
        <v>647</v>
      </c>
      <c r="G101" s="303" t="s">
        <v>648</v>
      </c>
      <c r="H101" s="20">
        <v>460</v>
      </c>
      <c r="I101" s="304" t="s">
        <v>624</v>
      </c>
      <c r="J101" s="296" t="str">
        <f>IF(ISBLANK(INDEX('Policy Characteristics'!D:D,MATCH($C101,'Policy Characteristics'!$C:$C,0))),"",INDEX('Policy Characteristics'!D:D,MATCH($C101,'Policy Characteristics'!$C:$C,0)))</f>
        <v>Hydrogen Veh Sales Standard</v>
      </c>
      <c r="K101" s="293" t="str">
        <f>IF(ISBLANK(INDEX('Policy Characteristics'!E:E,MATCH($C101,'Policy Characteristics'!$C:$C,0))),"",INDEX('Policy Characteristics'!E:E,MATCH($C101,'Policy Characteristics'!$C:$C,0)))</f>
        <v>trans hydrogen vehicle minimum</v>
      </c>
      <c r="L101" s="237">
        <f>IF(ISBLANK(INDEX('Policy Characteristics'!F:F,MATCH($C101,'Policy Characteristics'!$C:$C,0))),"",INDEX('Policy Characteristics'!F:F,MATCH($C101,'Policy Characteristics'!$C:$C,0)))</f>
        <v>0</v>
      </c>
      <c r="M101" s="237">
        <f>IF(ISBLANK(INDEX('Policy Characteristics'!G:G,MATCH($C101,'Policy Characteristics'!$C:$C,0))),"",INDEX('Policy Characteristics'!G:G,MATCH($C101,'Policy Characteristics'!$C:$C,0)))</f>
        <v>1</v>
      </c>
      <c r="N101" s="237">
        <f>IF(ISBLANK(INDEX('Policy Characteristics'!H:H,MATCH($C101,'Policy Characteristics'!$C:$C,0))),"",INDEX('Policy Characteristics'!H:H,MATCH($C101,'Policy Characteristics'!$C:$C,0)))</f>
        <v>0.01</v>
      </c>
      <c r="O101" s="293" t="str">
        <f>IF(ISBLANK(INDEX('Policy Characteristics'!I:I,MATCH($C101,'Policy Characteristics'!$C:$C,0))),"",INDEX('Policy Characteristics'!I:I,MATCH($C101,'Policy Characteristics'!$C:$C,0)))</f>
        <v>% of new vehicles sold</v>
      </c>
      <c r="P101" s="29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93" t="str">
        <f>IF(ISBLANK(INDEX('Policy Characteristics'!K:K,MATCH($C101,'Policy Characteristics'!$C:$C,0))),"",INDEX('Policy Characteristics'!K:K,MATCH($C101,'Policy Characteristics'!$C:$C,0)))</f>
        <v/>
      </c>
      <c r="R101" s="293" t="str">
        <f>IF(ISBLANK(INDEX('Policy Characteristics'!L:L,MATCH($C101,'Policy Characteristics'!$C:$C,0))),"",INDEX('Policy Characteristics'!L:L,MATCH($C101,'Policy Characteristics'!$C:$C,0)))</f>
        <v>hydrogen-vehicle-mandate.html</v>
      </c>
    </row>
    <row r="102" spans="1:18" x14ac:dyDescent="0.25">
      <c r="A102" s="293" t="str">
        <f>IF(ISBLANK(INDEX('Policy Characteristics'!A:A,MATCH($C102,'Policy Characteristics'!$C:$C,0))),"",INDEX('Policy Characteristics'!A:A,MATCH($C102,'Policy Characteristics'!$C:$C,0)))</f>
        <v>Transportation</v>
      </c>
      <c r="B102" s="294" t="str">
        <f>IF(ISBLANK(INDEX('Policy Characteristics'!B:B,MATCH($C102,'Policy Characteristics'!$C:$C,0))),"",INDEX('Policy Characteristics'!B:B,MATCH($C102,'Policy Characteristics'!$C:$C,0)))</f>
        <v>Hydrogen Vehicle Sales Standard</v>
      </c>
      <c r="C102" s="293" t="str">
        <f t="shared" ref="C102:C112" si="8">C$101</f>
        <v>Minimum Required Hydrogen Vehicle Sales Percentage</v>
      </c>
      <c r="D102" s="298" t="s">
        <v>649</v>
      </c>
      <c r="E102" s="298" t="s">
        <v>620</v>
      </c>
      <c r="F102" s="298" t="s">
        <v>650</v>
      </c>
      <c r="G102" s="305" t="s">
        <v>651</v>
      </c>
      <c r="H102" s="20">
        <v>461</v>
      </c>
      <c r="I102" s="304" t="s">
        <v>624</v>
      </c>
      <c r="J102" s="296" t="str">
        <f>IF(ISBLANK(INDEX('Policy Characteristics'!D:D,MATCH($C102,'Policy Characteristics'!$C:$C,0))),"",INDEX('Policy Characteristics'!D:D,MATCH($C102,'Policy Characteristics'!$C:$C,0)))</f>
        <v>Hydrogen Veh Sales Standard</v>
      </c>
      <c r="K102" s="293" t="str">
        <f>IF(ISBLANK(INDEX('Policy Characteristics'!E:E,MATCH($C102,'Policy Characteristics'!$C:$C,0))),"",INDEX('Policy Characteristics'!E:E,MATCH($C102,'Policy Characteristics'!$C:$C,0)))</f>
        <v>trans hydrogen vehicle minimum</v>
      </c>
      <c r="L102" s="237">
        <f>IF(ISBLANK(INDEX('Policy Characteristics'!F:F,MATCH($C102,'Policy Characteristics'!$C:$C,0))),"",INDEX('Policy Characteristics'!F:F,MATCH($C102,'Policy Characteristics'!$C:$C,0)))</f>
        <v>0</v>
      </c>
      <c r="M102" s="237">
        <f>IF(ISBLANK(INDEX('Policy Characteristics'!G:G,MATCH($C102,'Policy Characteristics'!$C:$C,0))),"",INDEX('Policy Characteristics'!G:G,MATCH($C102,'Policy Characteristics'!$C:$C,0)))</f>
        <v>1</v>
      </c>
      <c r="N102" s="237">
        <f>IF(ISBLANK(INDEX('Policy Characteristics'!H:H,MATCH($C102,'Policy Characteristics'!$C:$C,0))),"",INDEX('Policy Characteristics'!H:H,MATCH($C102,'Policy Characteristics'!$C:$C,0)))</f>
        <v>0.01</v>
      </c>
      <c r="O102" s="293" t="str">
        <f>IF(ISBLANK(INDEX('Policy Characteristics'!I:I,MATCH($C102,'Policy Characteristics'!$C:$C,0))),"",INDEX('Policy Characteristics'!I:I,MATCH($C102,'Policy Characteristics'!$C:$C,0)))</f>
        <v>% of new vehicles sold</v>
      </c>
      <c r="P102" s="29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93" t="str">
        <f>IF(ISBLANK(INDEX('Policy Characteristics'!K:K,MATCH($C102,'Policy Characteristics'!$C:$C,0))),"",INDEX('Policy Characteristics'!K:K,MATCH($C102,'Policy Characteristics'!$C:$C,0)))</f>
        <v/>
      </c>
      <c r="R102" s="293" t="str">
        <f>IF(ISBLANK(INDEX('Policy Characteristics'!L:L,MATCH($C102,'Policy Characteristics'!$C:$C,0))),"",INDEX('Policy Characteristics'!L:L,MATCH($C102,'Policy Characteristics'!$C:$C,0)))</f>
        <v>hydrogen-vehicle-mandate.html</v>
      </c>
    </row>
    <row r="103" spans="1:18" x14ac:dyDescent="0.25">
      <c r="A103" s="293" t="str">
        <f>IF(ISBLANK(INDEX('Policy Characteristics'!A:A,MATCH($C103,'Policy Characteristics'!$C:$C,0))),"",INDEX('Policy Characteristics'!A:A,MATCH($C103,'Policy Characteristics'!$C:$C,0)))</f>
        <v>Transportation</v>
      </c>
      <c r="B103" s="294" t="str">
        <f>IF(ISBLANK(INDEX('Policy Characteristics'!B:B,MATCH($C103,'Policy Characteristics'!$C:$C,0))),"",INDEX('Policy Characteristics'!B:B,MATCH($C103,'Policy Characteristics'!$C:$C,0)))</f>
        <v>Hydrogen Vehicle Sales Standard</v>
      </c>
      <c r="C103" s="293" t="str">
        <f t="shared" si="8"/>
        <v>Minimum Required Hydrogen Vehicle Sales Percentage</v>
      </c>
      <c r="D103" s="298" t="s">
        <v>646</v>
      </c>
      <c r="E103" s="298" t="s">
        <v>636</v>
      </c>
      <c r="F103" s="298" t="s">
        <v>647</v>
      </c>
      <c r="G103" s="303" t="s">
        <v>652</v>
      </c>
      <c r="H103" s="20">
        <v>462</v>
      </c>
      <c r="I103" s="304" t="s">
        <v>624</v>
      </c>
      <c r="J103" s="296" t="str">
        <f>IF(ISBLANK(INDEX('Policy Characteristics'!D:D,MATCH($C103,'Policy Characteristics'!$C:$C,0))),"",INDEX('Policy Characteristics'!D:D,MATCH($C103,'Policy Characteristics'!$C:$C,0)))</f>
        <v>Hydrogen Veh Sales Standard</v>
      </c>
      <c r="K103" s="293" t="str">
        <f>IF(ISBLANK(INDEX('Policy Characteristics'!E:E,MATCH($C103,'Policy Characteristics'!$C:$C,0))),"",INDEX('Policy Characteristics'!E:E,MATCH($C103,'Policy Characteristics'!$C:$C,0)))</f>
        <v>trans hydrogen vehicle minimum</v>
      </c>
      <c r="L103" s="237">
        <f>IF(ISBLANK(INDEX('Policy Characteristics'!F:F,MATCH($C103,'Policy Characteristics'!$C:$C,0))),"",INDEX('Policy Characteristics'!F:F,MATCH($C103,'Policy Characteristics'!$C:$C,0)))</f>
        <v>0</v>
      </c>
      <c r="M103" s="237">
        <f>IF(ISBLANK(INDEX('Policy Characteristics'!G:G,MATCH($C103,'Policy Characteristics'!$C:$C,0))),"",INDEX('Policy Characteristics'!G:G,MATCH($C103,'Policy Characteristics'!$C:$C,0)))</f>
        <v>1</v>
      </c>
      <c r="N103" s="237">
        <f>IF(ISBLANK(INDEX('Policy Characteristics'!H:H,MATCH($C103,'Policy Characteristics'!$C:$C,0))),"",INDEX('Policy Characteristics'!H:H,MATCH($C103,'Policy Characteristics'!$C:$C,0)))</f>
        <v>0.01</v>
      </c>
      <c r="O103" s="293" t="str">
        <f>IF(ISBLANK(INDEX('Policy Characteristics'!I:I,MATCH($C103,'Policy Characteristics'!$C:$C,0))),"",INDEX('Policy Characteristics'!I:I,MATCH($C103,'Policy Characteristics'!$C:$C,0)))</f>
        <v>% of new vehicles sold</v>
      </c>
      <c r="P103" s="29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93" t="str">
        <f>IF(ISBLANK(INDEX('Policy Characteristics'!K:K,MATCH($C103,'Policy Characteristics'!$C:$C,0))),"",INDEX('Policy Characteristics'!K:K,MATCH($C103,'Policy Characteristics'!$C:$C,0)))</f>
        <v/>
      </c>
      <c r="R103" s="293" t="str">
        <f>IF(ISBLANK(INDEX('Policy Characteristics'!L:L,MATCH($C103,'Policy Characteristics'!$C:$C,0))),"",INDEX('Policy Characteristics'!L:L,MATCH($C103,'Policy Characteristics'!$C:$C,0)))</f>
        <v>hydrogen-vehicle-mandate.html</v>
      </c>
    </row>
    <row r="104" spans="1:18" x14ac:dyDescent="0.25">
      <c r="A104" s="293" t="str">
        <f>IF(ISBLANK(INDEX('Policy Characteristics'!A:A,MATCH($C104,'Policy Characteristics'!$C:$C,0))),"",INDEX('Policy Characteristics'!A:A,MATCH($C104,'Policy Characteristics'!$C:$C,0)))</f>
        <v>Transportation</v>
      </c>
      <c r="B104" s="294" t="str">
        <f>IF(ISBLANK(INDEX('Policy Characteristics'!B:B,MATCH($C104,'Policy Characteristics'!$C:$C,0))),"",INDEX('Policy Characteristics'!B:B,MATCH($C104,'Policy Characteristics'!$C:$C,0)))</f>
        <v>Hydrogen Vehicle Sales Standard</v>
      </c>
      <c r="C104" s="293" t="str">
        <f t="shared" si="8"/>
        <v>Minimum Required Hydrogen Vehicle Sales Percentage</v>
      </c>
      <c r="D104" s="298" t="s">
        <v>649</v>
      </c>
      <c r="E104" s="298" t="s">
        <v>636</v>
      </c>
      <c r="F104" s="298" t="s">
        <v>650</v>
      </c>
      <c r="G104" s="303" t="s">
        <v>653</v>
      </c>
      <c r="H104" s="20">
        <v>463</v>
      </c>
      <c r="I104" s="304" t="s">
        <v>624</v>
      </c>
      <c r="J104" s="296" t="str">
        <f>IF(ISBLANK(INDEX('Policy Characteristics'!D:D,MATCH($C104,'Policy Characteristics'!$C:$C,0))),"",INDEX('Policy Characteristics'!D:D,MATCH($C104,'Policy Characteristics'!$C:$C,0)))</f>
        <v>Hydrogen Veh Sales Standard</v>
      </c>
      <c r="K104" s="293" t="str">
        <f>IF(ISBLANK(INDEX('Policy Characteristics'!E:E,MATCH($C104,'Policy Characteristics'!$C:$C,0))),"",INDEX('Policy Characteristics'!E:E,MATCH($C104,'Policy Characteristics'!$C:$C,0)))</f>
        <v>trans hydrogen vehicle minimum</v>
      </c>
      <c r="L104" s="237">
        <f>IF(ISBLANK(INDEX('Policy Characteristics'!F:F,MATCH($C104,'Policy Characteristics'!$C:$C,0))),"",INDEX('Policy Characteristics'!F:F,MATCH($C104,'Policy Characteristics'!$C:$C,0)))</f>
        <v>0</v>
      </c>
      <c r="M104" s="237">
        <f>IF(ISBLANK(INDEX('Policy Characteristics'!G:G,MATCH($C104,'Policy Characteristics'!$C:$C,0))),"",INDEX('Policy Characteristics'!G:G,MATCH($C104,'Policy Characteristics'!$C:$C,0)))</f>
        <v>1</v>
      </c>
      <c r="N104" s="237">
        <f>IF(ISBLANK(INDEX('Policy Characteristics'!H:H,MATCH($C104,'Policy Characteristics'!$C:$C,0))),"",INDEX('Policy Characteristics'!H:H,MATCH($C104,'Policy Characteristics'!$C:$C,0)))</f>
        <v>0.01</v>
      </c>
      <c r="O104" s="293" t="str">
        <f>IF(ISBLANK(INDEX('Policy Characteristics'!I:I,MATCH($C104,'Policy Characteristics'!$C:$C,0))),"",INDEX('Policy Characteristics'!I:I,MATCH($C104,'Policy Characteristics'!$C:$C,0)))</f>
        <v>% of new vehicles sold</v>
      </c>
      <c r="P104" s="29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93" t="str">
        <f>IF(ISBLANK(INDEX('Policy Characteristics'!K:K,MATCH($C104,'Policy Characteristics'!$C:$C,0))),"",INDEX('Policy Characteristics'!K:K,MATCH($C104,'Policy Characteristics'!$C:$C,0)))</f>
        <v/>
      </c>
      <c r="R104" s="293" t="str">
        <f>IF(ISBLANK(INDEX('Policy Characteristics'!L:L,MATCH($C104,'Policy Characteristics'!$C:$C,0))),"",INDEX('Policy Characteristics'!L:L,MATCH($C104,'Policy Characteristics'!$C:$C,0)))</f>
        <v>hydrogen-vehicle-mandate.html</v>
      </c>
    </row>
    <row r="105" spans="1:18" x14ac:dyDescent="0.25">
      <c r="A105" s="293" t="str">
        <f>IF(ISBLANK(INDEX('Policy Characteristics'!A:A,MATCH($C105,'Policy Characteristics'!$C:$C,0))),"",INDEX('Policy Characteristics'!A:A,MATCH($C105,'Policy Characteristics'!$C:$C,0)))</f>
        <v>Transportation</v>
      </c>
      <c r="B105" s="294" t="str">
        <f>IF(ISBLANK(INDEX('Policy Characteristics'!B:B,MATCH($C105,'Policy Characteristics'!$C:$C,0))),"",INDEX('Policy Characteristics'!B:B,MATCH($C105,'Policy Characteristics'!$C:$C,0)))</f>
        <v>Hydrogen Vehicle Sales Standard</v>
      </c>
      <c r="C105" s="293" t="str">
        <f t="shared" si="8"/>
        <v>Minimum Required Hydrogen Vehicle Sales Percentage</v>
      </c>
      <c r="D105" s="298" t="s">
        <v>646</v>
      </c>
      <c r="E105" s="298" t="s">
        <v>638</v>
      </c>
      <c r="F105" s="298" t="s">
        <v>647</v>
      </c>
      <c r="G105" s="303" t="s">
        <v>654</v>
      </c>
      <c r="H105" s="20">
        <v>502</v>
      </c>
      <c r="I105" s="304" t="s">
        <v>624</v>
      </c>
      <c r="J105" s="296" t="str">
        <f>IF(ISBLANK(INDEX('Policy Characteristics'!D:D,MATCH($C105,'Policy Characteristics'!$C:$C,0))),"",INDEX('Policy Characteristics'!D:D,MATCH($C105,'Policy Characteristics'!$C:$C,0)))</f>
        <v>Hydrogen Veh Sales Standard</v>
      </c>
      <c r="K105" s="293" t="str">
        <f>IF(ISBLANK(INDEX('Policy Characteristics'!E:E,MATCH($C105,'Policy Characteristics'!$C:$C,0))),"",INDEX('Policy Characteristics'!E:E,MATCH($C105,'Policy Characteristics'!$C:$C,0)))</f>
        <v>trans hydrogen vehicle minimum</v>
      </c>
      <c r="L105" s="237">
        <f>IF(ISBLANK(INDEX('Policy Characteristics'!F:F,MATCH($C105,'Policy Characteristics'!$C:$C,0))),"",INDEX('Policy Characteristics'!F:F,MATCH($C105,'Policy Characteristics'!$C:$C,0)))</f>
        <v>0</v>
      </c>
      <c r="M105" s="237">
        <f>IF(ISBLANK(INDEX('Policy Characteristics'!G:G,MATCH($C105,'Policy Characteristics'!$C:$C,0))),"",INDEX('Policy Characteristics'!G:G,MATCH($C105,'Policy Characteristics'!$C:$C,0)))</f>
        <v>1</v>
      </c>
      <c r="N105" s="237">
        <f>IF(ISBLANK(INDEX('Policy Characteristics'!H:H,MATCH($C105,'Policy Characteristics'!$C:$C,0))),"",INDEX('Policy Characteristics'!H:H,MATCH($C105,'Policy Characteristics'!$C:$C,0)))</f>
        <v>0.01</v>
      </c>
      <c r="O105" s="293" t="str">
        <f>IF(ISBLANK(INDEX('Policy Characteristics'!I:I,MATCH($C105,'Policy Characteristics'!$C:$C,0))),"",INDEX('Policy Characteristics'!I:I,MATCH($C105,'Policy Characteristics'!$C:$C,0)))</f>
        <v>% of new vehicles sold</v>
      </c>
      <c r="P105" s="29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93" t="str">
        <f>IF(ISBLANK(INDEX('Policy Characteristics'!K:K,MATCH($C105,'Policy Characteristics'!$C:$C,0))),"",INDEX('Policy Characteristics'!K:K,MATCH($C105,'Policy Characteristics'!$C:$C,0)))</f>
        <v/>
      </c>
      <c r="R105" s="293" t="str">
        <f>IF(ISBLANK(INDEX('Policy Characteristics'!L:L,MATCH($C105,'Policy Characteristics'!$C:$C,0))),"",INDEX('Policy Characteristics'!L:L,MATCH($C105,'Policy Characteristics'!$C:$C,0)))</f>
        <v>hydrogen-vehicle-mandate.html</v>
      </c>
    </row>
    <row r="106" spans="1:18" x14ac:dyDescent="0.25">
      <c r="A106" s="293" t="str">
        <f>IF(ISBLANK(INDEX('Policy Characteristics'!A:A,MATCH($C106,'Policy Characteristics'!$C:$C,0))),"",INDEX('Policy Characteristics'!A:A,MATCH($C106,'Policy Characteristics'!$C:$C,0)))</f>
        <v>Transportation</v>
      </c>
      <c r="B106" s="294" t="str">
        <f>IF(ISBLANK(INDEX('Policy Characteristics'!B:B,MATCH($C106,'Policy Characteristics'!$C:$C,0))),"",INDEX('Policy Characteristics'!B:B,MATCH($C106,'Policy Characteristics'!$C:$C,0)))</f>
        <v>Hydrogen Vehicle Sales Standard</v>
      </c>
      <c r="C106" s="293" t="str">
        <f t="shared" si="8"/>
        <v>Minimum Required Hydrogen Vehicle Sales Percentage</v>
      </c>
      <c r="D106" s="298" t="s">
        <v>649</v>
      </c>
      <c r="E106" s="298" t="s">
        <v>638</v>
      </c>
      <c r="F106" s="298" t="s">
        <v>650</v>
      </c>
      <c r="G106" s="303" t="s">
        <v>654</v>
      </c>
      <c r="H106" s="20">
        <v>503</v>
      </c>
      <c r="I106" s="304" t="s">
        <v>624</v>
      </c>
      <c r="J106" s="296" t="str">
        <f>IF(ISBLANK(INDEX('Policy Characteristics'!D:D,MATCH($C106,'Policy Characteristics'!$C:$C,0))),"",INDEX('Policy Characteristics'!D:D,MATCH($C106,'Policy Characteristics'!$C:$C,0)))</f>
        <v>Hydrogen Veh Sales Standard</v>
      </c>
      <c r="K106" s="293" t="str">
        <f>IF(ISBLANK(INDEX('Policy Characteristics'!E:E,MATCH($C106,'Policy Characteristics'!$C:$C,0))),"",INDEX('Policy Characteristics'!E:E,MATCH($C106,'Policy Characteristics'!$C:$C,0)))</f>
        <v>trans hydrogen vehicle minimum</v>
      </c>
      <c r="L106" s="237">
        <f>IF(ISBLANK(INDEX('Policy Characteristics'!F:F,MATCH($C106,'Policy Characteristics'!$C:$C,0))),"",INDEX('Policy Characteristics'!F:F,MATCH($C106,'Policy Characteristics'!$C:$C,0)))</f>
        <v>0</v>
      </c>
      <c r="M106" s="237">
        <f>IF(ISBLANK(INDEX('Policy Characteristics'!G:G,MATCH($C106,'Policy Characteristics'!$C:$C,0))),"",INDEX('Policy Characteristics'!G:G,MATCH($C106,'Policy Characteristics'!$C:$C,0)))</f>
        <v>1</v>
      </c>
      <c r="N106" s="237">
        <f>IF(ISBLANK(INDEX('Policy Characteristics'!H:H,MATCH($C106,'Policy Characteristics'!$C:$C,0))),"",INDEX('Policy Characteristics'!H:H,MATCH($C106,'Policy Characteristics'!$C:$C,0)))</f>
        <v>0.01</v>
      </c>
      <c r="O106" s="293" t="str">
        <f>IF(ISBLANK(INDEX('Policy Characteristics'!I:I,MATCH($C106,'Policy Characteristics'!$C:$C,0))),"",INDEX('Policy Characteristics'!I:I,MATCH($C106,'Policy Characteristics'!$C:$C,0)))</f>
        <v>% of new vehicles sold</v>
      </c>
      <c r="P106" s="29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93" t="str">
        <f>IF(ISBLANK(INDEX('Policy Characteristics'!K:K,MATCH($C106,'Policy Characteristics'!$C:$C,0))),"",INDEX('Policy Characteristics'!K:K,MATCH($C106,'Policy Characteristics'!$C:$C,0)))</f>
        <v/>
      </c>
      <c r="R106" s="293" t="str">
        <f>IF(ISBLANK(INDEX('Policy Characteristics'!L:L,MATCH($C106,'Policy Characteristics'!$C:$C,0))),"",INDEX('Policy Characteristics'!L:L,MATCH($C106,'Policy Characteristics'!$C:$C,0)))</f>
        <v>hydrogen-vehicle-mandate.html</v>
      </c>
    </row>
    <row r="107" spans="1:18" x14ac:dyDescent="0.25">
      <c r="A107" s="293" t="str">
        <f>IF(ISBLANK(INDEX('Policy Characteristics'!A:A,MATCH($C107,'Policy Characteristics'!$C:$C,0))),"",INDEX('Policy Characteristics'!A:A,MATCH($C107,'Policy Characteristics'!$C:$C,0)))</f>
        <v>Transportation</v>
      </c>
      <c r="B107" s="294" t="str">
        <f>IF(ISBLANK(INDEX('Policy Characteristics'!B:B,MATCH($C107,'Policy Characteristics'!$C:$C,0))),"",INDEX('Policy Characteristics'!B:B,MATCH($C107,'Policy Characteristics'!$C:$C,0)))</f>
        <v>Hydrogen Vehicle Sales Standard</v>
      </c>
      <c r="C107" s="293" t="str">
        <f t="shared" si="8"/>
        <v>Minimum Required Hydrogen Vehicle Sales Percentage</v>
      </c>
      <c r="D107" s="298" t="s">
        <v>646</v>
      </c>
      <c r="E107" s="298" t="s">
        <v>640</v>
      </c>
      <c r="F107" s="298" t="s">
        <v>647</v>
      </c>
      <c r="G107" s="303" t="s">
        <v>655</v>
      </c>
      <c r="H107" s="20">
        <v>504</v>
      </c>
      <c r="I107" s="304" t="s">
        <v>624</v>
      </c>
      <c r="J107" s="296" t="str">
        <f>IF(ISBLANK(INDEX('Policy Characteristics'!D:D,MATCH($C107,'Policy Characteristics'!$C:$C,0))),"",INDEX('Policy Characteristics'!D:D,MATCH($C107,'Policy Characteristics'!$C:$C,0)))</f>
        <v>Hydrogen Veh Sales Standard</v>
      </c>
      <c r="K107" s="293" t="str">
        <f>IF(ISBLANK(INDEX('Policy Characteristics'!E:E,MATCH($C107,'Policy Characteristics'!$C:$C,0))),"",INDEX('Policy Characteristics'!E:E,MATCH($C107,'Policy Characteristics'!$C:$C,0)))</f>
        <v>trans hydrogen vehicle minimum</v>
      </c>
      <c r="L107" s="237">
        <f>IF(ISBLANK(INDEX('Policy Characteristics'!F:F,MATCH($C107,'Policy Characteristics'!$C:$C,0))),"",INDEX('Policy Characteristics'!F:F,MATCH($C107,'Policy Characteristics'!$C:$C,0)))</f>
        <v>0</v>
      </c>
      <c r="M107" s="237">
        <f>IF(ISBLANK(INDEX('Policy Characteristics'!G:G,MATCH($C107,'Policy Characteristics'!$C:$C,0))),"",INDEX('Policy Characteristics'!G:G,MATCH($C107,'Policy Characteristics'!$C:$C,0)))</f>
        <v>1</v>
      </c>
      <c r="N107" s="237">
        <f>IF(ISBLANK(INDEX('Policy Characteristics'!H:H,MATCH($C107,'Policy Characteristics'!$C:$C,0))),"",INDEX('Policy Characteristics'!H:H,MATCH($C107,'Policy Characteristics'!$C:$C,0)))</f>
        <v>0.01</v>
      </c>
      <c r="O107" s="293" t="str">
        <f>IF(ISBLANK(INDEX('Policy Characteristics'!I:I,MATCH($C107,'Policy Characteristics'!$C:$C,0))),"",INDEX('Policy Characteristics'!I:I,MATCH($C107,'Policy Characteristics'!$C:$C,0)))</f>
        <v>% of new vehicles sold</v>
      </c>
      <c r="P107" s="29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93" t="str">
        <f>IF(ISBLANK(INDEX('Policy Characteristics'!K:K,MATCH($C107,'Policy Characteristics'!$C:$C,0))),"",INDEX('Policy Characteristics'!K:K,MATCH($C107,'Policy Characteristics'!$C:$C,0)))</f>
        <v/>
      </c>
      <c r="R107" s="293" t="str">
        <f>IF(ISBLANK(INDEX('Policy Characteristics'!L:L,MATCH($C107,'Policy Characteristics'!$C:$C,0))),"",INDEX('Policy Characteristics'!L:L,MATCH($C107,'Policy Characteristics'!$C:$C,0)))</f>
        <v>hydrogen-vehicle-mandate.html</v>
      </c>
    </row>
    <row r="108" spans="1:18" x14ac:dyDescent="0.25">
      <c r="A108" s="293" t="str">
        <f>IF(ISBLANK(INDEX('Policy Characteristics'!A:A,MATCH($C108,'Policy Characteristics'!$C:$C,0))),"",INDEX('Policy Characteristics'!A:A,MATCH($C108,'Policy Characteristics'!$C:$C,0)))</f>
        <v>Transportation</v>
      </c>
      <c r="B108" s="294" t="str">
        <f>IF(ISBLANK(INDEX('Policy Characteristics'!B:B,MATCH($C108,'Policy Characteristics'!$C:$C,0))),"",INDEX('Policy Characteristics'!B:B,MATCH($C108,'Policy Characteristics'!$C:$C,0)))</f>
        <v>Hydrogen Vehicle Sales Standard</v>
      </c>
      <c r="C108" s="293" t="str">
        <f t="shared" si="8"/>
        <v>Minimum Required Hydrogen Vehicle Sales Percentage</v>
      </c>
      <c r="D108" s="298" t="s">
        <v>649</v>
      </c>
      <c r="E108" s="298" t="s">
        <v>640</v>
      </c>
      <c r="F108" s="298" t="s">
        <v>650</v>
      </c>
      <c r="G108" s="303" t="s">
        <v>655</v>
      </c>
      <c r="H108" s="20">
        <v>505</v>
      </c>
      <c r="I108" s="304" t="s">
        <v>624</v>
      </c>
      <c r="J108" s="296" t="str">
        <f>IF(ISBLANK(INDEX('Policy Characteristics'!D:D,MATCH($C108,'Policy Characteristics'!$C:$C,0))),"",INDEX('Policy Characteristics'!D:D,MATCH($C108,'Policy Characteristics'!$C:$C,0)))</f>
        <v>Hydrogen Veh Sales Standard</v>
      </c>
      <c r="K108" s="293" t="str">
        <f>IF(ISBLANK(INDEX('Policy Characteristics'!E:E,MATCH($C108,'Policy Characteristics'!$C:$C,0))),"",INDEX('Policy Characteristics'!E:E,MATCH($C108,'Policy Characteristics'!$C:$C,0)))</f>
        <v>trans hydrogen vehicle minimum</v>
      </c>
      <c r="L108" s="237">
        <f>IF(ISBLANK(INDEX('Policy Characteristics'!F:F,MATCH($C108,'Policy Characteristics'!$C:$C,0))),"",INDEX('Policy Characteristics'!F:F,MATCH($C108,'Policy Characteristics'!$C:$C,0)))</f>
        <v>0</v>
      </c>
      <c r="M108" s="237">
        <f>IF(ISBLANK(INDEX('Policy Characteristics'!G:G,MATCH($C108,'Policy Characteristics'!$C:$C,0))),"",INDEX('Policy Characteristics'!G:G,MATCH($C108,'Policy Characteristics'!$C:$C,0)))</f>
        <v>1</v>
      </c>
      <c r="N108" s="237">
        <f>IF(ISBLANK(INDEX('Policy Characteristics'!H:H,MATCH($C108,'Policy Characteristics'!$C:$C,0))),"",INDEX('Policy Characteristics'!H:H,MATCH($C108,'Policy Characteristics'!$C:$C,0)))</f>
        <v>0.01</v>
      </c>
      <c r="O108" s="293" t="str">
        <f>IF(ISBLANK(INDEX('Policy Characteristics'!I:I,MATCH($C108,'Policy Characteristics'!$C:$C,0))),"",INDEX('Policy Characteristics'!I:I,MATCH($C108,'Policy Characteristics'!$C:$C,0)))</f>
        <v>% of new vehicles sold</v>
      </c>
      <c r="P108" s="29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93" t="str">
        <f>IF(ISBLANK(INDEX('Policy Characteristics'!K:K,MATCH($C108,'Policy Characteristics'!$C:$C,0))),"",INDEX('Policy Characteristics'!K:K,MATCH($C108,'Policy Characteristics'!$C:$C,0)))</f>
        <v/>
      </c>
      <c r="R108" s="293" t="str">
        <f>IF(ISBLANK(INDEX('Policy Characteristics'!L:L,MATCH($C108,'Policy Characteristics'!$C:$C,0))),"",INDEX('Policy Characteristics'!L:L,MATCH($C108,'Policy Characteristics'!$C:$C,0)))</f>
        <v>hydrogen-vehicle-mandate.html</v>
      </c>
    </row>
    <row r="109" spans="1:18" x14ac:dyDescent="0.25">
      <c r="A109" s="293" t="str">
        <f>IF(ISBLANK(INDEX('Policy Characteristics'!A:A,MATCH($C109,'Policy Characteristics'!$C:$C,0))),"",INDEX('Policy Characteristics'!A:A,MATCH($C109,'Policy Characteristics'!$C:$C,0)))</f>
        <v>Transportation</v>
      </c>
      <c r="B109" s="294" t="str">
        <f>IF(ISBLANK(INDEX('Policy Characteristics'!B:B,MATCH($C109,'Policy Characteristics'!$C:$C,0))),"",INDEX('Policy Characteristics'!B:B,MATCH($C109,'Policy Characteristics'!$C:$C,0)))</f>
        <v>Hydrogen Vehicle Sales Standard</v>
      </c>
      <c r="C109" s="293" t="str">
        <f t="shared" si="8"/>
        <v>Minimum Required Hydrogen Vehicle Sales Percentage</v>
      </c>
      <c r="D109" s="298" t="s">
        <v>646</v>
      </c>
      <c r="E109" s="298" t="s">
        <v>642</v>
      </c>
      <c r="F109" s="298" t="s">
        <v>647</v>
      </c>
      <c r="G109" s="303" t="s">
        <v>656</v>
      </c>
      <c r="H109" s="20">
        <v>506</v>
      </c>
      <c r="I109" s="304" t="s">
        <v>624</v>
      </c>
      <c r="J109" s="296" t="str">
        <f>IF(ISBLANK(INDEX('Policy Characteristics'!D:D,MATCH($C109,'Policy Characteristics'!$C:$C,0))),"",INDEX('Policy Characteristics'!D:D,MATCH($C109,'Policy Characteristics'!$C:$C,0)))</f>
        <v>Hydrogen Veh Sales Standard</v>
      </c>
      <c r="K109" s="293" t="str">
        <f>IF(ISBLANK(INDEX('Policy Characteristics'!E:E,MATCH($C109,'Policy Characteristics'!$C:$C,0))),"",INDEX('Policy Characteristics'!E:E,MATCH($C109,'Policy Characteristics'!$C:$C,0)))</f>
        <v>trans hydrogen vehicle minimum</v>
      </c>
      <c r="L109" s="237">
        <f>IF(ISBLANK(INDEX('Policy Characteristics'!F:F,MATCH($C109,'Policy Characteristics'!$C:$C,0))),"",INDEX('Policy Characteristics'!F:F,MATCH($C109,'Policy Characteristics'!$C:$C,0)))</f>
        <v>0</v>
      </c>
      <c r="M109" s="237">
        <f>IF(ISBLANK(INDEX('Policy Characteristics'!G:G,MATCH($C109,'Policy Characteristics'!$C:$C,0))),"",INDEX('Policy Characteristics'!G:G,MATCH($C109,'Policy Characteristics'!$C:$C,0)))</f>
        <v>1</v>
      </c>
      <c r="N109" s="237">
        <f>IF(ISBLANK(INDEX('Policy Characteristics'!H:H,MATCH($C109,'Policy Characteristics'!$C:$C,0))),"",INDEX('Policy Characteristics'!H:H,MATCH($C109,'Policy Characteristics'!$C:$C,0)))</f>
        <v>0.01</v>
      </c>
      <c r="O109" s="293" t="str">
        <f>IF(ISBLANK(INDEX('Policy Characteristics'!I:I,MATCH($C109,'Policy Characteristics'!$C:$C,0))),"",INDEX('Policy Characteristics'!I:I,MATCH($C109,'Policy Characteristics'!$C:$C,0)))</f>
        <v>% of new vehicles sold</v>
      </c>
      <c r="P109" s="29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93" t="str">
        <f>IF(ISBLANK(INDEX('Policy Characteristics'!K:K,MATCH($C109,'Policy Characteristics'!$C:$C,0))),"",INDEX('Policy Characteristics'!K:K,MATCH($C109,'Policy Characteristics'!$C:$C,0)))</f>
        <v/>
      </c>
      <c r="R109" s="293" t="str">
        <f>IF(ISBLANK(INDEX('Policy Characteristics'!L:L,MATCH($C109,'Policy Characteristics'!$C:$C,0))),"",INDEX('Policy Characteristics'!L:L,MATCH($C109,'Policy Characteristics'!$C:$C,0)))</f>
        <v>hydrogen-vehicle-mandate.html</v>
      </c>
    </row>
    <row r="110" spans="1:18" x14ac:dyDescent="0.25">
      <c r="A110" s="293" t="str">
        <f>IF(ISBLANK(INDEX('Policy Characteristics'!A:A,MATCH($C110,'Policy Characteristics'!$C:$C,0))),"",INDEX('Policy Characteristics'!A:A,MATCH($C110,'Policy Characteristics'!$C:$C,0)))</f>
        <v>Transportation</v>
      </c>
      <c r="B110" s="294" t="str">
        <f>IF(ISBLANK(INDEX('Policy Characteristics'!B:B,MATCH($C110,'Policy Characteristics'!$C:$C,0))),"",INDEX('Policy Characteristics'!B:B,MATCH($C110,'Policy Characteristics'!$C:$C,0)))</f>
        <v>Hydrogen Vehicle Sales Standard</v>
      </c>
      <c r="C110" s="293" t="str">
        <f t="shared" si="8"/>
        <v>Minimum Required Hydrogen Vehicle Sales Percentage</v>
      </c>
      <c r="D110" s="298" t="s">
        <v>649</v>
      </c>
      <c r="E110" s="298" t="s">
        <v>642</v>
      </c>
      <c r="F110" s="298" t="s">
        <v>650</v>
      </c>
      <c r="G110" s="303" t="s">
        <v>657</v>
      </c>
      <c r="H110" s="20">
        <v>507</v>
      </c>
      <c r="I110" s="304" t="s">
        <v>624</v>
      </c>
      <c r="J110" s="296" t="str">
        <f>IF(ISBLANK(INDEX('Policy Characteristics'!D:D,MATCH($C110,'Policy Characteristics'!$C:$C,0))),"",INDEX('Policy Characteristics'!D:D,MATCH($C110,'Policy Characteristics'!$C:$C,0)))</f>
        <v>Hydrogen Veh Sales Standard</v>
      </c>
      <c r="K110" s="293" t="str">
        <f>IF(ISBLANK(INDEX('Policy Characteristics'!E:E,MATCH($C110,'Policy Characteristics'!$C:$C,0))),"",INDEX('Policy Characteristics'!E:E,MATCH($C110,'Policy Characteristics'!$C:$C,0)))</f>
        <v>trans hydrogen vehicle minimum</v>
      </c>
      <c r="L110" s="237">
        <f>IF(ISBLANK(INDEX('Policy Characteristics'!F:F,MATCH($C110,'Policy Characteristics'!$C:$C,0))),"",INDEX('Policy Characteristics'!F:F,MATCH($C110,'Policy Characteristics'!$C:$C,0)))</f>
        <v>0</v>
      </c>
      <c r="M110" s="237">
        <f>IF(ISBLANK(INDEX('Policy Characteristics'!G:G,MATCH($C110,'Policy Characteristics'!$C:$C,0))),"",INDEX('Policy Characteristics'!G:G,MATCH($C110,'Policy Characteristics'!$C:$C,0)))</f>
        <v>1</v>
      </c>
      <c r="N110" s="237">
        <f>IF(ISBLANK(INDEX('Policy Characteristics'!H:H,MATCH($C110,'Policy Characteristics'!$C:$C,0))),"",INDEX('Policy Characteristics'!H:H,MATCH($C110,'Policy Characteristics'!$C:$C,0)))</f>
        <v>0.01</v>
      </c>
      <c r="O110" s="293" t="str">
        <f>IF(ISBLANK(INDEX('Policy Characteristics'!I:I,MATCH($C110,'Policy Characteristics'!$C:$C,0))),"",INDEX('Policy Characteristics'!I:I,MATCH($C110,'Policy Characteristics'!$C:$C,0)))</f>
        <v>% of new vehicles sold</v>
      </c>
      <c r="P110" s="29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93" t="str">
        <f>IF(ISBLANK(INDEX('Policy Characteristics'!K:K,MATCH($C110,'Policy Characteristics'!$C:$C,0))),"",INDEX('Policy Characteristics'!K:K,MATCH($C110,'Policy Characteristics'!$C:$C,0)))</f>
        <v/>
      </c>
      <c r="R110" s="293" t="str">
        <f>IF(ISBLANK(INDEX('Policy Characteristics'!L:L,MATCH($C110,'Policy Characteristics'!$C:$C,0))),"",INDEX('Policy Characteristics'!L:L,MATCH($C110,'Policy Characteristics'!$C:$C,0)))</f>
        <v>hydrogen-vehicle-mandate.html</v>
      </c>
    </row>
    <row r="111" spans="1:18" x14ac:dyDescent="0.25">
      <c r="A111" s="293" t="str">
        <f>IF(ISBLANK(INDEX('Policy Characteristics'!A:A,MATCH($C111,'Policy Characteristics'!$C:$C,0))),"",INDEX('Policy Characteristics'!A:A,MATCH($C111,'Policy Characteristics'!$C:$C,0)))</f>
        <v>Transportation</v>
      </c>
      <c r="B111" s="294" t="str">
        <f>IF(ISBLANK(INDEX('Policy Characteristics'!B:B,MATCH($C111,'Policy Characteristics'!$C:$C,0))),"",INDEX('Policy Characteristics'!B:B,MATCH($C111,'Policy Characteristics'!$C:$C,0)))</f>
        <v>Hydrogen Vehicle Sales Standard</v>
      </c>
      <c r="C111" s="293" t="str">
        <f t="shared" si="8"/>
        <v>Minimum Required Hydrogen Vehicle Sales Percentage</v>
      </c>
      <c r="D111" s="298" t="s">
        <v>646</v>
      </c>
      <c r="E111" s="298" t="s">
        <v>644</v>
      </c>
      <c r="F111" s="298" t="s">
        <v>647</v>
      </c>
      <c r="G111" s="303" t="s">
        <v>658</v>
      </c>
      <c r="H111" s="20">
        <v>603</v>
      </c>
      <c r="I111" s="306" t="s">
        <v>634</v>
      </c>
      <c r="J111" s="296" t="str">
        <f>IF(ISBLANK(INDEX('Policy Characteristics'!D:D,MATCH($C111,'Policy Characteristics'!$C:$C,0))),"",INDEX('Policy Characteristics'!D:D,MATCH($C111,'Policy Characteristics'!$C:$C,0)))</f>
        <v>Hydrogen Veh Sales Standard</v>
      </c>
      <c r="K111" s="293" t="str">
        <f>IF(ISBLANK(INDEX('Policy Characteristics'!E:E,MATCH($C111,'Policy Characteristics'!$C:$C,0))),"",INDEX('Policy Characteristics'!E:E,MATCH($C111,'Policy Characteristics'!$C:$C,0)))</f>
        <v>trans hydrogen vehicle minimum</v>
      </c>
      <c r="L111" s="237">
        <f>IF(ISBLANK(INDEX('Policy Characteristics'!F:F,MATCH($C111,'Policy Characteristics'!$C:$C,0))),"",INDEX('Policy Characteristics'!F:F,MATCH($C111,'Policy Characteristics'!$C:$C,0)))</f>
        <v>0</v>
      </c>
      <c r="M111" s="237">
        <f>IF(ISBLANK(INDEX('Policy Characteristics'!G:G,MATCH($C111,'Policy Characteristics'!$C:$C,0))),"",INDEX('Policy Characteristics'!G:G,MATCH($C111,'Policy Characteristics'!$C:$C,0)))</f>
        <v>1</v>
      </c>
      <c r="N111" s="237">
        <f>IF(ISBLANK(INDEX('Policy Characteristics'!H:H,MATCH($C111,'Policy Characteristics'!$C:$C,0))),"",INDEX('Policy Characteristics'!H:H,MATCH($C111,'Policy Characteristics'!$C:$C,0)))</f>
        <v>0.01</v>
      </c>
      <c r="O111" s="293" t="str">
        <f>IF(ISBLANK(INDEX('Policy Characteristics'!I:I,MATCH($C111,'Policy Characteristics'!$C:$C,0))),"",INDEX('Policy Characteristics'!I:I,MATCH($C111,'Policy Characteristics'!$C:$C,0)))</f>
        <v>% of new vehicles sold</v>
      </c>
      <c r="P111" s="29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93" t="str">
        <f>IF(ISBLANK(INDEX('Policy Characteristics'!K:K,MATCH($C111,'Policy Characteristics'!$C:$C,0))),"",INDEX('Policy Characteristics'!K:K,MATCH($C111,'Policy Characteristics'!$C:$C,0)))</f>
        <v/>
      </c>
      <c r="R111" s="293" t="str">
        <f>IF(ISBLANK(INDEX('Policy Characteristics'!L:L,MATCH($C111,'Policy Characteristics'!$C:$C,0))),"",INDEX('Policy Characteristics'!L:L,MATCH($C111,'Policy Characteristics'!$C:$C,0)))</f>
        <v>hydrogen-vehicle-mandate.html</v>
      </c>
    </row>
    <row r="112" spans="1:18" ht="30" x14ac:dyDescent="0.25">
      <c r="A112" s="293" t="str">
        <f>IF(ISBLANK(INDEX('Policy Characteristics'!A:A,MATCH($C112,'Policy Characteristics'!$C:$C,0))),"",INDEX('Policy Characteristics'!A:A,MATCH($C112,'Policy Characteristics'!$C:$C,0)))</f>
        <v>Transportation</v>
      </c>
      <c r="B112" s="294" t="str">
        <f>IF(ISBLANK(INDEX('Policy Characteristics'!B:B,MATCH($C112,'Policy Characteristics'!$C:$C,0))),"",INDEX('Policy Characteristics'!B:B,MATCH($C112,'Policy Characteristics'!$C:$C,0)))</f>
        <v>Hydrogen Vehicle Sales Standard</v>
      </c>
      <c r="C112" s="293" t="str">
        <f t="shared" si="8"/>
        <v>Minimum Required Hydrogen Vehicle Sales Percentage</v>
      </c>
      <c r="D112" s="298" t="s">
        <v>649</v>
      </c>
      <c r="E112" s="298" t="s">
        <v>644</v>
      </c>
      <c r="F112" s="298" t="s">
        <v>650</v>
      </c>
      <c r="G112" s="305" t="s">
        <v>659</v>
      </c>
      <c r="H112" s="20">
        <v>604</v>
      </c>
      <c r="I112" s="304" t="s">
        <v>624</v>
      </c>
      <c r="J112" s="296" t="str">
        <f>IF(ISBLANK(INDEX('Policy Characteristics'!D:D,MATCH($C112,'Policy Characteristics'!$C:$C,0))),"",INDEX('Policy Characteristics'!D:D,MATCH($C112,'Policy Characteristics'!$C:$C,0)))</f>
        <v>Hydrogen Veh Sales Standard</v>
      </c>
      <c r="K112" s="293" t="str">
        <f>IF(ISBLANK(INDEX('Policy Characteristics'!E:E,MATCH($C112,'Policy Characteristics'!$C:$C,0))),"",INDEX('Policy Characteristics'!E:E,MATCH($C112,'Policy Characteristics'!$C:$C,0)))</f>
        <v>trans hydrogen vehicle minimum</v>
      </c>
      <c r="L112" s="237">
        <f>IF(ISBLANK(INDEX('Policy Characteristics'!F:F,MATCH($C112,'Policy Characteristics'!$C:$C,0))),"",INDEX('Policy Characteristics'!F:F,MATCH($C112,'Policy Characteristics'!$C:$C,0)))</f>
        <v>0</v>
      </c>
      <c r="M112" s="237">
        <f>IF(ISBLANK(INDEX('Policy Characteristics'!G:G,MATCH($C112,'Policy Characteristics'!$C:$C,0))),"",INDEX('Policy Characteristics'!G:G,MATCH($C112,'Policy Characteristics'!$C:$C,0)))</f>
        <v>1</v>
      </c>
      <c r="N112" s="237">
        <f>IF(ISBLANK(INDEX('Policy Characteristics'!H:H,MATCH($C112,'Policy Characteristics'!$C:$C,0))),"",INDEX('Policy Characteristics'!H:H,MATCH($C112,'Policy Characteristics'!$C:$C,0)))</f>
        <v>0.01</v>
      </c>
      <c r="O112" s="293" t="str">
        <f>IF(ISBLANK(INDEX('Policy Characteristics'!I:I,MATCH($C112,'Policy Characteristics'!$C:$C,0))),"",INDEX('Policy Characteristics'!I:I,MATCH($C112,'Policy Characteristics'!$C:$C,0)))</f>
        <v>% of new vehicles sold</v>
      </c>
      <c r="P112" s="29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Canadian province has a hydrogen vehicle sales mandate (though hydrogen vehicles are included as a compliance option under zero-emissions vehicle mandates). As of 2021,  Vancouver, Victoria, and Québec City are the only cities in Canada that have hydrogen fuel stations available.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93" t="str">
        <f>IF(ISBLANK(INDEX('Policy Characteristics'!K:K,MATCH($C112,'Policy Characteristics'!$C:$C,0))),"",INDEX('Policy Characteristics'!K:K,MATCH($C112,'Policy Characteristics'!$C:$C,0)))</f>
        <v/>
      </c>
      <c r="R112" s="293" t="str">
        <f>IF(ISBLANK(INDEX('Policy Characteristics'!L:L,MATCH($C112,'Policy Characteristics'!$C:$C,0))),"",INDEX('Policy Characteristics'!L:L,MATCH($C112,'Policy Characteristics'!$C:$C,0)))</f>
        <v>hydrogen-vehicle-mandate.html</v>
      </c>
    </row>
    <row r="113" spans="1:18" s="275" customFormat="1" x14ac:dyDescent="0.25">
      <c r="A113" s="293" t="str">
        <f>IF(ISBLANK(INDEX('Policy Characteristics'!A:A,MATCH($C113,'Policy Characteristics'!$C:$C,0))),"",INDEX('Policy Characteristics'!A:A,MATCH($C113,'Policy Characteristics'!$C:$C,0)))</f>
        <v>Transportation</v>
      </c>
      <c r="B113" s="294" t="str">
        <f>IF(ISBLANK(INDEX('Policy Characteristics'!B:B,MATCH($C113,'Policy Characteristics'!$C:$C,0))),"",INDEX('Policy Characteristics'!B:B,MATCH($C113,'Policy Characteristics'!$C:$C,0)))</f>
        <v>Low Carbon Fuel Standard</v>
      </c>
      <c r="C113" s="275" t="s">
        <v>125</v>
      </c>
      <c r="D113" s="298"/>
      <c r="E113" s="298"/>
      <c r="F113" s="298"/>
      <c r="G113" s="303"/>
      <c r="H113" s="20">
        <v>190</v>
      </c>
      <c r="I113" s="304" t="s">
        <v>624</v>
      </c>
      <c r="J113" s="296" t="str">
        <f>IF(ISBLANK(INDEX('Policy Characteristics'!D:D,MATCH($C113,'Policy Characteristics'!$C:$C,0))),"",INDEX('Policy Characteristics'!D:D,MATCH($C113,'Policy Characteristics'!$C:$C,0)))</f>
        <v>Low Carbon Fuel Standard</v>
      </c>
      <c r="K113" s="293" t="str">
        <f>IF(ISBLANK(INDEX('Policy Characteristics'!E:E,MATCH($C113,'Policy Characteristics'!$C:$C,0))),"",INDEX('Policy Characteristics'!E:E,MATCH($C113,'Policy Characteristics'!$C:$C,0)))</f>
        <v>trans LCFS</v>
      </c>
      <c r="L113" s="237">
        <f>IF(ISBLANK(INDEX('Policy Characteristics'!F:F,MATCH($C113,'Policy Characteristics'!$C:$C,0))),"",INDEX('Policy Characteristics'!F:F,MATCH($C113,'Policy Characteristics'!$C:$C,0)))</f>
        <v>0</v>
      </c>
      <c r="M113" s="237">
        <f>IF(ISBLANK(INDEX('Policy Characteristics'!G:G,MATCH($C113,'Policy Characteristics'!$C:$C,0))),"",INDEX('Policy Characteristics'!G:G,MATCH($C113,'Policy Characteristics'!$C:$C,0)))</f>
        <v>1</v>
      </c>
      <c r="N113" s="237">
        <f>IF(ISBLANK(INDEX('Policy Characteristics'!H:H,MATCH($C113,'Policy Characteristics'!$C:$C,0))),"",INDEX('Policy Characteristics'!H:H,MATCH($C113,'Policy Characteristics'!$C:$C,0)))</f>
        <v>0.01</v>
      </c>
      <c r="O113" s="293" t="str">
        <f>IF(ISBLANK(INDEX('Policy Characteristics'!I:I,MATCH($C113,'Policy Characteristics'!$C:$C,0))),"",INDEX('Policy Characteristics'!I:I,MATCH($C113,'Policy Characteristics'!$C:$C,0)))</f>
        <v>% reduction in carbon emissions</v>
      </c>
      <c r="P113" s="29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Canada's proposed federal Clean Fuel Standard is incorporated into the BAU already and requires liquid fuel (gasoline and diesel) suppliers to gradually reduce the carbon intensity of the fuels they produce and sell for use in Canada over time, leading to a decrease of approximately 13% (below 2016 levels) in the carbon intensity of liquid fuels used in Canada by 2030. British Columbia's Low Carbon Fuel Standard requires 5% annual average renewable content in gasoline, and 4% renewable content in diesel. The BC Standard also requires reductions in the average carbon intensity of fuels by 20% by 2030.</v>
      </c>
      <c r="Q113" s="293" t="str">
        <f>IF(ISBLANK(INDEX('Policy Characteristics'!K:K,MATCH($C113,'Policy Characteristics'!$C:$C,0))),"",INDEX('Policy Characteristics'!K:K,MATCH($C113,'Policy Characteristics'!$C:$C,0)))</f>
        <v>transportation-sector-main.html#lcfs</v>
      </c>
      <c r="R113" s="293" t="str">
        <f>IF(ISBLANK(INDEX('Policy Characteristics'!L:L,MATCH($C113,'Policy Characteristics'!$C:$C,0))),"",INDEX('Policy Characteristics'!L:L,MATCH($C113,'Policy Characteristics'!$C:$C,0)))</f>
        <v>low-carbon-fuel-standard.html</v>
      </c>
    </row>
    <row r="114" spans="1:18" x14ac:dyDescent="0.25">
      <c r="A114" s="293" t="str">
        <f>IF(ISBLANK(INDEX('Policy Characteristics'!A:A,MATCH($C114,'Policy Characteristics'!$C:$C,0))),"",INDEX('Policy Characteristics'!A:A,MATCH($C114,'Policy Characteristics'!$C:$C,0)))</f>
        <v>Transportation</v>
      </c>
      <c r="B114" s="294" t="str">
        <f>IF(ISBLANK(INDEX('Policy Characteristics'!B:B,MATCH($C114,'Policy Characteristics'!$C:$C,0))),"",INDEX('Policy Characteristics'!B:B,MATCH($C114,'Policy Characteristics'!$C:$C,0)))</f>
        <v>Mode Shifting</v>
      </c>
      <c r="C114" t="s">
        <v>132</v>
      </c>
      <c r="D114" s="298" t="s">
        <v>646</v>
      </c>
      <c r="E114" s="298" t="s">
        <v>620</v>
      </c>
      <c r="F114" s="298" t="s">
        <v>647</v>
      </c>
      <c r="G114" s="303" t="s">
        <v>648</v>
      </c>
      <c r="H114" s="20">
        <v>848</v>
      </c>
      <c r="I114" s="304" t="s">
        <v>624</v>
      </c>
      <c r="J114" s="296" t="str">
        <f>IF(ISBLANK(INDEX('Policy Characteristics'!D:D,MATCH($C114,'Policy Characteristics'!$C:$C,0))),"",INDEX('Policy Characteristics'!D:D,MATCH($C114,'Policy Characteristics'!$C:$C,0)))</f>
        <v>Mode Shifting</v>
      </c>
      <c r="K114" s="293" t="str">
        <f>IF(ISBLANK(INDEX('Policy Characteristics'!E:E,MATCH($C114,'Policy Characteristics'!$C:$C,0))),"",INDEX('Policy Characteristics'!E:E,MATCH($C114,'Policy Characteristics'!$C:$C,0)))</f>
        <v>trans mode shifting</v>
      </c>
      <c r="L114" s="237">
        <f>IF(ISBLANK(INDEX('Policy Characteristics'!F:F,MATCH($C114,'Policy Characteristics'!$C:$C,0))),"",INDEX('Policy Characteristics'!F:F,MATCH($C114,'Policy Characteristics'!$C:$C,0)))</f>
        <v>0</v>
      </c>
      <c r="M114" s="237">
        <f>IF(ISBLANK(INDEX('Policy Characteristics'!G:G,MATCH($C114,'Policy Characteristics'!$C:$C,0))),"",INDEX('Policy Characteristics'!G:G,MATCH($C114,'Policy Characteristics'!$C:$C,0)))</f>
        <v>0.26</v>
      </c>
      <c r="N114" s="237">
        <f>IF(ISBLANK(INDEX('Policy Characteristics'!H:H,MATCH($C114,'Policy Characteristics'!$C:$C,0))),"",INDEX('Policy Characteristics'!H:H,MATCH($C114,'Policy Characteristics'!$C:$C,0)))</f>
        <v>0.01</v>
      </c>
      <c r="O114" s="293" t="str">
        <f>IF(ISBLANK(INDEX('Policy Characteristics'!I:I,MATCH($C114,'Policy Characteristics'!$C:$C,0))),"",INDEX('Policy Characteristics'!I:I,MATCH($C114,'Policy Characteristics'!$C:$C,0)))</f>
        <v>% of trips shifted</v>
      </c>
      <c r="P114" s="29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4" s="293" t="str">
        <f>IF(ISBLANK(INDEX('Policy Characteristics'!K:K,MATCH($C114,'Policy Characteristics'!$C:$C,0))),"",INDEX('Policy Characteristics'!K:K,MATCH($C114,'Policy Characteristics'!$C:$C,0)))</f>
        <v>transportation-sector-main.html#tdm</v>
      </c>
      <c r="R114" s="293" t="str">
        <f>IF(ISBLANK(INDEX('Policy Characteristics'!L:L,MATCH($C114,'Policy Characteristics'!$C:$C,0))),"",INDEX('Policy Characteristics'!L:L,MATCH($C114,'Policy Characteristics'!$C:$C,0)))</f>
        <v>transportation-demand-management.html</v>
      </c>
    </row>
    <row r="115" spans="1:18" x14ac:dyDescent="0.25">
      <c r="A115" s="293" t="str">
        <f>IF(ISBLANK(INDEX('Policy Characteristics'!A:A,MATCH($C115,'Policy Characteristics'!$C:$C,0))),"",INDEX('Policy Characteristics'!A:A,MATCH($C115,'Policy Characteristics'!$C:$C,0)))</f>
        <v>Transportation</v>
      </c>
      <c r="B115" s="294" t="str">
        <f>IF(ISBLANK(INDEX('Policy Characteristics'!B:B,MATCH($C115,'Policy Characteristics'!$C:$C,0))),"",INDEX('Policy Characteristics'!B:B,MATCH($C115,'Policy Characteristics'!$C:$C,0)))</f>
        <v>Mode Shifting</v>
      </c>
      <c r="C115" s="293" t="str">
        <f t="shared" ref="C115:C125" si="9">C$114</f>
        <v>Percent of Travel Demand Shifted to Other Modes or Eliminated</v>
      </c>
      <c r="D115" s="298" t="s">
        <v>646</v>
      </c>
      <c r="E115" s="298" t="s">
        <v>636</v>
      </c>
      <c r="F115" s="298" t="s">
        <v>647</v>
      </c>
      <c r="G115" s="303" t="s">
        <v>652</v>
      </c>
      <c r="H115" s="20">
        <v>849</v>
      </c>
      <c r="I115" s="306" t="s">
        <v>634</v>
      </c>
      <c r="J115" s="296" t="str">
        <f>IF(ISBLANK(INDEX('Policy Characteristics'!D:D,MATCH($C115,'Policy Characteristics'!$C:$C,0))),"",INDEX('Policy Characteristics'!D:D,MATCH($C115,'Policy Characteristics'!$C:$C,0)))</f>
        <v>Mode Shifting</v>
      </c>
      <c r="K115" s="293" t="str">
        <f>IF(ISBLANK(INDEX('Policy Characteristics'!E:E,MATCH($C115,'Policy Characteristics'!$C:$C,0))),"",INDEX('Policy Characteristics'!E:E,MATCH($C115,'Policy Characteristics'!$C:$C,0)))</f>
        <v>trans mode shifting</v>
      </c>
      <c r="L115" s="237">
        <f>IF(ISBLANK(INDEX('Policy Characteristics'!F:F,MATCH($C115,'Policy Characteristics'!$C:$C,0))),"",INDEX('Policy Characteristics'!F:F,MATCH($C115,'Policy Characteristics'!$C:$C,0)))</f>
        <v>0</v>
      </c>
      <c r="M115" s="237">
        <f>IF(ISBLANK(INDEX('Policy Characteristics'!G:G,MATCH($C115,'Policy Characteristics'!$C:$C,0))),"",INDEX('Policy Characteristics'!G:G,MATCH($C115,'Policy Characteristics'!$C:$C,0)))</f>
        <v>0.26</v>
      </c>
      <c r="N115" s="237">
        <f>IF(ISBLANK(INDEX('Policy Characteristics'!H:H,MATCH($C115,'Policy Characteristics'!$C:$C,0))),"",INDEX('Policy Characteristics'!H:H,MATCH($C115,'Policy Characteristics'!$C:$C,0)))</f>
        <v>0.01</v>
      </c>
      <c r="O115" s="293" t="str">
        <f>IF(ISBLANK(INDEX('Policy Characteristics'!I:I,MATCH($C115,'Policy Characteristics'!$C:$C,0))),"",INDEX('Policy Characteristics'!I:I,MATCH($C115,'Policy Characteristics'!$C:$C,0)))</f>
        <v>% of trips shifted</v>
      </c>
      <c r="P115" s="29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5" s="293" t="str">
        <f>IF(ISBLANK(INDEX('Policy Characteristics'!K:K,MATCH($C115,'Policy Characteristics'!$C:$C,0))),"",INDEX('Policy Characteristics'!K:K,MATCH($C115,'Policy Characteristics'!$C:$C,0)))</f>
        <v>transportation-sector-main.html#tdm</v>
      </c>
      <c r="R115" s="293" t="str">
        <f>IF(ISBLANK(INDEX('Policy Characteristics'!L:L,MATCH($C115,'Policy Characteristics'!$C:$C,0))),"",INDEX('Policy Characteristics'!L:L,MATCH($C115,'Policy Characteristics'!$C:$C,0)))</f>
        <v>transportation-demand-management.html</v>
      </c>
    </row>
    <row r="116" spans="1:18" x14ac:dyDescent="0.25">
      <c r="A116" s="293" t="str">
        <f>IF(ISBLANK(INDEX('Policy Characteristics'!A:A,MATCH($C116,'Policy Characteristics'!$C:$C,0))),"",INDEX('Policy Characteristics'!A:A,MATCH($C116,'Policy Characteristics'!$C:$C,0)))</f>
        <v>Transportation</v>
      </c>
      <c r="B116" s="294" t="str">
        <f>IF(ISBLANK(INDEX('Policy Characteristics'!B:B,MATCH($C116,'Policy Characteristics'!$C:$C,0))),"",INDEX('Policy Characteristics'!B:B,MATCH($C116,'Policy Characteristics'!$C:$C,0)))</f>
        <v>Mode Shifting</v>
      </c>
      <c r="C116" s="293" t="str">
        <f t="shared" si="9"/>
        <v>Percent of Travel Demand Shifted to Other Modes or Eliminated</v>
      </c>
      <c r="D116" s="298" t="s">
        <v>646</v>
      </c>
      <c r="E116" s="298" t="s">
        <v>638</v>
      </c>
      <c r="F116" s="298" t="s">
        <v>647</v>
      </c>
      <c r="G116" s="303" t="s">
        <v>654</v>
      </c>
      <c r="H116" s="20">
        <v>850</v>
      </c>
      <c r="I116" s="304" t="s">
        <v>624</v>
      </c>
      <c r="J116" s="296" t="str">
        <f>IF(ISBLANK(INDEX('Policy Characteristics'!D:D,MATCH($C116,'Policy Characteristics'!$C:$C,0))),"",INDEX('Policy Characteristics'!D:D,MATCH($C116,'Policy Characteristics'!$C:$C,0)))</f>
        <v>Mode Shifting</v>
      </c>
      <c r="K116" s="293" t="str">
        <f>IF(ISBLANK(INDEX('Policy Characteristics'!E:E,MATCH($C116,'Policy Characteristics'!$C:$C,0))),"",INDEX('Policy Characteristics'!E:E,MATCH($C116,'Policy Characteristics'!$C:$C,0)))</f>
        <v>trans mode shifting</v>
      </c>
      <c r="L116" s="237">
        <f>IF(ISBLANK(INDEX('Policy Characteristics'!F:F,MATCH($C116,'Policy Characteristics'!$C:$C,0))),"",INDEX('Policy Characteristics'!F:F,MATCH($C116,'Policy Characteristics'!$C:$C,0)))</f>
        <v>0</v>
      </c>
      <c r="M116" s="237">
        <f>IF(ISBLANK(INDEX('Policy Characteristics'!G:G,MATCH($C116,'Policy Characteristics'!$C:$C,0))),"",INDEX('Policy Characteristics'!G:G,MATCH($C116,'Policy Characteristics'!$C:$C,0)))</f>
        <v>0.26</v>
      </c>
      <c r="N116" s="237">
        <f>IF(ISBLANK(INDEX('Policy Characteristics'!H:H,MATCH($C116,'Policy Characteristics'!$C:$C,0))),"",INDEX('Policy Characteristics'!H:H,MATCH($C116,'Policy Characteristics'!$C:$C,0)))</f>
        <v>0.01</v>
      </c>
      <c r="O116" s="293" t="str">
        <f>IF(ISBLANK(INDEX('Policy Characteristics'!I:I,MATCH($C116,'Policy Characteristics'!$C:$C,0))),"",INDEX('Policy Characteristics'!I:I,MATCH($C116,'Policy Characteristics'!$C:$C,0)))</f>
        <v>% of trips shifted</v>
      </c>
      <c r="P116" s="29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6" s="293" t="str">
        <f>IF(ISBLANK(INDEX('Policy Characteristics'!K:K,MATCH($C116,'Policy Characteristics'!$C:$C,0))),"",INDEX('Policy Characteristics'!K:K,MATCH($C116,'Policy Characteristics'!$C:$C,0)))</f>
        <v>transportation-sector-main.html#tdm</v>
      </c>
      <c r="R116" s="293" t="str">
        <f>IF(ISBLANK(INDEX('Policy Characteristics'!L:L,MATCH($C116,'Policy Characteristics'!$C:$C,0))),"",INDEX('Policy Characteristics'!L:L,MATCH($C116,'Policy Characteristics'!$C:$C,0)))</f>
        <v>transportation-demand-management.html</v>
      </c>
    </row>
    <row r="117" spans="1:18" x14ac:dyDescent="0.25">
      <c r="A117" s="293" t="str">
        <f>IF(ISBLANK(INDEX('Policy Characteristics'!A:A,MATCH($C117,'Policy Characteristics'!$C:$C,0))),"",INDEX('Policy Characteristics'!A:A,MATCH($C117,'Policy Characteristics'!$C:$C,0)))</f>
        <v>Transportation</v>
      </c>
      <c r="B117" s="294" t="str">
        <f>IF(ISBLANK(INDEX('Policy Characteristics'!B:B,MATCH($C117,'Policy Characteristics'!$C:$C,0))),"",INDEX('Policy Characteristics'!B:B,MATCH($C117,'Policy Characteristics'!$C:$C,0)))</f>
        <v>Mode Shifting</v>
      </c>
      <c r="C117" s="293" t="str">
        <f t="shared" si="9"/>
        <v>Percent of Travel Demand Shifted to Other Modes or Eliminated</v>
      </c>
      <c r="D117" s="298" t="s">
        <v>646</v>
      </c>
      <c r="E117" s="298" t="s">
        <v>640</v>
      </c>
      <c r="F117" s="298" t="s">
        <v>647</v>
      </c>
      <c r="G117" s="303" t="s">
        <v>655</v>
      </c>
      <c r="H117" s="20">
        <v>851</v>
      </c>
      <c r="I117" s="306" t="s">
        <v>634</v>
      </c>
      <c r="J117" s="296" t="str">
        <f>IF(ISBLANK(INDEX('Policy Characteristics'!D:D,MATCH($C117,'Policy Characteristics'!$C:$C,0))),"",INDEX('Policy Characteristics'!D:D,MATCH($C117,'Policy Characteristics'!$C:$C,0)))</f>
        <v>Mode Shifting</v>
      </c>
      <c r="K117" s="293" t="str">
        <f>IF(ISBLANK(INDEX('Policy Characteristics'!E:E,MATCH($C117,'Policy Characteristics'!$C:$C,0))),"",INDEX('Policy Characteristics'!E:E,MATCH($C117,'Policy Characteristics'!$C:$C,0)))</f>
        <v>trans mode shifting</v>
      </c>
      <c r="L117" s="237">
        <f>IF(ISBLANK(INDEX('Policy Characteristics'!F:F,MATCH($C117,'Policy Characteristics'!$C:$C,0))),"",INDEX('Policy Characteristics'!F:F,MATCH($C117,'Policy Characteristics'!$C:$C,0)))</f>
        <v>0</v>
      </c>
      <c r="M117" s="237">
        <f>IF(ISBLANK(INDEX('Policy Characteristics'!G:G,MATCH($C117,'Policy Characteristics'!$C:$C,0))),"",INDEX('Policy Characteristics'!G:G,MATCH($C117,'Policy Characteristics'!$C:$C,0)))</f>
        <v>0.26</v>
      </c>
      <c r="N117" s="237">
        <f>IF(ISBLANK(INDEX('Policy Characteristics'!H:H,MATCH($C117,'Policy Characteristics'!$C:$C,0))),"",INDEX('Policy Characteristics'!H:H,MATCH($C117,'Policy Characteristics'!$C:$C,0)))</f>
        <v>0.01</v>
      </c>
      <c r="O117" s="293" t="str">
        <f>IF(ISBLANK(INDEX('Policy Characteristics'!I:I,MATCH($C117,'Policy Characteristics'!$C:$C,0))),"",INDEX('Policy Characteristics'!I:I,MATCH($C117,'Policy Characteristics'!$C:$C,0)))</f>
        <v>% of trips shifted</v>
      </c>
      <c r="P117" s="29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7" s="293" t="str">
        <f>IF(ISBLANK(INDEX('Policy Characteristics'!K:K,MATCH($C117,'Policy Characteristics'!$C:$C,0))),"",INDEX('Policy Characteristics'!K:K,MATCH($C117,'Policy Characteristics'!$C:$C,0)))</f>
        <v>transportation-sector-main.html#tdm</v>
      </c>
      <c r="R117" s="293" t="str">
        <f>IF(ISBLANK(INDEX('Policy Characteristics'!L:L,MATCH($C117,'Policy Characteristics'!$C:$C,0))),"",INDEX('Policy Characteristics'!L:L,MATCH($C117,'Policy Characteristics'!$C:$C,0)))</f>
        <v>transportation-demand-management.html</v>
      </c>
    </row>
    <row r="118" spans="1:18" x14ac:dyDescent="0.25">
      <c r="A118" s="293" t="str">
        <f>IF(ISBLANK(INDEX('Policy Characteristics'!A:A,MATCH($C118,'Policy Characteristics'!$C:$C,0))),"",INDEX('Policy Characteristics'!A:A,MATCH($C118,'Policy Characteristics'!$C:$C,0)))</f>
        <v>Transportation</v>
      </c>
      <c r="B118" s="294" t="str">
        <f>IF(ISBLANK(INDEX('Policy Characteristics'!B:B,MATCH($C118,'Policy Characteristics'!$C:$C,0))),"",INDEX('Policy Characteristics'!B:B,MATCH($C118,'Policy Characteristics'!$C:$C,0)))</f>
        <v>Mode Shifting</v>
      </c>
      <c r="C118" s="293" t="str">
        <f t="shared" si="9"/>
        <v>Percent of Travel Demand Shifted to Other Modes or Eliminated</v>
      </c>
      <c r="D118" s="298" t="s">
        <v>646</v>
      </c>
      <c r="E118" s="298" t="s">
        <v>642</v>
      </c>
      <c r="F118" s="298" t="s">
        <v>647</v>
      </c>
      <c r="G118" s="303" t="s">
        <v>656</v>
      </c>
      <c r="H118" s="20">
        <v>852</v>
      </c>
      <c r="I118" s="306" t="s">
        <v>634</v>
      </c>
      <c r="J118" s="296" t="str">
        <f>IF(ISBLANK(INDEX('Policy Characteristics'!D:D,MATCH($C118,'Policy Characteristics'!$C:$C,0))),"",INDEX('Policy Characteristics'!D:D,MATCH($C118,'Policy Characteristics'!$C:$C,0)))</f>
        <v>Mode Shifting</v>
      </c>
      <c r="K118" s="293" t="str">
        <f>IF(ISBLANK(INDEX('Policy Characteristics'!E:E,MATCH($C118,'Policy Characteristics'!$C:$C,0))),"",INDEX('Policy Characteristics'!E:E,MATCH($C118,'Policy Characteristics'!$C:$C,0)))</f>
        <v>trans mode shifting</v>
      </c>
      <c r="L118" s="237">
        <f>IF(ISBLANK(INDEX('Policy Characteristics'!F:F,MATCH($C118,'Policy Characteristics'!$C:$C,0))),"",INDEX('Policy Characteristics'!F:F,MATCH($C118,'Policy Characteristics'!$C:$C,0)))</f>
        <v>0</v>
      </c>
      <c r="M118" s="237">
        <f>IF(ISBLANK(INDEX('Policy Characteristics'!G:G,MATCH($C118,'Policy Characteristics'!$C:$C,0))),"",INDEX('Policy Characteristics'!G:G,MATCH($C118,'Policy Characteristics'!$C:$C,0)))</f>
        <v>0.26</v>
      </c>
      <c r="N118" s="237">
        <f>IF(ISBLANK(INDEX('Policy Characteristics'!H:H,MATCH($C118,'Policy Characteristics'!$C:$C,0))),"",INDEX('Policy Characteristics'!H:H,MATCH($C118,'Policy Characteristics'!$C:$C,0)))</f>
        <v>0.01</v>
      </c>
      <c r="O118" s="293" t="str">
        <f>IF(ISBLANK(INDEX('Policy Characteristics'!I:I,MATCH($C118,'Policy Characteristics'!$C:$C,0))),"",INDEX('Policy Characteristics'!I:I,MATCH($C118,'Policy Characteristics'!$C:$C,0)))</f>
        <v>% of trips shifted</v>
      </c>
      <c r="P118" s="29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8" s="293" t="str">
        <f>IF(ISBLANK(INDEX('Policy Characteristics'!K:K,MATCH($C118,'Policy Characteristics'!$C:$C,0))),"",INDEX('Policy Characteristics'!K:K,MATCH($C118,'Policy Characteristics'!$C:$C,0)))</f>
        <v>transportation-sector-main.html#tdm</v>
      </c>
      <c r="R118" s="293" t="str">
        <f>IF(ISBLANK(INDEX('Policy Characteristics'!L:L,MATCH($C118,'Policy Characteristics'!$C:$C,0))),"",INDEX('Policy Characteristics'!L:L,MATCH($C118,'Policy Characteristics'!$C:$C,0)))</f>
        <v>transportation-demand-management.html</v>
      </c>
    </row>
    <row r="119" spans="1:18" x14ac:dyDescent="0.25">
      <c r="A119" s="293" t="str">
        <f>IF(ISBLANK(INDEX('Policy Characteristics'!A:A,MATCH($C119,'Policy Characteristics'!$C:$C,0))),"",INDEX('Policy Characteristics'!A:A,MATCH($C119,'Policy Characteristics'!$C:$C,0)))</f>
        <v>Transportation</v>
      </c>
      <c r="B119" s="294" t="str">
        <f>IF(ISBLANK(INDEX('Policy Characteristics'!B:B,MATCH($C119,'Policy Characteristics'!$C:$C,0))),"",INDEX('Policy Characteristics'!B:B,MATCH($C119,'Policy Characteristics'!$C:$C,0)))</f>
        <v>Mode Shifting</v>
      </c>
      <c r="C119" s="293" t="str">
        <f t="shared" si="9"/>
        <v>Percent of Travel Demand Shifted to Other Modes or Eliminated</v>
      </c>
      <c r="D119" s="298" t="s">
        <v>646</v>
      </c>
      <c r="E119" s="298" t="s">
        <v>644</v>
      </c>
      <c r="F119" s="298" t="s">
        <v>647</v>
      </c>
      <c r="G119" s="303" t="s">
        <v>658</v>
      </c>
      <c r="H119" s="20">
        <v>853</v>
      </c>
      <c r="I119" s="306" t="s">
        <v>634</v>
      </c>
      <c r="J119" s="296" t="str">
        <f>IF(ISBLANK(INDEX('Policy Characteristics'!D:D,MATCH($C119,'Policy Characteristics'!$C:$C,0))),"",INDEX('Policy Characteristics'!D:D,MATCH($C119,'Policy Characteristics'!$C:$C,0)))</f>
        <v>Mode Shifting</v>
      </c>
      <c r="K119" s="293" t="str">
        <f>IF(ISBLANK(INDEX('Policy Characteristics'!E:E,MATCH($C119,'Policy Characteristics'!$C:$C,0))),"",INDEX('Policy Characteristics'!E:E,MATCH($C119,'Policy Characteristics'!$C:$C,0)))</f>
        <v>trans mode shifting</v>
      </c>
      <c r="L119" s="237">
        <f>IF(ISBLANK(INDEX('Policy Characteristics'!F:F,MATCH($C119,'Policy Characteristics'!$C:$C,0))),"",INDEX('Policy Characteristics'!F:F,MATCH($C119,'Policy Characteristics'!$C:$C,0)))</f>
        <v>0</v>
      </c>
      <c r="M119" s="237">
        <f>IF(ISBLANK(INDEX('Policy Characteristics'!G:G,MATCH($C119,'Policy Characteristics'!$C:$C,0))),"",INDEX('Policy Characteristics'!G:G,MATCH($C119,'Policy Characteristics'!$C:$C,0)))</f>
        <v>0.26</v>
      </c>
      <c r="N119" s="237">
        <f>IF(ISBLANK(INDEX('Policy Characteristics'!H:H,MATCH($C119,'Policy Characteristics'!$C:$C,0))),"",INDEX('Policy Characteristics'!H:H,MATCH($C119,'Policy Characteristics'!$C:$C,0)))</f>
        <v>0.01</v>
      </c>
      <c r="O119" s="293" t="str">
        <f>IF(ISBLANK(INDEX('Policy Characteristics'!I:I,MATCH($C119,'Policy Characteristics'!$C:$C,0))),"",INDEX('Policy Characteristics'!I:I,MATCH($C119,'Policy Characteristics'!$C:$C,0)))</f>
        <v>% of trips shifted</v>
      </c>
      <c r="P119" s="29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19" s="293" t="str">
        <f>IF(ISBLANK(INDEX('Policy Characteristics'!K:K,MATCH($C119,'Policy Characteristics'!$C:$C,0))),"",INDEX('Policy Characteristics'!K:K,MATCH($C119,'Policy Characteristics'!$C:$C,0)))</f>
        <v>transportation-sector-main.html#tdm</v>
      </c>
      <c r="R119" s="293" t="str">
        <f>IF(ISBLANK(INDEX('Policy Characteristics'!L:L,MATCH($C119,'Policy Characteristics'!$C:$C,0))),"",INDEX('Policy Characteristics'!L:L,MATCH($C119,'Policy Characteristics'!$C:$C,0)))</f>
        <v>transportation-demand-management.html</v>
      </c>
    </row>
    <row r="120" spans="1:18" x14ac:dyDescent="0.25">
      <c r="A120" s="293" t="str">
        <f>IF(ISBLANK(INDEX('Policy Characteristics'!A:A,MATCH($C120,'Policy Characteristics'!$C:$C,0))),"",INDEX('Policy Characteristics'!A:A,MATCH($C120,'Policy Characteristics'!$C:$C,0)))</f>
        <v>Transportation</v>
      </c>
      <c r="B120" s="294" t="str">
        <f>IF(ISBLANK(INDEX('Policy Characteristics'!B:B,MATCH($C120,'Policy Characteristics'!$C:$C,0))),"",INDEX('Policy Characteristics'!B:B,MATCH($C120,'Policy Characteristics'!$C:$C,0)))</f>
        <v>Mode Shifting</v>
      </c>
      <c r="C120" s="293" t="str">
        <f t="shared" si="9"/>
        <v>Percent of Travel Demand Shifted to Other Modes or Eliminated</v>
      </c>
      <c r="D120" s="298" t="s">
        <v>649</v>
      </c>
      <c r="E120" s="298" t="s">
        <v>620</v>
      </c>
      <c r="F120" s="298" t="s">
        <v>650</v>
      </c>
      <c r="G120" s="305" t="s">
        <v>651</v>
      </c>
      <c r="H120" s="20">
        <v>854</v>
      </c>
      <c r="I120" s="306" t="s">
        <v>634</v>
      </c>
      <c r="J120" s="296" t="str">
        <f>IF(ISBLANK(INDEX('Policy Characteristics'!D:D,MATCH($C120,'Policy Characteristics'!$C:$C,0))),"",INDEX('Policy Characteristics'!D:D,MATCH($C120,'Policy Characteristics'!$C:$C,0)))</f>
        <v>Mode Shifting</v>
      </c>
      <c r="K120" s="293" t="str">
        <f>IF(ISBLANK(INDEX('Policy Characteristics'!E:E,MATCH($C120,'Policy Characteristics'!$C:$C,0))),"",INDEX('Policy Characteristics'!E:E,MATCH($C120,'Policy Characteristics'!$C:$C,0)))</f>
        <v>trans mode shifting</v>
      </c>
      <c r="L120" s="237">
        <f>IF(ISBLANK(INDEX('Policy Characteristics'!F:F,MATCH($C120,'Policy Characteristics'!$C:$C,0))),"",INDEX('Policy Characteristics'!F:F,MATCH($C120,'Policy Characteristics'!$C:$C,0)))</f>
        <v>0</v>
      </c>
      <c r="M120" s="237">
        <f>IF(ISBLANK(INDEX('Policy Characteristics'!G:G,MATCH($C120,'Policy Characteristics'!$C:$C,0))),"",INDEX('Policy Characteristics'!G:G,MATCH($C120,'Policy Characteristics'!$C:$C,0)))</f>
        <v>0.26</v>
      </c>
      <c r="N120" s="237">
        <f>IF(ISBLANK(INDEX('Policy Characteristics'!H:H,MATCH($C120,'Policy Characteristics'!$C:$C,0))),"",INDEX('Policy Characteristics'!H:H,MATCH($C120,'Policy Characteristics'!$C:$C,0)))</f>
        <v>0.01</v>
      </c>
      <c r="O120" s="293" t="str">
        <f>IF(ISBLANK(INDEX('Policy Characteristics'!I:I,MATCH($C120,'Policy Characteristics'!$C:$C,0))),"",INDEX('Policy Characteristics'!I:I,MATCH($C120,'Policy Characteristics'!$C:$C,0)))</f>
        <v>% of trips shifted</v>
      </c>
      <c r="P120" s="29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0" s="293" t="str">
        <f>IF(ISBLANK(INDEX('Policy Characteristics'!K:K,MATCH($C120,'Policy Characteristics'!$C:$C,0))),"",INDEX('Policy Characteristics'!K:K,MATCH($C120,'Policy Characteristics'!$C:$C,0)))</f>
        <v>transportation-sector-main.html#tdm</v>
      </c>
      <c r="R120" s="293" t="str">
        <f>IF(ISBLANK(INDEX('Policy Characteristics'!L:L,MATCH($C120,'Policy Characteristics'!$C:$C,0))),"",INDEX('Policy Characteristics'!L:L,MATCH($C120,'Policy Characteristics'!$C:$C,0)))</f>
        <v>transportation-demand-management.html</v>
      </c>
    </row>
    <row r="121" spans="1:18" x14ac:dyDescent="0.25">
      <c r="A121" s="293" t="str">
        <f>IF(ISBLANK(INDEX('Policy Characteristics'!A:A,MATCH($C121,'Policy Characteristics'!$C:$C,0))),"",INDEX('Policy Characteristics'!A:A,MATCH($C121,'Policy Characteristics'!$C:$C,0)))</f>
        <v>Transportation</v>
      </c>
      <c r="B121" s="294" t="str">
        <f>IF(ISBLANK(INDEX('Policy Characteristics'!B:B,MATCH($C121,'Policy Characteristics'!$C:$C,0))),"",INDEX('Policy Characteristics'!B:B,MATCH($C121,'Policy Characteristics'!$C:$C,0)))</f>
        <v>Mode Shifting</v>
      </c>
      <c r="C121" s="293" t="str">
        <f t="shared" si="9"/>
        <v>Percent of Travel Demand Shifted to Other Modes or Eliminated</v>
      </c>
      <c r="D121" s="298" t="s">
        <v>649</v>
      </c>
      <c r="E121" s="298" t="s">
        <v>636</v>
      </c>
      <c r="F121" s="298" t="s">
        <v>650</v>
      </c>
      <c r="G121" s="303" t="s">
        <v>3618</v>
      </c>
      <c r="H121" s="20">
        <v>855</v>
      </c>
      <c r="I121" s="304" t="s">
        <v>624</v>
      </c>
      <c r="J121" s="296" t="str">
        <f>IF(ISBLANK(INDEX('Policy Characteristics'!D:D,MATCH($C121,'Policy Characteristics'!$C:$C,0))),"",INDEX('Policy Characteristics'!D:D,MATCH($C121,'Policy Characteristics'!$C:$C,0)))</f>
        <v>Mode Shifting</v>
      </c>
      <c r="K121" s="293" t="str">
        <f>IF(ISBLANK(INDEX('Policy Characteristics'!E:E,MATCH($C121,'Policy Characteristics'!$C:$C,0))),"",INDEX('Policy Characteristics'!E:E,MATCH($C121,'Policy Characteristics'!$C:$C,0)))</f>
        <v>trans mode shifting</v>
      </c>
      <c r="L121" s="237">
        <f>IF(ISBLANK(INDEX('Policy Characteristics'!F:F,MATCH($C121,'Policy Characteristics'!$C:$C,0))),"",INDEX('Policy Characteristics'!F:F,MATCH($C121,'Policy Characteristics'!$C:$C,0)))</f>
        <v>0</v>
      </c>
      <c r="M121" s="237">
        <f>IF(ISBLANK(INDEX('Policy Characteristics'!G:G,MATCH($C121,'Policy Characteristics'!$C:$C,0))),"",INDEX('Policy Characteristics'!G:G,MATCH($C121,'Policy Characteristics'!$C:$C,0)))</f>
        <v>0.26</v>
      </c>
      <c r="N121" s="237">
        <f>IF(ISBLANK(INDEX('Policy Characteristics'!H:H,MATCH($C121,'Policy Characteristics'!$C:$C,0))),"",INDEX('Policy Characteristics'!H:H,MATCH($C121,'Policy Characteristics'!$C:$C,0)))</f>
        <v>0.01</v>
      </c>
      <c r="O121" s="293" t="str">
        <f>IF(ISBLANK(INDEX('Policy Characteristics'!I:I,MATCH($C121,'Policy Characteristics'!$C:$C,0))),"",INDEX('Policy Characteristics'!I:I,MATCH($C121,'Policy Characteristics'!$C:$C,0)))</f>
        <v>% of trips shifted</v>
      </c>
      <c r="P121" s="29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1" s="293" t="str">
        <f>IF(ISBLANK(INDEX('Policy Characteristics'!K:K,MATCH($C121,'Policy Characteristics'!$C:$C,0))),"",INDEX('Policy Characteristics'!K:K,MATCH($C121,'Policy Characteristics'!$C:$C,0)))</f>
        <v>transportation-sector-main.html#tdm</v>
      </c>
      <c r="R121" s="293" t="str">
        <f>IF(ISBLANK(INDEX('Policy Characteristics'!L:L,MATCH($C121,'Policy Characteristics'!$C:$C,0))),"",INDEX('Policy Characteristics'!L:L,MATCH($C121,'Policy Characteristics'!$C:$C,0)))</f>
        <v>transportation-demand-management.html</v>
      </c>
    </row>
    <row r="122" spans="1:18" x14ac:dyDescent="0.25">
      <c r="A122" s="293" t="str">
        <f>IF(ISBLANK(INDEX('Policy Characteristics'!A:A,MATCH($C122,'Policy Characteristics'!$C:$C,0))),"",INDEX('Policy Characteristics'!A:A,MATCH($C122,'Policy Characteristics'!$C:$C,0)))</f>
        <v>Transportation</v>
      </c>
      <c r="B122" s="294" t="str">
        <f>IF(ISBLANK(INDEX('Policy Characteristics'!B:B,MATCH($C122,'Policy Characteristics'!$C:$C,0))),"",INDEX('Policy Characteristics'!B:B,MATCH($C122,'Policy Characteristics'!$C:$C,0)))</f>
        <v>Mode Shifting</v>
      </c>
      <c r="C122" s="293" t="str">
        <f t="shared" si="9"/>
        <v>Percent of Travel Demand Shifted to Other Modes or Eliminated</v>
      </c>
      <c r="D122" s="298" t="s">
        <v>649</v>
      </c>
      <c r="E122" s="298" t="s">
        <v>638</v>
      </c>
      <c r="F122" s="298" t="s">
        <v>650</v>
      </c>
      <c r="G122" s="303" t="s">
        <v>654</v>
      </c>
      <c r="H122" s="20">
        <v>856</v>
      </c>
      <c r="I122" s="306" t="s">
        <v>634</v>
      </c>
      <c r="J122" s="296" t="str">
        <f>IF(ISBLANK(INDEX('Policy Characteristics'!D:D,MATCH($C122,'Policy Characteristics'!$C:$C,0))),"",INDEX('Policy Characteristics'!D:D,MATCH($C122,'Policy Characteristics'!$C:$C,0)))</f>
        <v>Mode Shifting</v>
      </c>
      <c r="K122" s="293" t="str">
        <f>IF(ISBLANK(INDEX('Policy Characteristics'!E:E,MATCH($C122,'Policy Characteristics'!$C:$C,0))),"",INDEX('Policy Characteristics'!E:E,MATCH($C122,'Policy Characteristics'!$C:$C,0)))</f>
        <v>trans mode shifting</v>
      </c>
      <c r="L122" s="237">
        <f>IF(ISBLANK(INDEX('Policy Characteristics'!F:F,MATCH($C122,'Policy Characteristics'!$C:$C,0))),"",INDEX('Policy Characteristics'!F:F,MATCH($C122,'Policy Characteristics'!$C:$C,0)))</f>
        <v>0</v>
      </c>
      <c r="M122" s="237">
        <f>IF(ISBLANK(INDEX('Policy Characteristics'!G:G,MATCH($C122,'Policy Characteristics'!$C:$C,0))),"",INDEX('Policy Characteristics'!G:G,MATCH($C122,'Policy Characteristics'!$C:$C,0)))</f>
        <v>0.26</v>
      </c>
      <c r="N122" s="237">
        <f>IF(ISBLANK(INDEX('Policy Characteristics'!H:H,MATCH($C122,'Policy Characteristics'!$C:$C,0))),"",INDEX('Policy Characteristics'!H:H,MATCH($C122,'Policy Characteristics'!$C:$C,0)))</f>
        <v>0.01</v>
      </c>
      <c r="O122" s="293" t="str">
        <f>IF(ISBLANK(INDEX('Policy Characteristics'!I:I,MATCH($C122,'Policy Characteristics'!$C:$C,0))),"",INDEX('Policy Characteristics'!I:I,MATCH($C122,'Policy Characteristics'!$C:$C,0)))</f>
        <v>% of trips shifted</v>
      </c>
      <c r="P122" s="29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2" s="293" t="str">
        <f>IF(ISBLANK(INDEX('Policy Characteristics'!K:K,MATCH($C122,'Policy Characteristics'!$C:$C,0))),"",INDEX('Policy Characteristics'!K:K,MATCH($C122,'Policy Characteristics'!$C:$C,0)))</f>
        <v>transportation-sector-main.html#tdm</v>
      </c>
      <c r="R122" s="293" t="str">
        <f>IF(ISBLANK(INDEX('Policy Characteristics'!L:L,MATCH($C122,'Policy Characteristics'!$C:$C,0))),"",INDEX('Policy Characteristics'!L:L,MATCH($C122,'Policy Characteristics'!$C:$C,0)))</f>
        <v>transportation-demand-management.html</v>
      </c>
    </row>
    <row r="123" spans="1:18" x14ac:dyDescent="0.25">
      <c r="A123" s="293" t="str">
        <f>IF(ISBLANK(INDEX('Policy Characteristics'!A:A,MATCH($C123,'Policy Characteristics'!$C:$C,0))),"",INDEX('Policy Characteristics'!A:A,MATCH($C123,'Policy Characteristics'!$C:$C,0)))</f>
        <v>Transportation</v>
      </c>
      <c r="B123" s="294" t="str">
        <f>IF(ISBLANK(INDEX('Policy Characteristics'!B:B,MATCH($C123,'Policy Characteristics'!$C:$C,0))),"",INDEX('Policy Characteristics'!B:B,MATCH($C123,'Policy Characteristics'!$C:$C,0)))</f>
        <v>Mode Shifting</v>
      </c>
      <c r="C123" s="293" t="str">
        <f t="shared" si="9"/>
        <v>Percent of Travel Demand Shifted to Other Modes or Eliminated</v>
      </c>
      <c r="D123" s="298" t="s">
        <v>649</v>
      </c>
      <c r="E123" s="298" t="s">
        <v>640</v>
      </c>
      <c r="F123" s="298" t="s">
        <v>650</v>
      </c>
      <c r="G123" s="303" t="s">
        <v>655</v>
      </c>
      <c r="H123" s="20">
        <v>857</v>
      </c>
      <c r="I123" s="306" t="s">
        <v>634</v>
      </c>
      <c r="J123" s="296" t="str">
        <f>IF(ISBLANK(INDEX('Policy Characteristics'!D:D,MATCH($C123,'Policy Characteristics'!$C:$C,0))),"",INDEX('Policy Characteristics'!D:D,MATCH($C123,'Policy Characteristics'!$C:$C,0)))</f>
        <v>Mode Shifting</v>
      </c>
      <c r="K123" s="293" t="str">
        <f>IF(ISBLANK(INDEX('Policy Characteristics'!E:E,MATCH($C123,'Policy Characteristics'!$C:$C,0))),"",INDEX('Policy Characteristics'!E:E,MATCH($C123,'Policy Characteristics'!$C:$C,0)))</f>
        <v>trans mode shifting</v>
      </c>
      <c r="L123" s="237">
        <f>IF(ISBLANK(INDEX('Policy Characteristics'!F:F,MATCH($C123,'Policy Characteristics'!$C:$C,0))),"",INDEX('Policy Characteristics'!F:F,MATCH($C123,'Policy Characteristics'!$C:$C,0)))</f>
        <v>0</v>
      </c>
      <c r="M123" s="237">
        <f>IF(ISBLANK(INDEX('Policy Characteristics'!G:G,MATCH($C123,'Policy Characteristics'!$C:$C,0))),"",INDEX('Policy Characteristics'!G:G,MATCH($C123,'Policy Characteristics'!$C:$C,0)))</f>
        <v>0.26</v>
      </c>
      <c r="N123" s="237">
        <f>IF(ISBLANK(INDEX('Policy Characteristics'!H:H,MATCH($C123,'Policy Characteristics'!$C:$C,0))),"",INDEX('Policy Characteristics'!H:H,MATCH($C123,'Policy Characteristics'!$C:$C,0)))</f>
        <v>0.01</v>
      </c>
      <c r="O123" s="293" t="str">
        <f>IF(ISBLANK(INDEX('Policy Characteristics'!I:I,MATCH($C123,'Policy Characteristics'!$C:$C,0))),"",INDEX('Policy Characteristics'!I:I,MATCH($C123,'Policy Characteristics'!$C:$C,0)))</f>
        <v>% of trips shifted</v>
      </c>
      <c r="P123" s="29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3" s="293" t="str">
        <f>IF(ISBLANK(INDEX('Policy Characteristics'!K:K,MATCH($C123,'Policy Characteristics'!$C:$C,0))),"",INDEX('Policy Characteristics'!K:K,MATCH($C123,'Policy Characteristics'!$C:$C,0)))</f>
        <v>transportation-sector-main.html#tdm</v>
      </c>
      <c r="R123" s="293" t="str">
        <f>IF(ISBLANK(INDEX('Policy Characteristics'!L:L,MATCH($C123,'Policy Characteristics'!$C:$C,0))),"",INDEX('Policy Characteristics'!L:L,MATCH($C123,'Policy Characteristics'!$C:$C,0)))</f>
        <v>transportation-demand-management.html</v>
      </c>
    </row>
    <row r="124" spans="1:18" x14ac:dyDescent="0.25">
      <c r="A124" s="293" t="str">
        <f>IF(ISBLANK(INDEX('Policy Characteristics'!A:A,MATCH($C124,'Policy Characteristics'!$C:$C,0))),"",INDEX('Policy Characteristics'!A:A,MATCH($C124,'Policy Characteristics'!$C:$C,0)))</f>
        <v>Transportation</v>
      </c>
      <c r="B124" s="294" t="str">
        <f>IF(ISBLANK(INDEX('Policy Characteristics'!B:B,MATCH($C124,'Policy Characteristics'!$C:$C,0))),"",INDEX('Policy Characteristics'!B:B,MATCH($C124,'Policy Characteristics'!$C:$C,0)))</f>
        <v>Mode Shifting</v>
      </c>
      <c r="C124" s="293" t="str">
        <f t="shared" si="9"/>
        <v>Percent of Travel Demand Shifted to Other Modes or Eliminated</v>
      </c>
      <c r="D124" s="298" t="s">
        <v>649</v>
      </c>
      <c r="E124" s="298" t="s">
        <v>642</v>
      </c>
      <c r="F124" s="298" t="s">
        <v>650</v>
      </c>
      <c r="G124" s="303" t="s">
        <v>657</v>
      </c>
      <c r="H124" s="20">
        <v>858</v>
      </c>
      <c r="I124" s="306" t="s">
        <v>634</v>
      </c>
      <c r="J124" s="296" t="str">
        <f>IF(ISBLANK(INDEX('Policy Characteristics'!D:D,MATCH($C124,'Policy Characteristics'!$C:$C,0))),"",INDEX('Policy Characteristics'!D:D,MATCH($C124,'Policy Characteristics'!$C:$C,0)))</f>
        <v>Mode Shifting</v>
      </c>
      <c r="K124" s="293" t="str">
        <f>IF(ISBLANK(INDEX('Policy Characteristics'!E:E,MATCH($C124,'Policy Characteristics'!$C:$C,0))),"",INDEX('Policy Characteristics'!E:E,MATCH($C124,'Policy Characteristics'!$C:$C,0)))</f>
        <v>trans mode shifting</v>
      </c>
      <c r="L124" s="237">
        <f>IF(ISBLANK(INDEX('Policy Characteristics'!F:F,MATCH($C124,'Policy Characteristics'!$C:$C,0))),"",INDEX('Policy Characteristics'!F:F,MATCH($C124,'Policy Characteristics'!$C:$C,0)))</f>
        <v>0</v>
      </c>
      <c r="M124" s="237">
        <f>IF(ISBLANK(INDEX('Policy Characteristics'!G:G,MATCH($C124,'Policy Characteristics'!$C:$C,0))),"",INDEX('Policy Characteristics'!G:G,MATCH($C124,'Policy Characteristics'!$C:$C,0)))</f>
        <v>0.26</v>
      </c>
      <c r="N124" s="237">
        <f>IF(ISBLANK(INDEX('Policy Characteristics'!H:H,MATCH($C124,'Policy Characteristics'!$C:$C,0))),"",INDEX('Policy Characteristics'!H:H,MATCH($C124,'Policy Characteristics'!$C:$C,0)))</f>
        <v>0.01</v>
      </c>
      <c r="O124" s="293" t="str">
        <f>IF(ISBLANK(INDEX('Policy Characteristics'!I:I,MATCH($C124,'Policy Characteristics'!$C:$C,0))),"",INDEX('Policy Characteristics'!I:I,MATCH($C124,'Policy Characteristics'!$C:$C,0)))</f>
        <v>% of trips shifted</v>
      </c>
      <c r="P124" s="29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4" s="293" t="str">
        <f>IF(ISBLANK(INDEX('Policy Characteristics'!K:K,MATCH($C124,'Policy Characteristics'!$C:$C,0))),"",INDEX('Policy Characteristics'!K:K,MATCH($C124,'Policy Characteristics'!$C:$C,0)))</f>
        <v>transportation-sector-main.html#tdm</v>
      </c>
      <c r="R124" s="293" t="str">
        <f>IF(ISBLANK(INDEX('Policy Characteristics'!L:L,MATCH($C124,'Policy Characteristics'!$C:$C,0))),"",INDEX('Policy Characteristics'!L:L,MATCH($C124,'Policy Characteristics'!$C:$C,0)))</f>
        <v>transportation-demand-management.html</v>
      </c>
    </row>
    <row r="125" spans="1:18" ht="30" x14ac:dyDescent="0.25">
      <c r="A125" s="293" t="str">
        <f>IF(ISBLANK(INDEX('Policy Characteristics'!A:A,MATCH($C125,'Policy Characteristics'!$C:$C,0))),"",INDEX('Policy Characteristics'!A:A,MATCH($C125,'Policy Characteristics'!$C:$C,0)))</f>
        <v>Transportation</v>
      </c>
      <c r="B125" s="294" t="str">
        <f>IF(ISBLANK(INDEX('Policy Characteristics'!B:B,MATCH($C125,'Policy Characteristics'!$C:$C,0))),"",INDEX('Policy Characteristics'!B:B,MATCH($C125,'Policy Characteristics'!$C:$C,0)))</f>
        <v>Mode Shifting</v>
      </c>
      <c r="C125" s="293" t="str">
        <f t="shared" si="9"/>
        <v>Percent of Travel Demand Shifted to Other Modes or Eliminated</v>
      </c>
      <c r="D125" s="298" t="s">
        <v>649</v>
      </c>
      <c r="E125" s="298" t="s">
        <v>644</v>
      </c>
      <c r="F125" s="298" t="s">
        <v>650</v>
      </c>
      <c r="G125" s="305" t="s">
        <v>3619</v>
      </c>
      <c r="H125" s="20">
        <v>859</v>
      </c>
      <c r="I125" s="304" t="s">
        <v>624</v>
      </c>
      <c r="J125" s="296" t="str">
        <f>IF(ISBLANK(INDEX('Policy Characteristics'!D:D,MATCH($C125,'Policy Characteristics'!$C:$C,0))),"",INDEX('Policy Characteristics'!D:D,MATCH($C125,'Policy Characteristics'!$C:$C,0)))</f>
        <v>Mode Shifting</v>
      </c>
      <c r="K125" s="293" t="str">
        <f>IF(ISBLANK(INDEX('Policy Characteristics'!E:E,MATCH($C125,'Policy Characteristics'!$C:$C,0))),"",INDEX('Policy Characteristics'!E:E,MATCH($C125,'Policy Characteristics'!$C:$C,0)))</f>
        <v>trans mode shifting</v>
      </c>
      <c r="L125" s="237">
        <f>IF(ISBLANK(INDEX('Policy Characteristics'!F:F,MATCH($C125,'Policy Characteristics'!$C:$C,0))),"",INDEX('Policy Characteristics'!F:F,MATCH($C125,'Policy Characteristics'!$C:$C,0)))</f>
        <v>0</v>
      </c>
      <c r="M125" s="237">
        <f>IF(ISBLANK(INDEX('Policy Characteristics'!G:G,MATCH($C125,'Policy Characteristics'!$C:$C,0))),"",INDEX('Policy Characteristics'!G:G,MATCH($C125,'Policy Characteristics'!$C:$C,0)))</f>
        <v>0.26</v>
      </c>
      <c r="N125" s="237">
        <f>IF(ISBLANK(INDEX('Policy Characteristics'!H:H,MATCH($C125,'Policy Characteristics'!$C:$C,0))),"",INDEX('Policy Characteristics'!H:H,MATCH($C125,'Policy Characteristics'!$C:$C,0)))</f>
        <v>0.01</v>
      </c>
      <c r="O125" s="293" t="str">
        <f>IF(ISBLANK(INDEX('Policy Characteristics'!I:I,MATCH($C125,'Policy Characteristics'!$C:$C,0))),"",INDEX('Policy Characteristics'!I:I,MATCH($C125,'Policy Characteristics'!$C:$C,0)))</f>
        <v>% of trips shifted</v>
      </c>
      <c r="P125" s="29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 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 conferencing.  **Heavy Duty Truck** trips can be reduced through improved logistics that avoids backhauls and transporting empty shipping containers. The following descriptions detail the different vehicle types: // **Passenger cars and SUVs:** most light-duty road vehicles // **Light-Medium Duty Trucks:** would include all light duty vehicles used for freight as well as medium duty trucks such as box trucks.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USA EPS model uses the Federal Highway Administration that approximately 25% of mileage for trucks larger than pickups/minivans/other light vans are for empty backhauls and empty shipping containers. Similar figures are likely in Canada.</v>
      </c>
      <c r="Q125" s="293" t="str">
        <f>IF(ISBLANK(INDEX('Policy Characteristics'!K:K,MATCH($C125,'Policy Characteristics'!$C:$C,0))),"",INDEX('Policy Characteristics'!K:K,MATCH($C125,'Policy Characteristics'!$C:$C,0)))</f>
        <v>transportation-sector-main.html#tdm</v>
      </c>
      <c r="R125" s="293" t="str">
        <f>IF(ISBLANK(INDEX('Policy Characteristics'!L:L,MATCH($C125,'Policy Characteristics'!$C:$C,0))),"",INDEX('Policy Characteristics'!L:L,MATCH($C125,'Policy Characteristics'!$C:$C,0)))</f>
        <v>transportation-demand-management.html</v>
      </c>
    </row>
    <row r="126" spans="1:18" x14ac:dyDescent="0.25">
      <c r="A126" s="293" t="str">
        <f>IF(ISBLANK(INDEX('Policy Characteristics'!A:A,MATCH($C126,'Policy Characteristics'!$C:$C,0))),"",INDEX('Policy Characteristics'!A:A,MATCH($C126,'Policy Characteristics'!$C:$C,0)))</f>
        <v>Buildings and Appliances</v>
      </c>
      <c r="B126" s="294" t="str">
        <f>IF(ISBLANK(INDEX('Policy Characteristics'!B:B,MATCH($C126,'Policy Characteristics'!$C:$C,0))),"",INDEX('Policy Characteristics'!B:B,MATCH($C126,'Policy Characteristics'!$C:$C,0)))</f>
        <v>Building Component Electrification</v>
      </c>
      <c r="C126" t="s">
        <v>140</v>
      </c>
      <c r="D126" s="298" t="s">
        <v>660</v>
      </c>
      <c r="E126" s="298" t="s">
        <v>661</v>
      </c>
      <c r="F126" s="298" t="s">
        <v>662</v>
      </c>
      <c r="G126" s="298" t="s">
        <v>663</v>
      </c>
      <c r="H126" s="20">
        <v>435</v>
      </c>
      <c r="I126" s="295" t="s">
        <v>624</v>
      </c>
      <c r="J126" s="296" t="str">
        <f>IF(ISBLANK(INDEX('Policy Characteristics'!D:D,MATCH($C126,'Policy Characteristics'!$C:$C,0))),"",INDEX('Policy Characteristics'!D:D,MATCH($C126,'Policy Characteristics'!$C:$C,0)))</f>
        <v>Building Component Electrification</v>
      </c>
      <c r="K126" s="293" t="str">
        <f>IF(ISBLANK(INDEX('Policy Characteristics'!E:E,MATCH($C126,'Policy Characteristics'!$C:$C,0))),"",INDEX('Policy Characteristics'!E:E,MATCH($C126,'Policy Characteristics'!$C:$C,0)))</f>
        <v>bldgs new component fuel shifting</v>
      </c>
      <c r="L126" s="237">
        <f>IF(ISBLANK(INDEX('Policy Characteristics'!F:F,MATCH($C126,'Policy Characteristics'!$C:$C,0))),"",INDEX('Policy Characteristics'!F:F,MATCH($C126,'Policy Characteristics'!$C:$C,0)))</f>
        <v>0</v>
      </c>
      <c r="M126" s="237">
        <f>IF(ISBLANK(INDEX('Policy Characteristics'!G:G,MATCH($C126,'Policy Characteristics'!$C:$C,0))),"",INDEX('Policy Characteristics'!G:G,MATCH($C126,'Policy Characteristics'!$C:$C,0)))</f>
        <v>1</v>
      </c>
      <c r="N126" s="237">
        <f>IF(ISBLANK(INDEX('Policy Characteristics'!H:H,MATCH($C126,'Policy Characteristics'!$C:$C,0))),"",INDEX('Policy Characteristics'!H:H,MATCH($C126,'Policy Characteristics'!$C:$C,0)))</f>
        <v>0.01</v>
      </c>
      <c r="O126" s="293" t="str">
        <f>IF(ISBLANK(INDEX('Policy Characteristics'!I:I,MATCH($C126,'Policy Characteristics'!$C:$C,0))),"",INDEX('Policy Characteristics'!I:I,MATCH($C126,'Policy Characteristics'!$C:$C,0)))</f>
        <v>% of newly sold non-electric building components</v>
      </c>
      <c r="P126" s="29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6" s="293" t="str">
        <f>IF(ISBLANK(INDEX('Policy Characteristics'!K:K,MATCH($C126,'Policy Characteristics'!$C:$C,0))),"",INDEX('Policy Characteristics'!K:K,MATCH($C126,'Policy Characteristics'!$C:$C,0)))</f>
        <v>buildings-sector-main.html#component-elec</v>
      </c>
      <c r="R126" s="293" t="str">
        <f>IF(ISBLANK(INDEX('Policy Characteristics'!L:L,MATCH($C126,'Policy Characteristics'!$C:$C,0))),"",INDEX('Policy Characteristics'!L:L,MATCH($C126,'Policy Characteristics'!$C:$C,0)))</f>
        <v>building-component-electrification.html</v>
      </c>
    </row>
    <row r="127" spans="1:18" x14ac:dyDescent="0.25">
      <c r="A127" s="293" t="str">
        <f>IF(ISBLANK(INDEX('Policy Characteristics'!A:A,MATCH($C127,'Policy Characteristics'!$C:$C,0))),"",INDEX('Policy Characteristics'!A:A,MATCH($C127,'Policy Characteristics'!$C:$C,0)))</f>
        <v>Buildings and Appliances</v>
      </c>
      <c r="B127" s="294" t="str">
        <f>IF(ISBLANK(INDEX('Policy Characteristics'!B:B,MATCH($C127,'Policy Characteristics'!$C:$C,0))),"",INDEX('Policy Characteristics'!B:B,MATCH($C127,'Policy Characteristics'!$C:$C,0)))</f>
        <v>Building Component Electrification</v>
      </c>
      <c r="C127" s="293" t="str">
        <f t="shared" ref="C127:C139" si="10">C$126</f>
        <v>Fraction of New Bldg Components Shifted to Other Fuels</v>
      </c>
      <c r="D127" s="298" t="s">
        <v>664</v>
      </c>
      <c r="E127" s="298" t="s">
        <v>661</v>
      </c>
      <c r="F127" s="298" t="s">
        <v>665</v>
      </c>
      <c r="G127" s="298" t="s">
        <v>663</v>
      </c>
      <c r="H127" s="20">
        <v>436</v>
      </c>
      <c r="I127" s="295" t="s">
        <v>634</v>
      </c>
      <c r="J127" s="296" t="str">
        <f>IF(ISBLANK(INDEX('Policy Characteristics'!D:D,MATCH($C127,'Policy Characteristics'!$C:$C,0))),"",INDEX('Policy Characteristics'!D:D,MATCH($C127,'Policy Characteristics'!$C:$C,0)))</f>
        <v>Building Component Electrification</v>
      </c>
      <c r="K127" s="293" t="str">
        <f>IF(ISBLANK(INDEX('Policy Characteristics'!E:E,MATCH($C127,'Policy Characteristics'!$C:$C,0))),"",INDEX('Policy Characteristics'!E:E,MATCH($C127,'Policy Characteristics'!$C:$C,0)))</f>
        <v>bldgs new component fuel shifting</v>
      </c>
      <c r="L127" s="237">
        <f>IF(ISBLANK(INDEX('Policy Characteristics'!F:F,MATCH($C127,'Policy Characteristics'!$C:$C,0))),"",INDEX('Policy Characteristics'!F:F,MATCH($C127,'Policy Characteristics'!$C:$C,0)))</f>
        <v>0</v>
      </c>
      <c r="M127" s="237">
        <f>IF(ISBLANK(INDEX('Policy Characteristics'!G:G,MATCH($C127,'Policy Characteristics'!$C:$C,0))),"",INDEX('Policy Characteristics'!G:G,MATCH($C127,'Policy Characteristics'!$C:$C,0)))</f>
        <v>1</v>
      </c>
      <c r="N127" s="237">
        <f>IF(ISBLANK(INDEX('Policy Characteristics'!H:H,MATCH($C127,'Policy Characteristics'!$C:$C,0))),"",INDEX('Policy Characteristics'!H:H,MATCH($C127,'Policy Characteristics'!$C:$C,0)))</f>
        <v>0.01</v>
      </c>
      <c r="O127" s="293" t="str">
        <f>IF(ISBLANK(INDEX('Policy Characteristics'!I:I,MATCH($C127,'Policy Characteristics'!$C:$C,0))),"",INDEX('Policy Characteristics'!I:I,MATCH($C127,'Policy Characteristics'!$C:$C,0)))</f>
        <v>% of newly sold non-electric building components</v>
      </c>
      <c r="P127" s="29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7" s="293" t="str">
        <f>IF(ISBLANK(INDEX('Policy Characteristics'!K:K,MATCH($C127,'Policy Characteristics'!$C:$C,0))),"",INDEX('Policy Characteristics'!K:K,MATCH($C127,'Policy Characteristics'!$C:$C,0)))</f>
        <v>buildings-sector-main.html#component-elec</v>
      </c>
      <c r="R127" s="293" t="str">
        <f>IF(ISBLANK(INDEX('Policy Characteristics'!L:L,MATCH($C127,'Policy Characteristics'!$C:$C,0))),"",INDEX('Policy Characteristics'!L:L,MATCH($C127,'Policy Characteristics'!$C:$C,0)))</f>
        <v>building-component-electrification.html</v>
      </c>
    </row>
    <row r="128" spans="1:18" x14ac:dyDescent="0.25">
      <c r="A128" s="293" t="str">
        <f>IF(ISBLANK(INDEX('Policy Characteristics'!A:A,MATCH($C128,'Policy Characteristics'!$C:$C,0))),"",INDEX('Policy Characteristics'!A:A,MATCH($C128,'Policy Characteristics'!$C:$C,0)))</f>
        <v>Buildings and Appliances</v>
      </c>
      <c r="B128" s="294" t="str">
        <f>IF(ISBLANK(INDEX('Policy Characteristics'!B:B,MATCH($C128,'Policy Characteristics'!$C:$C,0))),"",INDEX('Policy Characteristics'!B:B,MATCH($C128,'Policy Characteristics'!$C:$C,0)))</f>
        <v>Building Component Electrification</v>
      </c>
      <c r="C128" s="293" t="str">
        <f t="shared" si="10"/>
        <v>Fraction of New Bldg Components Shifted to Other Fuels</v>
      </c>
      <c r="D128" s="298" t="s">
        <v>666</v>
      </c>
      <c r="E128" s="298" t="s">
        <v>661</v>
      </c>
      <c r="F128" s="298" t="s">
        <v>667</v>
      </c>
      <c r="G128" s="298" t="s">
        <v>663</v>
      </c>
      <c r="H128" s="20">
        <v>437</v>
      </c>
      <c r="I128" s="295" t="s">
        <v>634</v>
      </c>
      <c r="J128" s="296" t="str">
        <f>IF(ISBLANK(INDEX('Policy Characteristics'!D:D,MATCH($C128,'Policy Characteristics'!$C:$C,0))),"",INDEX('Policy Characteristics'!D:D,MATCH($C128,'Policy Characteristics'!$C:$C,0)))</f>
        <v>Building Component Electrification</v>
      </c>
      <c r="K128" s="293" t="str">
        <f>IF(ISBLANK(INDEX('Policy Characteristics'!E:E,MATCH($C128,'Policy Characteristics'!$C:$C,0))),"",INDEX('Policy Characteristics'!E:E,MATCH($C128,'Policy Characteristics'!$C:$C,0)))</f>
        <v>bldgs new component fuel shifting</v>
      </c>
      <c r="L128" s="237">
        <f>IF(ISBLANK(INDEX('Policy Characteristics'!F:F,MATCH($C128,'Policy Characteristics'!$C:$C,0))),"",INDEX('Policy Characteristics'!F:F,MATCH($C128,'Policy Characteristics'!$C:$C,0)))</f>
        <v>0</v>
      </c>
      <c r="M128" s="237">
        <f>IF(ISBLANK(INDEX('Policy Characteristics'!G:G,MATCH($C128,'Policy Characteristics'!$C:$C,0))),"",INDEX('Policy Characteristics'!G:G,MATCH($C128,'Policy Characteristics'!$C:$C,0)))</f>
        <v>1</v>
      </c>
      <c r="N128" s="237">
        <f>IF(ISBLANK(INDEX('Policy Characteristics'!H:H,MATCH($C128,'Policy Characteristics'!$C:$C,0))),"",INDEX('Policy Characteristics'!H:H,MATCH($C128,'Policy Characteristics'!$C:$C,0)))</f>
        <v>0.01</v>
      </c>
      <c r="O128" s="293" t="str">
        <f>IF(ISBLANK(INDEX('Policy Characteristics'!I:I,MATCH($C128,'Policy Characteristics'!$C:$C,0))),"",INDEX('Policy Characteristics'!I:I,MATCH($C128,'Policy Characteristics'!$C:$C,0)))</f>
        <v>% of newly sold non-electric building components</v>
      </c>
      <c r="P128" s="29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8" s="293" t="str">
        <f>IF(ISBLANK(INDEX('Policy Characteristics'!K:K,MATCH($C128,'Policy Characteristics'!$C:$C,0))),"",INDEX('Policy Characteristics'!K:K,MATCH($C128,'Policy Characteristics'!$C:$C,0)))</f>
        <v>buildings-sector-main.html#component-elec</v>
      </c>
      <c r="R128" s="293" t="str">
        <f>IF(ISBLANK(INDEX('Policy Characteristics'!L:L,MATCH($C128,'Policy Characteristics'!$C:$C,0))),"",INDEX('Policy Characteristics'!L:L,MATCH($C128,'Policy Characteristics'!$C:$C,0)))</f>
        <v>building-component-electrification.html</v>
      </c>
    </row>
    <row r="129" spans="1:18" x14ac:dyDescent="0.25">
      <c r="A129" s="293" t="str">
        <f>IF(ISBLANK(INDEX('Policy Characteristics'!A:A,MATCH($C129,'Policy Characteristics'!$C:$C,0))),"",INDEX('Policy Characteristics'!A:A,MATCH($C129,'Policy Characteristics'!$C:$C,0)))</f>
        <v>Buildings and Appliances</v>
      </c>
      <c r="B129" s="294" t="str">
        <f>IF(ISBLANK(INDEX('Policy Characteristics'!B:B,MATCH($C129,'Policy Characteristics'!$C:$C,0))),"",INDEX('Policy Characteristics'!B:B,MATCH($C129,'Policy Characteristics'!$C:$C,0)))</f>
        <v>Building Component Electrification</v>
      </c>
      <c r="C129" s="293" t="str">
        <f t="shared" si="10"/>
        <v>Fraction of New Bldg Components Shifted to Other Fuels</v>
      </c>
      <c r="D129" s="298" t="s">
        <v>668</v>
      </c>
      <c r="E129" s="298" t="s">
        <v>661</v>
      </c>
      <c r="F129" s="298" t="s">
        <v>669</v>
      </c>
      <c r="G129" s="298" t="s">
        <v>663</v>
      </c>
      <c r="H129" s="20">
        <v>438</v>
      </c>
      <c r="I129" s="295" t="s">
        <v>624</v>
      </c>
      <c r="J129" s="296" t="str">
        <f>IF(ISBLANK(INDEX('Policy Characteristics'!D:D,MATCH($C129,'Policy Characteristics'!$C:$C,0))),"",INDEX('Policy Characteristics'!D:D,MATCH($C129,'Policy Characteristics'!$C:$C,0)))</f>
        <v>Building Component Electrification</v>
      </c>
      <c r="K129" s="293" t="str">
        <f>IF(ISBLANK(INDEX('Policy Characteristics'!E:E,MATCH($C129,'Policy Characteristics'!$C:$C,0))),"",INDEX('Policy Characteristics'!E:E,MATCH($C129,'Policy Characteristics'!$C:$C,0)))</f>
        <v>bldgs new component fuel shifting</v>
      </c>
      <c r="L129" s="237">
        <f>IF(ISBLANK(INDEX('Policy Characteristics'!F:F,MATCH($C129,'Policy Characteristics'!$C:$C,0))),"",INDEX('Policy Characteristics'!F:F,MATCH($C129,'Policy Characteristics'!$C:$C,0)))</f>
        <v>0</v>
      </c>
      <c r="M129" s="237">
        <f>IF(ISBLANK(INDEX('Policy Characteristics'!G:G,MATCH($C129,'Policy Characteristics'!$C:$C,0))),"",INDEX('Policy Characteristics'!G:G,MATCH($C129,'Policy Characteristics'!$C:$C,0)))</f>
        <v>1</v>
      </c>
      <c r="N129" s="237">
        <f>IF(ISBLANK(INDEX('Policy Characteristics'!H:H,MATCH($C129,'Policy Characteristics'!$C:$C,0))),"",INDEX('Policy Characteristics'!H:H,MATCH($C129,'Policy Characteristics'!$C:$C,0)))</f>
        <v>0.01</v>
      </c>
      <c r="O129" s="293" t="str">
        <f>IF(ISBLANK(INDEX('Policy Characteristics'!I:I,MATCH($C129,'Policy Characteristics'!$C:$C,0))),"",INDEX('Policy Characteristics'!I:I,MATCH($C129,'Policy Characteristics'!$C:$C,0)))</f>
        <v>% of newly sold non-electric building components</v>
      </c>
      <c r="P129" s="29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29" s="293" t="str">
        <f>IF(ISBLANK(INDEX('Policy Characteristics'!K:K,MATCH($C129,'Policy Characteristics'!$C:$C,0))),"",INDEX('Policy Characteristics'!K:K,MATCH($C129,'Policy Characteristics'!$C:$C,0)))</f>
        <v>buildings-sector-main.html#component-elec</v>
      </c>
      <c r="R129" s="293" t="str">
        <f>IF(ISBLANK(INDEX('Policy Characteristics'!L:L,MATCH($C129,'Policy Characteristics'!$C:$C,0))),"",INDEX('Policy Characteristics'!L:L,MATCH($C129,'Policy Characteristics'!$C:$C,0)))</f>
        <v>building-component-electrification.html</v>
      </c>
    </row>
    <row r="130" spans="1:18" x14ac:dyDescent="0.25">
      <c r="A130" s="293" t="str">
        <f>IF(ISBLANK(INDEX('Policy Characteristics'!A:A,MATCH($C130,'Policy Characteristics'!$C:$C,0))),"",INDEX('Policy Characteristics'!A:A,MATCH($C130,'Policy Characteristics'!$C:$C,0)))</f>
        <v>Buildings and Appliances</v>
      </c>
      <c r="B130" s="294" t="str">
        <f>IF(ISBLANK(INDEX('Policy Characteristics'!B:B,MATCH($C130,'Policy Characteristics'!$C:$C,0))),"",INDEX('Policy Characteristics'!B:B,MATCH($C130,'Policy Characteristics'!$C:$C,0)))</f>
        <v>Building Component Electrification</v>
      </c>
      <c r="C130" s="293" t="str">
        <f t="shared" si="10"/>
        <v>Fraction of New Bldg Components Shifted to Other Fuels</v>
      </c>
      <c r="D130" s="298" t="s">
        <v>670</v>
      </c>
      <c r="E130" s="298" t="s">
        <v>661</v>
      </c>
      <c r="F130" s="298" t="s">
        <v>671</v>
      </c>
      <c r="G130" s="298" t="s">
        <v>663</v>
      </c>
      <c r="H130" s="20">
        <v>439</v>
      </c>
      <c r="I130" s="295" t="s">
        <v>624</v>
      </c>
      <c r="J130" s="296" t="str">
        <f>IF(ISBLANK(INDEX('Policy Characteristics'!D:D,MATCH($C130,'Policy Characteristics'!$C:$C,0))),"",INDEX('Policy Characteristics'!D:D,MATCH($C130,'Policy Characteristics'!$C:$C,0)))</f>
        <v>Building Component Electrification</v>
      </c>
      <c r="K130" s="293" t="str">
        <f>IF(ISBLANK(INDEX('Policy Characteristics'!E:E,MATCH($C130,'Policy Characteristics'!$C:$C,0))),"",INDEX('Policy Characteristics'!E:E,MATCH($C130,'Policy Characteristics'!$C:$C,0)))</f>
        <v>bldgs new component fuel shifting</v>
      </c>
      <c r="L130" s="237">
        <f>IF(ISBLANK(INDEX('Policy Characteristics'!F:F,MATCH($C130,'Policy Characteristics'!$C:$C,0))),"",INDEX('Policy Characteristics'!F:F,MATCH($C130,'Policy Characteristics'!$C:$C,0)))</f>
        <v>0</v>
      </c>
      <c r="M130" s="237">
        <f>IF(ISBLANK(INDEX('Policy Characteristics'!G:G,MATCH($C130,'Policy Characteristics'!$C:$C,0))),"",INDEX('Policy Characteristics'!G:G,MATCH($C130,'Policy Characteristics'!$C:$C,0)))</f>
        <v>1</v>
      </c>
      <c r="N130" s="237">
        <f>IF(ISBLANK(INDEX('Policy Characteristics'!H:H,MATCH($C130,'Policy Characteristics'!$C:$C,0))),"",INDEX('Policy Characteristics'!H:H,MATCH($C130,'Policy Characteristics'!$C:$C,0)))</f>
        <v>0.01</v>
      </c>
      <c r="O130" s="293" t="str">
        <f>IF(ISBLANK(INDEX('Policy Characteristics'!I:I,MATCH($C130,'Policy Characteristics'!$C:$C,0))),"",INDEX('Policy Characteristics'!I:I,MATCH($C130,'Policy Characteristics'!$C:$C,0)))</f>
        <v>% of newly sold non-electric building components</v>
      </c>
      <c r="P130" s="29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0" s="293" t="str">
        <f>IF(ISBLANK(INDEX('Policy Characteristics'!K:K,MATCH($C130,'Policy Characteristics'!$C:$C,0))),"",INDEX('Policy Characteristics'!K:K,MATCH($C130,'Policy Characteristics'!$C:$C,0)))</f>
        <v>buildings-sector-main.html#component-elec</v>
      </c>
      <c r="R130" s="293" t="str">
        <f>IF(ISBLANK(INDEX('Policy Characteristics'!L:L,MATCH($C130,'Policy Characteristics'!$C:$C,0))),"",INDEX('Policy Characteristics'!L:L,MATCH($C130,'Policy Characteristics'!$C:$C,0)))</f>
        <v>building-component-electrification.html</v>
      </c>
    </row>
    <row r="131" spans="1:18" x14ac:dyDescent="0.25">
      <c r="A131" s="293" t="str">
        <f>IF(ISBLANK(INDEX('Policy Characteristics'!A:A,MATCH($C131,'Policy Characteristics'!$C:$C,0))),"",INDEX('Policy Characteristics'!A:A,MATCH($C131,'Policy Characteristics'!$C:$C,0)))</f>
        <v>Buildings and Appliances</v>
      </c>
      <c r="B131" s="294" t="str">
        <f>IF(ISBLANK(INDEX('Policy Characteristics'!B:B,MATCH($C131,'Policy Characteristics'!$C:$C,0))),"",INDEX('Policy Characteristics'!B:B,MATCH($C131,'Policy Characteristics'!$C:$C,0)))</f>
        <v>Building Component Electrification</v>
      </c>
      <c r="C131" s="293" t="str">
        <f t="shared" si="10"/>
        <v>Fraction of New Bldg Components Shifted to Other Fuels</v>
      </c>
      <c r="D131" s="298" t="s">
        <v>660</v>
      </c>
      <c r="E131" s="298" t="s">
        <v>672</v>
      </c>
      <c r="F131" s="298" t="s">
        <v>662</v>
      </c>
      <c r="G131" s="298" t="s">
        <v>673</v>
      </c>
      <c r="H131" s="20">
        <v>440</v>
      </c>
      <c r="I131" s="295" t="s">
        <v>624</v>
      </c>
      <c r="J131" s="296" t="str">
        <f>IF(ISBLANK(INDEX('Policy Characteristics'!D:D,MATCH($C131,'Policy Characteristics'!$C:$C,0))),"",INDEX('Policy Characteristics'!D:D,MATCH($C131,'Policy Characteristics'!$C:$C,0)))</f>
        <v>Building Component Electrification</v>
      </c>
      <c r="K131" s="293" t="str">
        <f>IF(ISBLANK(INDEX('Policy Characteristics'!E:E,MATCH($C131,'Policy Characteristics'!$C:$C,0))),"",INDEX('Policy Characteristics'!E:E,MATCH($C131,'Policy Characteristics'!$C:$C,0)))</f>
        <v>bldgs new component fuel shifting</v>
      </c>
      <c r="L131" s="237">
        <f>IF(ISBLANK(INDEX('Policy Characteristics'!F:F,MATCH($C131,'Policy Characteristics'!$C:$C,0))),"",INDEX('Policy Characteristics'!F:F,MATCH($C131,'Policy Characteristics'!$C:$C,0)))</f>
        <v>0</v>
      </c>
      <c r="M131" s="237">
        <f>IF(ISBLANK(INDEX('Policy Characteristics'!G:G,MATCH($C131,'Policy Characteristics'!$C:$C,0))),"",INDEX('Policy Characteristics'!G:G,MATCH($C131,'Policy Characteristics'!$C:$C,0)))</f>
        <v>1</v>
      </c>
      <c r="N131" s="237">
        <f>IF(ISBLANK(INDEX('Policy Characteristics'!H:H,MATCH($C131,'Policy Characteristics'!$C:$C,0))),"",INDEX('Policy Characteristics'!H:H,MATCH($C131,'Policy Characteristics'!$C:$C,0)))</f>
        <v>0.01</v>
      </c>
      <c r="O131" s="293" t="str">
        <f>IF(ISBLANK(INDEX('Policy Characteristics'!I:I,MATCH($C131,'Policy Characteristics'!$C:$C,0))),"",INDEX('Policy Characteristics'!I:I,MATCH($C131,'Policy Characteristics'!$C:$C,0)))</f>
        <v>% of newly sold non-electric building components</v>
      </c>
      <c r="P131" s="29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1" s="293" t="str">
        <f>IF(ISBLANK(INDEX('Policy Characteristics'!K:K,MATCH($C131,'Policy Characteristics'!$C:$C,0))),"",INDEX('Policy Characteristics'!K:K,MATCH($C131,'Policy Characteristics'!$C:$C,0)))</f>
        <v>buildings-sector-main.html#component-elec</v>
      </c>
      <c r="R131" s="293" t="str">
        <f>IF(ISBLANK(INDEX('Policy Characteristics'!L:L,MATCH($C131,'Policy Characteristics'!$C:$C,0))),"",INDEX('Policy Characteristics'!L:L,MATCH($C131,'Policy Characteristics'!$C:$C,0)))</f>
        <v>building-component-electrification.html</v>
      </c>
    </row>
    <row r="132" spans="1:18" x14ac:dyDescent="0.25">
      <c r="A132" s="293" t="str">
        <f>IF(ISBLANK(INDEX('Policy Characteristics'!A:A,MATCH($C132,'Policy Characteristics'!$C:$C,0))),"",INDEX('Policy Characteristics'!A:A,MATCH($C132,'Policy Characteristics'!$C:$C,0)))</f>
        <v>Buildings and Appliances</v>
      </c>
      <c r="B132" s="294" t="str">
        <f>IF(ISBLANK(INDEX('Policy Characteristics'!B:B,MATCH($C132,'Policy Characteristics'!$C:$C,0))),"",INDEX('Policy Characteristics'!B:B,MATCH($C132,'Policy Characteristics'!$C:$C,0)))</f>
        <v>Building Component Electrification</v>
      </c>
      <c r="C132" s="293" t="str">
        <f t="shared" si="10"/>
        <v>Fraction of New Bldg Components Shifted to Other Fuels</v>
      </c>
      <c r="D132" s="298" t="s">
        <v>664</v>
      </c>
      <c r="E132" s="298" t="s">
        <v>672</v>
      </c>
      <c r="F132" s="298" t="s">
        <v>665</v>
      </c>
      <c r="G132" s="298" t="s">
        <v>673</v>
      </c>
      <c r="H132" s="20">
        <v>441</v>
      </c>
      <c r="I132" s="295" t="s">
        <v>634</v>
      </c>
      <c r="J132" s="296" t="str">
        <f>IF(ISBLANK(INDEX('Policy Characteristics'!D:D,MATCH($C132,'Policy Characteristics'!$C:$C,0))),"",INDEX('Policy Characteristics'!D:D,MATCH($C132,'Policy Characteristics'!$C:$C,0)))</f>
        <v>Building Component Electrification</v>
      </c>
      <c r="K132" s="293" t="str">
        <f>IF(ISBLANK(INDEX('Policy Characteristics'!E:E,MATCH($C132,'Policy Characteristics'!$C:$C,0))),"",INDEX('Policy Characteristics'!E:E,MATCH($C132,'Policy Characteristics'!$C:$C,0)))</f>
        <v>bldgs new component fuel shifting</v>
      </c>
      <c r="L132" s="237">
        <f>IF(ISBLANK(INDEX('Policy Characteristics'!F:F,MATCH($C132,'Policy Characteristics'!$C:$C,0))),"",INDEX('Policy Characteristics'!F:F,MATCH($C132,'Policy Characteristics'!$C:$C,0)))</f>
        <v>0</v>
      </c>
      <c r="M132" s="237">
        <f>IF(ISBLANK(INDEX('Policy Characteristics'!G:G,MATCH($C132,'Policy Characteristics'!$C:$C,0))),"",INDEX('Policy Characteristics'!G:G,MATCH($C132,'Policy Characteristics'!$C:$C,0)))</f>
        <v>1</v>
      </c>
      <c r="N132" s="237">
        <f>IF(ISBLANK(INDEX('Policy Characteristics'!H:H,MATCH($C132,'Policy Characteristics'!$C:$C,0))),"",INDEX('Policy Characteristics'!H:H,MATCH($C132,'Policy Characteristics'!$C:$C,0)))</f>
        <v>0.01</v>
      </c>
      <c r="O132" s="293" t="str">
        <f>IF(ISBLANK(INDEX('Policy Characteristics'!I:I,MATCH($C132,'Policy Characteristics'!$C:$C,0))),"",INDEX('Policy Characteristics'!I:I,MATCH($C132,'Policy Characteristics'!$C:$C,0)))</f>
        <v>% of newly sold non-electric building components</v>
      </c>
      <c r="P132" s="29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2" s="293" t="str">
        <f>IF(ISBLANK(INDEX('Policy Characteristics'!K:K,MATCH($C132,'Policy Characteristics'!$C:$C,0))),"",INDEX('Policy Characteristics'!K:K,MATCH($C132,'Policy Characteristics'!$C:$C,0)))</f>
        <v>buildings-sector-main.html#component-elec</v>
      </c>
      <c r="R132" s="293" t="str">
        <f>IF(ISBLANK(INDEX('Policy Characteristics'!L:L,MATCH($C132,'Policy Characteristics'!$C:$C,0))),"",INDEX('Policy Characteristics'!L:L,MATCH($C132,'Policy Characteristics'!$C:$C,0)))</f>
        <v>building-component-electrification.html</v>
      </c>
    </row>
    <row r="133" spans="1:18" x14ac:dyDescent="0.25">
      <c r="A133" s="293" t="str">
        <f>IF(ISBLANK(INDEX('Policy Characteristics'!A:A,MATCH($C133,'Policy Characteristics'!$C:$C,0))),"",INDEX('Policy Characteristics'!A:A,MATCH($C133,'Policy Characteristics'!$C:$C,0)))</f>
        <v>Buildings and Appliances</v>
      </c>
      <c r="B133" s="294" t="str">
        <f>IF(ISBLANK(INDEX('Policy Characteristics'!B:B,MATCH($C133,'Policy Characteristics'!$C:$C,0))),"",INDEX('Policy Characteristics'!B:B,MATCH($C133,'Policy Characteristics'!$C:$C,0)))</f>
        <v>Building Component Electrification</v>
      </c>
      <c r="C133" s="293" t="str">
        <f t="shared" si="10"/>
        <v>Fraction of New Bldg Components Shifted to Other Fuels</v>
      </c>
      <c r="D133" s="298" t="s">
        <v>666</v>
      </c>
      <c r="E133" s="298" t="s">
        <v>672</v>
      </c>
      <c r="F133" s="298" t="s">
        <v>667</v>
      </c>
      <c r="G133" s="298" t="s">
        <v>673</v>
      </c>
      <c r="H133" s="20">
        <v>442</v>
      </c>
      <c r="I133" s="295" t="s">
        <v>634</v>
      </c>
      <c r="J133" s="296" t="str">
        <f>IF(ISBLANK(INDEX('Policy Characteristics'!D:D,MATCH($C133,'Policy Characteristics'!$C:$C,0))),"",INDEX('Policy Characteristics'!D:D,MATCH($C133,'Policy Characteristics'!$C:$C,0)))</f>
        <v>Building Component Electrification</v>
      </c>
      <c r="K133" s="293" t="str">
        <f>IF(ISBLANK(INDEX('Policy Characteristics'!E:E,MATCH($C133,'Policy Characteristics'!$C:$C,0))),"",INDEX('Policy Characteristics'!E:E,MATCH($C133,'Policy Characteristics'!$C:$C,0)))</f>
        <v>bldgs new component fuel shifting</v>
      </c>
      <c r="L133" s="237">
        <f>IF(ISBLANK(INDEX('Policy Characteristics'!F:F,MATCH($C133,'Policy Characteristics'!$C:$C,0))),"",INDEX('Policy Characteristics'!F:F,MATCH($C133,'Policy Characteristics'!$C:$C,0)))</f>
        <v>0</v>
      </c>
      <c r="M133" s="237">
        <f>IF(ISBLANK(INDEX('Policy Characteristics'!G:G,MATCH($C133,'Policy Characteristics'!$C:$C,0))),"",INDEX('Policy Characteristics'!G:G,MATCH($C133,'Policy Characteristics'!$C:$C,0)))</f>
        <v>1</v>
      </c>
      <c r="N133" s="237">
        <f>IF(ISBLANK(INDEX('Policy Characteristics'!H:H,MATCH($C133,'Policy Characteristics'!$C:$C,0))),"",INDEX('Policy Characteristics'!H:H,MATCH($C133,'Policy Characteristics'!$C:$C,0)))</f>
        <v>0.01</v>
      </c>
      <c r="O133" s="293" t="str">
        <f>IF(ISBLANK(INDEX('Policy Characteristics'!I:I,MATCH($C133,'Policy Characteristics'!$C:$C,0))),"",INDEX('Policy Characteristics'!I:I,MATCH($C133,'Policy Characteristics'!$C:$C,0)))</f>
        <v>% of newly sold non-electric building components</v>
      </c>
      <c r="P133" s="29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3" s="293" t="str">
        <f>IF(ISBLANK(INDEX('Policy Characteristics'!K:K,MATCH($C133,'Policy Characteristics'!$C:$C,0))),"",INDEX('Policy Characteristics'!K:K,MATCH($C133,'Policy Characteristics'!$C:$C,0)))</f>
        <v>buildings-sector-main.html#component-elec</v>
      </c>
      <c r="R133" s="293" t="str">
        <f>IF(ISBLANK(INDEX('Policy Characteristics'!L:L,MATCH($C133,'Policy Characteristics'!$C:$C,0))),"",INDEX('Policy Characteristics'!L:L,MATCH($C133,'Policy Characteristics'!$C:$C,0)))</f>
        <v>building-component-electrification.html</v>
      </c>
    </row>
    <row r="134" spans="1:18" x14ac:dyDescent="0.25">
      <c r="A134" s="293" t="str">
        <f>IF(ISBLANK(INDEX('Policy Characteristics'!A:A,MATCH($C134,'Policy Characteristics'!$C:$C,0))),"",INDEX('Policy Characteristics'!A:A,MATCH($C134,'Policy Characteristics'!$C:$C,0)))</f>
        <v>Buildings and Appliances</v>
      </c>
      <c r="B134" s="294" t="str">
        <f>IF(ISBLANK(INDEX('Policy Characteristics'!B:B,MATCH($C134,'Policy Characteristics'!$C:$C,0))),"",INDEX('Policy Characteristics'!B:B,MATCH($C134,'Policy Characteristics'!$C:$C,0)))</f>
        <v>Building Component Electrification</v>
      </c>
      <c r="C134" s="293" t="str">
        <f t="shared" si="10"/>
        <v>Fraction of New Bldg Components Shifted to Other Fuels</v>
      </c>
      <c r="D134" s="298" t="s">
        <v>668</v>
      </c>
      <c r="E134" s="298" t="s">
        <v>672</v>
      </c>
      <c r="F134" s="298" t="s">
        <v>669</v>
      </c>
      <c r="G134" s="298" t="s">
        <v>673</v>
      </c>
      <c r="H134" s="20">
        <v>443</v>
      </c>
      <c r="I134" s="295" t="s">
        <v>624</v>
      </c>
      <c r="J134" s="296" t="str">
        <f>IF(ISBLANK(INDEX('Policy Characteristics'!D:D,MATCH($C134,'Policy Characteristics'!$C:$C,0))),"",INDEX('Policy Characteristics'!D:D,MATCH($C134,'Policy Characteristics'!$C:$C,0)))</f>
        <v>Building Component Electrification</v>
      </c>
      <c r="K134" s="293" t="str">
        <f>IF(ISBLANK(INDEX('Policy Characteristics'!E:E,MATCH($C134,'Policy Characteristics'!$C:$C,0))),"",INDEX('Policy Characteristics'!E:E,MATCH($C134,'Policy Characteristics'!$C:$C,0)))</f>
        <v>bldgs new component fuel shifting</v>
      </c>
      <c r="L134" s="237">
        <f>IF(ISBLANK(INDEX('Policy Characteristics'!F:F,MATCH($C134,'Policy Characteristics'!$C:$C,0))),"",INDEX('Policy Characteristics'!F:F,MATCH($C134,'Policy Characteristics'!$C:$C,0)))</f>
        <v>0</v>
      </c>
      <c r="M134" s="237">
        <f>IF(ISBLANK(INDEX('Policy Characteristics'!G:G,MATCH($C134,'Policy Characteristics'!$C:$C,0))),"",INDEX('Policy Characteristics'!G:G,MATCH($C134,'Policy Characteristics'!$C:$C,0)))</f>
        <v>1</v>
      </c>
      <c r="N134" s="237">
        <f>IF(ISBLANK(INDEX('Policy Characteristics'!H:H,MATCH($C134,'Policy Characteristics'!$C:$C,0))),"",INDEX('Policy Characteristics'!H:H,MATCH($C134,'Policy Characteristics'!$C:$C,0)))</f>
        <v>0.01</v>
      </c>
      <c r="O134" s="293" t="str">
        <f>IF(ISBLANK(INDEX('Policy Characteristics'!I:I,MATCH($C134,'Policy Characteristics'!$C:$C,0))),"",INDEX('Policy Characteristics'!I:I,MATCH($C134,'Policy Characteristics'!$C:$C,0)))</f>
        <v>% of newly sold non-electric building components</v>
      </c>
      <c r="P134" s="29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4" s="293" t="str">
        <f>IF(ISBLANK(INDEX('Policy Characteristics'!K:K,MATCH($C134,'Policy Characteristics'!$C:$C,0))),"",INDEX('Policy Characteristics'!K:K,MATCH($C134,'Policy Characteristics'!$C:$C,0)))</f>
        <v>buildings-sector-main.html#component-elec</v>
      </c>
      <c r="R134" s="293" t="str">
        <f>IF(ISBLANK(INDEX('Policy Characteristics'!L:L,MATCH($C134,'Policy Characteristics'!$C:$C,0))),"",INDEX('Policy Characteristics'!L:L,MATCH($C134,'Policy Characteristics'!$C:$C,0)))</f>
        <v>building-component-electrification.html</v>
      </c>
    </row>
    <row r="135" spans="1:18" x14ac:dyDescent="0.25">
      <c r="A135" s="293" t="str">
        <f>IF(ISBLANK(INDEX('Policy Characteristics'!A:A,MATCH($C135,'Policy Characteristics'!$C:$C,0))),"",INDEX('Policy Characteristics'!A:A,MATCH($C135,'Policy Characteristics'!$C:$C,0)))</f>
        <v>Buildings and Appliances</v>
      </c>
      <c r="B135" s="294" t="str">
        <f>IF(ISBLANK(INDEX('Policy Characteristics'!B:B,MATCH($C135,'Policy Characteristics'!$C:$C,0))),"",INDEX('Policy Characteristics'!B:B,MATCH($C135,'Policy Characteristics'!$C:$C,0)))</f>
        <v>Building Component Electrification</v>
      </c>
      <c r="C135" s="293" t="str">
        <f t="shared" si="10"/>
        <v>Fraction of New Bldg Components Shifted to Other Fuels</v>
      </c>
      <c r="D135" s="298" t="s">
        <v>670</v>
      </c>
      <c r="E135" s="298" t="s">
        <v>672</v>
      </c>
      <c r="F135" s="298" t="s">
        <v>671</v>
      </c>
      <c r="G135" s="298" t="s">
        <v>673</v>
      </c>
      <c r="H135" s="20">
        <v>444</v>
      </c>
      <c r="I135" s="295" t="s">
        <v>624</v>
      </c>
      <c r="J135" s="296" t="str">
        <f>IF(ISBLANK(INDEX('Policy Characteristics'!D:D,MATCH($C135,'Policy Characteristics'!$C:$C,0))),"",INDEX('Policy Characteristics'!D:D,MATCH($C135,'Policy Characteristics'!$C:$C,0)))</f>
        <v>Building Component Electrification</v>
      </c>
      <c r="K135" s="293" t="str">
        <f>IF(ISBLANK(INDEX('Policy Characteristics'!E:E,MATCH($C135,'Policy Characteristics'!$C:$C,0))),"",INDEX('Policy Characteristics'!E:E,MATCH($C135,'Policy Characteristics'!$C:$C,0)))</f>
        <v>bldgs new component fuel shifting</v>
      </c>
      <c r="L135" s="237">
        <f>IF(ISBLANK(INDEX('Policy Characteristics'!F:F,MATCH($C135,'Policy Characteristics'!$C:$C,0))),"",INDEX('Policy Characteristics'!F:F,MATCH($C135,'Policy Characteristics'!$C:$C,0)))</f>
        <v>0</v>
      </c>
      <c r="M135" s="237">
        <f>IF(ISBLANK(INDEX('Policy Characteristics'!G:G,MATCH($C135,'Policy Characteristics'!$C:$C,0))),"",INDEX('Policy Characteristics'!G:G,MATCH($C135,'Policy Characteristics'!$C:$C,0)))</f>
        <v>1</v>
      </c>
      <c r="N135" s="237">
        <f>IF(ISBLANK(INDEX('Policy Characteristics'!H:H,MATCH($C135,'Policy Characteristics'!$C:$C,0))),"",INDEX('Policy Characteristics'!H:H,MATCH($C135,'Policy Characteristics'!$C:$C,0)))</f>
        <v>0.01</v>
      </c>
      <c r="O135" s="293" t="str">
        <f>IF(ISBLANK(INDEX('Policy Characteristics'!I:I,MATCH($C135,'Policy Characteristics'!$C:$C,0))),"",INDEX('Policy Characteristics'!I:I,MATCH($C135,'Policy Characteristics'!$C:$C,0)))</f>
        <v>% of newly sold non-electric building components</v>
      </c>
      <c r="P135" s="29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5" s="293" t="str">
        <f>IF(ISBLANK(INDEX('Policy Characteristics'!K:K,MATCH($C135,'Policy Characteristics'!$C:$C,0))),"",INDEX('Policy Characteristics'!K:K,MATCH($C135,'Policy Characteristics'!$C:$C,0)))</f>
        <v>buildings-sector-main.html#component-elec</v>
      </c>
      <c r="R135" s="293" t="str">
        <f>IF(ISBLANK(INDEX('Policy Characteristics'!L:L,MATCH($C135,'Policy Characteristics'!$C:$C,0))),"",INDEX('Policy Characteristics'!L:L,MATCH($C135,'Policy Characteristics'!$C:$C,0)))</f>
        <v>building-component-electrification.html</v>
      </c>
    </row>
    <row r="136" spans="1:18" x14ac:dyDescent="0.25">
      <c r="A136" s="293" t="str">
        <f>IF(ISBLANK(INDEX('Policy Characteristics'!A:A,MATCH($C136,'Policy Characteristics'!$C:$C,0))),"",INDEX('Policy Characteristics'!A:A,MATCH($C136,'Policy Characteristics'!$C:$C,0)))</f>
        <v>Buildings and Appliances</v>
      </c>
      <c r="B136" s="294" t="str">
        <f>IF(ISBLANK(INDEX('Policy Characteristics'!B:B,MATCH($C136,'Policy Characteristics'!$C:$C,0))),"",INDEX('Policy Characteristics'!B:B,MATCH($C136,'Policy Characteristics'!$C:$C,0)))</f>
        <v>Building Component Electrification</v>
      </c>
      <c r="C136" s="293" t="str">
        <f t="shared" si="10"/>
        <v>Fraction of New Bldg Components Shifted to Other Fuels</v>
      </c>
      <c r="D136" s="298" t="s">
        <v>660</v>
      </c>
      <c r="E136" s="298" t="s">
        <v>674</v>
      </c>
      <c r="F136" s="298" t="s">
        <v>662</v>
      </c>
      <c r="G136" s="298" t="s">
        <v>675</v>
      </c>
      <c r="H136" s="20">
        <v>445</v>
      </c>
      <c r="I136" s="295" t="s">
        <v>624</v>
      </c>
      <c r="J136" s="296" t="str">
        <f>IF(ISBLANK(INDEX('Policy Characteristics'!D:D,MATCH($C136,'Policy Characteristics'!$C:$C,0))),"",INDEX('Policy Characteristics'!D:D,MATCH($C136,'Policy Characteristics'!$C:$C,0)))</f>
        <v>Building Component Electrification</v>
      </c>
      <c r="K136" s="293" t="str">
        <f>IF(ISBLANK(INDEX('Policy Characteristics'!E:E,MATCH($C136,'Policy Characteristics'!$C:$C,0))),"",INDEX('Policy Characteristics'!E:E,MATCH($C136,'Policy Characteristics'!$C:$C,0)))</f>
        <v>bldgs new component fuel shifting</v>
      </c>
      <c r="L136" s="237">
        <f>IF(ISBLANK(INDEX('Policy Characteristics'!F:F,MATCH($C136,'Policy Characteristics'!$C:$C,0))),"",INDEX('Policy Characteristics'!F:F,MATCH($C136,'Policy Characteristics'!$C:$C,0)))</f>
        <v>0</v>
      </c>
      <c r="M136" s="237">
        <f>IF(ISBLANK(INDEX('Policy Characteristics'!G:G,MATCH($C136,'Policy Characteristics'!$C:$C,0))),"",INDEX('Policy Characteristics'!G:G,MATCH($C136,'Policy Characteristics'!$C:$C,0)))</f>
        <v>1</v>
      </c>
      <c r="N136" s="237">
        <f>IF(ISBLANK(INDEX('Policy Characteristics'!H:H,MATCH($C136,'Policy Characteristics'!$C:$C,0))),"",INDEX('Policy Characteristics'!H:H,MATCH($C136,'Policy Characteristics'!$C:$C,0)))</f>
        <v>0.01</v>
      </c>
      <c r="O136" s="293" t="str">
        <f>IF(ISBLANK(INDEX('Policy Characteristics'!I:I,MATCH($C136,'Policy Characteristics'!$C:$C,0))),"",INDEX('Policy Characteristics'!I:I,MATCH($C136,'Policy Characteristics'!$C:$C,0)))</f>
        <v>% of newly sold non-electric building components</v>
      </c>
      <c r="P136" s="29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6" s="293" t="str">
        <f>IF(ISBLANK(INDEX('Policy Characteristics'!K:K,MATCH($C136,'Policy Characteristics'!$C:$C,0))),"",INDEX('Policy Characteristics'!K:K,MATCH($C136,'Policy Characteristics'!$C:$C,0)))</f>
        <v>buildings-sector-main.html#component-elec</v>
      </c>
      <c r="R136" s="293" t="str">
        <f>IF(ISBLANK(INDEX('Policy Characteristics'!L:L,MATCH($C136,'Policy Characteristics'!$C:$C,0))),"",INDEX('Policy Characteristics'!L:L,MATCH($C136,'Policy Characteristics'!$C:$C,0)))</f>
        <v>building-component-electrification.html</v>
      </c>
    </row>
    <row r="137" spans="1:18" x14ac:dyDescent="0.25">
      <c r="A137" s="293" t="str">
        <f>IF(ISBLANK(INDEX('Policy Characteristics'!A:A,MATCH($C137,'Policy Characteristics'!$C:$C,0))),"",INDEX('Policy Characteristics'!A:A,MATCH($C137,'Policy Characteristics'!$C:$C,0)))</f>
        <v>Buildings and Appliances</v>
      </c>
      <c r="B137" s="294" t="str">
        <f>IF(ISBLANK(INDEX('Policy Characteristics'!B:B,MATCH($C137,'Policy Characteristics'!$C:$C,0))),"",INDEX('Policy Characteristics'!B:B,MATCH($C137,'Policy Characteristics'!$C:$C,0)))</f>
        <v>Building Component Electrification</v>
      </c>
      <c r="C137" s="293" t="str">
        <f t="shared" si="10"/>
        <v>Fraction of New Bldg Components Shifted to Other Fuels</v>
      </c>
      <c r="D137" s="298" t="s">
        <v>664</v>
      </c>
      <c r="E137" s="298" t="s">
        <v>674</v>
      </c>
      <c r="F137" s="298" t="s">
        <v>665</v>
      </c>
      <c r="G137" s="298" t="s">
        <v>675</v>
      </c>
      <c r="H137" s="20">
        <v>446</v>
      </c>
      <c r="I137" s="295" t="s">
        <v>634</v>
      </c>
      <c r="J137" s="296" t="str">
        <f>IF(ISBLANK(INDEX('Policy Characteristics'!D:D,MATCH($C137,'Policy Characteristics'!$C:$C,0))),"",INDEX('Policy Characteristics'!D:D,MATCH($C137,'Policy Characteristics'!$C:$C,0)))</f>
        <v>Building Component Electrification</v>
      </c>
      <c r="K137" s="293" t="str">
        <f>IF(ISBLANK(INDEX('Policy Characteristics'!E:E,MATCH($C137,'Policy Characteristics'!$C:$C,0))),"",INDEX('Policy Characteristics'!E:E,MATCH($C137,'Policy Characteristics'!$C:$C,0)))</f>
        <v>bldgs new component fuel shifting</v>
      </c>
      <c r="L137" s="237">
        <f>IF(ISBLANK(INDEX('Policy Characteristics'!F:F,MATCH($C137,'Policy Characteristics'!$C:$C,0))),"",INDEX('Policy Characteristics'!F:F,MATCH($C137,'Policy Characteristics'!$C:$C,0)))</f>
        <v>0</v>
      </c>
      <c r="M137" s="237">
        <f>IF(ISBLANK(INDEX('Policy Characteristics'!G:G,MATCH($C137,'Policy Characteristics'!$C:$C,0))),"",INDEX('Policy Characteristics'!G:G,MATCH($C137,'Policy Characteristics'!$C:$C,0)))</f>
        <v>1</v>
      </c>
      <c r="N137" s="237">
        <f>IF(ISBLANK(INDEX('Policy Characteristics'!H:H,MATCH($C137,'Policy Characteristics'!$C:$C,0))),"",INDEX('Policy Characteristics'!H:H,MATCH($C137,'Policy Characteristics'!$C:$C,0)))</f>
        <v>0.01</v>
      </c>
      <c r="O137" s="293" t="str">
        <f>IF(ISBLANK(INDEX('Policy Characteristics'!I:I,MATCH($C137,'Policy Characteristics'!$C:$C,0))),"",INDEX('Policy Characteristics'!I:I,MATCH($C137,'Policy Characteristics'!$C:$C,0)))</f>
        <v>% of newly sold non-electric building components</v>
      </c>
      <c r="P137" s="29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7" s="293" t="str">
        <f>IF(ISBLANK(INDEX('Policy Characteristics'!K:K,MATCH($C137,'Policy Characteristics'!$C:$C,0))),"",INDEX('Policy Characteristics'!K:K,MATCH($C137,'Policy Characteristics'!$C:$C,0)))</f>
        <v>buildings-sector-main.html#component-elec</v>
      </c>
      <c r="R137" s="293" t="str">
        <f>IF(ISBLANK(INDEX('Policy Characteristics'!L:L,MATCH($C137,'Policy Characteristics'!$C:$C,0))),"",INDEX('Policy Characteristics'!L:L,MATCH($C137,'Policy Characteristics'!$C:$C,0)))</f>
        <v>building-component-electrification.html</v>
      </c>
    </row>
    <row r="138" spans="1:18" x14ac:dyDescent="0.25">
      <c r="A138" s="293" t="str">
        <f>IF(ISBLANK(INDEX('Policy Characteristics'!A:A,MATCH($C138,'Policy Characteristics'!$C:$C,0))),"",INDEX('Policy Characteristics'!A:A,MATCH($C138,'Policy Characteristics'!$C:$C,0)))</f>
        <v>Buildings and Appliances</v>
      </c>
      <c r="B138" s="294" t="str">
        <f>IF(ISBLANK(INDEX('Policy Characteristics'!B:B,MATCH($C138,'Policy Characteristics'!$C:$C,0))),"",INDEX('Policy Characteristics'!B:B,MATCH($C138,'Policy Characteristics'!$C:$C,0)))</f>
        <v>Building Component Electrification</v>
      </c>
      <c r="C138" s="293" t="str">
        <f t="shared" si="10"/>
        <v>Fraction of New Bldg Components Shifted to Other Fuels</v>
      </c>
      <c r="D138" s="298" t="s">
        <v>666</v>
      </c>
      <c r="E138" s="298" t="s">
        <v>674</v>
      </c>
      <c r="F138" s="298" t="s">
        <v>667</v>
      </c>
      <c r="G138" s="298" t="s">
        <v>675</v>
      </c>
      <c r="H138" s="20">
        <v>447</v>
      </c>
      <c r="I138" s="295" t="s">
        <v>634</v>
      </c>
      <c r="J138" s="296" t="str">
        <f>IF(ISBLANK(INDEX('Policy Characteristics'!D:D,MATCH($C138,'Policy Characteristics'!$C:$C,0))),"",INDEX('Policy Characteristics'!D:D,MATCH($C138,'Policy Characteristics'!$C:$C,0)))</f>
        <v>Building Component Electrification</v>
      </c>
      <c r="K138" s="293" t="str">
        <f>IF(ISBLANK(INDEX('Policy Characteristics'!E:E,MATCH($C138,'Policy Characteristics'!$C:$C,0))),"",INDEX('Policy Characteristics'!E:E,MATCH($C138,'Policy Characteristics'!$C:$C,0)))</f>
        <v>bldgs new component fuel shifting</v>
      </c>
      <c r="L138" s="237">
        <f>IF(ISBLANK(INDEX('Policy Characteristics'!F:F,MATCH($C138,'Policy Characteristics'!$C:$C,0))),"",INDEX('Policy Characteristics'!F:F,MATCH($C138,'Policy Characteristics'!$C:$C,0)))</f>
        <v>0</v>
      </c>
      <c r="M138" s="237">
        <f>IF(ISBLANK(INDEX('Policy Characteristics'!G:G,MATCH($C138,'Policy Characteristics'!$C:$C,0))),"",INDEX('Policy Characteristics'!G:G,MATCH($C138,'Policy Characteristics'!$C:$C,0)))</f>
        <v>1</v>
      </c>
      <c r="N138" s="237">
        <f>IF(ISBLANK(INDEX('Policy Characteristics'!H:H,MATCH($C138,'Policy Characteristics'!$C:$C,0))),"",INDEX('Policy Characteristics'!H:H,MATCH($C138,'Policy Characteristics'!$C:$C,0)))</f>
        <v>0.01</v>
      </c>
      <c r="O138" s="293" t="str">
        <f>IF(ISBLANK(INDEX('Policy Characteristics'!I:I,MATCH($C138,'Policy Characteristics'!$C:$C,0))),"",INDEX('Policy Characteristics'!I:I,MATCH($C138,'Policy Characteristics'!$C:$C,0)))</f>
        <v>% of newly sold non-electric building components</v>
      </c>
      <c r="P138" s="29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8" s="293" t="str">
        <f>IF(ISBLANK(INDEX('Policy Characteristics'!K:K,MATCH($C138,'Policy Characteristics'!$C:$C,0))),"",INDEX('Policy Characteristics'!K:K,MATCH($C138,'Policy Characteristics'!$C:$C,0)))</f>
        <v>buildings-sector-main.html#component-elec</v>
      </c>
      <c r="R138" s="293" t="str">
        <f>IF(ISBLANK(INDEX('Policy Characteristics'!L:L,MATCH($C138,'Policy Characteristics'!$C:$C,0))),"",INDEX('Policy Characteristics'!L:L,MATCH($C138,'Policy Characteristics'!$C:$C,0)))</f>
        <v>building-component-electrification.html</v>
      </c>
    </row>
    <row r="139" spans="1:18" x14ac:dyDescent="0.25">
      <c r="A139" s="293" t="str">
        <f>IF(ISBLANK(INDEX('Policy Characteristics'!A:A,MATCH($C139,'Policy Characteristics'!$C:$C,0))),"",INDEX('Policy Characteristics'!A:A,MATCH($C139,'Policy Characteristics'!$C:$C,0)))</f>
        <v>Buildings and Appliances</v>
      </c>
      <c r="B139" s="294" t="str">
        <f>IF(ISBLANK(INDEX('Policy Characteristics'!B:B,MATCH($C139,'Policy Characteristics'!$C:$C,0))),"",INDEX('Policy Characteristics'!B:B,MATCH($C139,'Policy Characteristics'!$C:$C,0)))</f>
        <v>Building Component Electrification</v>
      </c>
      <c r="C139" s="293" t="str">
        <f t="shared" si="10"/>
        <v>Fraction of New Bldg Components Shifted to Other Fuels</v>
      </c>
      <c r="D139" s="298" t="s">
        <v>668</v>
      </c>
      <c r="E139" s="298" t="s">
        <v>674</v>
      </c>
      <c r="F139" s="298" t="s">
        <v>669</v>
      </c>
      <c r="G139" s="298" t="s">
        <v>675</v>
      </c>
      <c r="H139" s="20">
        <v>448</v>
      </c>
      <c r="I139" s="295" t="s">
        <v>624</v>
      </c>
      <c r="J139" s="296" t="str">
        <f>IF(ISBLANK(INDEX('Policy Characteristics'!D:D,MATCH($C139,'Policy Characteristics'!$C:$C,0))),"",INDEX('Policy Characteristics'!D:D,MATCH($C139,'Policy Characteristics'!$C:$C,0)))</f>
        <v>Building Component Electrification</v>
      </c>
      <c r="K139" s="293" t="str">
        <f>IF(ISBLANK(INDEX('Policy Characteristics'!E:E,MATCH($C139,'Policy Characteristics'!$C:$C,0))),"",INDEX('Policy Characteristics'!E:E,MATCH($C139,'Policy Characteristics'!$C:$C,0)))</f>
        <v>bldgs new component fuel shifting</v>
      </c>
      <c r="L139" s="237">
        <f>IF(ISBLANK(INDEX('Policy Characteristics'!F:F,MATCH($C139,'Policy Characteristics'!$C:$C,0))),"",INDEX('Policy Characteristics'!F:F,MATCH($C139,'Policy Characteristics'!$C:$C,0)))</f>
        <v>0</v>
      </c>
      <c r="M139" s="237">
        <f>IF(ISBLANK(INDEX('Policy Characteristics'!G:G,MATCH($C139,'Policy Characteristics'!$C:$C,0))),"",INDEX('Policy Characteristics'!G:G,MATCH($C139,'Policy Characteristics'!$C:$C,0)))</f>
        <v>1</v>
      </c>
      <c r="N139" s="237">
        <f>IF(ISBLANK(INDEX('Policy Characteristics'!H:H,MATCH($C139,'Policy Characteristics'!$C:$C,0))),"",INDEX('Policy Characteristics'!H:H,MATCH($C139,'Policy Characteristics'!$C:$C,0)))</f>
        <v>0.01</v>
      </c>
      <c r="O139" s="293" t="str">
        <f>IF(ISBLANK(INDEX('Policy Characteristics'!I:I,MATCH($C139,'Policy Characteristics'!$C:$C,0))),"",INDEX('Policy Characteristics'!I:I,MATCH($C139,'Policy Characteristics'!$C:$C,0)))</f>
        <v>% of newly sold non-electric building components</v>
      </c>
      <c r="P139" s="29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39" s="293" t="str">
        <f>IF(ISBLANK(INDEX('Policy Characteristics'!K:K,MATCH($C139,'Policy Characteristics'!$C:$C,0))),"",INDEX('Policy Characteristics'!K:K,MATCH($C139,'Policy Characteristics'!$C:$C,0)))</f>
        <v>buildings-sector-main.html#component-elec</v>
      </c>
      <c r="R139" s="293" t="str">
        <f>IF(ISBLANK(INDEX('Policy Characteristics'!L:L,MATCH($C139,'Policy Characteristics'!$C:$C,0))),"",INDEX('Policy Characteristics'!L:L,MATCH($C139,'Policy Characteristics'!$C:$C,0)))</f>
        <v>building-component-electrification.html</v>
      </c>
    </row>
    <row r="140" spans="1:18" x14ac:dyDescent="0.25">
      <c r="A140" s="293" t="str">
        <f>IF(ISBLANK(INDEX('Policy Characteristics'!A:A,MATCH($C140,'Policy Characteristics'!$C:$C,0))),"",INDEX('Policy Characteristics'!A:A,MATCH($C140,'Policy Characteristics'!$C:$C,0)))</f>
        <v>Buildings and Appliances</v>
      </c>
      <c r="B140" s="294" t="str">
        <f>IF(ISBLANK(INDEX('Policy Characteristics'!B:B,MATCH($C140,'Policy Characteristics'!$C:$C,0))),"",INDEX('Policy Characteristics'!B:B,MATCH($C140,'Policy Characteristics'!$C:$C,0)))</f>
        <v>Building Component Electrification</v>
      </c>
      <c r="C140" s="293" t="str">
        <f t="shared" ref="C140" si="11">C$126</f>
        <v>Fraction of New Bldg Components Shifted to Other Fuels</v>
      </c>
      <c r="D140" s="298" t="s">
        <v>670</v>
      </c>
      <c r="E140" s="298" t="s">
        <v>674</v>
      </c>
      <c r="F140" s="298" t="s">
        <v>671</v>
      </c>
      <c r="G140" s="298" t="s">
        <v>675</v>
      </c>
      <c r="H140" s="20">
        <v>449</v>
      </c>
      <c r="I140" s="295" t="s">
        <v>624</v>
      </c>
      <c r="J140" s="296" t="str">
        <f>IF(ISBLANK(INDEX('Policy Characteristics'!D:D,MATCH($C140,'Policy Characteristics'!$C:$C,0))),"",INDEX('Policy Characteristics'!D:D,MATCH($C140,'Policy Characteristics'!$C:$C,0)))</f>
        <v>Building Component Electrification</v>
      </c>
      <c r="K140" s="293" t="str">
        <f>IF(ISBLANK(INDEX('Policy Characteristics'!E:E,MATCH($C140,'Policy Characteristics'!$C:$C,0))),"",INDEX('Policy Characteristics'!E:E,MATCH($C140,'Policy Characteristics'!$C:$C,0)))</f>
        <v>bldgs new component fuel shifting</v>
      </c>
      <c r="L140" s="237">
        <f>IF(ISBLANK(INDEX('Policy Characteristics'!F:F,MATCH($C140,'Policy Characteristics'!$C:$C,0))),"",INDEX('Policy Characteristics'!F:F,MATCH($C140,'Policy Characteristics'!$C:$C,0)))</f>
        <v>0</v>
      </c>
      <c r="M140" s="237">
        <f>IF(ISBLANK(INDEX('Policy Characteristics'!G:G,MATCH($C140,'Policy Characteristics'!$C:$C,0))),"",INDEX('Policy Characteristics'!G:G,MATCH($C140,'Policy Characteristics'!$C:$C,0)))</f>
        <v>1</v>
      </c>
      <c r="N140" s="237">
        <f>IF(ISBLANK(INDEX('Policy Characteristics'!H:H,MATCH($C140,'Policy Characteristics'!$C:$C,0))),"",INDEX('Policy Characteristics'!H:H,MATCH($C140,'Policy Characteristics'!$C:$C,0)))</f>
        <v>0.01</v>
      </c>
      <c r="O140" s="293" t="str">
        <f>IF(ISBLANK(INDEX('Policy Characteristics'!I:I,MATCH($C140,'Policy Characteristics'!$C:$C,0))),"",INDEX('Policy Characteristics'!I:I,MATCH($C140,'Policy Characteristics'!$C:$C,0)))</f>
        <v>% of newly sold non-electric building components</v>
      </c>
      <c r="P140" s="29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the share of electricity among fuels used by urban, residential buildings will rise from 39% to 42% from 2017-2050 in the BAU case. Setting this lever to 50% (of new sales in 2050) would likely result in the share of electricity used reaching 64% by 2050. // **Urban Residential Appliances:** In the BAU case, the share of electricity among fuels used by appliances in urban, residential buildings will remain constant at roughly 50% through 2050. // **Urban Residential Other Components:** In the BAU case, the share of electricity among fuels used by other components in urban, residential buildings will rise from 87% to 88% through 2050. // **Rural Residential Heating:** In the BAU case, the share of electricity among fuels used for heating in rural, residential buildings will fall from 12% to 11% through 2050. // **Rural Residential Appliances:** In the BAU case, the share of electricity among fuels used by appliances in rural, residential buildings will remain constant at roughly 50% through 2050. // **Rural Residential Other Components:** In the BAU case, the share of electricity among fuels used by other components in urban, residential buildings will rise from 87% to 88% through 2050. // **Commercial Heating:** In the BAU case, the share of electricity among fuels used for heating in commercial buildings will fall from 4% to 3% through 2050. // **Commercial Appliances:** In the BAU case, the share of electricity among fuels used by appliances in commercial buildings will fall from 45% to 42% through 2050. // **Commercial Other Components:** In the BAU case, the share of electricity among fuels used by other components in commercial buildings will fall from 68% to 65% through 2050.</v>
      </c>
      <c r="Q140" s="293" t="str">
        <f>IF(ISBLANK(INDEX('Policy Characteristics'!K:K,MATCH($C140,'Policy Characteristics'!$C:$C,0))),"",INDEX('Policy Characteristics'!K:K,MATCH($C140,'Policy Characteristics'!$C:$C,0)))</f>
        <v>buildings-sector-main.html#component-elec</v>
      </c>
      <c r="R140" s="293" t="str">
        <f>IF(ISBLANK(INDEX('Policy Characteristics'!L:L,MATCH($C140,'Policy Characteristics'!$C:$C,0))),"",INDEX('Policy Characteristics'!L:L,MATCH($C140,'Policy Characteristics'!$C:$C,0)))</f>
        <v>building-component-electrification.html</v>
      </c>
    </row>
    <row r="141" spans="1:18" s="293" customFormat="1" x14ac:dyDescent="0.25">
      <c r="A141" s="293" t="str">
        <f>IF(ISBLANK(INDEX('Policy Characteristics'!A:A,MATCH($C141,'Policy Characteristics'!$C:$C,0))),"",INDEX('Policy Characteristics'!A:A,MATCH($C141,'Policy Characteristics'!$C:$C,0)))</f>
        <v>Buildings and Appliances</v>
      </c>
      <c r="B141" s="294" t="str">
        <f>IF(ISBLANK(INDEX('Policy Characteristics'!B:B,MATCH($C141,'Policy Characteristics'!$C:$C,0))),"",INDEX('Policy Characteristics'!B:B,MATCH($C141,'Policy Characteristics'!$C:$C,0)))</f>
        <v>Building Energy Efficiency Standards</v>
      </c>
      <c r="C141" t="s">
        <v>148</v>
      </c>
      <c r="D141" s="298" t="s">
        <v>660</v>
      </c>
      <c r="E141" s="298" t="s">
        <v>661</v>
      </c>
      <c r="F141" s="298" t="s">
        <v>662</v>
      </c>
      <c r="G141" s="298" t="s">
        <v>663</v>
      </c>
      <c r="H141" s="20">
        <v>13</v>
      </c>
      <c r="I141" s="295" t="s">
        <v>624</v>
      </c>
      <c r="J141" s="296" t="str">
        <f>IF(ISBLANK(INDEX('Policy Characteristics'!D:D,MATCH($C141,'Policy Characteristics'!$C:$C,0))),"",INDEX('Policy Characteristics'!D:D,MATCH($C141,'Policy Characteristics'!$C:$C,0)))</f>
        <v>Building Energy Efficiency Standards</v>
      </c>
      <c r="K141" s="293" t="str">
        <f>IF(ISBLANK(INDEX('Policy Characteristics'!E:E,MATCH($C141,'Policy Characteristics'!$C:$C,0))),"",INDEX('Policy Characteristics'!E:E,MATCH($C141,'Policy Characteristics'!$C:$C,0)))</f>
        <v>bldgs efficiency standards</v>
      </c>
      <c r="L141" s="237">
        <f>IF(ISBLANK(INDEX('Policy Characteristics'!F:F,MATCH($C141,'Policy Characteristics'!$C:$C,0))),"",INDEX('Policy Characteristics'!F:F,MATCH($C141,'Policy Characteristics'!$C:$C,0)))</f>
        <v>0</v>
      </c>
      <c r="M141" s="237">
        <f>IF(ISBLANK(INDEX('Policy Characteristics'!G:G,MATCH($C141,'Policy Characteristics'!$C:$C,0))),"",INDEX('Policy Characteristics'!G:G,MATCH($C141,'Policy Characteristics'!$C:$C,0)))</f>
        <v>0.75</v>
      </c>
      <c r="N141" s="237">
        <f>IF(ISBLANK(INDEX('Policy Characteristics'!H:H,MATCH($C141,'Policy Characteristics'!$C:$C,0))),"",INDEX('Policy Characteristics'!H:H,MATCH($C141,'Policy Characteristics'!$C:$C,0)))</f>
        <v>0.01</v>
      </c>
      <c r="O141" s="293" t="str">
        <f>IF(ISBLANK(INDEX('Policy Characteristics'!I:I,MATCH($C141,'Policy Characteristics'!$C:$C,0))),"",INDEX('Policy Characteristics'!I:I,MATCH($C141,'Policy Characteristics'!$C:$C,0)))</f>
        <v>% reduction in energy use</v>
      </c>
      <c r="P141" s="29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1" s="293" t="str">
        <f>IF(ISBLANK(INDEX('Policy Characteristics'!K:K,MATCH($C141,'Policy Characteristics'!$C:$C,0))),"",INDEX('Policy Characteristics'!K:K,MATCH($C141,'Policy Characteristics'!$C:$C,0)))</f>
        <v>buildings-sector-main.html#eff-stds</v>
      </c>
      <c r="R141" s="293" t="str">
        <f>IF(ISBLANK(INDEX('Policy Characteristics'!L:L,MATCH($C141,'Policy Characteristics'!$C:$C,0))),"",INDEX('Policy Characteristics'!L:L,MATCH($C141,'Policy Characteristics'!$C:$C,0)))</f>
        <v>building-energy-efficiency-standards.html</v>
      </c>
    </row>
    <row r="142" spans="1:18" s="293" customFormat="1" x14ac:dyDescent="0.25">
      <c r="A142" s="293" t="str">
        <f>IF(ISBLANK(INDEX('Policy Characteristics'!A:A,MATCH($C142,'Policy Characteristics'!$C:$C,0))),"",INDEX('Policy Characteristics'!A:A,MATCH($C142,'Policy Characteristics'!$C:$C,0)))</f>
        <v>Buildings and Appliances</v>
      </c>
      <c r="B142" s="294" t="str">
        <f>IF(ISBLANK(INDEX('Policy Characteristics'!B:B,MATCH($C142,'Policy Characteristics'!$C:$C,0))),"",INDEX('Policy Characteristics'!B:B,MATCH($C142,'Policy Characteristics'!$C:$C,0)))</f>
        <v>Building Energy Efficiency Standards</v>
      </c>
      <c r="C142" s="293" t="str">
        <f t="shared" ref="C142:C157" si="12">C$141</f>
        <v>Reduction in E Use Allowed by Component Eff Std</v>
      </c>
      <c r="D142" s="298" t="s">
        <v>664</v>
      </c>
      <c r="E142" s="298" t="s">
        <v>661</v>
      </c>
      <c r="F142" s="298" t="s">
        <v>665</v>
      </c>
      <c r="G142" s="298" t="s">
        <v>663</v>
      </c>
      <c r="H142" s="20">
        <v>14</v>
      </c>
      <c r="I142" s="295" t="s">
        <v>624</v>
      </c>
      <c r="J142" s="296" t="str">
        <f>IF(ISBLANK(INDEX('Policy Characteristics'!D:D,MATCH($C142,'Policy Characteristics'!$C:$C,0))),"",INDEX('Policy Characteristics'!D:D,MATCH($C142,'Policy Characteristics'!$C:$C,0)))</f>
        <v>Building Energy Efficiency Standards</v>
      </c>
      <c r="K142" s="293" t="str">
        <f>IF(ISBLANK(INDEX('Policy Characteristics'!E:E,MATCH($C142,'Policy Characteristics'!$C:$C,0))),"",INDEX('Policy Characteristics'!E:E,MATCH($C142,'Policy Characteristics'!$C:$C,0)))</f>
        <v>bldgs efficiency standards</v>
      </c>
      <c r="L142" s="237">
        <f>IF(ISBLANK(INDEX('Policy Characteristics'!F:F,MATCH($C142,'Policy Characteristics'!$C:$C,0))),"",INDEX('Policy Characteristics'!F:F,MATCH($C142,'Policy Characteristics'!$C:$C,0)))</f>
        <v>0</v>
      </c>
      <c r="M142" s="237">
        <f>IF(ISBLANK(INDEX('Policy Characteristics'!G:G,MATCH($C142,'Policy Characteristics'!$C:$C,0))),"",INDEX('Policy Characteristics'!G:G,MATCH($C142,'Policy Characteristics'!$C:$C,0)))</f>
        <v>0.75</v>
      </c>
      <c r="N142" s="237">
        <f>IF(ISBLANK(INDEX('Policy Characteristics'!H:H,MATCH($C142,'Policy Characteristics'!$C:$C,0))),"",INDEX('Policy Characteristics'!H:H,MATCH($C142,'Policy Characteristics'!$C:$C,0)))</f>
        <v>0.01</v>
      </c>
      <c r="O142" s="293" t="str">
        <f>IF(ISBLANK(INDEX('Policy Characteristics'!I:I,MATCH($C142,'Policy Characteristics'!$C:$C,0))),"",INDEX('Policy Characteristics'!I:I,MATCH($C142,'Policy Characteristics'!$C:$C,0)))</f>
        <v>% reduction in energy use</v>
      </c>
      <c r="P142" s="29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2" s="293" t="str">
        <f>IF(ISBLANK(INDEX('Policy Characteristics'!K:K,MATCH($C142,'Policy Characteristics'!$C:$C,0))),"",INDEX('Policy Characteristics'!K:K,MATCH($C142,'Policy Characteristics'!$C:$C,0)))</f>
        <v>buildings-sector-main.html#eff-stds</v>
      </c>
      <c r="R142" s="293" t="str">
        <f>IF(ISBLANK(INDEX('Policy Characteristics'!L:L,MATCH($C142,'Policy Characteristics'!$C:$C,0))),"",INDEX('Policy Characteristics'!L:L,MATCH($C142,'Policy Characteristics'!$C:$C,0)))</f>
        <v>building-energy-efficiency-standards.html</v>
      </c>
    </row>
    <row r="143" spans="1:18" s="293" customFormat="1" x14ac:dyDescent="0.25">
      <c r="A143" s="293" t="str">
        <f>IF(ISBLANK(INDEX('Policy Characteristics'!A:A,MATCH($C143,'Policy Characteristics'!$C:$C,0))),"",INDEX('Policy Characteristics'!A:A,MATCH($C143,'Policy Characteristics'!$C:$C,0)))</f>
        <v>Buildings and Appliances</v>
      </c>
      <c r="B143" s="294" t="str">
        <f>IF(ISBLANK(INDEX('Policy Characteristics'!B:B,MATCH($C143,'Policy Characteristics'!$C:$C,0))),"",INDEX('Policy Characteristics'!B:B,MATCH($C143,'Policy Characteristics'!$C:$C,0)))</f>
        <v>Building Energy Efficiency Standards</v>
      </c>
      <c r="C143" s="293" t="str">
        <f t="shared" si="12"/>
        <v>Reduction in E Use Allowed by Component Eff Std</v>
      </c>
      <c r="D143" s="298" t="s">
        <v>676</v>
      </c>
      <c r="E143" s="298" t="s">
        <v>661</v>
      </c>
      <c r="F143" s="298" t="s">
        <v>677</v>
      </c>
      <c r="G143" s="298" t="s">
        <v>663</v>
      </c>
      <c r="H143" s="20">
        <v>15</v>
      </c>
      <c r="I143" s="295" t="s">
        <v>624</v>
      </c>
      <c r="J143" s="296" t="str">
        <f>IF(ISBLANK(INDEX('Policy Characteristics'!D:D,MATCH($C143,'Policy Characteristics'!$C:$C,0))),"",INDEX('Policy Characteristics'!D:D,MATCH($C143,'Policy Characteristics'!$C:$C,0)))</f>
        <v>Building Energy Efficiency Standards</v>
      </c>
      <c r="K143" s="293" t="str">
        <f>IF(ISBLANK(INDEX('Policy Characteristics'!E:E,MATCH($C143,'Policy Characteristics'!$C:$C,0))),"",INDEX('Policy Characteristics'!E:E,MATCH($C143,'Policy Characteristics'!$C:$C,0)))</f>
        <v>bldgs efficiency standards</v>
      </c>
      <c r="L143" s="237">
        <f>IF(ISBLANK(INDEX('Policy Characteristics'!F:F,MATCH($C143,'Policy Characteristics'!$C:$C,0))),"",INDEX('Policy Characteristics'!F:F,MATCH($C143,'Policy Characteristics'!$C:$C,0)))</f>
        <v>0</v>
      </c>
      <c r="M143" s="237">
        <f>IF(ISBLANK(INDEX('Policy Characteristics'!G:G,MATCH($C143,'Policy Characteristics'!$C:$C,0))),"",INDEX('Policy Characteristics'!G:G,MATCH($C143,'Policy Characteristics'!$C:$C,0)))</f>
        <v>0.75</v>
      </c>
      <c r="N143" s="237">
        <f>IF(ISBLANK(INDEX('Policy Characteristics'!H:H,MATCH($C143,'Policy Characteristics'!$C:$C,0))),"",INDEX('Policy Characteristics'!H:H,MATCH($C143,'Policy Characteristics'!$C:$C,0)))</f>
        <v>0.01</v>
      </c>
      <c r="O143" s="293" t="str">
        <f>IF(ISBLANK(INDEX('Policy Characteristics'!I:I,MATCH($C143,'Policy Characteristics'!$C:$C,0))),"",INDEX('Policy Characteristics'!I:I,MATCH($C143,'Policy Characteristics'!$C:$C,0)))</f>
        <v>% reduction in energy use</v>
      </c>
      <c r="P143" s="29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3" s="293" t="str">
        <f>IF(ISBLANK(INDEX('Policy Characteristics'!K:K,MATCH($C143,'Policy Characteristics'!$C:$C,0))),"",INDEX('Policy Characteristics'!K:K,MATCH($C143,'Policy Characteristics'!$C:$C,0)))</f>
        <v>buildings-sector-main.html#eff-stds</v>
      </c>
      <c r="R143" s="293" t="str">
        <f>IF(ISBLANK(INDEX('Policy Characteristics'!L:L,MATCH($C143,'Policy Characteristics'!$C:$C,0))),"",INDEX('Policy Characteristics'!L:L,MATCH($C143,'Policy Characteristics'!$C:$C,0)))</f>
        <v>building-energy-efficiency-standards.html</v>
      </c>
    </row>
    <row r="144" spans="1:18" s="293" customFormat="1" x14ac:dyDescent="0.25">
      <c r="A144" s="293" t="str">
        <f>IF(ISBLANK(INDEX('Policy Characteristics'!A:A,MATCH($C144,'Policy Characteristics'!$C:$C,0))),"",INDEX('Policy Characteristics'!A:A,MATCH($C144,'Policy Characteristics'!$C:$C,0)))</f>
        <v>Buildings and Appliances</v>
      </c>
      <c r="B144" s="294" t="str">
        <f>IF(ISBLANK(INDEX('Policy Characteristics'!B:B,MATCH($C144,'Policy Characteristics'!$C:$C,0))),"",INDEX('Policy Characteristics'!B:B,MATCH($C144,'Policy Characteristics'!$C:$C,0)))</f>
        <v>Building Energy Efficiency Standards</v>
      </c>
      <c r="C144" s="293" t="str">
        <f t="shared" si="12"/>
        <v>Reduction in E Use Allowed by Component Eff Std</v>
      </c>
      <c r="D144" s="298" t="s">
        <v>666</v>
      </c>
      <c r="E144" s="298" t="s">
        <v>661</v>
      </c>
      <c r="F144" s="298" t="s">
        <v>667</v>
      </c>
      <c r="G144" s="298" t="s">
        <v>663</v>
      </c>
      <c r="H144" s="20">
        <v>16</v>
      </c>
      <c r="I144" s="295" t="s">
        <v>624</v>
      </c>
      <c r="J144" s="296" t="str">
        <f>IF(ISBLANK(INDEX('Policy Characteristics'!D:D,MATCH($C144,'Policy Characteristics'!$C:$C,0))),"",INDEX('Policy Characteristics'!D:D,MATCH($C144,'Policy Characteristics'!$C:$C,0)))</f>
        <v>Building Energy Efficiency Standards</v>
      </c>
      <c r="K144" s="293" t="str">
        <f>IF(ISBLANK(INDEX('Policy Characteristics'!E:E,MATCH($C144,'Policy Characteristics'!$C:$C,0))),"",INDEX('Policy Characteristics'!E:E,MATCH($C144,'Policy Characteristics'!$C:$C,0)))</f>
        <v>bldgs efficiency standards</v>
      </c>
      <c r="L144" s="237">
        <f>IF(ISBLANK(INDEX('Policy Characteristics'!F:F,MATCH($C144,'Policy Characteristics'!$C:$C,0))),"",INDEX('Policy Characteristics'!F:F,MATCH($C144,'Policy Characteristics'!$C:$C,0)))</f>
        <v>0</v>
      </c>
      <c r="M144" s="237">
        <f>IF(ISBLANK(INDEX('Policy Characteristics'!G:G,MATCH($C144,'Policy Characteristics'!$C:$C,0))),"",INDEX('Policy Characteristics'!G:G,MATCH($C144,'Policy Characteristics'!$C:$C,0)))</f>
        <v>0.75</v>
      </c>
      <c r="N144" s="237">
        <f>IF(ISBLANK(INDEX('Policy Characteristics'!H:H,MATCH($C144,'Policy Characteristics'!$C:$C,0))),"",INDEX('Policy Characteristics'!H:H,MATCH($C144,'Policy Characteristics'!$C:$C,0)))</f>
        <v>0.01</v>
      </c>
      <c r="O144" s="293" t="str">
        <f>IF(ISBLANK(INDEX('Policy Characteristics'!I:I,MATCH($C144,'Policy Characteristics'!$C:$C,0))),"",INDEX('Policy Characteristics'!I:I,MATCH($C144,'Policy Characteristics'!$C:$C,0)))</f>
        <v>% reduction in energy use</v>
      </c>
      <c r="P144" s="29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4" s="293" t="str">
        <f>IF(ISBLANK(INDEX('Policy Characteristics'!K:K,MATCH($C144,'Policy Characteristics'!$C:$C,0))),"",INDEX('Policy Characteristics'!K:K,MATCH($C144,'Policy Characteristics'!$C:$C,0)))</f>
        <v>buildings-sector-main.html#eff-stds</v>
      </c>
      <c r="R144" s="293" t="str">
        <f>IF(ISBLANK(INDEX('Policy Characteristics'!L:L,MATCH($C144,'Policy Characteristics'!$C:$C,0))),"",INDEX('Policy Characteristics'!L:L,MATCH($C144,'Policy Characteristics'!$C:$C,0)))</f>
        <v>building-energy-efficiency-standards.html</v>
      </c>
    </row>
    <row r="145" spans="1:18" s="293" customFormat="1" x14ac:dyDescent="0.25">
      <c r="A145" s="293" t="str">
        <f>IF(ISBLANK(INDEX('Policy Characteristics'!A:A,MATCH($C145,'Policy Characteristics'!$C:$C,0))),"",INDEX('Policy Characteristics'!A:A,MATCH($C145,'Policy Characteristics'!$C:$C,0)))</f>
        <v>Buildings and Appliances</v>
      </c>
      <c r="B145" s="294" t="str">
        <f>IF(ISBLANK(INDEX('Policy Characteristics'!B:B,MATCH($C145,'Policy Characteristics'!$C:$C,0))),"",INDEX('Policy Characteristics'!B:B,MATCH($C145,'Policy Characteristics'!$C:$C,0)))</f>
        <v>Building Energy Efficiency Standards</v>
      </c>
      <c r="C145" s="293" t="str">
        <f t="shared" si="12"/>
        <v>Reduction in E Use Allowed by Component Eff Std</v>
      </c>
      <c r="D145" s="298" t="s">
        <v>668</v>
      </c>
      <c r="E145" s="298" t="s">
        <v>661</v>
      </c>
      <c r="F145" s="298" t="s">
        <v>669</v>
      </c>
      <c r="G145" s="298" t="s">
        <v>663</v>
      </c>
      <c r="H145" s="20">
        <v>17</v>
      </c>
      <c r="I145" s="295" t="s">
        <v>624</v>
      </c>
      <c r="J145" s="296" t="str">
        <f>IF(ISBLANK(INDEX('Policy Characteristics'!D:D,MATCH($C145,'Policy Characteristics'!$C:$C,0))),"",INDEX('Policy Characteristics'!D:D,MATCH($C145,'Policy Characteristics'!$C:$C,0)))</f>
        <v>Building Energy Efficiency Standards</v>
      </c>
      <c r="K145" s="293" t="str">
        <f>IF(ISBLANK(INDEX('Policy Characteristics'!E:E,MATCH($C145,'Policy Characteristics'!$C:$C,0))),"",INDEX('Policy Characteristics'!E:E,MATCH($C145,'Policy Characteristics'!$C:$C,0)))</f>
        <v>bldgs efficiency standards</v>
      </c>
      <c r="L145" s="237">
        <f>IF(ISBLANK(INDEX('Policy Characteristics'!F:F,MATCH($C145,'Policy Characteristics'!$C:$C,0))),"",INDEX('Policy Characteristics'!F:F,MATCH($C145,'Policy Characteristics'!$C:$C,0)))</f>
        <v>0</v>
      </c>
      <c r="M145" s="237">
        <f>IF(ISBLANK(INDEX('Policy Characteristics'!G:G,MATCH($C145,'Policy Characteristics'!$C:$C,0))),"",INDEX('Policy Characteristics'!G:G,MATCH($C145,'Policy Characteristics'!$C:$C,0)))</f>
        <v>0.75</v>
      </c>
      <c r="N145" s="237">
        <f>IF(ISBLANK(INDEX('Policy Characteristics'!H:H,MATCH($C145,'Policy Characteristics'!$C:$C,0))),"",INDEX('Policy Characteristics'!H:H,MATCH($C145,'Policy Characteristics'!$C:$C,0)))</f>
        <v>0.01</v>
      </c>
      <c r="O145" s="293" t="str">
        <f>IF(ISBLANK(INDEX('Policy Characteristics'!I:I,MATCH($C145,'Policy Characteristics'!$C:$C,0))),"",INDEX('Policy Characteristics'!I:I,MATCH($C145,'Policy Characteristics'!$C:$C,0)))</f>
        <v>% reduction in energy use</v>
      </c>
      <c r="P145" s="29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5" s="293" t="str">
        <f>IF(ISBLANK(INDEX('Policy Characteristics'!K:K,MATCH($C145,'Policy Characteristics'!$C:$C,0))),"",INDEX('Policy Characteristics'!K:K,MATCH($C145,'Policy Characteristics'!$C:$C,0)))</f>
        <v>buildings-sector-main.html#eff-stds</v>
      </c>
      <c r="R145" s="293" t="str">
        <f>IF(ISBLANK(INDEX('Policy Characteristics'!L:L,MATCH($C145,'Policy Characteristics'!$C:$C,0))),"",INDEX('Policy Characteristics'!L:L,MATCH($C145,'Policy Characteristics'!$C:$C,0)))</f>
        <v>building-energy-efficiency-standards.html</v>
      </c>
    </row>
    <row r="146" spans="1:18" s="293" customFormat="1" x14ac:dyDescent="0.25">
      <c r="A146" s="293" t="str">
        <f>IF(ISBLANK(INDEX('Policy Characteristics'!A:A,MATCH($C146,'Policy Characteristics'!$C:$C,0))),"",INDEX('Policy Characteristics'!A:A,MATCH($C146,'Policy Characteristics'!$C:$C,0)))</f>
        <v>Buildings and Appliances</v>
      </c>
      <c r="B146" s="294" t="str">
        <f>IF(ISBLANK(INDEX('Policy Characteristics'!B:B,MATCH($C146,'Policy Characteristics'!$C:$C,0))),"",INDEX('Policy Characteristics'!B:B,MATCH($C146,'Policy Characteristics'!$C:$C,0)))</f>
        <v>Building Energy Efficiency Standards</v>
      </c>
      <c r="C146" s="293" t="str">
        <f t="shared" si="12"/>
        <v>Reduction in E Use Allowed by Component Eff Std</v>
      </c>
      <c r="D146" s="298" t="s">
        <v>670</v>
      </c>
      <c r="E146" s="298" t="s">
        <v>661</v>
      </c>
      <c r="F146" s="298" t="s">
        <v>671</v>
      </c>
      <c r="G146" s="298" t="s">
        <v>663</v>
      </c>
      <c r="H146" s="20">
        <v>18</v>
      </c>
      <c r="I146" s="295" t="s">
        <v>624</v>
      </c>
      <c r="J146" s="296" t="str">
        <f>IF(ISBLANK(INDEX('Policy Characteristics'!D:D,MATCH($C146,'Policy Characteristics'!$C:$C,0))),"",INDEX('Policy Characteristics'!D:D,MATCH($C146,'Policy Characteristics'!$C:$C,0)))</f>
        <v>Building Energy Efficiency Standards</v>
      </c>
      <c r="K146" s="293" t="str">
        <f>IF(ISBLANK(INDEX('Policy Characteristics'!E:E,MATCH($C146,'Policy Characteristics'!$C:$C,0))),"",INDEX('Policy Characteristics'!E:E,MATCH($C146,'Policy Characteristics'!$C:$C,0)))</f>
        <v>bldgs efficiency standards</v>
      </c>
      <c r="L146" s="237">
        <f>IF(ISBLANK(INDEX('Policy Characteristics'!F:F,MATCH($C146,'Policy Characteristics'!$C:$C,0))),"",INDEX('Policy Characteristics'!F:F,MATCH($C146,'Policy Characteristics'!$C:$C,0)))</f>
        <v>0</v>
      </c>
      <c r="M146" s="237">
        <f>IF(ISBLANK(INDEX('Policy Characteristics'!G:G,MATCH($C146,'Policy Characteristics'!$C:$C,0))),"",INDEX('Policy Characteristics'!G:G,MATCH($C146,'Policy Characteristics'!$C:$C,0)))</f>
        <v>0.75</v>
      </c>
      <c r="N146" s="237">
        <f>IF(ISBLANK(INDEX('Policy Characteristics'!H:H,MATCH($C146,'Policy Characteristics'!$C:$C,0))),"",INDEX('Policy Characteristics'!H:H,MATCH($C146,'Policy Characteristics'!$C:$C,0)))</f>
        <v>0.01</v>
      </c>
      <c r="O146" s="293" t="str">
        <f>IF(ISBLANK(INDEX('Policy Characteristics'!I:I,MATCH($C146,'Policy Characteristics'!$C:$C,0))),"",INDEX('Policy Characteristics'!I:I,MATCH($C146,'Policy Characteristics'!$C:$C,0)))</f>
        <v>% reduction in energy use</v>
      </c>
      <c r="P146" s="29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6" s="293" t="str">
        <f>IF(ISBLANK(INDEX('Policy Characteristics'!K:K,MATCH($C146,'Policy Characteristics'!$C:$C,0))),"",INDEX('Policy Characteristics'!K:K,MATCH($C146,'Policy Characteristics'!$C:$C,0)))</f>
        <v>buildings-sector-main.html#eff-stds</v>
      </c>
      <c r="R146" s="293" t="str">
        <f>IF(ISBLANK(INDEX('Policy Characteristics'!L:L,MATCH($C146,'Policy Characteristics'!$C:$C,0))),"",INDEX('Policy Characteristics'!L:L,MATCH($C146,'Policy Characteristics'!$C:$C,0)))</f>
        <v>building-energy-efficiency-standards.html</v>
      </c>
    </row>
    <row r="147" spans="1:18" s="293" customFormat="1" x14ac:dyDescent="0.25">
      <c r="A147" s="293" t="str">
        <f>IF(ISBLANK(INDEX('Policy Characteristics'!A:A,MATCH($C147,'Policy Characteristics'!$C:$C,0))),"",INDEX('Policy Characteristics'!A:A,MATCH($C147,'Policy Characteristics'!$C:$C,0)))</f>
        <v>Buildings and Appliances</v>
      </c>
      <c r="B147" s="294" t="str">
        <f>IF(ISBLANK(INDEX('Policy Characteristics'!B:B,MATCH($C147,'Policy Characteristics'!$C:$C,0))),"",INDEX('Policy Characteristics'!B:B,MATCH($C147,'Policy Characteristics'!$C:$C,0)))</f>
        <v>Building Energy Efficiency Standards</v>
      </c>
      <c r="C147" s="293" t="str">
        <f t="shared" si="12"/>
        <v>Reduction in E Use Allowed by Component Eff Std</v>
      </c>
      <c r="D147" s="298" t="s">
        <v>660</v>
      </c>
      <c r="E147" s="298" t="s">
        <v>672</v>
      </c>
      <c r="F147" s="298" t="s">
        <v>662</v>
      </c>
      <c r="G147" s="298" t="s">
        <v>673</v>
      </c>
      <c r="H147" s="20">
        <v>150</v>
      </c>
      <c r="I147" s="295" t="s">
        <v>624</v>
      </c>
      <c r="J147" s="296" t="str">
        <f>IF(ISBLANK(INDEX('Policy Characteristics'!D:D,MATCH($C147,'Policy Characteristics'!$C:$C,0))),"",INDEX('Policy Characteristics'!D:D,MATCH($C147,'Policy Characteristics'!$C:$C,0)))</f>
        <v>Building Energy Efficiency Standards</v>
      </c>
      <c r="K147" s="293" t="str">
        <f>IF(ISBLANK(INDEX('Policy Characteristics'!E:E,MATCH($C147,'Policy Characteristics'!$C:$C,0))),"",INDEX('Policy Characteristics'!E:E,MATCH($C147,'Policy Characteristics'!$C:$C,0)))</f>
        <v>bldgs efficiency standards</v>
      </c>
      <c r="L147" s="237">
        <f>IF(ISBLANK(INDEX('Policy Characteristics'!F:F,MATCH($C147,'Policy Characteristics'!$C:$C,0))),"",INDEX('Policy Characteristics'!F:F,MATCH($C147,'Policy Characteristics'!$C:$C,0)))</f>
        <v>0</v>
      </c>
      <c r="M147" s="237">
        <f>IF(ISBLANK(INDEX('Policy Characteristics'!G:G,MATCH($C147,'Policy Characteristics'!$C:$C,0))),"",INDEX('Policy Characteristics'!G:G,MATCH($C147,'Policy Characteristics'!$C:$C,0)))</f>
        <v>0.75</v>
      </c>
      <c r="N147" s="237">
        <f>IF(ISBLANK(INDEX('Policy Characteristics'!H:H,MATCH($C147,'Policy Characteristics'!$C:$C,0))),"",INDEX('Policy Characteristics'!H:H,MATCH($C147,'Policy Characteristics'!$C:$C,0)))</f>
        <v>0.01</v>
      </c>
      <c r="O147" s="293" t="str">
        <f>IF(ISBLANK(INDEX('Policy Characteristics'!I:I,MATCH($C147,'Policy Characteristics'!$C:$C,0))),"",INDEX('Policy Characteristics'!I:I,MATCH($C147,'Policy Characteristics'!$C:$C,0)))</f>
        <v>% reduction in energy use</v>
      </c>
      <c r="P147" s="29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7" s="293" t="str">
        <f>IF(ISBLANK(INDEX('Policy Characteristics'!K:K,MATCH($C147,'Policy Characteristics'!$C:$C,0))),"",INDEX('Policy Characteristics'!K:K,MATCH($C147,'Policy Characteristics'!$C:$C,0)))</f>
        <v>buildings-sector-main.html#eff-stds</v>
      </c>
      <c r="R147" s="293" t="str">
        <f>IF(ISBLANK(INDEX('Policy Characteristics'!L:L,MATCH($C147,'Policy Characteristics'!$C:$C,0))),"",INDEX('Policy Characteristics'!L:L,MATCH($C147,'Policy Characteristics'!$C:$C,0)))</f>
        <v>building-energy-efficiency-standards.html</v>
      </c>
    </row>
    <row r="148" spans="1:18" s="293" customFormat="1" x14ac:dyDescent="0.25">
      <c r="A148" s="293" t="str">
        <f>IF(ISBLANK(INDEX('Policy Characteristics'!A:A,MATCH($C148,'Policy Characteristics'!$C:$C,0))),"",INDEX('Policy Characteristics'!A:A,MATCH($C148,'Policy Characteristics'!$C:$C,0)))</f>
        <v>Buildings and Appliances</v>
      </c>
      <c r="B148" s="294" t="str">
        <f>IF(ISBLANK(INDEX('Policy Characteristics'!B:B,MATCH($C148,'Policy Characteristics'!$C:$C,0))),"",INDEX('Policy Characteristics'!B:B,MATCH($C148,'Policy Characteristics'!$C:$C,0)))</f>
        <v>Building Energy Efficiency Standards</v>
      </c>
      <c r="C148" s="293" t="str">
        <f t="shared" si="12"/>
        <v>Reduction in E Use Allowed by Component Eff Std</v>
      </c>
      <c r="D148" s="298" t="s">
        <v>664</v>
      </c>
      <c r="E148" s="298" t="s">
        <v>672</v>
      </c>
      <c r="F148" s="298" t="s">
        <v>665</v>
      </c>
      <c r="G148" s="298" t="s">
        <v>673</v>
      </c>
      <c r="H148" s="20">
        <v>151</v>
      </c>
      <c r="I148" s="295" t="s">
        <v>624</v>
      </c>
      <c r="J148" s="296" t="str">
        <f>IF(ISBLANK(INDEX('Policy Characteristics'!D:D,MATCH($C148,'Policy Characteristics'!$C:$C,0))),"",INDEX('Policy Characteristics'!D:D,MATCH($C148,'Policy Characteristics'!$C:$C,0)))</f>
        <v>Building Energy Efficiency Standards</v>
      </c>
      <c r="K148" s="293" t="str">
        <f>IF(ISBLANK(INDEX('Policy Characteristics'!E:E,MATCH($C148,'Policy Characteristics'!$C:$C,0))),"",INDEX('Policy Characteristics'!E:E,MATCH($C148,'Policy Characteristics'!$C:$C,0)))</f>
        <v>bldgs efficiency standards</v>
      </c>
      <c r="L148" s="237">
        <f>IF(ISBLANK(INDEX('Policy Characteristics'!F:F,MATCH($C148,'Policy Characteristics'!$C:$C,0))),"",INDEX('Policy Characteristics'!F:F,MATCH($C148,'Policy Characteristics'!$C:$C,0)))</f>
        <v>0</v>
      </c>
      <c r="M148" s="237">
        <f>IF(ISBLANK(INDEX('Policy Characteristics'!G:G,MATCH($C148,'Policy Characteristics'!$C:$C,0))),"",INDEX('Policy Characteristics'!G:G,MATCH($C148,'Policy Characteristics'!$C:$C,0)))</f>
        <v>0.75</v>
      </c>
      <c r="N148" s="237">
        <f>IF(ISBLANK(INDEX('Policy Characteristics'!H:H,MATCH($C148,'Policy Characteristics'!$C:$C,0))),"",INDEX('Policy Characteristics'!H:H,MATCH($C148,'Policy Characteristics'!$C:$C,0)))</f>
        <v>0.01</v>
      </c>
      <c r="O148" s="293" t="str">
        <f>IF(ISBLANK(INDEX('Policy Characteristics'!I:I,MATCH($C148,'Policy Characteristics'!$C:$C,0))),"",INDEX('Policy Characteristics'!I:I,MATCH($C148,'Policy Characteristics'!$C:$C,0)))</f>
        <v>% reduction in energy use</v>
      </c>
      <c r="P148" s="29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8" s="293" t="str">
        <f>IF(ISBLANK(INDEX('Policy Characteristics'!K:K,MATCH($C148,'Policy Characteristics'!$C:$C,0))),"",INDEX('Policy Characteristics'!K:K,MATCH($C148,'Policy Characteristics'!$C:$C,0)))</f>
        <v>buildings-sector-main.html#eff-stds</v>
      </c>
      <c r="R148" s="293" t="str">
        <f>IF(ISBLANK(INDEX('Policy Characteristics'!L:L,MATCH($C148,'Policy Characteristics'!$C:$C,0))),"",INDEX('Policy Characteristics'!L:L,MATCH($C148,'Policy Characteristics'!$C:$C,0)))</f>
        <v>building-energy-efficiency-standards.html</v>
      </c>
    </row>
    <row r="149" spans="1:18" s="293" customFormat="1" x14ac:dyDescent="0.25">
      <c r="A149" s="293" t="str">
        <f>IF(ISBLANK(INDEX('Policy Characteristics'!A:A,MATCH($C149,'Policy Characteristics'!$C:$C,0))),"",INDEX('Policy Characteristics'!A:A,MATCH($C149,'Policy Characteristics'!$C:$C,0)))</f>
        <v>Buildings and Appliances</v>
      </c>
      <c r="B149" s="294" t="str">
        <f>IF(ISBLANK(INDEX('Policy Characteristics'!B:B,MATCH($C149,'Policy Characteristics'!$C:$C,0))),"",INDEX('Policy Characteristics'!B:B,MATCH($C149,'Policy Characteristics'!$C:$C,0)))</f>
        <v>Building Energy Efficiency Standards</v>
      </c>
      <c r="C149" s="293" t="str">
        <f t="shared" si="12"/>
        <v>Reduction in E Use Allowed by Component Eff Std</v>
      </c>
      <c r="D149" s="298" t="s">
        <v>676</v>
      </c>
      <c r="E149" s="298" t="s">
        <v>672</v>
      </c>
      <c r="F149" s="298" t="s">
        <v>677</v>
      </c>
      <c r="G149" s="298" t="s">
        <v>673</v>
      </c>
      <c r="H149" s="20">
        <v>152</v>
      </c>
      <c r="I149" s="295" t="s">
        <v>624</v>
      </c>
      <c r="J149" s="296" t="str">
        <f>IF(ISBLANK(INDEX('Policy Characteristics'!D:D,MATCH($C149,'Policy Characteristics'!$C:$C,0))),"",INDEX('Policy Characteristics'!D:D,MATCH($C149,'Policy Characteristics'!$C:$C,0)))</f>
        <v>Building Energy Efficiency Standards</v>
      </c>
      <c r="K149" s="293" t="str">
        <f>IF(ISBLANK(INDEX('Policy Characteristics'!E:E,MATCH($C149,'Policy Characteristics'!$C:$C,0))),"",INDEX('Policy Characteristics'!E:E,MATCH($C149,'Policy Characteristics'!$C:$C,0)))</f>
        <v>bldgs efficiency standards</v>
      </c>
      <c r="L149" s="237">
        <f>IF(ISBLANK(INDEX('Policy Characteristics'!F:F,MATCH($C149,'Policy Characteristics'!$C:$C,0))),"",INDEX('Policy Characteristics'!F:F,MATCH($C149,'Policy Characteristics'!$C:$C,0)))</f>
        <v>0</v>
      </c>
      <c r="M149" s="237">
        <f>IF(ISBLANK(INDEX('Policy Characteristics'!G:G,MATCH($C149,'Policy Characteristics'!$C:$C,0))),"",INDEX('Policy Characteristics'!G:G,MATCH($C149,'Policy Characteristics'!$C:$C,0)))</f>
        <v>0.75</v>
      </c>
      <c r="N149" s="237">
        <f>IF(ISBLANK(INDEX('Policy Characteristics'!H:H,MATCH($C149,'Policy Characteristics'!$C:$C,0))),"",INDEX('Policy Characteristics'!H:H,MATCH($C149,'Policy Characteristics'!$C:$C,0)))</f>
        <v>0.01</v>
      </c>
      <c r="O149" s="293" t="str">
        <f>IF(ISBLANK(INDEX('Policy Characteristics'!I:I,MATCH($C149,'Policy Characteristics'!$C:$C,0))),"",INDEX('Policy Characteristics'!I:I,MATCH($C149,'Policy Characteristics'!$C:$C,0)))</f>
        <v>% reduction in energy use</v>
      </c>
      <c r="P149" s="29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49" s="293" t="str">
        <f>IF(ISBLANK(INDEX('Policy Characteristics'!K:K,MATCH($C149,'Policy Characteristics'!$C:$C,0))),"",INDEX('Policy Characteristics'!K:K,MATCH($C149,'Policy Characteristics'!$C:$C,0)))</f>
        <v>buildings-sector-main.html#eff-stds</v>
      </c>
      <c r="R149" s="293" t="str">
        <f>IF(ISBLANK(INDEX('Policy Characteristics'!L:L,MATCH($C149,'Policy Characteristics'!$C:$C,0))),"",INDEX('Policy Characteristics'!L:L,MATCH($C149,'Policy Characteristics'!$C:$C,0)))</f>
        <v>building-energy-efficiency-standards.html</v>
      </c>
    </row>
    <row r="150" spans="1:18" s="293" customFormat="1" x14ac:dyDescent="0.25">
      <c r="A150" s="293" t="str">
        <f>IF(ISBLANK(INDEX('Policy Characteristics'!A:A,MATCH($C150,'Policy Characteristics'!$C:$C,0))),"",INDEX('Policy Characteristics'!A:A,MATCH($C150,'Policy Characteristics'!$C:$C,0)))</f>
        <v>Buildings and Appliances</v>
      </c>
      <c r="B150" s="294" t="str">
        <f>IF(ISBLANK(INDEX('Policy Characteristics'!B:B,MATCH($C150,'Policy Characteristics'!$C:$C,0))),"",INDEX('Policy Characteristics'!B:B,MATCH($C150,'Policy Characteristics'!$C:$C,0)))</f>
        <v>Building Energy Efficiency Standards</v>
      </c>
      <c r="C150" s="293" t="str">
        <f t="shared" si="12"/>
        <v>Reduction in E Use Allowed by Component Eff Std</v>
      </c>
      <c r="D150" s="298" t="s">
        <v>666</v>
      </c>
      <c r="E150" s="298" t="s">
        <v>672</v>
      </c>
      <c r="F150" s="298" t="s">
        <v>667</v>
      </c>
      <c r="G150" s="298" t="s">
        <v>673</v>
      </c>
      <c r="H150" s="20">
        <v>153</v>
      </c>
      <c r="I150" s="295" t="s">
        <v>624</v>
      </c>
      <c r="J150" s="296" t="str">
        <f>IF(ISBLANK(INDEX('Policy Characteristics'!D:D,MATCH($C150,'Policy Characteristics'!$C:$C,0))),"",INDEX('Policy Characteristics'!D:D,MATCH($C150,'Policy Characteristics'!$C:$C,0)))</f>
        <v>Building Energy Efficiency Standards</v>
      </c>
      <c r="K150" s="293" t="str">
        <f>IF(ISBLANK(INDEX('Policy Characteristics'!E:E,MATCH($C150,'Policy Characteristics'!$C:$C,0))),"",INDEX('Policy Characteristics'!E:E,MATCH($C150,'Policy Characteristics'!$C:$C,0)))</f>
        <v>bldgs efficiency standards</v>
      </c>
      <c r="L150" s="237">
        <f>IF(ISBLANK(INDEX('Policy Characteristics'!F:F,MATCH($C150,'Policy Characteristics'!$C:$C,0))),"",INDEX('Policy Characteristics'!F:F,MATCH($C150,'Policy Characteristics'!$C:$C,0)))</f>
        <v>0</v>
      </c>
      <c r="M150" s="237">
        <f>IF(ISBLANK(INDEX('Policy Characteristics'!G:G,MATCH($C150,'Policy Characteristics'!$C:$C,0))),"",INDEX('Policy Characteristics'!G:G,MATCH($C150,'Policy Characteristics'!$C:$C,0)))</f>
        <v>0.75</v>
      </c>
      <c r="N150" s="237">
        <f>IF(ISBLANK(INDEX('Policy Characteristics'!H:H,MATCH($C150,'Policy Characteristics'!$C:$C,0))),"",INDEX('Policy Characteristics'!H:H,MATCH($C150,'Policy Characteristics'!$C:$C,0)))</f>
        <v>0.01</v>
      </c>
      <c r="O150" s="293" t="str">
        <f>IF(ISBLANK(INDEX('Policy Characteristics'!I:I,MATCH($C150,'Policy Characteristics'!$C:$C,0))),"",INDEX('Policy Characteristics'!I:I,MATCH($C150,'Policy Characteristics'!$C:$C,0)))</f>
        <v>% reduction in energy use</v>
      </c>
      <c r="P150" s="29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0" s="293" t="str">
        <f>IF(ISBLANK(INDEX('Policy Characteristics'!K:K,MATCH($C150,'Policy Characteristics'!$C:$C,0))),"",INDEX('Policy Characteristics'!K:K,MATCH($C150,'Policy Characteristics'!$C:$C,0)))</f>
        <v>buildings-sector-main.html#eff-stds</v>
      </c>
      <c r="R150" s="293" t="str">
        <f>IF(ISBLANK(INDEX('Policy Characteristics'!L:L,MATCH($C150,'Policy Characteristics'!$C:$C,0))),"",INDEX('Policy Characteristics'!L:L,MATCH($C150,'Policy Characteristics'!$C:$C,0)))</f>
        <v>building-energy-efficiency-standards.html</v>
      </c>
    </row>
    <row r="151" spans="1:18" s="293" customFormat="1" x14ac:dyDescent="0.25">
      <c r="A151" s="293" t="str">
        <f>IF(ISBLANK(INDEX('Policy Characteristics'!A:A,MATCH($C151,'Policy Characteristics'!$C:$C,0))),"",INDEX('Policy Characteristics'!A:A,MATCH($C151,'Policy Characteristics'!$C:$C,0)))</f>
        <v>Buildings and Appliances</v>
      </c>
      <c r="B151" s="294" t="str">
        <f>IF(ISBLANK(INDEX('Policy Characteristics'!B:B,MATCH($C151,'Policy Characteristics'!$C:$C,0))),"",INDEX('Policy Characteristics'!B:B,MATCH($C151,'Policy Characteristics'!$C:$C,0)))</f>
        <v>Building Energy Efficiency Standards</v>
      </c>
      <c r="C151" s="293" t="str">
        <f t="shared" si="12"/>
        <v>Reduction in E Use Allowed by Component Eff Std</v>
      </c>
      <c r="D151" s="298" t="s">
        <v>668</v>
      </c>
      <c r="E151" s="298" t="s">
        <v>672</v>
      </c>
      <c r="F151" s="298" t="s">
        <v>669</v>
      </c>
      <c r="G151" s="298" t="s">
        <v>673</v>
      </c>
      <c r="H151" s="20">
        <v>154</v>
      </c>
      <c r="I151" s="295" t="s">
        <v>624</v>
      </c>
      <c r="J151" s="296" t="str">
        <f>IF(ISBLANK(INDEX('Policy Characteristics'!D:D,MATCH($C151,'Policy Characteristics'!$C:$C,0))),"",INDEX('Policy Characteristics'!D:D,MATCH($C151,'Policy Characteristics'!$C:$C,0)))</f>
        <v>Building Energy Efficiency Standards</v>
      </c>
      <c r="K151" s="293" t="str">
        <f>IF(ISBLANK(INDEX('Policy Characteristics'!E:E,MATCH($C151,'Policy Characteristics'!$C:$C,0))),"",INDEX('Policy Characteristics'!E:E,MATCH($C151,'Policy Characteristics'!$C:$C,0)))</f>
        <v>bldgs efficiency standards</v>
      </c>
      <c r="L151" s="237">
        <f>IF(ISBLANK(INDEX('Policy Characteristics'!F:F,MATCH($C151,'Policy Characteristics'!$C:$C,0))),"",INDEX('Policy Characteristics'!F:F,MATCH($C151,'Policy Characteristics'!$C:$C,0)))</f>
        <v>0</v>
      </c>
      <c r="M151" s="237">
        <f>IF(ISBLANK(INDEX('Policy Characteristics'!G:G,MATCH($C151,'Policy Characteristics'!$C:$C,0))),"",INDEX('Policy Characteristics'!G:G,MATCH($C151,'Policy Characteristics'!$C:$C,0)))</f>
        <v>0.75</v>
      </c>
      <c r="N151" s="237">
        <f>IF(ISBLANK(INDEX('Policy Characteristics'!H:H,MATCH($C151,'Policy Characteristics'!$C:$C,0))),"",INDEX('Policy Characteristics'!H:H,MATCH($C151,'Policy Characteristics'!$C:$C,0)))</f>
        <v>0.01</v>
      </c>
      <c r="O151" s="293" t="str">
        <f>IF(ISBLANK(INDEX('Policy Characteristics'!I:I,MATCH($C151,'Policy Characteristics'!$C:$C,0))),"",INDEX('Policy Characteristics'!I:I,MATCH($C151,'Policy Characteristics'!$C:$C,0)))</f>
        <v>% reduction in energy use</v>
      </c>
      <c r="P151" s="29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1" s="293" t="str">
        <f>IF(ISBLANK(INDEX('Policy Characteristics'!K:K,MATCH($C151,'Policy Characteristics'!$C:$C,0))),"",INDEX('Policy Characteristics'!K:K,MATCH($C151,'Policy Characteristics'!$C:$C,0)))</f>
        <v>buildings-sector-main.html#eff-stds</v>
      </c>
      <c r="R151" s="293" t="str">
        <f>IF(ISBLANK(INDEX('Policy Characteristics'!L:L,MATCH($C151,'Policy Characteristics'!$C:$C,0))),"",INDEX('Policy Characteristics'!L:L,MATCH($C151,'Policy Characteristics'!$C:$C,0)))</f>
        <v>building-energy-efficiency-standards.html</v>
      </c>
    </row>
    <row r="152" spans="1:18" s="293" customFormat="1" x14ac:dyDescent="0.25">
      <c r="A152" s="293" t="str">
        <f>IF(ISBLANK(INDEX('Policy Characteristics'!A:A,MATCH($C152,'Policy Characteristics'!$C:$C,0))),"",INDEX('Policy Characteristics'!A:A,MATCH($C152,'Policy Characteristics'!$C:$C,0)))</f>
        <v>Buildings and Appliances</v>
      </c>
      <c r="B152" s="294" t="str">
        <f>IF(ISBLANK(INDEX('Policy Characteristics'!B:B,MATCH($C152,'Policy Characteristics'!$C:$C,0))),"",INDEX('Policy Characteristics'!B:B,MATCH($C152,'Policy Characteristics'!$C:$C,0)))</f>
        <v>Building Energy Efficiency Standards</v>
      </c>
      <c r="C152" s="293" t="str">
        <f t="shared" si="12"/>
        <v>Reduction in E Use Allowed by Component Eff Std</v>
      </c>
      <c r="D152" s="298" t="s">
        <v>670</v>
      </c>
      <c r="E152" s="298" t="s">
        <v>672</v>
      </c>
      <c r="F152" s="298" t="s">
        <v>671</v>
      </c>
      <c r="G152" s="298" t="s">
        <v>673</v>
      </c>
      <c r="H152" s="20">
        <v>155</v>
      </c>
      <c r="I152" s="295" t="s">
        <v>624</v>
      </c>
      <c r="J152" s="296" t="str">
        <f>IF(ISBLANK(INDEX('Policy Characteristics'!D:D,MATCH($C152,'Policy Characteristics'!$C:$C,0))),"",INDEX('Policy Characteristics'!D:D,MATCH($C152,'Policy Characteristics'!$C:$C,0)))</f>
        <v>Building Energy Efficiency Standards</v>
      </c>
      <c r="K152" s="293" t="str">
        <f>IF(ISBLANK(INDEX('Policy Characteristics'!E:E,MATCH($C152,'Policy Characteristics'!$C:$C,0))),"",INDEX('Policy Characteristics'!E:E,MATCH($C152,'Policy Characteristics'!$C:$C,0)))</f>
        <v>bldgs efficiency standards</v>
      </c>
      <c r="L152" s="237">
        <f>IF(ISBLANK(INDEX('Policy Characteristics'!F:F,MATCH($C152,'Policy Characteristics'!$C:$C,0))),"",INDEX('Policy Characteristics'!F:F,MATCH($C152,'Policy Characteristics'!$C:$C,0)))</f>
        <v>0</v>
      </c>
      <c r="M152" s="237">
        <f>IF(ISBLANK(INDEX('Policy Characteristics'!G:G,MATCH($C152,'Policy Characteristics'!$C:$C,0))),"",INDEX('Policy Characteristics'!G:G,MATCH($C152,'Policy Characteristics'!$C:$C,0)))</f>
        <v>0.75</v>
      </c>
      <c r="N152" s="237">
        <f>IF(ISBLANK(INDEX('Policy Characteristics'!H:H,MATCH($C152,'Policy Characteristics'!$C:$C,0))),"",INDEX('Policy Characteristics'!H:H,MATCH($C152,'Policy Characteristics'!$C:$C,0)))</f>
        <v>0.01</v>
      </c>
      <c r="O152" s="293" t="str">
        <f>IF(ISBLANK(INDEX('Policy Characteristics'!I:I,MATCH($C152,'Policy Characteristics'!$C:$C,0))),"",INDEX('Policy Characteristics'!I:I,MATCH($C152,'Policy Characteristics'!$C:$C,0)))</f>
        <v>% reduction in energy use</v>
      </c>
      <c r="P152" s="29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2" s="293" t="str">
        <f>IF(ISBLANK(INDEX('Policy Characteristics'!K:K,MATCH($C152,'Policy Characteristics'!$C:$C,0))),"",INDEX('Policy Characteristics'!K:K,MATCH($C152,'Policy Characteristics'!$C:$C,0)))</f>
        <v>buildings-sector-main.html#eff-stds</v>
      </c>
      <c r="R152" s="293" t="str">
        <f>IF(ISBLANK(INDEX('Policy Characteristics'!L:L,MATCH($C152,'Policy Characteristics'!$C:$C,0))),"",INDEX('Policy Characteristics'!L:L,MATCH($C152,'Policy Characteristics'!$C:$C,0)))</f>
        <v>building-energy-efficiency-standards.html</v>
      </c>
    </row>
    <row r="153" spans="1:18" s="293" customFormat="1" x14ac:dyDescent="0.25">
      <c r="A153" s="293" t="str">
        <f>IF(ISBLANK(INDEX('Policy Characteristics'!A:A,MATCH($C153,'Policy Characteristics'!$C:$C,0))),"",INDEX('Policy Characteristics'!A:A,MATCH($C153,'Policy Characteristics'!$C:$C,0)))</f>
        <v>Buildings and Appliances</v>
      </c>
      <c r="B153" s="294" t="str">
        <f>IF(ISBLANK(INDEX('Policy Characteristics'!B:B,MATCH($C153,'Policy Characteristics'!$C:$C,0))),"",INDEX('Policy Characteristics'!B:B,MATCH($C153,'Policy Characteristics'!$C:$C,0)))</f>
        <v>Building Energy Efficiency Standards</v>
      </c>
      <c r="C153" s="293" t="str">
        <f t="shared" si="12"/>
        <v>Reduction in E Use Allowed by Component Eff Std</v>
      </c>
      <c r="D153" s="298" t="s">
        <v>660</v>
      </c>
      <c r="E153" s="298" t="s">
        <v>674</v>
      </c>
      <c r="F153" s="298" t="s">
        <v>662</v>
      </c>
      <c r="G153" s="298" t="s">
        <v>675</v>
      </c>
      <c r="H153" s="20">
        <v>156</v>
      </c>
      <c r="I153" s="295" t="s">
        <v>624</v>
      </c>
      <c r="J153" s="296" t="str">
        <f>IF(ISBLANK(INDEX('Policy Characteristics'!D:D,MATCH($C153,'Policy Characteristics'!$C:$C,0))),"",INDEX('Policy Characteristics'!D:D,MATCH($C153,'Policy Characteristics'!$C:$C,0)))</f>
        <v>Building Energy Efficiency Standards</v>
      </c>
      <c r="K153" s="293" t="str">
        <f>IF(ISBLANK(INDEX('Policy Characteristics'!E:E,MATCH($C153,'Policy Characteristics'!$C:$C,0))),"",INDEX('Policy Characteristics'!E:E,MATCH($C153,'Policy Characteristics'!$C:$C,0)))</f>
        <v>bldgs efficiency standards</v>
      </c>
      <c r="L153" s="237">
        <f>IF(ISBLANK(INDEX('Policy Characteristics'!F:F,MATCH($C153,'Policy Characteristics'!$C:$C,0))),"",INDEX('Policy Characteristics'!F:F,MATCH($C153,'Policy Characteristics'!$C:$C,0)))</f>
        <v>0</v>
      </c>
      <c r="M153" s="237">
        <f>IF(ISBLANK(INDEX('Policy Characteristics'!G:G,MATCH($C153,'Policy Characteristics'!$C:$C,0))),"",INDEX('Policy Characteristics'!G:G,MATCH($C153,'Policy Characteristics'!$C:$C,0)))</f>
        <v>0.75</v>
      </c>
      <c r="N153" s="237">
        <f>IF(ISBLANK(INDEX('Policy Characteristics'!H:H,MATCH($C153,'Policy Characteristics'!$C:$C,0))),"",INDEX('Policy Characteristics'!H:H,MATCH($C153,'Policy Characteristics'!$C:$C,0)))</f>
        <v>0.01</v>
      </c>
      <c r="O153" s="293" t="str">
        <f>IF(ISBLANK(INDEX('Policy Characteristics'!I:I,MATCH($C153,'Policy Characteristics'!$C:$C,0))),"",INDEX('Policy Characteristics'!I:I,MATCH($C153,'Policy Characteristics'!$C:$C,0)))</f>
        <v>% reduction in energy use</v>
      </c>
      <c r="P153" s="29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3" s="293" t="str">
        <f>IF(ISBLANK(INDEX('Policy Characteristics'!K:K,MATCH($C153,'Policy Characteristics'!$C:$C,0))),"",INDEX('Policy Characteristics'!K:K,MATCH($C153,'Policy Characteristics'!$C:$C,0)))</f>
        <v>buildings-sector-main.html#eff-stds</v>
      </c>
      <c r="R153" s="293" t="str">
        <f>IF(ISBLANK(INDEX('Policy Characteristics'!L:L,MATCH($C153,'Policy Characteristics'!$C:$C,0))),"",INDEX('Policy Characteristics'!L:L,MATCH($C153,'Policy Characteristics'!$C:$C,0)))</f>
        <v>building-energy-efficiency-standards.html</v>
      </c>
    </row>
    <row r="154" spans="1:18" s="293" customFormat="1" x14ac:dyDescent="0.25">
      <c r="A154" s="293" t="str">
        <f>IF(ISBLANK(INDEX('Policy Characteristics'!A:A,MATCH($C154,'Policy Characteristics'!$C:$C,0))),"",INDEX('Policy Characteristics'!A:A,MATCH($C154,'Policy Characteristics'!$C:$C,0)))</f>
        <v>Buildings and Appliances</v>
      </c>
      <c r="B154" s="294" t="str">
        <f>IF(ISBLANK(INDEX('Policy Characteristics'!B:B,MATCH($C154,'Policy Characteristics'!$C:$C,0))),"",INDEX('Policy Characteristics'!B:B,MATCH($C154,'Policy Characteristics'!$C:$C,0)))</f>
        <v>Building Energy Efficiency Standards</v>
      </c>
      <c r="C154" s="293" t="str">
        <f t="shared" si="12"/>
        <v>Reduction in E Use Allowed by Component Eff Std</v>
      </c>
      <c r="D154" s="298" t="s">
        <v>664</v>
      </c>
      <c r="E154" s="298" t="s">
        <v>674</v>
      </c>
      <c r="F154" s="298" t="s">
        <v>665</v>
      </c>
      <c r="G154" s="298" t="s">
        <v>675</v>
      </c>
      <c r="H154" s="20">
        <v>157</v>
      </c>
      <c r="I154" s="295" t="s">
        <v>624</v>
      </c>
      <c r="J154" s="296" t="str">
        <f>IF(ISBLANK(INDEX('Policy Characteristics'!D:D,MATCH($C154,'Policy Characteristics'!$C:$C,0))),"",INDEX('Policy Characteristics'!D:D,MATCH($C154,'Policy Characteristics'!$C:$C,0)))</f>
        <v>Building Energy Efficiency Standards</v>
      </c>
      <c r="K154" s="293" t="str">
        <f>IF(ISBLANK(INDEX('Policy Characteristics'!E:E,MATCH($C154,'Policy Characteristics'!$C:$C,0))),"",INDEX('Policy Characteristics'!E:E,MATCH($C154,'Policy Characteristics'!$C:$C,0)))</f>
        <v>bldgs efficiency standards</v>
      </c>
      <c r="L154" s="237">
        <f>IF(ISBLANK(INDEX('Policy Characteristics'!F:F,MATCH($C154,'Policy Characteristics'!$C:$C,0))),"",INDEX('Policy Characteristics'!F:F,MATCH($C154,'Policy Characteristics'!$C:$C,0)))</f>
        <v>0</v>
      </c>
      <c r="M154" s="237">
        <f>IF(ISBLANK(INDEX('Policy Characteristics'!G:G,MATCH($C154,'Policy Characteristics'!$C:$C,0))),"",INDEX('Policy Characteristics'!G:G,MATCH($C154,'Policy Characteristics'!$C:$C,0)))</f>
        <v>0.75</v>
      </c>
      <c r="N154" s="237">
        <f>IF(ISBLANK(INDEX('Policy Characteristics'!H:H,MATCH($C154,'Policy Characteristics'!$C:$C,0))),"",INDEX('Policy Characteristics'!H:H,MATCH($C154,'Policy Characteristics'!$C:$C,0)))</f>
        <v>0.01</v>
      </c>
      <c r="O154" s="293" t="str">
        <f>IF(ISBLANK(INDEX('Policy Characteristics'!I:I,MATCH($C154,'Policy Characteristics'!$C:$C,0))),"",INDEX('Policy Characteristics'!I:I,MATCH($C154,'Policy Characteristics'!$C:$C,0)))</f>
        <v>% reduction in energy use</v>
      </c>
      <c r="P154" s="29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4" s="293" t="str">
        <f>IF(ISBLANK(INDEX('Policy Characteristics'!K:K,MATCH($C154,'Policy Characteristics'!$C:$C,0))),"",INDEX('Policy Characteristics'!K:K,MATCH($C154,'Policy Characteristics'!$C:$C,0)))</f>
        <v>buildings-sector-main.html#eff-stds</v>
      </c>
      <c r="R154" s="293" t="str">
        <f>IF(ISBLANK(INDEX('Policy Characteristics'!L:L,MATCH($C154,'Policy Characteristics'!$C:$C,0))),"",INDEX('Policy Characteristics'!L:L,MATCH($C154,'Policy Characteristics'!$C:$C,0)))</f>
        <v>building-energy-efficiency-standards.html</v>
      </c>
    </row>
    <row r="155" spans="1:18" s="293" customFormat="1" x14ac:dyDescent="0.25">
      <c r="A155" s="293" t="str">
        <f>IF(ISBLANK(INDEX('Policy Characteristics'!A:A,MATCH($C155,'Policy Characteristics'!$C:$C,0))),"",INDEX('Policy Characteristics'!A:A,MATCH($C155,'Policy Characteristics'!$C:$C,0)))</f>
        <v>Buildings and Appliances</v>
      </c>
      <c r="B155" s="294" t="str">
        <f>IF(ISBLANK(INDEX('Policy Characteristics'!B:B,MATCH($C155,'Policy Characteristics'!$C:$C,0))),"",INDEX('Policy Characteristics'!B:B,MATCH($C155,'Policy Characteristics'!$C:$C,0)))</f>
        <v>Building Energy Efficiency Standards</v>
      </c>
      <c r="C155" s="293" t="str">
        <f t="shared" si="12"/>
        <v>Reduction in E Use Allowed by Component Eff Std</v>
      </c>
      <c r="D155" s="298" t="s">
        <v>676</v>
      </c>
      <c r="E155" s="298" t="s">
        <v>674</v>
      </c>
      <c r="F155" s="298" t="s">
        <v>677</v>
      </c>
      <c r="G155" s="298" t="s">
        <v>675</v>
      </c>
      <c r="H155" s="20">
        <v>158</v>
      </c>
      <c r="I155" s="295" t="s">
        <v>624</v>
      </c>
      <c r="J155" s="296" t="str">
        <f>IF(ISBLANK(INDEX('Policy Characteristics'!D:D,MATCH($C155,'Policy Characteristics'!$C:$C,0))),"",INDEX('Policy Characteristics'!D:D,MATCH($C155,'Policy Characteristics'!$C:$C,0)))</f>
        <v>Building Energy Efficiency Standards</v>
      </c>
      <c r="K155" s="293" t="str">
        <f>IF(ISBLANK(INDEX('Policy Characteristics'!E:E,MATCH($C155,'Policy Characteristics'!$C:$C,0))),"",INDEX('Policy Characteristics'!E:E,MATCH($C155,'Policy Characteristics'!$C:$C,0)))</f>
        <v>bldgs efficiency standards</v>
      </c>
      <c r="L155" s="237">
        <f>IF(ISBLANK(INDEX('Policy Characteristics'!F:F,MATCH($C155,'Policy Characteristics'!$C:$C,0))),"",INDEX('Policy Characteristics'!F:F,MATCH($C155,'Policy Characteristics'!$C:$C,0)))</f>
        <v>0</v>
      </c>
      <c r="M155" s="237">
        <f>IF(ISBLANK(INDEX('Policy Characteristics'!G:G,MATCH($C155,'Policy Characteristics'!$C:$C,0))),"",INDEX('Policy Characteristics'!G:G,MATCH($C155,'Policy Characteristics'!$C:$C,0)))</f>
        <v>0.75</v>
      </c>
      <c r="N155" s="237">
        <f>IF(ISBLANK(INDEX('Policy Characteristics'!H:H,MATCH($C155,'Policy Characteristics'!$C:$C,0))),"",INDEX('Policy Characteristics'!H:H,MATCH($C155,'Policy Characteristics'!$C:$C,0)))</f>
        <v>0.01</v>
      </c>
      <c r="O155" s="293" t="str">
        <f>IF(ISBLANK(INDEX('Policy Characteristics'!I:I,MATCH($C155,'Policy Characteristics'!$C:$C,0))),"",INDEX('Policy Characteristics'!I:I,MATCH($C155,'Policy Characteristics'!$C:$C,0)))</f>
        <v>% reduction in energy use</v>
      </c>
      <c r="P155" s="29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5" s="293" t="str">
        <f>IF(ISBLANK(INDEX('Policy Characteristics'!K:K,MATCH($C155,'Policy Characteristics'!$C:$C,0))),"",INDEX('Policy Characteristics'!K:K,MATCH($C155,'Policy Characteristics'!$C:$C,0)))</f>
        <v>buildings-sector-main.html#eff-stds</v>
      </c>
      <c r="R155" s="293" t="str">
        <f>IF(ISBLANK(INDEX('Policy Characteristics'!L:L,MATCH($C155,'Policy Characteristics'!$C:$C,0))),"",INDEX('Policy Characteristics'!L:L,MATCH($C155,'Policy Characteristics'!$C:$C,0)))</f>
        <v>building-energy-efficiency-standards.html</v>
      </c>
    </row>
    <row r="156" spans="1:18" s="293" customFormat="1" x14ac:dyDescent="0.25">
      <c r="A156" s="293" t="str">
        <f>IF(ISBLANK(INDEX('Policy Characteristics'!A:A,MATCH($C156,'Policy Characteristics'!$C:$C,0))),"",INDEX('Policy Characteristics'!A:A,MATCH($C156,'Policy Characteristics'!$C:$C,0)))</f>
        <v>Buildings and Appliances</v>
      </c>
      <c r="B156" s="294" t="str">
        <f>IF(ISBLANK(INDEX('Policy Characteristics'!B:B,MATCH($C156,'Policy Characteristics'!$C:$C,0))),"",INDEX('Policy Characteristics'!B:B,MATCH($C156,'Policy Characteristics'!$C:$C,0)))</f>
        <v>Building Energy Efficiency Standards</v>
      </c>
      <c r="C156" s="293" t="str">
        <f t="shared" si="12"/>
        <v>Reduction in E Use Allowed by Component Eff Std</v>
      </c>
      <c r="D156" s="298" t="s">
        <v>666</v>
      </c>
      <c r="E156" s="298" t="s">
        <v>674</v>
      </c>
      <c r="F156" s="298" t="s">
        <v>667</v>
      </c>
      <c r="G156" s="298" t="s">
        <v>675</v>
      </c>
      <c r="H156" s="20">
        <v>159</v>
      </c>
      <c r="I156" s="295" t="s">
        <v>624</v>
      </c>
      <c r="J156" s="296" t="str">
        <f>IF(ISBLANK(INDEX('Policy Characteristics'!D:D,MATCH($C156,'Policy Characteristics'!$C:$C,0))),"",INDEX('Policy Characteristics'!D:D,MATCH($C156,'Policy Characteristics'!$C:$C,0)))</f>
        <v>Building Energy Efficiency Standards</v>
      </c>
      <c r="K156" s="293" t="str">
        <f>IF(ISBLANK(INDEX('Policy Characteristics'!E:E,MATCH($C156,'Policy Characteristics'!$C:$C,0))),"",INDEX('Policy Characteristics'!E:E,MATCH($C156,'Policy Characteristics'!$C:$C,0)))</f>
        <v>bldgs efficiency standards</v>
      </c>
      <c r="L156" s="237">
        <f>IF(ISBLANK(INDEX('Policy Characteristics'!F:F,MATCH($C156,'Policy Characteristics'!$C:$C,0))),"",INDEX('Policy Characteristics'!F:F,MATCH($C156,'Policy Characteristics'!$C:$C,0)))</f>
        <v>0</v>
      </c>
      <c r="M156" s="237">
        <f>IF(ISBLANK(INDEX('Policy Characteristics'!G:G,MATCH($C156,'Policy Characteristics'!$C:$C,0))),"",INDEX('Policy Characteristics'!G:G,MATCH($C156,'Policy Characteristics'!$C:$C,0)))</f>
        <v>0.75</v>
      </c>
      <c r="N156" s="237">
        <f>IF(ISBLANK(INDEX('Policy Characteristics'!H:H,MATCH($C156,'Policy Characteristics'!$C:$C,0))),"",INDEX('Policy Characteristics'!H:H,MATCH($C156,'Policy Characteristics'!$C:$C,0)))</f>
        <v>0.01</v>
      </c>
      <c r="O156" s="293" t="str">
        <f>IF(ISBLANK(INDEX('Policy Characteristics'!I:I,MATCH($C156,'Policy Characteristics'!$C:$C,0))),"",INDEX('Policy Characteristics'!I:I,MATCH($C156,'Policy Characteristics'!$C:$C,0)))</f>
        <v>% reduction in energy use</v>
      </c>
      <c r="P156" s="29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6" s="293" t="str">
        <f>IF(ISBLANK(INDEX('Policy Characteristics'!K:K,MATCH($C156,'Policy Characteristics'!$C:$C,0))),"",INDEX('Policy Characteristics'!K:K,MATCH($C156,'Policy Characteristics'!$C:$C,0)))</f>
        <v>buildings-sector-main.html#eff-stds</v>
      </c>
      <c r="R156" s="293" t="str">
        <f>IF(ISBLANK(INDEX('Policy Characteristics'!L:L,MATCH($C156,'Policy Characteristics'!$C:$C,0))),"",INDEX('Policy Characteristics'!L:L,MATCH($C156,'Policy Characteristics'!$C:$C,0)))</f>
        <v>building-energy-efficiency-standards.html</v>
      </c>
    </row>
    <row r="157" spans="1:18" s="293" customFormat="1" x14ac:dyDescent="0.25">
      <c r="A157" s="293" t="str">
        <f>IF(ISBLANK(INDEX('Policy Characteristics'!A:A,MATCH($C157,'Policy Characteristics'!$C:$C,0))),"",INDEX('Policy Characteristics'!A:A,MATCH($C157,'Policy Characteristics'!$C:$C,0)))</f>
        <v>Buildings and Appliances</v>
      </c>
      <c r="B157" s="294" t="str">
        <f>IF(ISBLANK(INDEX('Policy Characteristics'!B:B,MATCH($C157,'Policy Characteristics'!$C:$C,0))),"",INDEX('Policy Characteristics'!B:B,MATCH($C157,'Policy Characteristics'!$C:$C,0)))</f>
        <v>Building Energy Efficiency Standards</v>
      </c>
      <c r="C157" s="293" t="str">
        <f t="shared" si="12"/>
        <v>Reduction in E Use Allowed by Component Eff Std</v>
      </c>
      <c r="D157" s="298" t="s">
        <v>668</v>
      </c>
      <c r="E157" s="298" t="s">
        <v>674</v>
      </c>
      <c r="F157" s="298" t="s">
        <v>669</v>
      </c>
      <c r="G157" s="298" t="s">
        <v>675</v>
      </c>
      <c r="H157" s="20">
        <v>160</v>
      </c>
      <c r="I157" s="295" t="s">
        <v>624</v>
      </c>
      <c r="J157" s="296" t="str">
        <f>IF(ISBLANK(INDEX('Policy Characteristics'!D:D,MATCH($C157,'Policy Characteristics'!$C:$C,0))),"",INDEX('Policy Characteristics'!D:D,MATCH($C157,'Policy Characteristics'!$C:$C,0)))</f>
        <v>Building Energy Efficiency Standards</v>
      </c>
      <c r="K157" s="293" t="str">
        <f>IF(ISBLANK(INDEX('Policy Characteristics'!E:E,MATCH($C157,'Policy Characteristics'!$C:$C,0))),"",INDEX('Policy Characteristics'!E:E,MATCH($C157,'Policy Characteristics'!$C:$C,0)))</f>
        <v>bldgs efficiency standards</v>
      </c>
      <c r="L157" s="237">
        <f>IF(ISBLANK(INDEX('Policy Characteristics'!F:F,MATCH($C157,'Policy Characteristics'!$C:$C,0))),"",INDEX('Policy Characteristics'!F:F,MATCH($C157,'Policy Characteristics'!$C:$C,0)))</f>
        <v>0</v>
      </c>
      <c r="M157" s="237">
        <f>IF(ISBLANK(INDEX('Policy Characteristics'!G:G,MATCH($C157,'Policy Characteristics'!$C:$C,0))),"",INDEX('Policy Characteristics'!G:G,MATCH($C157,'Policy Characteristics'!$C:$C,0)))</f>
        <v>0.75</v>
      </c>
      <c r="N157" s="237">
        <f>IF(ISBLANK(INDEX('Policy Characteristics'!H:H,MATCH($C157,'Policy Characteristics'!$C:$C,0))),"",INDEX('Policy Characteristics'!H:H,MATCH($C157,'Policy Characteristics'!$C:$C,0)))</f>
        <v>0.01</v>
      </c>
      <c r="O157" s="293" t="str">
        <f>IF(ISBLANK(INDEX('Policy Characteristics'!I:I,MATCH($C157,'Policy Characteristics'!$C:$C,0))),"",INDEX('Policy Characteristics'!I:I,MATCH($C157,'Policy Characteristics'!$C:$C,0)))</f>
        <v>% reduction in energy use</v>
      </c>
      <c r="P157" s="29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7" s="293" t="str">
        <f>IF(ISBLANK(INDEX('Policy Characteristics'!K:K,MATCH($C157,'Policy Characteristics'!$C:$C,0))),"",INDEX('Policy Characteristics'!K:K,MATCH($C157,'Policy Characteristics'!$C:$C,0)))</f>
        <v>buildings-sector-main.html#eff-stds</v>
      </c>
      <c r="R157" s="293" t="str">
        <f>IF(ISBLANK(INDEX('Policy Characteristics'!L:L,MATCH($C157,'Policy Characteristics'!$C:$C,0))),"",INDEX('Policy Characteristics'!L:L,MATCH($C157,'Policy Characteristics'!$C:$C,0)))</f>
        <v>building-energy-efficiency-standards.html</v>
      </c>
    </row>
    <row r="158" spans="1:18" s="293" customFormat="1" x14ac:dyDescent="0.25">
      <c r="A158" s="293" t="str">
        <f>IF(ISBLANK(INDEX('Policy Characteristics'!A:A,MATCH($C158,'Policy Characteristics'!$C:$C,0))),"",INDEX('Policy Characteristics'!A:A,MATCH($C158,'Policy Characteristics'!$C:$C,0)))</f>
        <v>Buildings and Appliances</v>
      </c>
      <c r="B158" s="294" t="str">
        <f>IF(ISBLANK(INDEX('Policy Characteristics'!B:B,MATCH($C158,'Policy Characteristics'!$C:$C,0))),"",INDEX('Policy Characteristics'!B:B,MATCH($C158,'Policy Characteristics'!$C:$C,0)))</f>
        <v>Building Energy Efficiency Standards</v>
      </c>
      <c r="C158" s="293" t="str">
        <f t="shared" ref="C158" si="13">C$141</f>
        <v>Reduction in E Use Allowed by Component Eff Std</v>
      </c>
      <c r="D158" s="298" t="s">
        <v>670</v>
      </c>
      <c r="E158" s="298" t="s">
        <v>674</v>
      </c>
      <c r="F158" s="298" t="s">
        <v>671</v>
      </c>
      <c r="G158" s="298" t="s">
        <v>675</v>
      </c>
      <c r="H158" s="20">
        <v>161</v>
      </c>
      <c r="I158" s="295" t="s">
        <v>624</v>
      </c>
      <c r="J158" s="296" t="str">
        <f>IF(ISBLANK(INDEX('Policy Characteristics'!D:D,MATCH($C158,'Policy Characteristics'!$C:$C,0))),"",INDEX('Policy Characteristics'!D:D,MATCH($C158,'Policy Characteristics'!$C:$C,0)))</f>
        <v>Building Energy Efficiency Standards</v>
      </c>
      <c r="K158" s="293" t="str">
        <f>IF(ISBLANK(INDEX('Policy Characteristics'!E:E,MATCH($C158,'Policy Characteristics'!$C:$C,0))),"",INDEX('Policy Characteristics'!E:E,MATCH($C158,'Policy Characteristics'!$C:$C,0)))</f>
        <v>bldgs efficiency standards</v>
      </c>
      <c r="L158" s="237">
        <f>IF(ISBLANK(INDEX('Policy Characteristics'!F:F,MATCH($C158,'Policy Characteristics'!$C:$C,0))),"",INDEX('Policy Characteristics'!F:F,MATCH($C158,'Policy Characteristics'!$C:$C,0)))</f>
        <v>0</v>
      </c>
      <c r="M158" s="237">
        <f>IF(ISBLANK(INDEX('Policy Characteristics'!G:G,MATCH($C158,'Policy Characteristics'!$C:$C,0))),"",INDEX('Policy Characteristics'!G:G,MATCH($C158,'Policy Characteristics'!$C:$C,0)))</f>
        <v>0.75</v>
      </c>
      <c r="N158" s="237">
        <f>IF(ISBLANK(INDEX('Policy Characteristics'!H:H,MATCH($C158,'Policy Characteristics'!$C:$C,0))),"",INDEX('Policy Characteristics'!H:H,MATCH($C158,'Policy Characteristics'!$C:$C,0)))</f>
        <v>0.01</v>
      </c>
      <c r="O158" s="293" t="str">
        <f>IF(ISBLANK(INDEX('Policy Characteristics'!I:I,MATCH($C158,'Policy Characteristics'!$C:$C,0))),"",INDEX('Policy Characteristics'!I:I,MATCH($C158,'Policy Characteristics'!$C:$C,0)))</f>
        <v>% reduction in energy use</v>
      </c>
      <c r="P158" s="29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About 33% of Canadian homes are electrified, a policy setting of 33% % reduction in energy use would approximate the remaining homes in Canada becoming electrified.  The National Housing Strategy (CMHC) has a long term goal to reduce energy demand by 50%.</v>
      </c>
      <c r="Q158" s="293" t="str">
        <f>IF(ISBLANK(INDEX('Policy Characteristics'!K:K,MATCH($C158,'Policy Characteristics'!$C:$C,0))),"",INDEX('Policy Characteristics'!K:K,MATCH($C158,'Policy Characteristics'!$C:$C,0)))</f>
        <v>buildings-sector-main.html#eff-stds</v>
      </c>
      <c r="R158" s="293" t="str">
        <f>IF(ISBLANK(INDEX('Policy Characteristics'!L:L,MATCH($C158,'Policy Characteristics'!$C:$C,0))),"",INDEX('Policy Characteristics'!L:L,MATCH($C158,'Policy Characteristics'!$C:$C,0)))</f>
        <v>building-energy-efficiency-standards.html</v>
      </c>
    </row>
    <row r="159" spans="1:18" s="293" customFormat="1" x14ac:dyDescent="0.25">
      <c r="A159" s="293" t="str">
        <f>IF(ISBLANK(INDEX('Policy Characteristics'!A:A,MATCH($C159,'Policy Characteristics'!$C:$C,0))),"",INDEX('Policy Characteristics'!A:A,MATCH($C159,'Policy Characteristics'!$C:$C,0)))</f>
        <v>Buildings and Appliances</v>
      </c>
      <c r="B159" s="294" t="str">
        <f>IF(ISBLANK(INDEX('Policy Characteristics'!B:B,MATCH($C159,'Policy Characteristics'!$C:$C,0))),"",INDEX('Policy Characteristics'!B:B,MATCH($C159,'Policy Characteristics'!$C:$C,0)))</f>
        <v>Contractor Training</v>
      </c>
      <c r="C159" t="s">
        <v>157</v>
      </c>
      <c r="D159" s="298"/>
      <c r="E159" s="298"/>
      <c r="F159" s="298"/>
      <c r="G159" s="298"/>
      <c r="H159" s="20">
        <v>19</v>
      </c>
      <c r="I159" s="295" t="s">
        <v>624</v>
      </c>
      <c r="J159" s="296" t="str">
        <f>IF(ISBLANK(INDEX('Policy Characteristics'!D:D,MATCH($C159,'Policy Characteristics'!$C:$C,0))),"",INDEX('Policy Characteristics'!D:D,MATCH($C159,'Policy Characteristics'!$C:$C,0)))</f>
        <v>Contractor Training</v>
      </c>
      <c r="K159" s="293" t="str">
        <f>IF(ISBLANK(INDEX('Policy Characteristics'!E:E,MATCH($C159,'Policy Characteristics'!$C:$C,0))),"",INDEX('Policy Characteristics'!E:E,MATCH($C159,'Policy Characteristics'!$C:$C,0)))</f>
        <v>bldgs contractor training</v>
      </c>
      <c r="L159" s="293">
        <f>IF(ISBLANK(INDEX('Policy Characteristics'!F:F,MATCH($C159,'Policy Characteristics'!$C:$C,0))),"",INDEX('Policy Characteristics'!F:F,MATCH($C159,'Policy Characteristics'!$C:$C,0)))</f>
        <v>0</v>
      </c>
      <c r="M159" s="293">
        <f>IF(ISBLANK(INDEX('Policy Characteristics'!G:G,MATCH($C159,'Policy Characteristics'!$C:$C,0))),"",INDEX('Policy Characteristics'!G:G,MATCH($C159,'Policy Characteristics'!$C:$C,0)))</f>
        <v>1</v>
      </c>
      <c r="N159" s="293">
        <f>IF(ISBLANK(INDEX('Policy Characteristics'!H:H,MATCH($C159,'Policy Characteristics'!$C:$C,0))),"",INDEX('Policy Characteristics'!H:H,MATCH($C159,'Policy Characteristics'!$C:$C,0)))</f>
        <v>1</v>
      </c>
      <c r="O159" s="293" t="str">
        <f>IF(ISBLANK(INDEX('Policy Characteristics'!I:I,MATCH($C159,'Policy Characteristics'!$C:$C,0))),"",INDEX('Policy Characteristics'!I:I,MATCH($C159,'Policy Characteristics'!$C:$C,0)))</f>
        <v>on/off</v>
      </c>
      <c r="P159" s="29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Due to the lack of better Canadian data, the 3.7% is used from the USA EPS model and is from a 2006 USA study from the Energy Center of Wisconsin.</v>
      </c>
      <c r="Q159" s="293" t="str">
        <f>IF(ISBLANK(INDEX('Policy Characteristics'!K:K,MATCH($C159,'Policy Characteristics'!$C:$C,0))),"",INDEX('Policy Characteristics'!K:K,MATCH($C159,'Policy Characteristics'!$C:$C,0)))</f>
        <v>buildings-sector-main.html#contractor-ed</v>
      </c>
      <c r="R159" s="293" t="str">
        <f>IF(ISBLANK(INDEX('Policy Characteristics'!L:L,MATCH($C159,'Policy Characteristics'!$C:$C,0))),"",INDEX('Policy Characteristics'!L:L,MATCH($C159,'Policy Characteristics'!$C:$C,0)))</f>
        <v>contractor-training.html</v>
      </c>
    </row>
    <row r="160" spans="1:18" s="293" customFormat="1" x14ac:dyDescent="0.25">
      <c r="A160" s="293" t="str">
        <f>IF(ISBLANK(INDEX('Policy Characteristics'!A:A,MATCH($C160,'Policy Characteristics'!$C:$C,0))),"",INDEX('Policy Characteristics'!A:A,MATCH($C160,'Policy Characteristics'!$C:$C,0)))</f>
        <v>Buildings and Appliances</v>
      </c>
      <c r="B160" s="294" t="str">
        <f>IF(ISBLANK(INDEX('Policy Characteristics'!B:B,MATCH($C160,'Policy Characteristics'!$C:$C,0))),"",INDEX('Policy Characteristics'!B:B,MATCH($C160,'Policy Characteristics'!$C:$C,0)))</f>
        <v>Distributed Solar Carve-Out</v>
      </c>
      <c r="C160" t="s">
        <v>163</v>
      </c>
      <c r="D160" s="298"/>
      <c r="E160" s="298"/>
      <c r="F160" s="298"/>
      <c r="G160" s="298"/>
      <c r="H160" s="20">
        <v>146</v>
      </c>
      <c r="I160" s="295" t="s">
        <v>624</v>
      </c>
      <c r="J160" s="296" t="str">
        <f>IF(ISBLANK(INDEX('Policy Characteristics'!D:D,MATCH($C160,'Policy Characteristics'!$C:$C,0))),"",INDEX('Policy Characteristics'!D:D,MATCH($C160,'Policy Characteristics'!$C:$C,0)))</f>
        <v>Distributed Solar Promotion</v>
      </c>
      <c r="K160" s="293" t="str">
        <f>IF(ISBLANK(INDEX('Policy Characteristics'!E:E,MATCH($C160,'Policy Characteristics'!$C:$C,0))),"",INDEX('Policy Characteristics'!E:E,MATCH($C160,'Policy Characteristics'!$C:$C,0)))</f>
        <v>bldgs min fraction distributed solar</v>
      </c>
      <c r="L160" s="237">
        <f>IF(ISBLANK(INDEX('Policy Characteristics'!F:F,MATCH($C160,'Policy Characteristics'!$C:$C,0))),"",INDEX('Policy Characteristics'!F:F,MATCH($C160,'Policy Characteristics'!$C:$C,0)))</f>
        <v>0</v>
      </c>
      <c r="M160" s="237">
        <f>IF(ISBLANK(INDEX('Policy Characteristics'!G:G,MATCH($C160,'Policy Characteristics'!$C:$C,0))),"",INDEX('Policy Characteristics'!G:G,MATCH($C160,'Policy Characteristics'!$C:$C,0)))</f>
        <v>0.24</v>
      </c>
      <c r="N160" s="237">
        <f>IF(ISBLANK(INDEX('Policy Characteristics'!H:H,MATCH($C160,'Policy Characteristics'!$C:$C,0))),"",INDEX('Policy Characteristics'!H:H,MATCH($C160,'Policy Characteristics'!$C:$C,0)))</f>
        <v>5.0000000000000001E-3</v>
      </c>
      <c r="O160" s="293" t="str">
        <f>IF(ISBLANK(INDEX('Policy Characteristics'!I:I,MATCH($C160,'Policy Characteristics'!$C:$C,0))),"",INDEX('Policy Characteristics'!I:I,MATCH($C160,'Policy Characteristics'!$C:$C,0)))</f>
        <v>minimum % elec from solar</v>
      </c>
      <c r="P160" s="293"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Due to the lack of better Canadian data, the USA EPS model references Colorado has established a 3% carve-out for 2020 (though it includes non-solar on-site sources). Canada has no current carve-out policies.</v>
      </c>
      <c r="Q160" s="293" t="str">
        <f>IF(ISBLANK(INDEX('Policy Characteristics'!K:K,MATCH($C160,'Policy Characteristics'!$C:$C,0))),"",INDEX('Policy Characteristics'!K:K,MATCH($C160,'Policy Characteristics'!$C:$C,0)))</f>
        <v>buildings-sector-main.html#solar-carve-out</v>
      </c>
      <c r="R160" s="293" t="str">
        <f>IF(ISBLANK(INDEX('Policy Characteristics'!L:L,MATCH($C160,'Policy Characteristics'!$C:$C,0))),"",INDEX('Policy Characteristics'!L:L,MATCH($C160,'Policy Characteristics'!$C:$C,0)))</f>
        <v>solar-carve-out.html</v>
      </c>
    </row>
    <row r="161" spans="1:18" s="293" customFormat="1" x14ac:dyDescent="0.25">
      <c r="A161" s="293" t="str">
        <f>IF(ISBLANK(INDEX('Policy Characteristics'!A:A,MATCH($C161,'Policy Characteristics'!$C:$C,0))),"",INDEX('Policy Characteristics'!A:A,MATCH($C161,'Policy Characteristics'!$C:$C,0)))</f>
        <v>Buildings and Appliances</v>
      </c>
      <c r="B161" s="294" t="str">
        <f>IF(ISBLANK(INDEX('Policy Characteristics'!B:B,MATCH($C161,'Policy Characteristics'!$C:$C,0))),"",INDEX('Policy Characteristics'!B:B,MATCH($C161,'Policy Characteristics'!$C:$C,0)))</f>
        <v>Distributed Solar Subsidy</v>
      </c>
      <c r="C161" t="s">
        <v>172</v>
      </c>
      <c r="D161" s="298"/>
      <c r="E161" s="298"/>
      <c r="F161" s="298"/>
      <c r="G161" s="298"/>
      <c r="H161" s="20">
        <v>147</v>
      </c>
      <c r="I161" s="295" t="s">
        <v>624</v>
      </c>
      <c r="J161" s="296" t="str">
        <f>IF(ISBLANK(INDEX('Policy Characteristics'!D:D,MATCH($C161,'Policy Characteristics'!$C:$C,0))),"",INDEX('Policy Characteristics'!D:D,MATCH($C161,'Policy Characteristics'!$C:$C,0)))</f>
        <v>Distributed Solar Promotion</v>
      </c>
      <c r="K161" s="293" t="str">
        <f>IF(ISBLANK(INDEX('Policy Characteristics'!E:E,MATCH($C161,'Policy Characteristics'!$C:$C,0))),"",INDEX('Policy Characteristics'!E:E,MATCH($C161,'Policy Characteristics'!$C:$C,0)))</f>
        <v>bldgs distributed solar subsidy</v>
      </c>
      <c r="L161" s="237">
        <f>IF(ISBLANK(INDEX('Policy Characteristics'!F:F,MATCH($C161,'Policy Characteristics'!$C:$C,0))),"",INDEX('Policy Characteristics'!F:F,MATCH($C161,'Policy Characteristics'!$C:$C,0)))</f>
        <v>0</v>
      </c>
      <c r="M161" s="237">
        <f>IF(ISBLANK(INDEX('Policy Characteristics'!G:G,MATCH($C161,'Policy Characteristics'!$C:$C,0))),"",INDEX('Policy Characteristics'!G:G,MATCH($C161,'Policy Characteristics'!$C:$C,0)))</f>
        <v>0.5</v>
      </c>
      <c r="N161" s="237">
        <f>IF(ISBLANK(INDEX('Policy Characteristics'!H:H,MATCH($C161,'Policy Characteristics'!$C:$C,0))),"",INDEX('Policy Characteristics'!H:H,MATCH($C161,'Policy Characteristics'!$C:$C,0)))</f>
        <v>0.01</v>
      </c>
      <c r="O161" s="293" t="str">
        <f>IF(ISBLANK(INDEX('Policy Characteristics'!I:I,MATCH($C161,'Policy Characteristics'!$C:$C,0))),"",INDEX('Policy Characteristics'!I:I,MATCH($C161,'Policy Characteristics'!$C:$C,0)))</f>
        <v>% of PV system cost</v>
      </c>
      <c r="P161" s="29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Climate Action Incentive Fund provides rebates of up to 25% of project cost for small and medium-sized businesses that invest in green technology, inculding solar PV. The Canada Greener Homes Grant of up to $5,000 is available to home-owners to make their house more energy-efficient, and this includes solar PV. The cost of a solar PV system can cost between $10,000 to $16,000 (between 30-50% of costs) in Alberta, though it is sensitive to the exact building circumstances.</v>
      </c>
      <c r="Q161" s="293" t="str">
        <f>IF(ISBLANK(INDEX('Policy Characteristics'!K:K,MATCH($C161,'Policy Characteristics'!$C:$C,0))),"",INDEX('Policy Characteristics'!K:K,MATCH($C161,'Policy Characteristics'!$C:$C,0)))</f>
        <v>buildings-sector-main.html#distributed-solar-subsidy</v>
      </c>
      <c r="R161" s="293" t="str">
        <f>IF(ISBLANK(INDEX('Policy Characteristics'!L:L,MATCH($C161,'Policy Characteristics'!$C:$C,0))),"",INDEX('Policy Characteristics'!L:L,MATCH($C161,'Policy Characteristics'!$C:$C,0)))</f>
        <v>distributed-solar-subsidy.html</v>
      </c>
    </row>
    <row r="162" spans="1:18" s="293" customFormat="1" x14ac:dyDescent="0.25">
      <c r="A162" s="293" t="str">
        <f>IF(ISBLANK(INDEX('Policy Characteristics'!A:A,MATCH($C162,'Policy Characteristics'!$C:$C,0))),"",INDEX('Policy Characteristics'!A:A,MATCH($C162,'Policy Characteristics'!$C:$C,0)))</f>
        <v>Buildings and Appliances</v>
      </c>
      <c r="B162" s="294" t="str">
        <f>IF(ISBLANK(INDEX('Policy Characteristics'!B:B,MATCH($C162,'Policy Characteristics'!$C:$C,0))),"",INDEX('Policy Characteristics'!B:B,MATCH($C162,'Policy Characteristics'!$C:$C,0)))</f>
        <v>Improved Labeling</v>
      </c>
      <c r="C162" t="s">
        <v>180</v>
      </c>
      <c r="D162" s="298"/>
      <c r="E162" s="298"/>
      <c r="F162" s="298"/>
      <c r="G162" s="298"/>
      <c r="H162" s="20">
        <v>20</v>
      </c>
      <c r="I162" s="295" t="s">
        <v>624</v>
      </c>
      <c r="J162" s="296" t="str">
        <f>IF(ISBLANK(INDEX('Policy Characteristics'!D:D,MATCH($C162,'Policy Characteristics'!$C:$C,0))),"",INDEX('Policy Characteristics'!D:D,MATCH($C162,'Policy Characteristics'!$C:$C,0)))</f>
        <v>Improved Labeling</v>
      </c>
      <c r="K162" s="293" t="str">
        <f>IF(ISBLANK(INDEX('Policy Characteristics'!E:E,MATCH($C162,'Policy Characteristics'!$C:$C,0))),"",INDEX('Policy Characteristics'!E:E,MATCH($C162,'Policy Characteristics'!$C:$C,0)))</f>
        <v>bldgs device labeling</v>
      </c>
      <c r="L162" s="293">
        <f>IF(ISBLANK(INDEX('Policy Characteristics'!F:F,MATCH($C162,'Policy Characteristics'!$C:$C,0))),"",INDEX('Policy Characteristics'!F:F,MATCH($C162,'Policy Characteristics'!$C:$C,0)))</f>
        <v>0</v>
      </c>
      <c r="M162" s="293">
        <f>IF(ISBLANK(INDEX('Policy Characteristics'!G:G,MATCH($C162,'Policy Characteristics'!$C:$C,0))),"",INDEX('Policy Characteristics'!G:G,MATCH($C162,'Policy Characteristics'!$C:$C,0)))</f>
        <v>1</v>
      </c>
      <c r="N162" s="293">
        <f>IF(ISBLANK(INDEX('Policy Characteristics'!H:H,MATCH($C162,'Policy Characteristics'!$C:$C,0))),"",INDEX('Policy Characteristics'!H:H,MATCH($C162,'Policy Characteristics'!$C:$C,0)))</f>
        <v>1</v>
      </c>
      <c r="O162" s="293" t="str">
        <f>IF(ISBLANK(INDEX('Policy Characteristics'!I:I,MATCH($C162,'Policy Characteristics'!$C:$C,0))),"",INDEX('Policy Characteristics'!I:I,MATCH($C162,'Policy Characteristics'!$C:$C,0)))</f>
        <v>on/off</v>
      </c>
      <c r="P162" s="29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93" t="str">
        <f>IF(ISBLANK(INDEX('Policy Characteristics'!K:K,MATCH($C162,'Policy Characteristics'!$C:$C,0))),"",INDEX('Policy Characteristics'!K:K,MATCH($C162,'Policy Characteristics'!$C:$C,0)))</f>
        <v>buildings-sector-main.html#device-labeling</v>
      </c>
      <c r="R162" s="293" t="str">
        <f>IF(ISBLANK(INDEX('Policy Characteristics'!L:L,MATCH($C162,'Policy Characteristics'!$C:$C,0))),"",INDEX('Policy Characteristics'!L:L,MATCH($C162,'Policy Characteristics'!$C:$C,0)))</f>
        <v>improved-labeling.html</v>
      </c>
    </row>
    <row r="163" spans="1:18" s="293" customFormat="1" x14ac:dyDescent="0.25">
      <c r="A163" s="293" t="str">
        <f>IF(ISBLANK(INDEX('Policy Characteristics'!A:A,MATCH($C163,'Policy Characteristics'!$C:$C,0))),"",INDEX('Policy Characteristics'!A:A,MATCH($C163,'Policy Characteristics'!$C:$C,0)))</f>
        <v>Buildings and Appliances</v>
      </c>
      <c r="B163" s="294" t="str">
        <f>IF(ISBLANK(INDEX('Policy Characteristics'!B:B,MATCH($C163,'Policy Characteristics'!$C:$C,0))),"",INDEX('Policy Characteristics'!B:B,MATCH($C163,'Policy Characteristics'!$C:$C,0)))</f>
        <v>Retrofit Existing Buildings</v>
      </c>
      <c r="C163" t="s">
        <v>187</v>
      </c>
      <c r="D163" s="298" t="s">
        <v>661</v>
      </c>
      <c r="E163" s="298"/>
      <c r="F163" s="298" t="s">
        <v>663</v>
      </c>
      <c r="G163" s="298"/>
      <c r="H163" s="20">
        <v>378</v>
      </c>
      <c r="I163" s="295" t="s">
        <v>624</v>
      </c>
      <c r="J163" s="296" t="str">
        <f>IF(ISBLANK(INDEX('Policy Characteristics'!D:D,MATCH($C163,'Policy Characteristics'!$C:$C,0))),"",INDEX('Policy Characteristics'!D:D,MATCH($C163,'Policy Characteristics'!$C:$C,0)))</f>
        <v>Increased Retrofitting</v>
      </c>
      <c r="K163" s="293" t="str">
        <f>IF(ISBLANK(INDEX('Policy Characteristics'!E:E,MATCH($C163,'Policy Characteristics'!$C:$C,0))),"",INDEX('Policy Characteristics'!E:E,MATCH($C163,'Policy Characteristics'!$C:$C,0)))</f>
        <v>bldgs retrofitting</v>
      </c>
      <c r="L163" s="237">
        <f>IF(ISBLANK(INDEX('Policy Characteristics'!F:F,MATCH($C163,'Policy Characteristics'!$C:$C,0))),"",INDEX('Policy Characteristics'!F:F,MATCH($C163,'Policy Characteristics'!$C:$C,0)))</f>
        <v>0</v>
      </c>
      <c r="M163" s="237">
        <f>IF(ISBLANK(INDEX('Policy Characteristics'!G:G,MATCH($C163,'Policy Characteristics'!$C:$C,0))),"",INDEX('Policy Characteristics'!G:G,MATCH($C163,'Policy Characteristics'!$C:$C,0)))</f>
        <v>0.5</v>
      </c>
      <c r="N163" s="237">
        <f>IF(ISBLANK(INDEX('Policy Characteristics'!H:H,MATCH($C163,'Policy Characteristics'!$C:$C,0))),"",INDEX('Policy Characteristics'!H:H,MATCH($C163,'Policy Characteristics'!$C:$C,0)))</f>
        <v>0.01</v>
      </c>
      <c r="O163" s="293" t="str">
        <f>IF(ISBLANK(INDEX('Policy Characteristics'!I:I,MATCH($C163,'Policy Characteristics'!$C:$C,0))),"",INDEX('Policy Characteristics'!I:I,MATCH($C163,'Policy Characteristics'!$C:$C,0)))</f>
        <v>% of existing buildings</v>
      </c>
      <c r="P163" s="29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3" s="293" t="str">
        <f>IF(ISBLANK(INDEX('Policy Characteristics'!K:K,MATCH($C163,'Policy Characteristics'!$C:$C,0))),"",INDEX('Policy Characteristics'!K:K,MATCH($C163,'Policy Characteristics'!$C:$C,0)))</f>
        <v>buildings-sector-main.html#retrofitting</v>
      </c>
      <c r="R163" s="293" t="str">
        <f>IF(ISBLANK(INDEX('Policy Characteristics'!L:L,MATCH($C163,'Policy Characteristics'!$C:$C,0))),"",INDEX('Policy Characteristics'!L:L,MATCH($C163,'Policy Characteristics'!$C:$C,0)))</f>
        <v>increased-retrofitting.html</v>
      </c>
    </row>
    <row r="164" spans="1:18" s="293" customFormat="1" x14ac:dyDescent="0.25">
      <c r="A164" s="293" t="str">
        <f>IF(ISBLANK(INDEX('Policy Characteristics'!A:A,MATCH($C164,'Policy Characteristics'!$C:$C,0))),"",INDEX('Policy Characteristics'!A:A,MATCH($C164,'Policy Characteristics'!$C:$C,0)))</f>
        <v>Buildings and Appliances</v>
      </c>
      <c r="B164" s="294" t="str">
        <f>IF(ISBLANK(INDEX('Policy Characteristics'!B:B,MATCH($C164,'Policy Characteristics'!$C:$C,0))),"",INDEX('Policy Characteristics'!B:B,MATCH($C164,'Policy Characteristics'!$C:$C,0)))</f>
        <v>Retrofit Existing Buildings</v>
      </c>
      <c r="C164" s="293" t="str">
        <f t="shared" ref="C164:C165" si="14">C$163</f>
        <v>Share of Preexisting Buildings Subject to Retrofitting</v>
      </c>
      <c r="D164" s="298" t="s">
        <v>672</v>
      </c>
      <c r="E164" s="298"/>
      <c r="F164" s="298" t="s">
        <v>673</v>
      </c>
      <c r="G164" s="298"/>
      <c r="H164" s="20">
        <v>379</v>
      </c>
      <c r="I164" s="295" t="s">
        <v>624</v>
      </c>
      <c r="J164" s="296" t="str">
        <f>IF(ISBLANK(INDEX('Policy Characteristics'!D:D,MATCH($C164,'Policy Characteristics'!$C:$C,0))),"",INDEX('Policy Characteristics'!D:D,MATCH($C164,'Policy Characteristics'!$C:$C,0)))</f>
        <v>Increased Retrofitting</v>
      </c>
      <c r="K164" s="293" t="str">
        <f>IF(ISBLANK(INDEX('Policy Characteristics'!E:E,MATCH($C164,'Policy Characteristics'!$C:$C,0))),"",INDEX('Policy Characteristics'!E:E,MATCH($C164,'Policy Characteristics'!$C:$C,0)))</f>
        <v>bldgs retrofitting</v>
      </c>
      <c r="L164" s="237">
        <f>IF(ISBLANK(INDEX('Policy Characteristics'!F:F,MATCH($C164,'Policy Characteristics'!$C:$C,0))),"",INDEX('Policy Characteristics'!F:F,MATCH($C164,'Policy Characteristics'!$C:$C,0)))</f>
        <v>0</v>
      </c>
      <c r="M164" s="237">
        <f>IF(ISBLANK(INDEX('Policy Characteristics'!G:G,MATCH($C164,'Policy Characteristics'!$C:$C,0))),"",INDEX('Policy Characteristics'!G:G,MATCH($C164,'Policy Characteristics'!$C:$C,0)))</f>
        <v>0.5</v>
      </c>
      <c r="N164" s="237">
        <f>IF(ISBLANK(INDEX('Policy Characteristics'!H:H,MATCH($C164,'Policy Characteristics'!$C:$C,0))),"",INDEX('Policy Characteristics'!H:H,MATCH($C164,'Policy Characteristics'!$C:$C,0)))</f>
        <v>0.01</v>
      </c>
      <c r="O164" s="293" t="str">
        <f>IF(ISBLANK(INDEX('Policy Characteristics'!I:I,MATCH($C164,'Policy Characteristics'!$C:$C,0))),"",INDEX('Policy Characteristics'!I:I,MATCH($C164,'Policy Characteristics'!$C:$C,0)))</f>
        <v>% of existing buildings</v>
      </c>
      <c r="P164" s="29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4" s="293" t="str">
        <f>IF(ISBLANK(INDEX('Policy Characteristics'!K:K,MATCH($C164,'Policy Characteristics'!$C:$C,0))),"",INDEX('Policy Characteristics'!K:K,MATCH($C164,'Policy Characteristics'!$C:$C,0)))</f>
        <v>buildings-sector-main.html#retrofitting</v>
      </c>
      <c r="R164" s="293" t="str">
        <f>IF(ISBLANK(INDEX('Policy Characteristics'!L:L,MATCH($C164,'Policy Characteristics'!$C:$C,0))),"",INDEX('Policy Characteristics'!L:L,MATCH($C164,'Policy Characteristics'!$C:$C,0)))</f>
        <v>increased-retrofitting.html</v>
      </c>
    </row>
    <row r="165" spans="1:18" s="293" customFormat="1" x14ac:dyDescent="0.25">
      <c r="A165" s="293" t="str">
        <f>IF(ISBLANK(INDEX('Policy Characteristics'!A:A,MATCH($C165,'Policy Characteristics'!$C:$C,0))),"",INDEX('Policy Characteristics'!A:A,MATCH($C165,'Policy Characteristics'!$C:$C,0)))</f>
        <v>Buildings and Appliances</v>
      </c>
      <c r="B165" s="294" t="str">
        <f>IF(ISBLANK(INDEX('Policy Characteristics'!B:B,MATCH($C165,'Policy Characteristics'!$C:$C,0))),"",INDEX('Policy Characteristics'!B:B,MATCH($C165,'Policy Characteristics'!$C:$C,0)))</f>
        <v>Retrofit Existing Buildings</v>
      </c>
      <c r="C165" s="293" t="str">
        <f t="shared" si="14"/>
        <v>Share of Preexisting Buildings Subject to Retrofitting</v>
      </c>
      <c r="D165" s="298" t="s">
        <v>674</v>
      </c>
      <c r="E165" s="298"/>
      <c r="F165" s="298" t="s">
        <v>675</v>
      </c>
      <c r="G165" s="298"/>
      <c r="H165" s="20">
        <v>380</v>
      </c>
      <c r="I165" s="295" t="s">
        <v>624</v>
      </c>
      <c r="J165" s="296" t="str">
        <f>IF(ISBLANK(INDEX('Policy Characteristics'!D:D,MATCH($C165,'Policy Characteristics'!$C:$C,0))),"",INDEX('Policy Characteristics'!D:D,MATCH($C165,'Policy Characteristics'!$C:$C,0)))</f>
        <v>Increased Retrofitting</v>
      </c>
      <c r="K165" s="293" t="str">
        <f>IF(ISBLANK(INDEX('Policy Characteristics'!E:E,MATCH($C165,'Policy Characteristics'!$C:$C,0))),"",INDEX('Policy Characteristics'!E:E,MATCH($C165,'Policy Characteristics'!$C:$C,0)))</f>
        <v>bldgs retrofitting</v>
      </c>
      <c r="L165" s="237">
        <f>IF(ISBLANK(INDEX('Policy Characteristics'!F:F,MATCH($C165,'Policy Characteristics'!$C:$C,0))),"",INDEX('Policy Characteristics'!F:F,MATCH($C165,'Policy Characteristics'!$C:$C,0)))</f>
        <v>0</v>
      </c>
      <c r="M165" s="237">
        <f>IF(ISBLANK(INDEX('Policy Characteristics'!G:G,MATCH($C165,'Policy Characteristics'!$C:$C,0))),"",INDEX('Policy Characteristics'!G:G,MATCH($C165,'Policy Characteristics'!$C:$C,0)))</f>
        <v>0.5</v>
      </c>
      <c r="N165" s="237">
        <f>IF(ISBLANK(INDEX('Policy Characteristics'!H:H,MATCH($C165,'Policy Characteristics'!$C:$C,0))),"",INDEX('Policy Characteristics'!H:H,MATCH($C165,'Policy Characteristics'!$C:$C,0)))</f>
        <v>0.01</v>
      </c>
      <c r="O165" s="293" t="str">
        <f>IF(ISBLANK(INDEX('Policy Characteristics'!I:I,MATCH($C165,'Policy Characteristics'!$C:$C,0))),"",INDEX('Policy Characteristics'!I:I,MATCH($C165,'Policy Characteristics'!$C:$C,0)))</f>
        <v>% of existing buildings</v>
      </c>
      <c r="P165" s="29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Modeling from Efficiency Canada suggests that 30% of possible retrofits to the existing building stock can be completed by 2030, 80% by 2040, and 100% by 2050. The maximum value of the slider bar is 50% because the BAU scenario estimates that not all existing buildings will be in use by 2050 and some will still survive without major renovations. For example, the Government of Canada estimates that 75% of the buildings in the country in 2030 will be buildings standing today. Setting the slider bar to the maximum value will achieve full implementation of eligible existing building retrofits sooner than 2050.</v>
      </c>
      <c r="Q165" s="293" t="str">
        <f>IF(ISBLANK(INDEX('Policy Characteristics'!K:K,MATCH($C165,'Policy Characteristics'!$C:$C,0))),"",INDEX('Policy Characteristics'!K:K,MATCH($C165,'Policy Characteristics'!$C:$C,0)))</f>
        <v>buildings-sector-main.html#retrofitting</v>
      </c>
      <c r="R165" s="293" t="str">
        <f>IF(ISBLANK(INDEX('Policy Characteristics'!L:L,MATCH($C165,'Policy Characteristics'!$C:$C,0))),"",INDEX('Policy Characteristics'!L:L,MATCH($C165,'Policy Characteristics'!$C:$C,0)))</f>
        <v>increased-retrofitting.html</v>
      </c>
    </row>
    <row r="166" spans="1:18" s="293" customFormat="1" x14ac:dyDescent="0.25">
      <c r="A166" s="293" t="str">
        <f>IF(ISBLANK(INDEX('Policy Characteristics'!A:A,MATCH($C166,'Policy Characteristics'!$C:$C,0))),"",INDEX('Policy Characteristics'!A:A,MATCH($C166,'Policy Characteristics'!$C:$C,0)))</f>
        <v>Buildings and Appliances</v>
      </c>
      <c r="B166" s="294" t="str">
        <f>IF(ISBLANK(INDEX('Policy Characteristics'!B:B,MATCH($C166,'Policy Characteristics'!$C:$C,0))),"",INDEX('Policy Characteristics'!B:B,MATCH($C166,'Policy Characteristics'!$C:$C,0)))</f>
        <v>Rebate for Efficient Products</v>
      </c>
      <c r="C166" t="s">
        <v>196</v>
      </c>
      <c r="D166" s="298" t="s">
        <v>660</v>
      </c>
      <c r="E166" s="298"/>
      <c r="F166" s="298" t="s">
        <v>662</v>
      </c>
      <c r="G166" s="298"/>
      <c r="H166" s="20">
        <v>27</v>
      </c>
      <c r="I166" s="295" t="s">
        <v>624</v>
      </c>
      <c r="J166" s="296" t="str">
        <f>IF(ISBLANK(INDEX('Policy Characteristics'!D:D,MATCH($C166,'Policy Characteristics'!$C:$C,0))),"",INDEX('Policy Characteristics'!D:D,MATCH($C166,'Policy Characteristics'!$C:$C,0)))</f>
        <v>Rebate for Efficient Products</v>
      </c>
      <c r="K166" s="293" t="str">
        <f>IF(ISBLANK(INDEX('Policy Characteristics'!E:E,MATCH($C166,'Policy Characteristics'!$C:$C,0))),"",INDEX('Policy Characteristics'!E:E,MATCH($C166,'Policy Characteristics'!$C:$C,0)))</f>
        <v>bldgs rebate</v>
      </c>
      <c r="L166" s="293">
        <f>IF(ISBLANK(INDEX('Policy Characteristics'!F:F,MATCH($C166,'Policy Characteristics'!$C:$C,0))),"",INDEX('Policy Characteristics'!F:F,MATCH($C166,'Policy Characteristics'!$C:$C,0)))</f>
        <v>0</v>
      </c>
      <c r="M166" s="293">
        <f>IF(ISBLANK(INDEX('Policy Characteristics'!G:G,MATCH($C166,'Policy Characteristics'!$C:$C,0))),"",INDEX('Policy Characteristics'!G:G,MATCH($C166,'Policy Characteristics'!$C:$C,0)))</f>
        <v>1</v>
      </c>
      <c r="N166" s="293">
        <f>IF(ISBLANK(INDEX('Policy Characteristics'!H:H,MATCH($C166,'Policy Characteristics'!$C:$C,0))),"",INDEX('Policy Characteristics'!H:H,MATCH($C166,'Policy Characteristics'!$C:$C,0)))</f>
        <v>1</v>
      </c>
      <c r="O166" s="293" t="str">
        <f>IF(ISBLANK(INDEX('Policy Characteristics'!I:I,MATCH($C166,'Policy Characteristics'!$C:$C,0))),"",INDEX('Policy Characteristics'!I:I,MATCH($C166,'Policy Characteristics'!$C:$C,0)))</f>
        <v>on/off</v>
      </c>
      <c r="P166" s="29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6" s="293" t="str">
        <f>IF(ISBLANK(INDEX('Policy Characteristics'!K:K,MATCH($C166,'Policy Characteristics'!$C:$C,0))),"",INDEX('Policy Characteristics'!K:K,MATCH($C166,'Policy Characteristics'!$C:$C,0)))</f>
        <v>buildings-sector-main.html#rebate</v>
      </c>
      <c r="R166" s="293" t="str">
        <f>IF(ISBLANK(INDEX('Policy Characteristics'!L:L,MATCH($C166,'Policy Characteristics'!$C:$C,0))),"",INDEX('Policy Characteristics'!L:L,MATCH($C166,'Policy Characteristics'!$C:$C,0)))</f>
        <v>rebate-for-efficient-products.html</v>
      </c>
    </row>
    <row r="167" spans="1:18" s="293" customFormat="1" x14ac:dyDescent="0.25">
      <c r="A167" s="293" t="str">
        <f>IF(ISBLANK(INDEX('Policy Characteristics'!A:A,MATCH($C167,'Policy Characteristics'!$C:$C,0))),"",INDEX('Policy Characteristics'!A:A,MATCH($C167,'Policy Characteristics'!$C:$C,0)))</f>
        <v>Buildings and Appliances</v>
      </c>
      <c r="B167" s="294" t="str">
        <f>IF(ISBLANK(INDEX('Policy Characteristics'!B:B,MATCH($C167,'Policy Characteristics'!$C:$C,0))),"",INDEX('Policy Characteristics'!B:B,MATCH($C167,'Policy Characteristics'!$C:$C,0)))</f>
        <v>Rebate for Efficient Products</v>
      </c>
      <c r="C167" s="293" t="str">
        <f t="shared" ref="C167:C171" si="15">C$166</f>
        <v>Boolean Rebate Program for Efficient Components</v>
      </c>
      <c r="D167" s="298" t="s">
        <v>664</v>
      </c>
      <c r="E167" s="298"/>
      <c r="F167" s="298" t="s">
        <v>665</v>
      </c>
      <c r="G167" s="298"/>
      <c r="H167" s="20">
        <v>28</v>
      </c>
      <c r="I167" s="295" t="s">
        <v>624</v>
      </c>
      <c r="J167" s="296" t="str">
        <f>IF(ISBLANK(INDEX('Policy Characteristics'!D:D,MATCH($C167,'Policy Characteristics'!$C:$C,0))),"",INDEX('Policy Characteristics'!D:D,MATCH($C167,'Policy Characteristics'!$C:$C,0)))</f>
        <v>Rebate for Efficient Products</v>
      </c>
      <c r="K167" s="293" t="str">
        <f>IF(ISBLANK(INDEX('Policy Characteristics'!E:E,MATCH($C167,'Policy Characteristics'!$C:$C,0))),"",INDEX('Policy Characteristics'!E:E,MATCH($C167,'Policy Characteristics'!$C:$C,0)))</f>
        <v>bldgs rebate</v>
      </c>
      <c r="L167" s="293">
        <f>IF(ISBLANK(INDEX('Policy Characteristics'!F:F,MATCH($C167,'Policy Characteristics'!$C:$C,0))),"",INDEX('Policy Characteristics'!F:F,MATCH($C167,'Policy Characteristics'!$C:$C,0)))</f>
        <v>0</v>
      </c>
      <c r="M167" s="293">
        <f>IF(ISBLANK(INDEX('Policy Characteristics'!G:G,MATCH($C167,'Policy Characteristics'!$C:$C,0))),"",INDEX('Policy Characteristics'!G:G,MATCH($C167,'Policy Characteristics'!$C:$C,0)))</f>
        <v>1</v>
      </c>
      <c r="N167" s="293">
        <f>IF(ISBLANK(INDEX('Policy Characteristics'!H:H,MATCH($C167,'Policy Characteristics'!$C:$C,0))),"",INDEX('Policy Characteristics'!H:H,MATCH($C167,'Policy Characteristics'!$C:$C,0)))</f>
        <v>1</v>
      </c>
      <c r="O167" s="293" t="str">
        <f>IF(ISBLANK(INDEX('Policy Characteristics'!I:I,MATCH($C167,'Policy Characteristics'!$C:$C,0))),"",INDEX('Policy Characteristics'!I:I,MATCH($C167,'Policy Characteristics'!$C:$C,0)))</f>
        <v>on/off</v>
      </c>
      <c r="P167" s="29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7" s="293" t="str">
        <f>IF(ISBLANK(INDEX('Policy Characteristics'!K:K,MATCH($C167,'Policy Characteristics'!$C:$C,0))),"",INDEX('Policy Characteristics'!K:K,MATCH($C167,'Policy Characteristics'!$C:$C,0)))</f>
        <v>buildings-sector-main.html#rebate</v>
      </c>
      <c r="R167" s="293" t="str">
        <f>IF(ISBLANK(INDEX('Policy Characteristics'!L:L,MATCH($C167,'Policy Characteristics'!$C:$C,0))),"",INDEX('Policy Characteristics'!L:L,MATCH($C167,'Policy Characteristics'!$C:$C,0)))</f>
        <v>rebate-for-efficient-products.html</v>
      </c>
    </row>
    <row r="168" spans="1:18" s="293" customFormat="1" x14ac:dyDescent="0.25">
      <c r="A168" s="293" t="str">
        <f>IF(ISBLANK(INDEX('Policy Characteristics'!A:A,MATCH($C168,'Policy Characteristics'!$C:$C,0))),"",INDEX('Policy Characteristics'!A:A,MATCH($C168,'Policy Characteristics'!$C:$C,0)))</f>
        <v>Buildings and Appliances</v>
      </c>
      <c r="B168" s="294" t="str">
        <f>IF(ISBLANK(INDEX('Policy Characteristics'!B:B,MATCH($C168,'Policy Characteristics'!$C:$C,0))),"",INDEX('Policy Characteristics'!B:B,MATCH($C168,'Policy Characteristics'!$C:$C,0)))</f>
        <v>Rebate for Efficient Products</v>
      </c>
      <c r="C168" s="293" t="str">
        <f t="shared" si="15"/>
        <v>Boolean Rebate Program for Efficient Components</v>
      </c>
      <c r="D168" s="298" t="s">
        <v>676</v>
      </c>
      <c r="E168" s="298"/>
      <c r="F168" s="298" t="s">
        <v>677</v>
      </c>
      <c r="G168" s="298"/>
      <c r="H168" s="20">
        <v>605</v>
      </c>
      <c r="I168" s="295" t="s">
        <v>634</v>
      </c>
      <c r="J168" s="296" t="str">
        <f>IF(ISBLANK(INDEX('Policy Characteristics'!D:D,MATCH($C168,'Policy Characteristics'!$C:$C,0))),"",INDEX('Policy Characteristics'!D:D,MATCH($C168,'Policy Characteristics'!$C:$C,0)))</f>
        <v>Rebate for Efficient Products</v>
      </c>
      <c r="K168" s="293" t="str">
        <f>IF(ISBLANK(INDEX('Policy Characteristics'!E:E,MATCH($C168,'Policy Characteristics'!$C:$C,0))),"",INDEX('Policy Characteristics'!E:E,MATCH($C168,'Policy Characteristics'!$C:$C,0)))</f>
        <v>bldgs rebate</v>
      </c>
      <c r="L168" s="293">
        <f>IF(ISBLANK(INDEX('Policy Characteristics'!F:F,MATCH($C168,'Policy Characteristics'!$C:$C,0))),"",INDEX('Policy Characteristics'!F:F,MATCH($C168,'Policy Characteristics'!$C:$C,0)))</f>
        <v>0</v>
      </c>
      <c r="M168" s="293">
        <f>IF(ISBLANK(INDEX('Policy Characteristics'!G:G,MATCH($C168,'Policy Characteristics'!$C:$C,0))),"",INDEX('Policy Characteristics'!G:G,MATCH($C168,'Policy Characteristics'!$C:$C,0)))</f>
        <v>1</v>
      </c>
      <c r="N168" s="293">
        <f>IF(ISBLANK(INDEX('Policy Characteristics'!H:H,MATCH($C168,'Policy Characteristics'!$C:$C,0))),"",INDEX('Policy Characteristics'!H:H,MATCH($C168,'Policy Characteristics'!$C:$C,0)))</f>
        <v>1</v>
      </c>
      <c r="O168" s="293" t="str">
        <f>IF(ISBLANK(INDEX('Policy Characteristics'!I:I,MATCH($C168,'Policy Characteristics'!$C:$C,0))),"",INDEX('Policy Characteristics'!I:I,MATCH($C168,'Policy Characteristics'!$C:$C,0)))</f>
        <v>on/off</v>
      </c>
      <c r="P168" s="29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8" s="293" t="str">
        <f>IF(ISBLANK(INDEX('Policy Characteristics'!K:K,MATCH($C168,'Policy Characteristics'!$C:$C,0))),"",INDEX('Policy Characteristics'!K:K,MATCH($C168,'Policy Characteristics'!$C:$C,0)))</f>
        <v>buildings-sector-main.html#rebate</v>
      </c>
      <c r="R168" s="293" t="str">
        <f>IF(ISBLANK(INDEX('Policy Characteristics'!L:L,MATCH($C168,'Policy Characteristics'!$C:$C,0))),"",INDEX('Policy Characteristics'!L:L,MATCH($C168,'Policy Characteristics'!$C:$C,0)))</f>
        <v>rebate-for-efficient-products.html</v>
      </c>
    </row>
    <row r="169" spans="1:18" s="293" customFormat="1" x14ac:dyDescent="0.25">
      <c r="A169" s="293" t="str">
        <f>IF(ISBLANK(INDEX('Policy Characteristics'!A:A,MATCH($C169,'Policy Characteristics'!$C:$C,0))),"",INDEX('Policy Characteristics'!A:A,MATCH($C169,'Policy Characteristics'!$C:$C,0)))</f>
        <v>Buildings and Appliances</v>
      </c>
      <c r="B169" s="294" t="str">
        <f>IF(ISBLANK(INDEX('Policy Characteristics'!B:B,MATCH($C169,'Policy Characteristics'!$C:$C,0))),"",INDEX('Policy Characteristics'!B:B,MATCH($C169,'Policy Characteristics'!$C:$C,0)))</f>
        <v>Rebate for Efficient Products</v>
      </c>
      <c r="C169" s="293" t="str">
        <f t="shared" si="15"/>
        <v>Boolean Rebate Program for Efficient Components</v>
      </c>
      <c r="D169" s="298" t="s">
        <v>666</v>
      </c>
      <c r="E169" s="298"/>
      <c r="F169" s="298" t="s">
        <v>667</v>
      </c>
      <c r="G169" s="298"/>
      <c r="H169" s="20">
        <v>606</v>
      </c>
      <c r="I169" s="295" t="s">
        <v>634</v>
      </c>
      <c r="J169" s="296" t="str">
        <f>IF(ISBLANK(INDEX('Policy Characteristics'!D:D,MATCH($C169,'Policy Characteristics'!$C:$C,0))),"",INDEX('Policy Characteristics'!D:D,MATCH($C169,'Policy Characteristics'!$C:$C,0)))</f>
        <v>Rebate for Efficient Products</v>
      </c>
      <c r="K169" s="293" t="str">
        <f>IF(ISBLANK(INDEX('Policy Characteristics'!E:E,MATCH($C169,'Policy Characteristics'!$C:$C,0))),"",INDEX('Policy Characteristics'!E:E,MATCH($C169,'Policy Characteristics'!$C:$C,0)))</f>
        <v>bldgs rebate</v>
      </c>
      <c r="L169" s="293">
        <f>IF(ISBLANK(INDEX('Policy Characteristics'!F:F,MATCH($C169,'Policy Characteristics'!$C:$C,0))),"",INDEX('Policy Characteristics'!F:F,MATCH($C169,'Policy Characteristics'!$C:$C,0)))</f>
        <v>0</v>
      </c>
      <c r="M169" s="293">
        <f>IF(ISBLANK(INDEX('Policy Characteristics'!G:G,MATCH($C169,'Policy Characteristics'!$C:$C,0))),"",INDEX('Policy Characteristics'!G:G,MATCH($C169,'Policy Characteristics'!$C:$C,0)))</f>
        <v>1</v>
      </c>
      <c r="N169" s="293">
        <f>IF(ISBLANK(INDEX('Policy Characteristics'!H:H,MATCH($C169,'Policy Characteristics'!$C:$C,0))),"",INDEX('Policy Characteristics'!H:H,MATCH($C169,'Policy Characteristics'!$C:$C,0)))</f>
        <v>1</v>
      </c>
      <c r="O169" s="293" t="str">
        <f>IF(ISBLANK(INDEX('Policy Characteristics'!I:I,MATCH($C169,'Policy Characteristics'!$C:$C,0))),"",INDEX('Policy Characteristics'!I:I,MATCH($C169,'Policy Characteristics'!$C:$C,0)))</f>
        <v>on/off</v>
      </c>
      <c r="P169" s="29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69" s="293" t="str">
        <f>IF(ISBLANK(INDEX('Policy Characteristics'!K:K,MATCH($C169,'Policy Characteristics'!$C:$C,0))),"",INDEX('Policy Characteristics'!K:K,MATCH($C169,'Policy Characteristics'!$C:$C,0)))</f>
        <v>buildings-sector-main.html#rebate</v>
      </c>
      <c r="R169" s="293" t="str">
        <f>IF(ISBLANK(INDEX('Policy Characteristics'!L:L,MATCH($C169,'Policy Characteristics'!$C:$C,0))),"",INDEX('Policy Characteristics'!L:L,MATCH($C169,'Policy Characteristics'!$C:$C,0)))</f>
        <v>rebate-for-efficient-products.html</v>
      </c>
    </row>
    <row r="170" spans="1:18" s="293" customFormat="1" x14ac:dyDescent="0.25">
      <c r="A170" s="293" t="str">
        <f>IF(ISBLANK(INDEX('Policy Characteristics'!A:A,MATCH($C170,'Policy Characteristics'!$C:$C,0))),"",INDEX('Policy Characteristics'!A:A,MATCH($C170,'Policy Characteristics'!$C:$C,0)))</f>
        <v>Buildings and Appliances</v>
      </c>
      <c r="B170" s="294" t="str">
        <f>IF(ISBLANK(INDEX('Policy Characteristics'!B:B,MATCH($C170,'Policy Characteristics'!$C:$C,0))),"",INDEX('Policy Characteristics'!B:B,MATCH($C170,'Policy Characteristics'!$C:$C,0)))</f>
        <v>Rebate for Efficient Products</v>
      </c>
      <c r="C170" s="293" t="str">
        <f t="shared" si="15"/>
        <v>Boolean Rebate Program for Efficient Components</v>
      </c>
      <c r="D170" s="298" t="s">
        <v>668</v>
      </c>
      <c r="E170" s="298"/>
      <c r="F170" s="298" t="s">
        <v>669</v>
      </c>
      <c r="G170" s="298"/>
      <c r="H170" s="20">
        <v>29</v>
      </c>
      <c r="I170" s="295" t="s">
        <v>624</v>
      </c>
      <c r="J170" s="296" t="str">
        <f>IF(ISBLANK(INDEX('Policy Characteristics'!D:D,MATCH($C170,'Policy Characteristics'!$C:$C,0))),"",INDEX('Policy Characteristics'!D:D,MATCH($C170,'Policy Characteristics'!$C:$C,0)))</f>
        <v>Rebate for Efficient Products</v>
      </c>
      <c r="K170" s="293" t="str">
        <f>IF(ISBLANK(INDEX('Policy Characteristics'!E:E,MATCH($C170,'Policy Characteristics'!$C:$C,0))),"",INDEX('Policy Characteristics'!E:E,MATCH($C170,'Policy Characteristics'!$C:$C,0)))</f>
        <v>bldgs rebate</v>
      </c>
      <c r="L170" s="293">
        <f>IF(ISBLANK(INDEX('Policy Characteristics'!F:F,MATCH($C170,'Policy Characteristics'!$C:$C,0))),"",INDEX('Policy Characteristics'!F:F,MATCH($C170,'Policy Characteristics'!$C:$C,0)))</f>
        <v>0</v>
      </c>
      <c r="M170" s="293">
        <f>IF(ISBLANK(INDEX('Policy Characteristics'!G:G,MATCH($C170,'Policy Characteristics'!$C:$C,0))),"",INDEX('Policy Characteristics'!G:G,MATCH($C170,'Policy Characteristics'!$C:$C,0)))</f>
        <v>1</v>
      </c>
      <c r="N170" s="293">
        <f>IF(ISBLANK(INDEX('Policy Characteristics'!H:H,MATCH($C170,'Policy Characteristics'!$C:$C,0))),"",INDEX('Policy Characteristics'!H:H,MATCH($C170,'Policy Characteristics'!$C:$C,0)))</f>
        <v>1</v>
      </c>
      <c r="O170" s="293" t="str">
        <f>IF(ISBLANK(INDEX('Policy Characteristics'!I:I,MATCH($C170,'Policy Characteristics'!$C:$C,0))),"",INDEX('Policy Characteristics'!I:I,MATCH($C170,'Policy Characteristics'!$C:$C,0)))</f>
        <v>on/off</v>
      </c>
      <c r="P170" s="29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0" s="293" t="str">
        <f>IF(ISBLANK(INDEX('Policy Characteristics'!K:K,MATCH($C170,'Policy Characteristics'!$C:$C,0))),"",INDEX('Policy Characteristics'!K:K,MATCH($C170,'Policy Characteristics'!$C:$C,0)))</f>
        <v>buildings-sector-main.html#rebate</v>
      </c>
      <c r="R170" s="293" t="str">
        <f>IF(ISBLANK(INDEX('Policy Characteristics'!L:L,MATCH($C170,'Policy Characteristics'!$C:$C,0))),"",INDEX('Policy Characteristics'!L:L,MATCH($C170,'Policy Characteristics'!$C:$C,0)))</f>
        <v>rebate-for-efficient-products.html</v>
      </c>
    </row>
    <row r="171" spans="1:18" s="293" customFormat="1" x14ac:dyDescent="0.25">
      <c r="A171" s="293" t="str">
        <f>IF(ISBLANK(INDEX('Policy Characteristics'!A:A,MATCH($C171,'Policy Characteristics'!$C:$C,0))),"",INDEX('Policy Characteristics'!A:A,MATCH($C171,'Policy Characteristics'!$C:$C,0)))</f>
        <v>Buildings and Appliances</v>
      </c>
      <c r="B171" s="294" t="str">
        <f>IF(ISBLANK(INDEX('Policy Characteristics'!B:B,MATCH($C171,'Policy Characteristics'!$C:$C,0))),"",INDEX('Policy Characteristics'!B:B,MATCH($C171,'Policy Characteristics'!$C:$C,0)))</f>
        <v>Rebate for Efficient Products</v>
      </c>
      <c r="C171" s="293" t="str">
        <f t="shared" si="15"/>
        <v>Boolean Rebate Program for Efficient Components</v>
      </c>
      <c r="D171" s="298" t="s">
        <v>670</v>
      </c>
      <c r="E171" s="298"/>
      <c r="F171" s="298" t="s">
        <v>671</v>
      </c>
      <c r="G171" s="298"/>
      <c r="H171" s="20">
        <v>607</v>
      </c>
      <c r="I171" s="295" t="s">
        <v>634</v>
      </c>
      <c r="J171" s="296" t="str">
        <f>IF(ISBLANK(INDEX('Policy Characteristics'!D:D,MATCH($C171,'Policy Characteristics'!$C:$C,0))),"",INDEX('Policy Characteristics'!D:D,MATCH($C171,'Policy Characteristics'!$C:$C,0)))</f>
        <v>Rebate for Efficient Products</v>
      </c>
      <c r="K171" s="293" t="str">
        <f>IF(ISBLANK(INDEX('Policy Characteristics'!E:E,MATCH($C171,'Policy Characteristics'!$C:$C,0))),"",INDEX('Policy Characteristics'!E:E,MATCH($C171,'Policy Characteristics'!$C:$C,0)))</f>
        <v>bldgs rebate</v>
      </c>
      <c r="L171" s="293">
        <f>IF(ISBLANK(INDEX('Policy Characteristics'!F:F,MATCH($C171,'Policy Characteristics'!$C:$C,0))),"",INDEX('Policy Characteristics'!F:F,MATCH($C171,'Policy Characteristics'!$C:$C,0)))</f>
        <v>0</v>
      </c>
      <c r="M171" s="293">
        <f>IF(ISBLANK(INDEX('Policy Characteristics'!G:G,MATCH($C171,'Policy Characteristics'!$C:$C,0))),"",INDEX('Policy Characteristics'!G:G,MATCH($C171,'Policy Characteristics'!$C:$C,0)))</f>
        <v>1</v>
      </c>
      <c r="N171" s="293">
        <f>IF(ISBLANK(INDEX('Policy Characteristics'!H:H,MATCH($C171,'Policy Characteristics'!$C:$C,0))),"",INDEX('Policy Characteristics'!H:H,MATCH($C171,'Policy Characteristics'!$C:$C,0)))</f>
        <v>1</v>
      </c>
      <c r="O171" s="293" t="str">
        <f>IF(ISBLANK(INDEX('Policy Characteristics'!I:I,MATCH($C171,'Policy Characteristics'!$C:$C,0))),"",INDEX('Policy Characteristics'!I:I,MATCH($C171,'Policy Characteristics'!$C:$C,0)))</f>
        <v>on/off</v>
      </c>
      <c r="P171" s="29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vary according to each province or territory but can be up to $500 for clothes washers/dryers and up to $200 depending on the specific rebate programs available.</v>
      </c>
      <c r="Q171" s="293" t="str">
        <f>IF(ISBLANK(INDEX('Policy Characteristics'!K:K,MATCH($C171,'Policy Characteristics'!$C:$C,0))),"",INDEX('Policy Characteristics'!K:K,MATCH($C171,'Policy Characteristics'!$C:$C,0)))</f>
        <v>buildings-sector-main.html#rebate</v>
      </c>
      <c r="R171" s="293" t="str">
        <f>IF(ISBLANK(INDEX('Policy Characteristics'!L:L,MATCH($C171,'Policy Characteristics'!$C:$C,0))),"",INDEX('Policy Characteristics'!L:L,MATCH($C171,'Policy Characteristics'!$C:$C,0)))</f>
        <v>rebate-for-efficient-products.html</v>
      </c>
    </row>
    <row r="172" spans="1:18" s="275" customFormat="1" x14ac:dyDescent="0.25">
      <c r="A172" s="293" t="str">
        <f>IF(ISBLANK(INDEX('Policy Characteristics'!A:A,MATCH($C172,'Policy Characteristics'!$C:$C,0))),"",INDEX('Policy Characteristics'!A:A,MATCH($C172,'Policy Characteristics'!$C:$C,0)))</f>
        <v>Electricity Supply</v>
      </c>
      <c r="B172" s="294" t="str">
        <f>IF(ISBLANK(INDEX('Policy Characteristics'!B:B,MATCH($C172,'Policy Characteristics'!$C:$C,0))),"",INDEX('Policy Characteristics'!B:B,MATCH($C172,'Policy Characteristics'!$C:$C,0)))</f>
        <v>Ban New Power Plants</v>
      </c>
      <c r="C172" s="275" t="s">
        <v>203</v>
      </c>
      <c r="D172" s="298" t="s">
        <v>678</v>
      </c>
      <c r="E172" s="298"/>
      <c r="F172" s="298" t="s">
        <v>679</v>
      </c>
      <c r="G172" s="299"/>
      <c r="H172" s="255">
        <v>167</v>
      </c>
      <c r="I172" s="297" t="s">
        <v>624</v>
      </c>
      <c r="J172" s="296" t="str">
        <f>IF(ISBLANK(INDEX('Policy Characteristics'!D:D,MATCH($C172,'Policy Characteristics'!$C:$C,0))),"",INDEX('Policy Characteristics'!D:D,MATCH($C172,'Policy Characteristics'!$C:$C,0)))</f>
        <v>Ban New Power Plants</v>
      </c>
      <c r="K172" s="293" t="str">
        <f>IF(ISBLANK(INDEX('Policy Characteristics'!E:E,MATCH($C172,'Policy Characteristics'!$C:$C,0))),"",INDEX('Policy Characteristics'!E:E,MATCH($C172,'Policy Characteristics'!$C:$C,0)))</f>
        <v>elec ban new power plants</v>
      </c>
      <c r="L172" s="293">
        <f>IF(ISBLANK(INDEX('Policy Characteristics'!F:F,MATCH($C172,'Policy Characteristics'!$C:$C,0))),"",INDEX('Policy Characteristics'!F:F,MATCH($C172,'Policy Characteristics'!$C:$C,0)))</f>
        <v>0</v>
      </c>
      <c r="M172" s="293">
        <f>IF(ISBLANK(INDEX('Policy Characteristics'!G:G,MATCH($C172,'Policy Characteristics'!$C:$C,0))),"",INDEX('Policy Characteristics'!G:G,MATCH($C172,'Policy Characteristics'!$C:$C,0)))</f>
        <v>1</v>
      </c>
      <c r="N172" s="293">
        <f>IF(ISBLANK(INDEX('Policy Characteristics'!H:H,MATCH($C172,'Policy Characteristics'!$C:$C,0))),"",INDEX('Policy Characteristics'!H:H,MATCH($C172,'Policy Characteristics'!$C:$C,0)))</f>
        <v>1</v>
      </c>
      <c r="O172" s="293" t="str">
        <f>IF(ISBLANK(INDEX('Policy Characteristics'!I:I,MATCH($C172,'Policy Characteristics'!$C:$C,0))),"",INDEX('Policy Characteristics'!I:I,MATCH($C172,'Policy Characteristics'!$C:$C,0)))</f>
        <v>on/off</v>
      </c>
      <c r="P172" s="293" t="str">
        <f>IF(ISBLANK(INDEX('Policy Characteristics'!J:J,MATCH($C172,'Policy Characteristics'!$C:$C,0))),"",INDEX('Policy Characteristics'!J:J,MATCH($C172,'Policy Characteristics'!$C:$C,0)))</f>
        <v>**Description:** This policy prevents new capacity of the selected type(s) from being built or deployed.</v>
      </c>
      <c r="Q172" s="293" t="str">
        <f>IF(ISBLANK(INDEX('Policy Characteristics'!K:K,MATCH($C172,'Policy Characteristics'!$C:$C,0))),"",INDEX('Policy Characteristics'!K:K,MATCH($C172,'Policy Characteristics'!$C:$C,0)))</f>
        <v>electricity-sector-main.html#ban</v>
      </c>
      <c r="R172" s="293" t="str">
        <f>IF(ISBLANK(INDEX('Policy Characteristics'!L:L,MATCH($C172,'Policy Characteristics'!$C:$C,0))),"",INDEX('Policy Characteristics'!L:L,MATCH($C172,'Policy Characteristics'!$C:$C,0)))</f>
        <v>ban-new-capacity.html</v>
      </c>
    </row>
    <row r="173" spans="1:18" s="293" customFormat="1" x14ac:dyDescent="0.25">
      <c r="A173" s="293" t="str">
        <f>IF(ISBLANK(INDEX('Policy Characteristics'!A:A,MATCH($C173,'Policy Characteristics'!$C:$C,0))),"",INDEX('Policy Characteristics'!A:A,MATCH($C173,'Policy Characteristics'!$C:$C,0)))</f>
        <v>Electricity Supply</v>
      </c>
      <c r="B173" s="294" t="str">
        <f>IF(ISBLANK(INDEX('Policy Characteristics'!B:B,MATCH($C173,'Policy Characteristics'!$C:$C,0))),"",INDEX('Policy Characteristics'!B:B,MATCH($C173,'Policy Characteristics'!$C:$C,0)))</f>
        <v>Ban New Power Plants</v>
      </c>
      <c r="C173" s="293" t="str">
        <f t="shared" ref="C173:C183" si="16">C$172</f>
        <v>Boolean Ban New Power Plants</v>
      </c>
      <c r="D173" s="299" t="s">
        <v>680</v>
      </c>
      <c r="E173" s="298"/>
      <c r="F173" s="299" t="s">
        <v>681</v>
      </c>
      <c r="G173" s="298"/>
      <c r="H173" s="20">
        <v>168</v>
      </c>
      <c r="I173" s="295" t="s">
        <v>624</v>
      </c>
      <c r="J173" s="296" t="str">
        <f>IF(ISBLANK(INDEX('Policy Characteristics'!D:D,MATCH($C173,'Policy Characteristics'!$C:$C,0))),"",INDEX('Policy Characteristics'!D:D,MATCH($C173,'Policy Characteristics'!$C:$C,0)))</f>
        <v>Ban New Power Plants</v>
      </c>
      <c r="K173" s="293" t="str">
        <f>IF(ISBLANK(INDEX('Policy Characteristics'!E:E,MATCH($C173,'Policy Characteristics'!$C:$C,0))),"",INDEX('Policy Characteristics'!E:E,MATCH($C173,'Policy Characteristics'!$C:$C,0)))</f>
        <v>elec ban new power plants</v>
      </c>
      <c r="L173" s="293">
        <f>IF(ISBLANK(INDEX('Policy Characteristics'!F:F,MATCH($C173,'Policy Characteristics'!$C:$C,0))),"",INDEX('Policy Characteristics'!F:F,MATCH($C173,'Policy Characteristics'!$C:$C,0)))</f>
        <v>0</v>
      </c>
      <c r="M173" s="293">
        <f>IF(ISBLANK(INDEX('Policy Characteristics'!G:G,MATCH($C173,'Policy Characteristics'!$C:$C,0))),"",INDEX('Policy Characteristics'!G:G,MATCH($C173,'Policy Characteristics'!$C:$C,0)))</f>
        <v>1</v>
      </c>
      <c r="N173" s="293">
        <f>IF(ISBLANK(INDEX('Policy Characteristics'!H:H,MATCH($C173,'Policy Characteristics'!$C:$C,0))),"",INDEX('Policy Characteristics'!H:H,MATCH($C173,'Policy Characteristics'!$C:$C,0)))</f>
        <v>1</v>
      </c>
      <c r="O173" s="293" t="str">
        <f>IF(ISBLANK(INDEX('Policy Characteristics'!I:I,MATCH($C173,'Policy Characteristics'!$C:$C,0))),"",INDEX('Policy Characteristics'!I:I,MATCH($C173,'Policy Characteristics'!$C:$C,0)))</f>
        <v>on/off</v>
      </c>
      <c r="P173" s="293" t="str">
        <f>IF(ISBLANK(INDEX('Policy Characteristics'!J:J,MATCH($C173,'Policy Characteristics'!$C:$C,0))),"",INDEX('Policy Characteristics'!J:J,MATCH($C173,'Policy Characteristics'!$C:$C,0)))</f>
        <v>**Description:** This policy prevents new capacity of the selected type(s) from being built or deployed.</v>
      </c>
      <c r="Q173" s="293" t="str">
        <f>IF(ISBLANK(INDEX('Policy Characteristics'!K:K,MATCH($C173,'Policy Characteristics'!$C:$C,0))),"",INDEX('Policy Characteristics'!K:K,MATCH($C173,'Policy Characteristics'!$C:$C,0)))</f>
        <v>electricity-sector-main.html#ban</v>
      </c>
      <c r="R173" s="293" t="str">
        <f>IF(ISBLANK(INDEX('Policy Characteristics'!L:L,MATCH($C173,'Policy Characteristics'!$C:$C,0))),"",INDEX('Policy Characteristics'!L:L,MATCH($C173,'Policy Characteristics'!$C:$C,0)))</f>
        <v>ban-new-capacity.html</v>
      </c>
    </row>
    <row r="174" spans="1:18" s="293" customFormat="1" x14ac:dyDescent="0.25">
      <c r="A174" s="293" t="str">
        <f>IF(ISBLANK(INDEX('Policy Characteristics'!A:A,MATCH($C174,'Policy Characteristics'!$C:$C,0))),"",INDEX('Policy Characteristics'!A:A,MATCH($C174,'Policy Characteristics'!$C:$C,0)))</f>
        <v>Electricity Supply</v>
      </c>
      <c r="B174" s="294" t="str">
        <f>IF(ISBLANK(INDEX('Policy Characteristics'!B:B,MATCH($C174,'Policy Characteristics'!$C:$C,0))),"",INDEX('Policy Characteristics'!B:B,MATCH($C174,'Policy Characteristics'!$C:$C,0)))</f>
        <v>Ban New Power Plants</v>
      </c>
      <c r="C174" s="293" t="str">
        <f t="shared" si="16"/>
        <v>Boolean Ban New Power Plants</v>
      </c>
      <c r="D174" s="299" t="s">
        <v>682</v>
      </c>
      <c r="E174" s="298"/>
      <c r="F174" s="299" t="s">
        <v>683</v>
      </c>
      <c r="G174" s="298"/>
      <c r="H174" s="255">
        <v>169</v>
      </c>
      <c r="I174" s="295" t="s">
        <v>624</v>
      </c>
      <c r="J174" s="296" t="str">
        <f>IF(ISBLANK(INDEX('Policy Characteristics'!D:D,MATCH($C174,'Policy Characteristics'!$C:$C,0))),"",INDEX('Policy Characteristics'!D:D,MATCH($C174,'Policy Characteristics'!$C:$C,0)))</f>
        <v>Ban New Power Plants</v>
      </c>
      <c r="K174" s="293" t="str">
        <f>IF(ISBLANK(INDEX('Policy Characteristics'!E:E,MATCH($C174,'Policy Characteristics'!$C:$C,0))),"",INDEX('Policy Characteristics'!E:E,MATCH($C174,'Policy Characteristics'!$C:$C,0)))</f>
        <v>elec ban new power plants</v>
      </c>
      <c r="L174" s="293">
        <f>IF(ISBLANK(INDEX('Policy Characteristics'!F:F,MATCH($C174,'Policy Characteristics'!$C:$C,0))),"",INDEX('Policy Characteristics'!F:F,MATCH($C174,'Policy Characteristics'!$C:$C,0)))</f>
        <v>0</v>
      </c>
      <c r="M174" s="293">
        <f>IF(ISBLANK(INDEX('Policy Characteristics'!G:G,MATCH($C174,'Policy Characteristics'!$C:$C,0))),"",INDEX('Policy Characteristics'!G:G,MATCH($C174,'Policy Characteristics'!$C:$C,0)))</f>
        <v>1</v>
      </c>
      <c r="N174" s="293">
        <f>IF(ISBLANK(INDEX('Policy Characteristics'!H:H,MATCH($C174,'Policy Characteristics'!$C:$C,0))),"",INDEX('Policy Characteristics'!H:H,MATCH($C174,'Policy Characteristics'!$C:$C,0)))</f>
        <v>1</v>
      </c>
      <c r="O174" s="293" t="str">
        <f>IF(ISBLANK(INDEX('Policy Characteristics'!I:I,MATCH($C174,'Policy Characteristics'!$C:$C,0))),"",INDEX('Policy Characteristics'!I:I,MATCH($C174,'Policy Characteristics'!$C:$C,0)))</f>
        <v>on/off</v>
      </c>
      <c r="P174" s="293" t="str">
        <f>IF(ISBLANK(INDEX('Policy Characteristics'!J:J,MATCH($C174,'Policy Characteristics'!$C:$C,0))),"",INDEX('Policy Characteristics'!J:J,MATCH($C174,'Policy Characteristics'!$C:$C,0)))</f>
        <v>**Description:** This policy prevents new capacity of the selected type(s) from being built or deployed.</v>
      </c>
      <c r="Q174" s="293" t="str">
        <f>IF(ISBLANK(INDEX('Policy Characteristics'!K:K,MATCH($C174,'Policy Characteristics'!$C:$C,0))),"",INDEX('Policy Characteristics'!K:K,MATCH($C174,'Policy Characteristics'!$C:$C,0)))</f>
        <v>electricity-sector-main.html#ban</v>
      </c>
      <c r="R174" s="293" t="str">
        <f>IF(ISBLANK(INDEX('Policy Characteristics'!L:L,MATCH($C174,'Policy Characteristics'!$C:$C,0))),"",INDEX('Policy Characteristics'!L:L,MATCH($C174,'Policy Characteristics'!$C:$C,0)))</f>
        <v>ban-new-capacity.html</v>
      </c>
    </row>
    <row r="175" spans="1:18" s="293" customFormat="1" x14ac:dyDescent="0.25">
      <c r="A175" s="293" t="str">
        <f>IF(ISBLANK(INDEX('Policy Characteristics'!A:A,MATCH($C175,'Policy Characteristics'!$C:$C,0))),"",INDEX('Policy Characteristics'!A:A,MATCH($C175,'Policy Characteristics'!$C:$C,0)))</f>
        <v>Electricity Supply</v>
      </c>
      <c r="B175" s="294" t="str">
        <f>IF(ISBLANK(INDEX('Policy Characteristics'!B:B,MATCH($C175,'Policy Characteristics'!$C:$C,0))),"",INDEX('Policy Characteristics'!B:B,MATCH($C175,'Policy Characteristics'!$C:$C,0)))</f>
        <v>Ban New Power Plants</v>
      </c>
      <c r="C175" s="293" t="str">
        <f t="shared" si="16"/>
        <v>Boolean Ban New Power Plants</v>
      </c>
      <c r="D175" s="299" t="s">
        <v>684</v>
      </c>
      <c r="E175" s="298"/>
      <c r="F175" s="299" t="s">
        <v>685</v>
      </c>
      <c r="G175" s="298"/>
      <c r="H175" s="20">
        <v>170</v>
      </c>
      <c r="I175" s="295" t="s">
        <v>624</v>
      </c>
      <c r="J175" s="296" t="str">
        <f>IF(ISBLANK(INDEX('Policy Characteristics'!D:D,MATCH($C175,'Policy Characteristics'!$C:$C,0))),"",INDEX('Policy Characteristics'!D:D,MATCH($C175,'Policy Characteristics'!$C:$C,0)))</f>
        <v>Ban New Power Plants</v>
      </c>
      <c r="K175" s="293" t="str">
        <f>IF(ISBLANK(INDEX('Policy Characteristics'!E:E,MATCH($C175,'Policy Characteristics'!$C:$C,0))),"",INDEX('Policy Characteristics'!E:E,MATCH($C175,'Policy Characteristics'!$C:$C,0)))</f>
        <v>elec ban new power plants</v>
      </c>
      <c r="L175" s="293">
        <f>IF(ISBLANK(INDEX('Policy Characteristics'!F:F,MATCH($C175,'Policy Characteristics'!$C:$C,0))),"",INDEX('Policy Characteristics'!F:F,MATCH($C175,'Policy Characteristics'!$C:$C,0)))</f>
        <v>0</v>
      </c>
      <c r="M175" s="293">
        <f>IF(ISBLANK(INDEX('Policy Characteristics'!G:G,MATCH($C175,'Policy Characteristics'!$C:$C,0))),"",INDEX('Policy Characteristics'!G:G,MATCH($C175,'Policy Characteristics'!$C:$C,0)))</f>
        <v>1</v>
      </c>
      <c r="N175" s="293">
        <f>IF(ISBLANK(INDEX('Policy Characteristics'!H:H,MATCH($C175,'Policy Characteristics'!$C:$C,0))),"",INDEX('Policy Characteristics'!H:H,MATCH($C175,'Policy Characteristics'!$C:$C,0)))</f>
        <v>1</v>
      </c>
      <c r="O175" s="293" t="str">
        <f>IF(ISBLANK(INDEX('Policy Characteristics'!I:I,MATCH($C175,'Policy Characteristics'!$C:$C,0))),"",INDEX('Policy Characteristics'!I:I,MATCH($C175,'Policy Characteristics'!$C:$C,0)))</f>
        <v>on/off</v>
      </c>
      <c r="P175" s="293" t="str">
        <f>IF(ISBLANK(INDEX('Policy Characteristics'!J:J,MATCH($C175,'Policy Characteristics'!$C:$C,0))),"",INDEX('Policy Characteristics'!J:J,MATCH($C175,'Policy Characteristics'!$C:$C,0)))</f>
        <v>**Description:** This policy prevents new capacity of the selected type(s) from being built or deployed.</v>
      </c>
      <c r="Q175" s="293" t="str">
        <f>IF(ISBLANK(INDEX('Policy Characteristics'!K:K,MATCH($C175,'Policy Characteristics'!$C:$C,0))),"",INDEX('Policy Characteristics'!K:K,MATCH($C175,'Policy Characteristics'!$C:$C,0)))</f>
        <v>electricity-sector-main.html#ban</v>
      </c>
      <c r="R175" s="293" t="str">
        <f>IF(ISBLANK(INDEX('Policy Characteristics'!L:L,MATCH($C175,'Policy Characteristics'!$C:$C,0))),"",INDEX('Policy Characteristics'!L:L,MATCH($C175,'Policy Characteristics'!$C:$C,0)))</f>
        <v>ban-new-capacity.html</v>
      </c>
    </row>
    <row r="176" spans="1:18" s="293" customFormat="1" x14ac:dyDescent="0.25">
      <c r="A176" s="293" t="str">
        <f>IF(ISBLANK(INDEX('Policy Characteristics'!A:A,MATCH($C176,'Policy Characteristics'!$C:$C,0))),"",INDEX('Policy Characteristics'!A:A,MATCH($C176,'Policy Characteristics'!$C:$C,0)))</f>
        <v>Electricity Supply</v>
      </c>
      <c r="B176" s="294" t="str">
        <f>IF(ISBLANK(INDEX('Policy Characteristics'!B:B,MATCH($C176,'Policy Characteristics'!$C:$C,0))),"",INDEX('Policy Characteristics'!B:B,MATCH($C176,'Policy Characteristics'!$C:$C,0)))</f>
        <v>Ban New Power Plants</v>
      </c>
      <c r="C176" s="293" t="str">
        <f t="shared" si="16"/>
        <v>Boolean Ban New Power Plants</v>
      </c>
      <c r="D176" s="299" t="s">
        <v>686</v>
      </c>
      <c r="E176" s="298"/>
      <c r="F176" s="299" t="s">
        <v>687</v>
      </c>
      <c r="G176" s="298"/>
      <c r="H176" s="20">
        <v>608</v>
      </c>
      <c r="I176" s="295" t="s">
        <v>634</v>
      </c>
      <c r="J176" s="296" t="str">
        <f>IF(ISBLANK(INDEX('Policy Characteristics'!D:D,MATCH($C176,'Policy Characteristics'!$C:$C,0))),"",INDEX('Policy Characteristics'!D:D,MATCH($C176,'Policy Characteristics'!$C:$C,0)))</f>
        <v>Ban New Power Plants</v>
      </c>
      <c r="K176" s="293" t="str">
        <f>IF(ISBLANK(INDEX('Policy Characteristics'!E:E,MATCH($C176,'Policy Characteristics'!$C:$C,0))),"",INDEX('Policy Characteristics'!E:E,MATCH($C176,'Policy Characteristics'!$C:$C,0)))</f>
        <v>elec ban new power plants</v>
      </c>
      <c r="L176" s="293">
        <f>IF(ISBLANK(INDEX('Policy Characteristics'!F:F,MATCH($C176,'Policy Characteristics'!$C:$C,0))),"",INDEX('Policy Characteristics'!F:F,MATCH($C176,'Policy Characteristics'!$C:$C,0)))</f>
        <v>0</v>
      </c>
      <c r="M176" s="293">
        <f>IF(ISBLANK(INDEX('Policy Characteristics'!G:G,MATCH($C176,'Policy Characteristics'!$C:$C,0))),"",INDEX('Policy Characteristics'!G:G,MATCH($C176,'Policy Characteristics'!$C:$C,0)))</f>
        <v>1</v>
      </c>
      <c r="N176" s="293">
        <f>IF(ISBLANK(INDEX('Policy Characteristics'!H:H,MATCH($C176,'Policy Characteristics'!$C:$C,0))),"",INDEX('Policy Characteristics'!H:H,MATCH($C176,'Policy Characteristics'!$C:$C,0)))</f>
        <v>1</v>
      </c>
      <c r="O176" s="293" t="str">
        <f>IF(ISBLANK(INDEX('Policy Characteristics'!I:I,MATCH($C176,'Policy Characteristics'!$C:$C,0))),"",INDEX('Policy Characteristics'!I:I,MATCH($C176,'Policy Characteristics'!$C:$C,0)))</f>
        <v>on/off</v>
      </c>
      <c r="P176" s="293" t="str">
        <f>IF(ISBLANK(INDEX('Policy Characteristics'!J:J,MATCH($C176,'Policy Characteristics'!$C:$C,0))),"",INDEX('Policy Characteristics'!J:J,MATCH($C176,'Policy Characteristics'!$C:$C,0)))</f>
        <v>**Description:** This policy prevents new capacity of the selected type(s) from being built or deployed.</v>
      </c>
      <c r="Q176" s="293" t="str">
        <f>IF(ISBLANK(INDEX('Policy Characteristics'!K:K,MATCH($C176,'Policy Characteristics'!$C:$C,0))),"",INDEX('Policy Characteristics'!K:K,MATCH($C176,'Policy Characteristics'!$C:$C,0)))</f>
        <v>electricity-sector-main.html#ban</v>
      </c>
      <c r="R176" s="293" t="str">
        <f>IF(ISBLANK(INDEX('Policy Characteristics'!L:L,MATCH($C176,'Policy Characteristics'!$C:$C,0))),"",INDEX('Policy Characteristics'!L:L,MATCH($C176,'Policy Characteristics'!$C:$C,0)))</f>
        <v>ban-new-capacity.html</v>
      </c>
    </row>
    <row r="177" spans="1:18" s="293" customFormat="1" x14ac:dyDescent="0.25">
      <c r="A177" s="293" t="str">
        <f>IF(ISBLANK(INDEX('Policy Characteristics'!A:A,MATCH($C177,'Policy Characteristics'!$C:$C,0))),"",INDEX('Policy Characteristics'!A:A,MATCH($C177,'Policy Characteristics'!$C:$C,0)))</f>
        <v>Electricity Supply</v>
      </c>
      <c r="B177" s="294" t="str">
        <f>IF(ISBLANK(INDEX('Policy Characteristics'!B:B,MATCH($C177,'Policy Characteristics'!$C:$C,0))),"",INDEX('Policy Characteristics'!B:B,MATCH($C177,'Policy Characteristics'!$C:$C,0)))</f>
        <v>Ban New Power Plants</v>
      </c>
      <c r="C177" s="293" t="str">
        <f t="shared" si="16"/>
        <v>Boolean Ban New Power Plants</v>
      </c>
      <c r="D177" s="299" t="s">
        <v>688</v>
      </c>
      <c r="E177" s="298"/>
      <c r="F177" s="299" t="s">
        <v>689</v>
      </c>
      <c r="G177" s="298"/>
      <c r="H177" s="20">
        <v>609</v>
      </c>
      <c r="I177" s="295" t="s">
        <v>634</v>
      </c>
      <c r="J177" s="296" t="str">
        <f>IF(ISBLANK(INDEX('Policy Characteristics'!D:D,MATCH($C177,'Policy Characteristics'!$C:$C,0))),"",INDEX('Policy Characteristics'!D:D,MATCH($C177,'Policy Characteristics'!$C:$C,0)))</f>
        <v>Ban New Power Plants</v>
      </c>
      <c r="K177" s="293" t="str">
        <f>IF(ISBLANK(INDEX('Policy Characteristics'!E:E,MATCH($C177,'Policy Characteristics'!$C:$C,0))),"",INDEX('Policy Characteristics'!E:E,MATCH($C177,'Policy Characteristics'!$C:$C,0)))</f>
        <v>elec ban new power plants</v>
      </c>
      <c r="L177" s="293">
        <f>IF(ISBLANK(INDEX('Policy Characteristics'!F:F,MATCH($C177,'Policy Characteristics'!$C:$C,0))),"",INDEX('Policy Characteristics'!F:F,MATCH($C177,'Policy Characteristics'!$C:$C,0)))</f>
        <v>0</v>
      </c>
      <c r="M177" s="293">
        <f>IF(ISBLANK(INDEX('Policy Characteristics'!G:G,MATCH($C177,'Policy Characteristics'!$C:$C,0))),"",INDEX('Policy Characteristics'!G:G,MATCH($C177,'Policy Characteristics'!$C:$C,0)))</f>
        <v>1</v>
      </c>
      <c r="N177" s="293">
        <f>IF(ISBLANK(INDEX('Policy Characteristics'!H:H,MATCH($C177,'Policy Characteristics'!$C:$C,0))),"",INDEX('Policy Characteristics'!H:H,MATCH($C177,'Policy Characteristics'!$C:$C,0)))</f>
        <v>1</v>
      </c>
      <c r="O177" s="293" t="str">
        <f>IF(ISBLANK(INDEX('Policy Characteristics'!I:I,MATCH($C177,'Policy Characteristics'!$C:$C,0))),"",INDEX('Policy Characteristics'!I:I,MATCH($C177,'Policy Characteristics'!$C:$C,0)))</f>
        <v>on/off</v>
      </c>
      <c r="P177" s="293" t="str">
        <f>IF(ISBLANK(INDEX('Policy Characteristics'!J:J,MATCH($C177,'Policy Characteristics'!$C:$C,0))),"",INDEX('Policy Characteristics'!J:J,MATCH($C177,'Policy Characteristics'!$C:$C,0)))</f>
        <v>**Description:** This policy prevents new capacity of the selected type(s) from being built or deployed.</v>
      </c>
      <c r="Q177" s="293" t="str">
        <f>IF(ISBLANK(INDEX('Policy Characteristics'!K:K,MATCH($C177,'Policy Characteristics'!$C:$C,0))),"",INDEX('Policy Characteristics'!K:K,MATCH($C177,'Policy Characteristics'!$C:$C,0)))</f>
        <v>electricity-sector-main.html#ban</v>
      </c>
      <c r="R177" s="293" t="str">
        <f>IF(ISBLANK(INDEX('Policy Characteristics'!L:L,MATCH($C177,'Policy Characteristics'!$C:$C,0))),"",INDEX('Policy Characteristics'!L:L,MATCH($C177,'Policy Characteristics'!$C:$C,0)))</f>
        <v>ban-new-capacity.html</v>
      </c>
    </row>
    <row r="178" spans="1:18" s="293" customFormat="1" x14ac:dyDescent="0.25">
      <c r="A178" s="293" t="str">
        <f>IF(ISBLANK(INDEX('Policy Characteristics'!A:A,MATCH($C178,'Policy Characteristics'!$C:$C,0))),"",INDEX('Policy Characteristics'!A:A,MATCH($C178,'Policy Characteristics'!$C:$C,0)))</f>
        <v>Electricity Supply</v>
      </c>
      <c r="B178" s="294" t="str">
        <f>IF(ISBLANK(INDEX('Policy Characteristics'!B:B,MATCH($C178,'Policy Characteristics'!$C:$C,0))),"",INDEX('Policy Characteristics'!B:B,MATCH($C178,'Policy Characteristics'!$C:$C,0)))</f>
        <v>Ban New Power Plants</v>
      </c>
      <c r="C178" s="293" t="str">
        <f t="shared" si="16"/>
        <v>Boolean Ban New Power Plants</v>
      </c>
      <c r="D178" s="299" t="s">
        <v>690</v>
      </c>
      <c r="E178" s="298"/>
      <c r="F178" s="299" t="s">
        <v>691</v>
      </c>
      <c r="G178" s="298"/>
      <c r="H178" s="20">
        <v>610</v>
      </c>
      <c r="I178" s="295" t="s">
        <v>634</v>
      </c>
      <c r="J178" s="296" t="str">
        <f>IF(ISBLANK(INDEX('Policy Characteristics'!D:D,MATCH($C178,'Policy Characteristics'!$C:$C,0))),"",INDEX('Policy Characteristics'!D:D,MATCH($C178,'Policy Characteristics'!$C:$C,0)))</f>
        <v>Ban New Power Plants</v>
      </c>
      <c r="K178" s="293" t="str">
        <f>IF(ISBLANK(INDEX('Policy Characteristics'!E:E,MATCH($C178,'Policy Characteristics'!$C:$C,0))),"",INDEX('Policy Characteristics'!E:E,MATCH($C178,'Policy Characteristics'!$C:$C,0)))</f>
        <v>elec ban new power plants</v>
      </c>
      <c r="L178" s="293">
        <f>IF(ISBLANK(INDEX('Policy Characteristics'!F:F,MATCH($C178,'Policy Characteristics'!$C:$C,0))),"",INDEX('Policy Characteristics'!F:F,MATCH($C178,'Policy Characteristics'!$C:$C,0)))</f>
        <v>0</v>
      </c>
      <c r="M178" s="293">
        <f>IF(ISBLANK(INDEX('Policy Characteristics'!G:G,MATCH($C178,'Policy Characteristics'!$C:$C,0))),"",INDEX('Policy Characteristics'!G:G,MATCH($C178,'Policy Characteristics'!$C:$C,0)))</f>
        <v>1</v>
      </c>
      <c r="N178" s="293">
        <f>IF(ISBLANK(INDEX('Policy Characteristics'!H:H,MATCH($C178,'Policy Characteristics'!$C:$C,0))),"",INDEX('Policy Characteristics'!H:H,MATCH($C178,'Policy Characteristics'!$C:$C,0)))</f>
        <v>1</v>
      </c>
      <c r="O178" s="293" t="str">
        <f>IF(ISBLANK(INDEX('Policy Characteristics'!I:I,MATCH($C178,'Policy Characteristics'!$C:$C,0))),"",INDEX('Policy Characteristics'!I:I,MATCH($C178,'Policy Characteristics'!$C:$C,0)))</f>
        <v>on/off</v>
      </c>
      <c r="P178" s="293" t="str">
        <f>IF(ISBLANK(INDEX('Policy Characteristics'!J:J,MATCH($C178,'Policy Characteristics'!$C:$C,0))),"",INDEX('Policy Characteristics'!J:J,MATCH($C178,'Policy Characteristics'!$C:$C,0)))</f>
        <v>**Description:** This policy prevents new capacity of the selected type(s) from being built or deployed.</v>
      </c>
      <c r="Q178" s="293" t="str">
        <f>IF(ISBLANK(INDEX('Policy Characteristics'!K:K,MATCH($C178,'Policy Characteristics'!$C:$C,0))),"",INDEX('Policy Characteristics'!K:K,MATCH($C178,'Policy Characteristics'!$C:$C,0)))</f>
        <v>electricity-sector-main.html#ban</v>
      </c>
      <c r="R178" s="293" t="str">
        <f>IF(ISBLANK(INDEX('Policy Characteristics'!L:L,MATCH($C178,'Policy Characteristics'!$C:$C,0))),"",INDEX('Policy Characteristics'!L:L,MATCH($C178,'Policy Characteristics'!$C:$C,0)))</f>
        <v>ban-new-capacity.html</v>
      </c>
    </row>
    <row r="179" spans="1:18" s="293" customFormat="1" x14ac:dyDescent="0.25">
      <c r="A179" s="293" t="str">
        <f>IF(ISBLANK(INDEX('Policy Characteristics'!A:A,MATCH($C179,'Policy Characteristics'!$C:$C,0))),"",INDEX('Policy Characteristics'!A:A,MATCH($C179,'Policy Characteristics'!$C:$C,0)))</f>
        <v>Electricity Supply</v>
      </c>
      <c r="B179" s="294" t="str">
        <f>IF(ISBLANK(INDEX('Policy Characteristics'!B:B,MATCH($C179,'Policy Characteristics'!$C:$C,0))),"",INDEX('Policy Characteristics'!B:B,MATCH($C179,'Policy Characteristics'!$C:$C,0)))</f>
        <v>Ban New Power Plants</v>
      </c>
      <c r="C179" s="293" t="str">
        <f t="shared" si="16"/>
        <v>Boolean Ban New Power Plants</v>
      </c>
      <c r="D179" s="299" t="s">
        <v>692</v>
      </c>
      <c r="E179" s="298"/>
      <c r="F179" s="299" t="s">
        <v>693</v>
      </c>
      <c r="G179" s="298"/>
      <c r="H179" s="20">
        <v>611</v>
      </c>
      <c r="I179" s="295" t="s">
        <v>634</v>
      </c>
      <c r="J179" s="296" t="str">
        <f>IF(ISBLANK(INDEX('Policy Characteristics'!D:D,MATCH($C179,'Policy Characteristics'!$C:$C,0))),"",INDEX('Policy Characteristics'!D:D,MATCH($C179,'Policy Characteristics'!$C:$C,0)))</f>
        <v>Ban New Power Plants</v>
      </c>
      <c r="K179" s="293" t="str">
        <f>IF(ISBLANK(INDEX('Policy Characteristics'!E:E,MATCH($C179,'Policy Characteristics'!$C:$C,0))),"",INDEX('Policy Characteristics'!E:E,MATCH($C179,'Policy Characteristics'!$C:$C,0)))</f>
        <v>elec ban new power plants</v>
      </c>
      <c r="L179" s="293">
        <f>IF(ISBLANK(INDEX('Policy Characteristics'!F:F,MATCH($C179,'Policy Characteristics'!$C:$C,0))),"",INDEX('Policy Characteristics'!F:F,MATCH($C179,'Policy Characteristics'!$C:$C,0)))</f>
        <v>0</v>
      </c>
      <c r="M179" s="293">
        <f>IF(ISBLANK(INDEX('Policy Characteristics'!G:G,MATCH($C179,'Policy Characteristics'!$C:$C,0))),"",INDEX('Policy Characteristics'!G:G,MATCH($C179,'Policy Characteristics'!$C:$C,0)))</f>
        <v>1</v>
      </c>
      <c r="N179" s="293">
        <f>IF(ISBLANK(INDEX('Policy Characteristics'!H:H,MATCH($C179,'Policy Characteristics'!$C:$C,0))),"",INDEX('Policy Characteristics'!H:H,MATCH($C179,'Policy Characteristics'!$C:$C,0)))</f>
        <v>1</v>
      </c>
      <c r="O179" s="293" t="str">
        <f>IF(ISBLANK(INDEX('Policy Characteristics'!I:I,MATCH($C179,'Policy Characteristics'!$C:$C,0))),"",INDEX('Policy Characteristics'!I:I,MATCH($C179,'Policy Characteristics'!$C:$C,0)))</f>
        <v>on/off</v>
      </c>
      <c r="P179" s="293" t="str">
        <f>IF(ISBLANK(INDEX('Policy Characteristics'!J:J,MATCH($C179,'Policy Characteristics'!$C:$C,0))),"",INDEX('Policy Characteristics'!J:J,MATCH($C179,'Policy Characteristics'!$C:$C,0)))</f>
        <v>**Description:** This policy prevents new capacity of the selected type(s) from being built or deployed.</v>
      </c>
      <c r="Q179" s="293" t="str">
        <f>IF(ISBLANK(INDEX('Policy Characteristics'!K:K,MATCH($C179,'Policy Characteristics'!$C:$C,0))),"",INDEX('Policy Characteristics'!K:K,MATCH($C179,'Policy Characteristics'!$C:$C,0)))</f>
        <v>electricity-sector-main.html#ban</v>
      </c>
      <c r="R179" s="293" t="str">
        <f>IF(ISBLANK(INDEX('Policy Characteristics'!L:L,MATCH($C179,'Policy Characteristics'!$C:$C,0))),"",INDEX('Policy Characteristics'!L:L,MATCH($C179,'Policy Characteristics'!$C:$C,0)))</f>
        <v>ban-new-capacity.html</v>
      </c>
    </row>
    <row r="180" spans="1:18" s="293" customFormat="1" x14ac:dyDescent="0.25">
      <c r="A180" s="293" t="str">
        <f>IF(ISBLANK(INDEX('Policy Characteristics'!A:A,MATCH($C180,'Policy Characteristics'!$C:$C,0))),"",INDEX('Policy Characteristics'!A:A,MATCH($C180,'Policy Characteristics'!$C:$C,0)))</f>
        <v>Electricity Supply</v>
      </c>
      <c r="B180" s="294" t="str">
        <f>IF(ISBLANK(INDEX('Policy Characteristics'!B:B,MATCH($C180,'Policy Characteristics'!$C:$C,0))),"",INDEX('Policy Characteristics'!B:B,MATCH($C180,'Policy Characteristics'!$C:$C,0)))</f>
        <v>Ban New Power Plants</v>
      </c>
      <c r="C180" s="293" t="str">
        <f t="shared" ref="C180:C187" si="17">C$172</f>
        <v>Boolean Ban New Power Plants</v>
      </c>
      <c r="D180" s="299" t="s">
        <v>694</v>
      </c>
      <c r="E180" s="298"/>
      <c r="F180" s="299" t="s">
        <v>695</v>
      </c>
      <c r="G180" s="298"/>
      <c r="H180" s="20">
        <v>612</v>
      </c>
      <c r="I180" s="295" t="s">
        <v>634</v>
      </c>
      <c r="J180" s="296" t="str">
        <f>IF(ISBLANK(INDEX('Policy Characteristics'!D:D,MATCH($C180,'Policy Characteristics'!$C:$C,0))),"",INDEX('Policy Characteristics'!D:D,MATCH($C180,'Policy Characteristics'!$C:$C,0)))</f>
        <v>Ban New Power Plants</v>
      </c>
      <c r="K180" s="293" t="str">
        <f>IF(ISBLANK(INDEX('Policy Characteristics'!E:E,MATCH($C180,'Policy Characteristics'!$C:$C,0))),"",INDEX('Policy Characteristics'!E:E,MATCH($C180,'Policy Characteristics'!$C:$C,0)))</f>
        <v>elec ban new power plants</v>
      </c>
      <c r="L180" s="293">
        <f>IF(ISBLANK(INDEX('Policy Characteristics'!F:F,MATCH($C180,'Policy Characteristics'!$C:$C,0))),"",INDEX('Policy Characteristics'!F:F,MATCH($C180,'Policy Characteristics'!$C:$C,0)))</f>
        <v>0</v>
      </c>
      <c r="M180" s="293">
        <f>IF(ISBLANK(INDEX('Policy Characteristics'!G:G,MATCH($C180,'Policy Characteristics'!$C:$C,0))),"",INDEX('Policy Characteristics'!G:G,MATCH($C180,'Policy Characteristics'!$C:$C,0)))</f>
        <v>1</v>
      </c>
      <c r="N180" s="293">
        <f>IF(ISBLANK(INDEX('Policy Characteristics'!H:H,MATCH($C180,'Policy Characteristics'!$C:$C,0))),"",INDEX('Policy Characteristics'!H:H,MATCH($C180,'Policy Characteristics'!$C:$C,0)))</f>
        <v>1</v>
      </c>
      <c r="O180" s="293" t="str">
        <f>IF(ISBLANK(INDEX('Policy Characteristics'!I:I,MATCH($C180,'Policy Characteristics'!$C:$C,0))),"",INDEX('Policy Characteristics'!I:I,MATCH($C180,'Policy Characteristics'!$C:$C,0)))</f>
        <v>on/off</v>
      </c>
      <c r="P180" s="293" t="str">
        <f>IF(ISBLANK(INDEX('Policy Characteristics'!J:J,MATCH($C180,'Policy Characteristics'!$C:$C,0))),"",INDEX('Policy Characteristics'!J:J,MATCH($C180,'Policy Characteristics'!$C:$C,0)))</f>
        <v>**Description:** This policy prevents new capacity of the selected type(s) from being built or deployed.</v>
      </c>
      <c r="Q180" s="293" t="str">
        <f>IF(ISBLANK(INDEX('Policy Characteristics'!K:K,MATCH($C180,'Policy Characteristics'!$C:$C,0))),"",INDEX('Policy Characteristics'!K:K,MATCH($C180,'Policy Characteristics'!$C:$C,0)))</f>
        <v>electricity-sector-main.html#ban</v>
      </c>
      <c r="R180" s="293" t="str">
        <f>IF(ISBLANK(INDEX('Policy Characteristics'!L:L,MATCH($C180,'Policy Characteristics'!$C:$C,0))),"",INDEX('Policy Characteristics'!L:L,MATCH($C180,'Policy Characteristics'!$C:$C,0)))</f>
        <v>ban-new-capacity.html</v>
      </c>
    </row>
    <row r="181" spans="1:18" s="293" customFormat="1" x14ac:dyDescent="0.25">
      <c r="A181" s="293" t="str">
        <f>IF(ISBLANK(INDEX('Policy Characteristics'!A:A,MATCH($C181,'Policy Characteristics'!$C:$C,0))),"",INDEX('Policy Characteristics'!A:A,MATCH($C181,'Policy Characteristics'!$C:$C,0)))</f>
        <v>Electricity Supply</v>
      </c>
      <c r="B181" s="294" t="str">
        <f>IF(ISBLANK(INDEX('Policy Characteristics'!B:B,MATCH($C181,'Policy Characteristics'!$C:$C,0))),"",INDEX('Policy Characteristics'!B:B,MATCH($C181,'Policy Characteristics'!$C:$C,0)))</f>
        <v>Ban New Power Plants</v>
      </c>
      <c r="C181" s="293" t="str">
        <f t="shared" si="16"/>
        <v>Boolean Ban New Power Plants</v>
      </c>
      <c r="D181" s="299" t="s">
        <v>696</v>
      </c>
      <c r="E181" s="298"/>
      <c r="F181" s="299" t="s">
        <v>697</v>
      </c>
      <c r="G181" s="298"/>
      <c r="H181" s="20">
        <v>613</v>
      </c>
      <c r="I181" s="295" t="s">
        <v>634</v>
      </c>
      <c r="J181" s="296" t="str">
        <f>IF(ISBLANK(INDEX('Policy Characteristics'!D:D,MATCH($C181,'Policy Characteristics'!$C:$C,0))),"",INDEX('Policy Characteristics'!D:D,MATCH($C181,'Policy Characteristics'!$C:$C,0)))</f>
        <v>Ban New Power Plants</v>
      </c>
      <c r="K181" s="293" t="str">
        <f>IF(ISBLANK(INDEX('Policy Characteristics'!E:E,MATCH($C181,'Policy Characteristics'!$C:$C,0))),"",INDEX('Policy Characteristics'!E:E,MATCH($C181,'Policy Characteristics'!$C:$C,0)))</f>
        <v>elec ban new power plants</v>
      </c>
      <c r="L181" s="293">
        <f>IF(ISBLANK(INDEX('Policy Characteristics'!F:F,MATCH($C181,'Policy Characteristics'!$C:$C,0))),"",INDEX('Policy Characteristics'!F:F,MATCH($C181,'Policy Characteristics'!$C:$C,0)))</f>
        <v>0</v>
      </c>
      <c r="M181" s="293">
        <f>IF(ISBLANK(INDEX('Policy Characteristics'!G:G,MATCH($C181,'Policy Characteristics'!$C:$C,0))),"",INDEX('Policy Characteristics'!G:G,MATCH($C181,'Policy Characteristics'!$C:$C,0)))</f>
        <v>1</v>
      </c>
      <c r="N181" s="293">
        <f>IF(ISBLANK(INDEX('Policy Characteristics'!H:H,MATCH($C181,'Policy Characteristics'!$C:$C,0))),"",INDEX('Policy Characteristics'!H:H,MATCH($C181,'Policy Characteristics'!$C:$C,0)))</f>
        <v>1</v>
      </c>
      <c r="O181" s="293" t="str">
        <f>IF(ISBLANK(INDEX('Policy Characteristics'!I:I,MATCH($C181,'Policy Characteristics'!$C:$C,0))),"",INDEX('Policy Characteristics'!I:I,MATCH($C181,'Policy Characteristics'!$C:$C,0)))</f>
        <v>on/off</v>
      </c>
      <c r="P181" s="293" t="str">
        <f>IF(ISBLANK(INDEX('Policy Characteristics'!J:J,MATCH($C181,'Policy Characteristics'!$C:$C,0))),"",INDEX('Policy Characteristics'!J:J,MATCH($C181,'Policy Characteristics'!$C:$C,0)))</f>
        <v>**Description:** This policy prevents new capacity of the selected type(s) from being built or deployed.</v>
      </c>
      <c r="Q181" s="293" t="str">
        <f>IF(ISBLANK(INDEX('Policy Characteristics'!K:K,MATCH($C181,'Policy Characteristics'!$C:$C,0))),"",INDEX('Policy Characteristics'!K:K,MATCH($C181,'Policy Characteristics'!$C:$C,0)))</f>
        <v>electricity-sector-main.html#ban</v>
      </c>
      <c r="R181" s="293" t="str">
        <f>IF(ISBLANK(INDEX('Policy Characteristics'!L:L,MATCH($C181,'Policy Characteristics'!$C:$C,0))),"",INDEX('Policy Characteristics'!L:L,MATCH($C181,'Policy Characteristics'!$C:$C,0)))</f>
        <v>ban-new-capacity.html</v>
      </c>
    </row>
    <row r="182" spans="1:18" s="293" customFormat="1" x14ac:dyDescent="0.25">
      <c r="A182" s="293" t="str">
        <f>IF(ISBLANK(INDEX('Policy Characteristics'!A:A,MATCH($C182,'Policy Characteristics'!$C:$C,0))),"",INDEX('Policy Characteristics'!A:A,MATCH($C182,'Policy Characteristics'!$C:$C,0)))</f>
        <v>Electricity Supply</v>
      </c>
      <c r="B182" s="294" t="str">
        <f>IF(ISBLANK(INDEX('Policy Characteristics'!B:B,MATCH($C182,'Policy Characteristics'!$C:$C,0))),"",INDEX('Policy Characteristics'!B:B,MATCH($C182,'Policy Characteristics'!$C:$C,0)))</f>
        <v>Ban New Power Plants</v>
      </c>
      <c r="C182" s="293" t="str">
        <f t="shared" si="16"/>
        <v>Boolean Ban New Power Plants</v>
      </c>
      <c r="D182" s="299" t="s">
        <v>698</v>
      </c>
      <c r="E182" s="298"/>
      <c r="F182" s="299" t="s">
        <v>699</v>
      </c>
      <c r="G182" s="298"/>
      <c r="H182" s="20">
        <v>614</v>
      </c>
      <c r="I182" s="295" t="s">
        <v>634</v>
      </c>
      <c r="J182" s="296" t="str">
        <f>IF(ISBLANK(INDEX('Policy Characteristics'!D:D,MATCH($C182,'Policy Characteristics'!$C:$C,0))),"",INDEX('Policy Characteristics'!D:D,MATCH($C182,'Policy Characteristics'!$C:$C,0)))</f>
        <v>Ban New Power Plants</v>
      </c>
      <c r="K182" s="293" t="str">
        <f>IF(ISBLANK(INDEX('Policy Characteristics'!E:E,MATCH($C182,'Policy Characteristics'!$C:$C,0))),"",INDEX('Policy Characteristics'!E:E,MATCH($C182,'Policy Characteristics'!$C:$C,0)))</f>
        <v>elec ban new power plants</v>
      </c>
      <c r="L182" s="293">
        <f>IF(ISBLANK(INDEX('Policy Characteristics'!F:F,MATCH($C182,'Policy Characteristics'!$C:$C,0))),"",INDEX('Policy Characteristics'!F:F,MATCH($C182,'Policy Characteristics'!$C:$C,0)))</f>
        <v>0</v>
      </c>
      <c r="M182" s="293">
        <f>IF(ISBLANK(INDEX('Policy Characteristics'!G:G,MATCH($C182,'Policy Characteristics'!$C:$C,0))),"",INDEX('Policy Characteristics'!G:G,MATCH($C182,'Policy Characteristics'!$C:$C,0)))</f>
        <v>1</v>
      </c>
      <c r="N182" s="293">
        <f>IF(ISBLANK(INDEX('Policy Characteristics'!H:H,MATCH($C182,'Policy Characteristics'!$C:$C,0))),"",INDEX('Policy Characteristics'!H:H,MATCH($C182,'Policy Characteristics'!$C:$C,0)))</f>
        <v>1</v>
      </c>
      <c r="O182" s="293" t="str">
        <f>IF(ISBLANK(INDEX('Policy Characteristics'!I:I,MATCH($C182,'Policy Characteristics'!$C:$C,0))),"",INDEX('Policy Characteristics'!I:I,MATCH($C182,'Policy Characteristics'!$C:$C,0)))</f>
        <v>on/off</v>
      </c>
      <c r="P182" s="293" t="str">
        <f>IF(ISBLANK(INDEX('Policy Characteristics'!J:J,MATCH($C182,'Policy Characteristics'!$C:$C,0))),"",INDEX('Policy Characteristics'!J:J,MATCH($C182,'Policy Characteristics'!$C:$C,0)))</f>
        <v>**Description:** This policy prevents new capacity of the selected type(s) from being built or deployed.</v>
      </c>
      <c r="Q182" s="293" t="str">
        <f>IF(ISBLANK(INDEX('Policy Characteristics'!K:K,MATCH($C182,'Policy Characteristics'!$C:$C,0))),"",INDEX('Policy Characteristics'!K:K,MATCH($C182,'Policy Characteristics'!$C:$C,0)))</f>
        <v>electricity-sector-main.html#ban</v>
      </c>
      <c r="R182" s="293" t="str">
        <f>IF(ISBLANK(INDEX('Policy Characteristics'!L:L,MATCH($C182,'Policy Characteristics'!$C:$C,0))),"",INDEX('Policy Characteristics'!L:L,MATCH($C182,'Policy Characteristics'!$C:$C,0)))</f>
        <v>ban-new-capacity.html</v>
      </c>
    </row>
    <row r="183" spans="1:18" s="293" customFormat="1" x14ac:dyDescent="0.25">
      <c r="A183" s="293" t="str">
        <f>IF(ISBLANK(INDEX('Policy Characteristics'!A:A,MATCH($C183,'Policy Characteristics'!$C:$C,0))),"",INDEX('Policy Characteristics'!A:A,MATCH($C183,'Policy Characteristics'!$C:$C,0)))</f>
        <v>Electricity Supply</v>
      </c>
      <c r="B183" s="294" t="str">
        <f>IF(ISBLANK(INDEX('Policy Characteristics'!B:B,MATCH($C183,'Policy Characteristics'!$C:$C,0))),"",INDEX('Policy Characteristics'!B:B,MATCH($C183,'Policy Characteristics'!$C:$C,0)))</f>
        <v>Ban New Power Plants</v>
      </c>
      <c r="C183" s="293" t="str">
        <f t="shared" si="16"/>
        <v>Boolean Ban New Power Plants</v>
      </c>
      <c r="D183" s="299" t="s">
        <v>700</v>
      </c>
      <c r="E183" s="298"/>
      <c r="F183" s="299" t="s">
        <v>701</v>
      </c>
      <c r="G183" s="298"/>
      <c r="H183" s="20">
        <v>116</v>
      </c>
      <c r="I183" s="295" t="s">
        <v>702</v>
      </c>
      <c r="J183" s="296" t="str">
        <f>IF(ISBLANK(INDEX('Policy Characteristics'!D:D,MATCH($C183,'Policy Characteristics'!$C:$C,0))),"",INDEX('Policy Characteristics'!D:D,MATCH($C183,'Policy Characteristics'!$C:$C,0)))</f>
        <v>Ban New Power Plants</v>
      </c>
      <c r="K183" s="293" t="str">
        <f>IF(ISBLANK(INDEX('Policy Characteristics'!E:E,MATCH($C183,'Policy Characteristics'!$C:$C,0))),"",INDEX('Policy Characteristics'!E:E,MATCH($C183,'Policy Characteristics'!$C:$C,0)))</f>
        <v>elec ban new power plants</v>
      </c>
      <c r="L183" s="293">
        <f>IF(ISBLANK(INDEX('Policy Characteristics'!F:F,MATCH($C183,'Policy Characteristics'!$C:$C,0))),"",INDEX('Policy Characteristics'!F:F,MATCH($C183,'Policy Characteristics'!$C:$C,0)))</f>
        <v>0</v>
      </c>
      <c r="M183" s="293">
        <f>IF(ISBLANK(INDEX('Policy Characteristics'!G:G,MATCH($C183,'Policy Characteristics'!$C:$C,0))),"",INDEX('Policy Characteristics'!G:G,MATCH($C183,'Policy Characteristics'!$C:$C,0)))</f>
        <v>1</v>
      </c>
      <c r="N183" s="293">
        <f>IF(ISBLANK(INDEX('Policy Characteristics'!H:H,MATCH($C183,'Policy Characteristics'!$C:$C,0))),"",INDEX('Policy Characteristics'!H:H,MATCH($C183,'Policy Characteristics'!$C:$C,0)))</f>
        <v>1</v>
      </c>
      <c r="O183" s="293" t="str">
        <f>IF(ISBLANK(INDEX('Policy Characteristics'!I:I,MATCH($C183,'Policy Characteristics'!$C:$C,0))),"",INDEX('Policy Characteristics'!I:I,MATCH($C183,'Policy Characteristics'!$C:$C,0)))</f>
        <v>on/off</v>
      </c>
      <c r="P183" s="293" t="str">
        <f>IF(ISBLANK(INDEX('Policy Characteristics'!J:J,MATCH($C183,'Policy Characteristics'!$C:$C,0))),"",INDEX('Policy Characteristics'!J:J,MATCH($C183,'Policy Characteristics'!$C:$C,0)))</f>
        <v>**Description:** This policy prevents new capacity of the selected type(s) from being built or deployed.</v>
      </c>
      <c r="Q183" s="293" t="str">
        <f>IF(ISBLANK(INDEX('Policy Characteristics'!K:K,MATCH($C183,'Policy Characteristics'!$C:$C,0))),"",INDEX('Policy Characteristics'!K:K,MATCH($C183,'Policy Characteristics'!$C:$C,0)))</f>
        <v>electricity-sector-main.html#ban</v>
      </c>
      <c r="R183" s="293" t="str">
        <f>IF(ISBLANK(INDEX('Policy Characteristics'!L:L,MATCH($C183,'Policy Characteristics'!$C:$C,0))),"",INDEX('Policy Characteristics'!L:L,MATCH($C183,'Policy Characteristics'!$C:$C,0)))</f>
        <v>ban-new-capacity.html</v>
      </c>
    </row>
    <row r="184" spans="1:18" s="293" customFormat="1" x14ac:dyDescent="0.25">
      <c r="A184" s="293" t="str">
        <f>IF(ISBLANK(INDEX('Policy Characteristics'!A:A,MATCH($C184,'Policy Characteristics'!$C:$C,0))),"",INDEX('Policy Characteristics'!A:A,MATCH($C184,'Policy Characteristics'!$C:$C,0)))</f>
        <v>Electricity Supply</v>
      </c>
      <c r="B184" s="294" t="str">
        <f>IF(ISBLANK(INDEX('Policy Characteristics'!B:B,MATCH($C184,'Policy Characteristics'!$C:$C,0))),"",INDEX('Policy Characteristics'!B:B,MATCH($C184,'Policy Characteristics'!$C:$C,0)))</f>
        <v>Ban New Power Plants</v>
      </c>
      <c r="C184" s="293" t="str">
        <f t="shared" si="17"/>
        <v>Boolean Ban New Power Plants</v>
      </c>
      <c r="D184" s="299" t="s">
        <v>703</v>
      </c>
      <c r="E184" s="298"/>
      <c r="F184" s="299" t="s">
        <v>704</v>
      </c>
      <c r="G184" s="298"/>
      <c r="H184" s="20">
        <v>615</v>
      </c>
      <c r="I184" s="295" t="s">
        <v>634</v>
      </c>
      <c r="J184" s="296" t="str">
        <f>IF(ISBLANK(INDEX('Policy Characteristics'!D:D,MATCH($C184,'Policy Characteristics'!$C:$C,0))),"",INDEX('Policy Characteristics'!D:D,MATCH($C184,'Policy Characteristics'!$C:$C,0)))</f>
        <v>Ban New Power Plants</v>
      </c>
      <c r="K184" s="293" t="str">
        <f>IF(ISBLANK(INDEX('Policy Characteristics'!E:E,MATCH($C184,'Policy Characteristics'!$C:$C,0))),"",INDEX('Policy Characteristics'!E:E,MATCH($C184,'Policy Characteristics'!$C:$C,0)))</f>
        <v>elec ban new power plants</v>
      </c>
      <c r="L184" s="293">
        <f>IF(ISBLANK(INDEX('Policy Characteristics'!F:F,MATCH($C184,'Policy Characteristics'!$C:$C,0))),"",INDEX('Policy Characteristics'!F:F,MATCH($C184,'Policy Characteristics'!$C:$C,0)))</f>
        <v>0</v>
      </c>
      <c r="M184" s="293">
        <f>IF(ISBLANK(INDEX('Policy Characteristics'!G:G,MATCH($C184,'Policy Characteristics'!$C:$C,0))),"",INDEX('Policy Characteristics'!G:G,MATCH($C184,'Policy Characteristics'!$C:$C,0)))</f>
        <v>1</v>
      </c>
      <c r="N184" s="293">
        <f>IF(ISBLANK(INDEX('Policy Characteristics'!H:H,MATCH($C184,'Policy Characteristics'!$C:$C,0))),"",INDEX('Policy Characteristics'!H:H,MATCH($C184,'Policy Characteristics'!$C:$C,0)))</f>
        <v>1</v>
      </c>
      <c r="O184" s="293" t="str">
        <f>IF(ISBLANK(INDEX('Policy Characteristics'!I:I,MATCH($C184,'Policy Characteristics'!$C:$C,0))),"",INDEX('Policy Characteristics'!I:I,MATCH($C184,'Policy Characteristics'!$C:$C,0)))</f>
        <v>on/off</v>
      </c>
      <c r="P184" s="293" t="str">
        <f>IF(ISBLANK(INDEX('Policy Characteristics'!J:J,MATCH($C184,'Policy Characteristics'!$C:$C,0))),"",INDEX('Policy Characteristics'!J:J,MATCH($C184,'Policy Characteristics'!$C:$C,0)))</f>
        <v>**Description:** This policy prevents new capacity of the selected type(s) from being built or deployed.</v>
      </c>
      <c r="Q184" s="293" t="str">
        <f>IF(ISBLANK(INDEX('Policy Characteristics'!K:K,MATCH($C184,'Policy Characteristics'!$C:$C,0))),"",INDEX('Policy Characteristics'!K:K,MATCH($C184,'Policy Characteristics'!$C:$C,0)))</f>
        <v>electricity-sector-main.html#ban</v>
      </c>
      <c r="R184" s="293" t="str">
        <f>IF(ISBLANK(INDEX('Policy Characteristics'!L:L,MATCH($C184,'Policy Characteristics'!$C:$C,0))),"",INDEX('Policy Characteristics'!L:L,MATCH($C184,'Policy Characteristics'!$C:$C,0)))</f>
        <v>ban-new-capacity.html</v>
      </c>
    </row>
    <row r="185" spans="1:18" s="293" customFormat="1" x14ac:dyDescent="0.25">
      <c r="A185" s="293" t="str">
        <f>IF(ISBLANK(INDEX('Policy Characteristics'!A:A,MATCH($C185,'Policy Characteristics'!$C:$C,0))),"",INDEX('Policy Characteristics'!A:A,MATCH($C185,'Policy Characteristics'!$C:$C,0)))</f>
        <v>Electricity Supply</v>
      </c>
      <c r="B185" s="294" t="str">
        <f>IF(ISBLANK(INDEX('Policy Characteristics'!B:B,MATCH($C185,'Policy Characteristics'!$C:$C,0))),"",INDEX('Policy Characteristics'!B:B,MATCH($C185,'Policy Characteristics'!$C:$C,0)))</f>
        <v>Ban New Power Plants</v>
      </c>
      <c r="C185" s="293" t="str">
        <f t="shared" si="17"/>
        <v>Boolean Ban New Power Plants</v>
      </c>
      <c r="D185" s="299" t="s">
        <v>705</v>
      </c>
      <c r="E185" s="298"/>
      <c r="F185" s="299" t="s">
        <v>706</v>
      </c>
      <c r="G185" s="298"/>
      <c r="H185" s="20">
        <v>616</v>
      </c>
      <c r="I185" s="295" t="s">
        <v>634</v>
      </c>
      <c r="J185" s="296" t="str">
        <f>IF(ISBLANK(INDEX('Policy Characteristics'!D:D,MATCH($C185,'Policy Characteristics'!$C:$C,0))),"",INDEX('Policy Characteristics'!D:D,MATCH($C185,'Policy Characteristics'!$C:$C,0)))</f>
        <v>Ban New Power Plants</v>
      </c>
      <c r="K185" s="293" t="str">
        <f>IF(ISBLANK(INDEX('Policy Characteristics'!E:E,MATCH($C185,'Policy Characteristics'!$C:$C,0))),"",INDEX('Policy Characteristics'!E:E,MATCH($C185,'Policy Characteristics'!$C:$C,0)))</f>
        <v>elec ban new power plants</v>
      </c>
      <c r="L185" s="293">
        <f>IF(ISBLANK(INDEX('Policy Characteristics'!F:F,MATCH($C185,'Policy Characteristics'!$C:$C,0))),"",INDEX('Policy Characteristics'!F:F,MATCH($C185,'Policy Characteristics'!$C:$C,0)))</f>
        <v>0</v>
      </c>
      <c r="M185" s="293">
        <f>IF(ISBLANK(INDEX('Policy Characteristics'!G:G,MATCH($C185,'Policy Characteristics'!$C:$C,0))),"",INDEX('Policy Characteristics'!G:G,MATCH($C185,'Policy Characteristics'!$C:$C,0)))</f>
        <v>1</v>
      </c>
      <c r="N185" s="293">
        <f>IF(ISBLANK(INDEX('Policy Characteristics'!H:H,MATCH($C185,'Policy Characteristics'!$C:$C,0))),"",INDEX('Policy Characteristics'!H:H,MATCH($C185,'Policy Characteristics'!$C:$C,0)))</f>
        <v>1</v>
      </c>
      <c r="O185" s="293" t="str">
        <f>IF(ISBLANK(INDEX('Policy Characteristics'!I:I,MATCH($C185,'Policy Characteristics'!$C:$C,0))),"",INDEX('Policy Characteristics'!I:I,MATCH($C185,'Policy Characteristics'!$C:$C,0)))</f>
        <v>on/off</v>
      </c>
      <c r="P185" s="293" t="str">
        <f>IF(ISBLANK(INDEX('Policy Characteristics'!J:J,MATCH($C185,'Policy Characteristics'!$C:$C,0))),"",INDEX('Policy Characteristics'!J:J,MATCH($C185,'Policy Characteristics'!$C:$C,0)))</f>
        <v>**Description:** This policy prevents new capacity of the selected type(s) from being built or deployed.</v>
      </c>
      <c r="Q185" s="293" t="str">
        <f>IF(ISBLANK(INDEX('Policy Characteristics'!K:K,MATCH($C185,'Policy Characteristics'!$C:$C,0))),"",INDEX('Policy Characteristics'!K:K,MATCH($C185,'Policy Characteristics'!$C:$C,0)))</f>
        <v>electricity-sector-main.html#ban</v>
      </c>
      <c r="R185" s="293" t="str">
        <f>IF(ISBLANK(INDEX('Policy Characteristics'!L:L,MATCH($C185,'Policy Characteristics'!$C:$C,0))),"",INDEX('Policy Characteristics'!L:L,MATCH($C185,'Policy Characteristics'!$C:$C,0)))</f>
        <v>ban-new-capacity.html</v>
      </c>
    </row>
    <row r="186" spans="1:18" s="293" customFormat="1" x14ac:dyDescent="0.25">
      <c r="A186" s="293" t="str">
        <f>IF(ISBLANK(INDEX('Policy Characteristics'!A:A,MATCH($C186,'Policy Characteristics'!$C:$C,0))),"",INDEX('Policy Characteristics'!A:A,MATCH($C186,'Policy Characteristics'!$C:$C,0)))</f>
        <v>Electricity Supply</v>
      </c>
      <c r="B186" s="294" t="str">
        <f>IF(ISBLANK(INDEX('Policy Characteristics'!B:B,MATCH($C186,'Policy Characteristics'!$C:$C,0))),"",INDEX('Policy Characteristics'!B:B,MATCH($C186,'Policy Characteristics'!$C:$C,0)))</f>
        <v>Ban New Power Plants</v>
      </c>
      <c r="C186" s="293" t="str">
        <f t="shared" si="17"/>
        <v>Boolean Ban New Power Plants</v>
      </c>
      <c r="D186" s="299" t="s">
        <v>707</v>
      </c>
      <c r="E186" s="298"/>
      <c r="F186" s="299" t="s">
        <v>708</v>
      </c>
      <c r="G186" s="298"/>
      <c r="H186" s="20">
        <v>617</v>
      </c>
      <c r="I186" s="295" t="s">
        <v>634</v>
      </c>
      <c r="J186" s="296" t="str">
        <f>IF(ISBLANK(INDEX('Policy Characteristics'!D:D,MATCH($C186,'Policy Characteristics'!$C:$C,0))),"",INDEX('Policy Characteristics'!D:D,MATCH($C186,'Policy Characteristics'!$C:$C,0)))</f>
        <v>Ban New Power Plants</v>
      </c>
      <c r="K186" s="293" t="str">
        <f>IF(ISBLANK(INDEX('Policy Characteristics'!E:E,MATCH($C186,'Policy Characteristics'!$C:$C,0))),"",INDEX('Policy Characteristics'!E:E,MATCH($C186,'Policy Characteristics'!$C:$C,0)))</f>
        <v>elec ban new power plants</v>
      </c>
      <c r="L186" s="293">
        <f>IF(ISBLANK(INDEX('Policy Characteristics'!F:F,MATCH($C186,'Policy Characteristics'!$C:$C,0))),"",INDEX('Policy Characteristics'!F:F,MATCH($C186,'Policy Characteristics'!$C:$C,0)))</f>
        <v>0</v>
      </c>
      <c r="M186" s="293">
        <f>IF(ISBLANK(INDEX('Policy Characteristics'!G:G,MATCH($C186,'Policy Characteristics'!$C:$C,0))),"",INDEX('Policy Characteristics'!G:G,MATCH($C186,'Policy Characteristics'!$C:$C,0)))</f>
        <v>1</v>
      </c>
      <c r="N186" s="293">
        <f>IF(ISBLANK(INDEX('Policy Characteristics'!H:H,MATCH($C186,'Policy Characteristics'!$C:$C,0))),"",INDEX('Policy Characteristics'!H:H,MATCH($C186,'Policy Characteristics'!$C:$C,0)))</f>
        <v>1</v>
      </c>
      <c r="O186" s="293" t="str">
        <f>IF(ISBLANK(INDEX('Policy Characteristics'!I:I,MATCH($C186,'Policy Characteristics'!$C:$C,0))),"",INDEX('Policy Characteristics'!I:I,MATCH($C186,'Policy Characteristics'!$C:$C,0)))</f>
        <v>on/off</v>
      </c>
      <c r="P186" s="293" t="str">
        <f>IF(ISBLANK(INDEX('Policy Characteristics'!J:J,MATCH($C186,'Policy Characteristics'!$C:$C,0))),"",INDEX('Policy Characteristics'!J:J,MATCH($C186,'Policy Characteristics'!$C:$C,0)))</f>
        <v>**Description:** This policy prevents new capacity of the selected type(s) from being built or deployed.</v>
      </c>
      <c r="Q186" s="293" t="str">
        <f>IF(ISBLANK(INDEX('Policy Characteristics'!K:K,MATCH($C186,'Policy Characteristics'!$C:$C,0))),"",INDEX('Policy Characteristics'!K:K,MATCH($C186,'Policy Characteristics'!$C:$C,0)))</f>
        <v>electricity-sector-main.html#ban</v>
      </c>
      <c r="R186" s="293" t="str">
        <f>IF(ISBLANK(INDEX('Policy Characteristics'!L:L,MATCH($C186,'Policy Characteristics'!$C:$C,0))),"",INDEX('Policy Characteristics'!L:L,MATCH($C186,'Policy Characteristics'!$C:$C,0)))</f>
        <v>ban-new-capacity.html</v>
      </c>
    </row>
    <row r="187" spans="1:18" s="293" customFormat="1" x14ac:dyDescent="0.25">
      <c r="A187" s="293" t="str">
        <f>IF(ISBLANK(INDEX('Policy Characteristics'!A:A,MATCH($C187,'Policy Characteristics'!$C:$C,0))),"",INDEX('Policy Characteristics'!A:A,MATCH($C187,'Policy Characteristics'!$C:$C,0)))</f>
        <v>Electricity Supply</v>
      </c>
      <c r="B187" s="294" t="str">
        <f>IF(ISBLANK(INDEX('Policy Characteristics'!B:B,MATCH($C187,'Policy Characteristics'!$C:$C,0))),"",INDEX('Policy Characteristics'!B:B,MATCH($C187,'Policy Characteristics'!$C:$C,0)))</f>
        <v>Ban New Power Plants</v>
      </c>
      <c r="C187" s="293" t="str">
        <f t="shared" si="17"/>
        <v>Boolean Ban New Power Plants</v>
      </c>
      <c r="D187" s="299" t="s">
        <v>709</v>
      </c>
      <c r="E187" s="298"/>
      <c r="F187" s="299" t="s">
        <v>710</v>
      </c>
      <c r="G187" s="298"/>
      <c r="H187" s="20">
        <v>618</v>
      </c>
      <c r="I187" s="295" t="s">
        <v>634</v>
      </c>
      <c r="J187" s="296" t="str">
        <f>IF(ISBLANK(INDEX('Policy Characteristics'!D:D,MATCH($C187,'Policy Characteristics'!$C:$C,0))),"",INDEX('Policy Characteristics'!D:D,MATCH($C187,'Policy Characteristics'!$C:$C,0)))</f>
        <v>Ban New Power Plants</v>
      </c>
      <c r="K187" s="293" t="str">
        <f>IF(ISBLANK(INDEX('Policy Characteristics'!E:E,MATCH($C187,'Policy Characteristics'!$C:$C,0))),"",INDEX('Policy Characteristics'!E:E,MATCH($C187,'Policy Characteristics'!$C:$C,0)))</f>
        <v>elec ban new power plants</v>
      </c>
      <c r="L187" s="293">
        <f>IF(ISBLANK(INDEX('Policy Characteristics'!F:F,MATCH($C187,'Policy Characteristics'!$C:$C,0))),"",INDEX('Policy Characteristics'!F:F,MATCH($C187,'Policy Characteristics'!$C:$C,0)))</f>
        <v>0</v>
      </c>
      <c r="M187" s="293">
        <f>IF(ISBLANK(INDEX('Policy Characteristics'!G:G,MATCH($C187,'Policy Characteristics'!$C:$C,0))),"",INDEX('Policy Characteristics'!G:G,MATCH($C187,'Policy Characteristics'!$C:$C,0)))</f>
        <v>1</v>
      </c>
      <c r="N187" s="293">
        <f>IF(ISBLANK(INDEX('Policy Characteristics'!H:H,MATCH($C187,'Policy Characteristics'!$C:$C,0))),"",INDEX('Policy Characteristics'!H:H,MATCH($C187,'Policy Characteristics'!$C:$C,0)))</f>
        <v>1</v>
      </c>
      <c r="O187" s="293" t="str">
        <f>IF(ISBLANK(INDEX('Policy Characteristics'!I:I,MATCH($C187,'Policy Characteristics'!$C:$C,0))),"",INDEX('Policy Characteristics'!I:I,MATCH($C187,'Policy Characteristics'!$C:$C,0)))</f>
        <v>on/off</v>
      </c>
      <c r="P187" s="293" t="str">
        <f>IF(ISBLANK(INDEX('Policy Characteristics'!J:J,MATCH($C187,'Policy Characteristics'!$C:$C,0))),"",INDEX('Policy Characteristics'!J:J,MATCH($C187,'Policy Characteristics'!$C:$C,0)))</f>
        <v>**Description:** This policy prevents new capacity of the selected type(s) from being built or deployed.</v>
      </c>
      <c r="Q187" s="293" t="str">
        <f>IF(ISBLANK(INDEX('Policy Characteristics'!K:K,MATCH($C187,'Policy Characteristics'!$C:$C,0))),"",INDEX('Policy Characteristics'!K:K,MATCH($C187,'Policy Characteristics'!$C:$C,0)))</f>
        <v>electricity-sector-main.html#ban</v>
      </c>
      <c r="R187" s="293" t="str">
        <f>IF(ISBLANK(INDEX('Policy Characteristics'!L:L,MATCH($C187,'Policy Characteristics'!$C:$C,0))),"",INDEX('Policy Characteristics'!L:L,MATCH($C187,'Policy Characteristics'!$C:$C,0)))</f>
        <v>ban-new-capacity.html</v>
      </c>
    </row>
    <row r="188" spans="1:18" s="275" customFormat="1" x14ac:dyDescent="0.25">
      <c r="A188" s="293" t="str">
        <f>IF(ISBLANK(INDEX('Policy Characteristics'!A:A,MATCH($C188,'Policy Characteristics'!$C:$C,0))),"",INDEX('Policy Characteristics'!A:A,MATCH($C188,'Policy Characteristics'!$C:$C,0)))</f>
        <v>Electricity Supply</v>
      </c>
      <c r="B188" s="294" t="str">
        <f>IF(ISBLANK(INDEX('Policy Characteristics'!B:B,MATCH($C188,'Policy Characteristics'!$C:$C,0))),"",INDEX('Policy Characteristics'!B:B,MATCH($C188,'Policy Characteristics'!$C:$C,0)))</f>
        <v>Carbon Capture and Sequestration</v>
      </c>
      <c r="C188" s="275" t="s">
        <v>209</v>
      </c>
      <c r="D188" s="298" t="s">
        <v>678</v>
      </c>
      <c r="E188" s="298"/>
      <c r="F188" s="298" t="s">
        <v>679</v>
      </c>
      <c r="G188" s="299"/>
      <c r="H188" s="255">
        <v>876</v>
      </c>
      <c r="I188" s="297" t="s">
        <v>624</v>
      </c>
      <c r="J188" s="296" t="str">
        <f>IF(ISBLANK(INDEX('Policy Characteristics'!D:D,MATCH($C188,'Policy Characteristics'!$C:$C,0))),"",INDEX('Policy Characteristics'!D:D,MATCH($C188,'Policy Characteristics'!$C:$C,0)))</f>
        <v>Electricity Sector CCS</v>
      </c>
      <c r="K188" s="293" t="str">
        <f>IF(ISBLANK(INDEX('Policy Characteristics'!E:E,MATCH($C188,'Policy Characteristics'!$C:$C,0))),"",INDEX('Policy Characteristics'!E:E,MATCH($C188,'Policy Characteristics'!$C:$C,0)))</f>
        <v>elec CCS</v>
      </c>
      <c r="L188" s="237">
        <f>IF(ISBLANK(INDEX('Policy Characteristics'!F:F,MATCH($C188,'Policy Characteristics'!$C:$C,0))),"",INDEX('Policy Characteristics'!F:F,MATCH($C188,'Policy Characteristics'!$C:$C,0)))</f>
        <v>0</v>
      </c>
      <c r="M188" s="237">
        <f>IF(ISBLANK(INDEX('Policy Characteristics'!G:G,MATCH($C188,'Policy Characteristics'!$C:$C,0))),"",INDEX('Policy Characteristics'!G:G,MATCH($C188,'Policy Characteristics'!$C:$C,0)))</f>
        <v>1</v>
      </c>
      <c r="N188" s="237">
        <f>IF(ISBLANK(INDEX('Policy Characteristics'!H:H,MATCH($C188,'Policy Characteristics'!$C:$C,0))),"",INDEX('Policy Characteristics'!H:H,MATCH($C188,'Policy Characteristics'!$C:$C,0)))</f>
        <v>0.01</v>
      </c>
      <c r="O188" s="293" t="str">
        <f>IF(ISBLANK(INDEX('Policy Characteristics'!I:I,MATCH($C188,'Policy Characteristics'!$C:$C,0))),"",INDEX('Policy Characteristics'!I:I,MATCH($C188,'Policy Characteristics'!$C:$C,0)))</f>
        <v>% of CO2 captured</v>
      </c>
      <c r="P188" s="29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93" t="str">
        <f>IF(ISBLANK(INDEX('Policy Characteristics'!K:K,MATCH($C188,'Policy Characteristics'!$C:$C,0))),"",INDEX('Policy Characteristics'!K:K,MATCH($C188,'Policy Characteristics'!$C:$C,0)))</f>
        <v>ccs.html#ccs</v>
      </c>
      <c r="R188" s="293" t="str">
        <f>IF(ISBLANK(INDEX('Policy Characteristics'!L:L,MATCH($C188,'Policy Characteristics'!$C:$C,0))),"",INDEX('Policy Characteristics'!L:L,MATCH($C188,'Policy Characteristics'!$C:$C,0)))</f>
        <v>carbon-capture-and-sequestration.html</v>
      </c>
    </row>
    <row r="189" spans="1:18" s="293" customFormat="1" x14ac:dyDescent="0.25">
      <c r="A189" s="293" t="str">
        <f>IF(ISBLANK(INDEX('Policy Characteristics'!A:A,MATCH($C189,'Policy Characteristics'!$C:$C,0))),"",INDEX('Policy Characteristics'!A:A,MATCH($C189,'Policy Characteristics'!$C:$C,0)))</f>
        <v>Electricity Supply</v>
      </c>
      <c r="B189" s="294" t="str">
        <f>IF(ISBLANK(INDEX('Policy Characteristics'!B:B,MATCH($C189,'Policy Characteristics'!$C:$C,0))),"",INDEX('Policy Characteristics'!B:B,MATCH($C189,'Policy Characteristics'!$C:$C,0)))</f>
        <v>Carbon Capture and Sequestration</v>
      </c>
      <c r="C189" s="293" t="str">
        <f t="shared" ref="C189:C203" si="18">C$188</f>
        <v>Electricity Sector Fraction of Potential Additional CCS Achieved</v>
      </c>
      <c r="D189" s="299" t="s">
        <v>680</v>
      </c>
      <c r="E189" s="298"/>
      <c r="F189" s="299" t="s">
        <v>681</v>
      </c>
      <c r="G189" s="298"/>
      <c r="H189" s="255">
        <v>877</v>
      </c>
      <c r="I189" s="297" t="s">
        <v>624</v>
      </c>
      <c r="J189" s="296" t="str">
        <f>IF(ISBLANK(INDEX('Policy Characteristics'!D:D,MATCH($C189,'Policy Characteristics'!$C:$C,0))),"",INDEX('Policy Characteristics'!D:D,MATCH($C189,'Policy Characteristics'!$C:$C,0)))</f>
        <v>Electricity Sector CCS</v>
      </c>
      <c r="K189" s="293" t="str">
        <f>IF(ISBLANK(INDEX('Policy Characteristics'!E:E,MATCH($C189,'Policy Characteristics'!$C:$C,0))),"",INDEX('Policy Characteristics'!E:E,MATCH($C189,'Policy Characteristics'!$C:$C,0)))</f>
        <v>elec CCS</v>
      </c>
      <c r="L189" s="237">
        <f>IF(ISBLANK(INDEX('Policy Characteristics'!F:F,MATCH($C189,'Policy Characteristics'!$C:$C,0))),"",INDEX('Policy Characteristics'!F:F,MATCH($C189,'Policy Characteristics'!$C:$C,0)))</f>
        <v>0</v>
      </c>
      <c r="M189" s="237">
        <f>IF(ISBLANK(INDEX('Policy Characteristics'!G:G,MATCH($C189,'Policy Characteristics'!$C:$C,0))),"",INDEX('Policy Characteristics'!G:G,MATCH($C189,'Policy Characteristics'!$C:$C,0)))</f>
        <v>1</v>
      </c>
      <c r="N189" s="237">
        <f>IF(ISBLANK(INDEX('Policy Characteristics'!H:H,MATCH($C189,'Policy Characteristics'!$C:$C,0))),"",INDEX('Policy Characteristics'!H:H,MATCH($C189,'Policy Characteristics'!$C:$C,0)))</f>
        <v>0.01</v>
      </c>
      <c r="O189" s="293" t="str">
        <f>IF(ISBLANK(INDEX('Policy Characteristics'!I:I,MATCH($C189,'Policy Characteristics'!$C:$C,0))),"",INDEX('Policy Characteristics'!I:I,MATCH($C189,'Policy Characteristics'!$C:$C,0)))</f>
        <v>% of CO2 captured</v>
      </c>
      <c r="P189" s="29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93" t="str">
        <f>IF(ISBLANK(INDEX('Policy Characteristics'!K:K,MATCH($C189,'Policy Characteristics'!$C:$C,0))),"",INDEX('Policy Characteristics'!K:K,MATCH($C189,'Policy Characteristics'!$C:$C,0)))</f>
        <v>ccs.html#ccs</v>
      </c>
      <c r="R189" s="293" t="str">
        <f>IF(ISBLANK(INDEX('Policy Characteristics'!L:L,MATCH($C189,'Policy Characteristics'!$C:$C,0))),"",INDEX('Policy Characteristics'!L:L,MATCH($C189,'Policy Characteristics'!$C:$C,0)))</f>
        <v>carbon-capture-and-sequestration.html</v>
      </c>
    </row>
    <row r="190" spans="1:18" s="293" customFormat="1" x14ac:dyDescent="0.25">
      <c r="A190" s="293" t="str">
        <f>IF(ISBLANK(INDEX('Policy Characteristics'!A:A,MATCH($C190,'Policy Characteristics'!$C:$C,0))),"",INDEX('Policy Characteristics'!A:A,MATCH($C190,'Policy Characteristics'!$C:$C,0)))</f>
        <v>Electricity Supply</v>
      </c>
      <c r="B190" s="294" t="str">
        <f>IF(ISBLANK(INDEX('Policy Characteristics'!B:B,MATCH($C190,'Policy Characteristics'!$C:$C,0))),"",INDEX('Policy Characteristics'!B:B,MATCH($C190,'Policy Characteristics'!$C:$C,0)))</f>
        <v>Carbon Capture and Sequestration</v>
      </c>
      <c r="C190" s="293" t="str">
        <f t="shared" si="18"/>
        <v>Electricity Sector Fraction of Potential Additional CCS Achieved</v>
      </c>
      <c r="D190" s="299" t="s">
        <v>682</v>
      </c>
      <c r="E190" s="298"/>
      <c r="F190" s="299" t="s">
        <v>683</v>
      </c>
      <c r="G190" s="298"/>
      <c r="H190" s="255">
        <v>878</v>
      </c>
      <c r="I190" s="295" t="s">
        <v>634</v>
      </c>
      <c r="J190" s="296" t="str">
        <f>IF(ISBLANK(INDEX('Policy Characteristics'!D:D,MATCH($C190,'Policy Characteristics'!$C:$C,0))),"",INDEX('Policy Characteristics'!D:D,MATCH($C190,'Policy Characteristics'!$C:$C,0)))</f>
        <v>Electricity Sector CCS</v>
      </c>
      <c r="K190" s="293" t="str">
        <f>IF(ISBLANK(INDEX('Policy Characteristics'!E:E,MATCH($C190,'Policy Characteristics'!$C:$C,0))),"",INDEX('Policy Characteristics'!E:E,MATCH($C190,'Policy Characteristics'!$C:$C,0)))</f>
        <v>elec CCS</v>
      </c>
      <c r="L190" s="237">
        <f>IF(ISBLANK(INDEX('Policy Characteristics'!F:F,MATCH($C190,'Policy Characteristics'!$C:$C,0))),"",INDEX('Policy Characteristics'!F:F,MATCH($C190,'Policy Characteristics'!$C:$C,0)))</f>
        <v>0</v>
      </c>
      <c r="M190" s="237">
        <f>IF(ISBLANK(INDEX('Policy Characteristics'!G:G,MATCH($C190,'Policy Characteristics'!$C:$C,0))),"",INDEX('Policy Characteristics'!G:G,MATCH($C190,'Policy Characteristics'!$C:$C,0)))</f>
        <v>1</v>
      </c>
      <c r="N190" s="237">
        <f>IF(ISBLANK(INDEX('Policy Characteristics'!H:H,MATCH($C190,'Policy Characteristics'!$C:$C,0))),"",INDEX('Policy Characteristics'!H:H,MATCH($C190,'Policy Characteristics'!$C:$C,0)))</f>
        <v>0.01</v>
      </c>
      <c r="O190" s="293" t="str">
        <f>IF(ISBLANK(INDEX('Policy Characteristics'!I:I,MATCH($C190,'Policy Characteristics'!$C:$C,0))),"",INDEX('Policy Characteristics'!I:I,MATCH($C190,'Policy Characteristics'!$C:$C,0)))</f>
        <v>% of CO2 captured</v>
      </c>
      <c r="P190" s="29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93" t="str">
        <f>IF(ISBLANK(INDEX('Policy Characteristics'!K:K,MATCH($C190,'Policy Characteristics'!$C:$C,0))),"",INDEX('Policy Characteristics'!K:K,MATCH($C190,'Policy Characteristics'!$C:$C,0)))</f>
        <v>ccs.html#ccs</v>
      </c>
      <c r="R190" s="293" t="str">
        <f>IF(ISBLANK(INDEX('Policy Characteristics'!L:L,MATCH($C190,'Policy Characteristics'!$C:$C,0))),"",INDEX('Policy Characteristics'!L:L,MATCH($C190,'Policy Characteristics'!$C:$C,0)))</f>
        <v>carbon-capture-and-sequestration.html</v>
      </c>
    </row>
    <row r="191" spans="1:18" s="293" customFormat="1" x14ac:dyDescent="0.25">
      <c r="A191" s="293" t="str">
        <f>IF(ISBLANK(INDEX('Policy Characteristics'!A:A,MATCH($C191,'Policy Characteristics'!$C:$C,0))),"",INDEX('Policy Characteristics'!A:A,MATCH($C191,'Policy Characteristics'!$C:$C,0)))</f>
        <v>Electricity Supply</v>
      </c>
      <c r="B191" s="294" t="str">
        <f>IF(ISBLANK(INDEX('Policy Characteristics'!B:B,MATCH($C191,'Policy Characteristics'!$C:$C,0))),"",INDEX('Policy Characteristics'!B:B,MATCH($C191,'Policy Characteristics'!$C:$C,0)))</f>
        <v>Carbon Capture and Sequestration</v>
      </c>
      <c r="C191" s="293" t="str">
        <f t="shared" si="18"/>
        <v>Electricity Sector Fraction of Potential Additional CCS Achieved</v>
      </c>
      <c r="D191" s="299" t="s">
        <v>684</v>
      </c>
      <c r="E191" s="298"/>
      <c r="F191" s="299" t="s">
        <v>685</v>
      </c>
      <c r="G191" s="298"/>
      <c r="H191" s="255">
        <v>879</v>
      </c>
      <c r="I191" s="295" t="s">
        <v>634</v>
      </c>
      <c r="J191" s="296" t="str">
        <f>IF(ISBLANK(INDEX('Policy Characteristics'!D:D,MATCH($C191,'Policy Characteristics'!$C:$C,0))),"",INDEX('Policy Characteristics'!D:D,MATCH($C191,'Policy Characteristics'!$C:$C,0)))</f>
        <v>Electricity Sector CCS</v>
      </c>
      <c r="K191" s="293" t="str">
        <f>IF(ISBLANK(INDEX('Policy Characteristics'!E:E,MATCH($C191,'Policy Characteristics'!$C:$C,0))),"",INDEX('Policy Characteristics'!E:E,MATCH($C191,'Policy Characteristics'!$C:$C,0)))</f>
        <v>elec CCS</v>
      </c>
      <c r="L191" s="237">
        <f>IF(ISBLANK(INDEX('Policy Characteristics'!F:F,MATCH($C191,'Policy Characteristics'!$C:$C,0))),"",INDEX('Policy Characteristics'!F:F,MATCH($C191,'Policy Characteristics'!$C:$C,0)))</f>
        <v>0</v>
      </c>
      <c r="M191" s="237">
        <f>IF(ISBLANK(INDEX('Policy Characteristics'!G:G,MATCH($C191,'Policy Characteristics'!$C:$C,0))),"",INDEX('Policy Characteristics'!G:G,MATCH($C191,'Policy Characteristics'!$C:$C,0)))</f>
        <v>1</v>
      </c>
      <c r="N191" s="237">
        <f>IF(ISBLANK(INDEX('Policy Characteristics'!H:H,MATCH($C191,'Policy Characteristics'!$C:$C,0))),"",INDEX('Policy Characteristics'!H:H,MATCH($C191,'Policy Characteristics'!$C:$C,0)))</f>
        <v>0.01</v>
      </c>
      <c r="O191" s="293" t="str">
        <f>IF(ISBLANK(INDEX('Policy Characteristics'!I:I,MATCH($C191,'Policy Characteristics'!$C:$C,0))),"",INDEX('Policy Characteristics'!I:I,MATCH($C191,'Policy Characteristics'!$C:$C,0)))</f>
        <v>% of CO2 captured</v>
      </c>
      <c r="P191" s="29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93" t="str">
        <f>IF(ISBLANK(INDEX('Policy Characteristics'!K:K,MATCH($C191,'Policy Characteristics'!$C:$C,0))),"",INDEX('Policy Characteristics'!K:K,MATCH($C191,'Policy Characteristics'!$C:$C,0)))</f>
        <v>ccs.html#ccs</v>
      </c>
      <c r="R191" s="293" t="str">
        <f>IF(ISBLANK(INDEX('Policy Characteristics'!L:L,MATCH($C191,'Policy Characteristics'!$C:$C,0))),"",INDEX('Policy Characteristics'!L:L,MATCH($C191,'Policy Characteristics'!$C:$C,0)))</f>
        <v>carbon-capture-and-sequestration.html</v>
      </c>
    </row>
    <row r="192" spans="1:18" s="293" customFormat="1" x14ac:dyDescent="0.25">
      <c r="A192" s="293" t="str">
        <f>IF(ISBLANK(INDEX('Policy Characteristics'!A:A,MATCH($C192,'Policy Characteristics'!$C:$C,0))),"",INDEX('Policy Characteristics'!A:A,MATCH($C192,'Policy Characteristics'!$C:$C,0)))</f>
        <v>Electricity Supply</v>
      </c>
      <c r="B192" s="294" t="str">
        <f>IF(ISBLANK(INDEX('Policy Characteristics'!B:B,MATCH($C192,'Policy Characteristics'!$C:$C,0))),"",INDEX('Policy Characteristics'!B:B,MATCH($C192,'Policy Characteristics'!$C:$C,0)))</f>
        <v>Carbon Capture and Sequestration</v>
      </c>
      <c r="C192" s="293" t="str">
        <f t="shared" si="18"/>
        <v>Electricity Sector Fraction of Potential Additional CCS Achieved</v>
      </c>
      <c r="D192" s="299" t="s">
        <v>686</v>
      </c>
      <c r="E192" s="298"/>
      <c r="F192" s="299" t="s">
        <v>687</v>
      </c>
      <c r="G192" s="298"/>
      <c r="H192" s="255">
        <v>880</v>
      </c>
      <c r="I192" s="295" t="s">
        <v>634</v>
      </c>
      <c r="J192" s="296" t="str">
        <f>IF(ISBLANK(INDEX('Policy Characteristics'!D:D,MATCH($C192,'Policy Characteristics'!$C:$C,0))),"",INDEX('Policy Characteristics'!D:D,MATCH($C192,'Policy Characteristics'!$C:$C,0)))</f>
        <v>Electricity Sector CCS</v>
      </c>
      <c r="K192" s="293" t="str">
        <f>IF(ISBLANK(INDEX('Policy Characteristics'!E:E,MATCH($C192,'Policy Characteristics'!$C:$C,0))),"",INDEX('Policy Characteristics'!E:E,MATCH($C192,'Policy Characteristics'!$C:$C,0)))</f>
        <v>elec CCS</v>
      </c>
      <c r="L192" s="237">
        <f>IF(ISBLANK(INDEX('Policy Characteristics'!F:F,MATCH($C192,'Policy Characteristics'!$C:$C,0))),"",INDEX('Policy Characteristics'!F:F,MATCH($C192,'Policy Characteristics'!$C:$C,0)))</f>
        <v>0</v>
      </c>
      <c r="M192" s="237">
        <f>IF(ISBLANK(INDEX('Policy Characteristics'!G:G,MATCH($C192,'Policy Characteristics'!$C:$C,0))),"",INDEX('Policy Characteristics'!G:G,MATCH($C192,'Policy Characteristics'!$C:$C,0)))</f>
        <v>1</v>
      </c>
      <c r="N192" s="237">
        <f>IF(ISBLANK(INDEX('Policy Characteristics'!H:H,MATCH($C192,'Policy Characteristics'!$C:$C,0))),"",INDEX('Policy Characteristics'!H:H,MATCH($C192,'Policy Characteristics'!$C:$C,0)))</f>
        <v>0.01</v>
      </c>
      <c r="O192" s="293" t="str">
        <f>IF(ISBLANK(INDEX('Policy Characteristics'!I:I,MATCH($C192,'Policy Characteristics'!$C:$C,0))),"",INDEX('Policy Characteristics'!I:I,MATCH($C192,'Policy Characteristics'!$C:$C,0)))</f>
        <v>% of CO2 captured</v>
      </c>
      <c r="P192" s="29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93" t="str">
        <f>IF(ISBLANK(INDEX('Policy Characteristics'!K:K,MATCH($C192,'Policy Characteristics'!$C:$C,0))),"",INDEX('Policy Characteristics'!K:K,MATCH($C192,'Policy Characteristics'!$C:$C,0)))</f>
        <v>ccs.html#ccs</v>
      </c>
      <c r="R192" s="293" t="str">
        <f>IF(ISBLANK(INDEX('Policy Characteristics'!L:L,MATCH($C192,'Policy Characteristics'!$C:$C,0))),"",INDEX('Policy Characteristics'!L:L,MATCH($C192,'Policy Characteristics'!$C:$C,0)))</f>
        <v>carbon-capture-and-sequestration.html</v>
      </c>
    </row>
    <row r="193" spans="1:18" s="293" customFormat="1" x14ac:dyDescent="0.25">
      <c r="A193" s="293" t="str">
        <f>IF(ISBLANK(INDEX('Policy Characteristics'!A:A,MATCH($C193,'Policy Characteristics'!$C:$C,0))),"",INDEX('Policy Characteristics'!A:A,MATCH($C193,'Policy Characteristics'!$C:$C,0)))</f>
        <v>Electricity Supply</v>
      </c>
      <c r="B193" s="294" t="str">
        <f>IF(ISBLANK(INDEX('Policy Characteristics'!B:B,MATCH($C193,'Policy Characteristics'!$C:$C,0))),"",INDEX('Policy Characteristics'!B:B,MATCH($C193,'Policy Characteristics'!$C:$C,0)))</f>
        <v>Carbon Capture and Sequestration</v>
      </c>
      <c r="C193" s="293" t="str">
        <f t="shared" si="18"/>
        <v>Electricity Sector Fraction of Potential Additional CCS Achieved</v>
      </c>
      <c r="D193" s="299" t="s">
        <v>688</v>
      </c>
      <c r="E193" s="298"/>
      <c r="F193" s="299" t="s">
        <v>689</v>
      </c>
      <c r="G193" s="298"/>
      <c r="H193" s="255">
        <v>881</v>
      </c>
      <c r="I193" s="295" t="s">
        <v>634</v>
      </c>
      <c r="J193" s="296" t="str">
        <f>IF(ISBLANK(INDEX('Policy Characteristics'!D:D,MATCH($C193,'Policy Characteristics'!$C:$C,0))),"",INDEX('Policy Characteristics'!D:D,MATCH($C193,'Policy Characteristics'!$C:$C,0)))</f>
        <v>Electricity Sector CCS</v>
      </c>
      <c r="K193" s="293" t="str">
        <f>IF(ISBLANK(INDEX('Policy Characteristics'!E:E,MATCH($C193,'Policy Characteristics'!$C:$C,0))),"",INDEX('Policy Characteristics'!E:E,MATCH($C193,'Policy Characteristics'!$C:$C,0)))</f>
        <v>elec CCS</v>
      </c>
      <c r="L193" s="237">
        <f>IF(ISBLANK(INDEX('Policy Characteristics'!F:F,MATCH($C193,'Policy Characteristics'!$C:$C,0))),"",INDEX('Policy Characteristics'!F:F,MATCH($C193,'Policy Characteristics'!$C:$C,0)))</f>
        <v>0</v>
      </c>
      <c r="M193" s="237">
        <f>IF(ISBLANK(INDEX('Policy Characteristics'!G:G,MATCH($C193,'Policy Characteristics'!$C:$C,0))),"",INDEX('Policy Characteristics'!G:G,MATCH($C193,'Policy Characteristics'!$C:$C,0)))</f>
        <v>1</v>
      </c>
      <c r="N193" s="237">
        <f>IF(ISBLANK(INDEX('Policy Characteristics'!H:H,MATCH($C193,'Policy Characteristics'!$C:$C,0))),"",INDEX('Policy Characteristics'!H:H,MATCH($C193,'Policy Characteristics'!$C:$C,0)))</f>
        <v>0.01</v>
      </c>
      <c r="O193" s="293" t="str">
        <f>IF(ISBLANK(INDEX('Policy Characteristics'!I:I,MATCH($C193,'Policy Characteristics'!$C:$C,0))),"",INDEX('Policy Characteristics'!I:I,MATCH($C193,'Policy Characteristics'!$C:$C,0)))</f>
        <v>% of CO2 captured</v>
      </c>
      <c r="P193" s="29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93" t="str">
        <f>IF(ISBLANK(INDEX('Policy Characteristics'!K:K,MATCH($C193,'Policy Characteristics'!$C:$C,0))),"",INDEX('Policy Characteristics'!K:K,MATCH($C193,'Policy Characteristics'!$C:$C,0)))</f>
        <v>ccs.html#ccs</v>
      </c>
      <c r="R193" s="293" t="str">
        <f>IF(ISBLANK(INDEX('Policy Characteristics'!L:L,MATCH($C193,'Policy Characteristics'!$C:$C,0))),"",INDEX('Policy Characteristics'!L:L,MATCH($C193,'Policy Characteristics'!$C:$C,0)))</f>
        <v>carbon-capture-and-sequestration.html</v>
      </c>
    </row>
    <row r="194" spans="1:18" s="293" customFormat="1" x14ac:dyDescent="0.25">
      <c r="A194" s="293" t="str">
        <f>IF(ISBLANK(INDEX('Policy Characteristics'!A:A,MATCH($C194,'Policy Characteristics'!$C:$C,0))),"",INDEX('Policy Characteristics'!A:A,MATCH($C194,'Policy Characteristics'!$C:$C,0)))</f>
        <v>Electricity Supply</v>
      </c>
      <c r="B194" s="294" t="str">
        <f>IF(ISBLANK(INDEX('Policy Characteristics'!B:B,MATCH($C194,'Policy Characteristics'!$C:$C,0))),"",INDEX('Policy Characteristics'!B:B,MATCH($C194,'Policy Characteristics'!$C:$C,0)))</f>
        <v>Carbon Capture and Sequestration</v>
      </c>
      <c r="C194" s="293" t="str">
        <f t="shared" si="18"/>
        <v>Electricity Sector Fraction of Potential Additional CCS Achieved</v>
      </c>
      <c r="D194" s="299" t="s">
        <v>690</v>
      </c>
      <c r="E194" s="298"/>
      <c r="F194" s="299" t="s">
        <v>691</v>
      </c>
      <c r="G194" s="298"/>
      <c r="H194" s="255">
        <v>882</v>
      </c>
      <c r="I194" s="295" t="s">
        <v>634</v>
      </c>
      <c r="J194" s="296" t="str">
        <f>IF(ISBLANK(INDEX('Policy Characteristics'!D:D,MATCH($C194,'Policy Characteristics'!$C:$C,0))),"",INDEX('Policy Characteristics'!D:D,MATCH($C194,'Policy Characteristics'!$C:$C,0)))</f>
        <v>Electricity Sector CCS</v>
      </c>
      <c r="K194" s="293" t="str">
        <f>IF(ISBLANK(INDEX('Policy Characteristics'!E:E,MATCH($C194,'Policy Characteristics'!$C:$C,0))),"",INDEX('Policy Characteristics'!E:E,MATCH($C194,'Policy Characteristics'!$C:$C,0)))</f>
        <v>elec CCS</v>
      </c>
      <c r="L194" s="237">
        <f>IF(ISBLANK(INDEX('Policy Characteristics'!F:F,MATCH($C194,'Policy Characteristics'!$C:$C,0))),"",INDEX('Policy Characteristics'!F:F,MATCH($C194,'Policy Characteristics'!$C:$C,0)))</f>
        <v>0</v>
      </c>
      <c r="M194" s="237">
        <f>IF(ISBLANK(INDEX('Policy Characteristics'!G:G,MATCH($C194,'Policy Characteristics'!$C:$C,0))),"",INDEX('Policy Characteristics'!G:G,MATCH($C194,'Policy Characteristics'!$C:$C,0)))</f>
        <v>1</v>
      </c>
      <c r="N194" s="237">
        <f>IF(ISBLANK(INDEX('Policy Characteristics'!H:H,MATCH($C194,'Policy Characteristics'!$C:$C,0))),"",INDEX('Policy Characteristics'!H:H,MATCH($C194,'Policy Characteristics'!$C:$C,0)))</f>
        <v>0.01</v>
      </c>
      <c r="O194" s="293" t="str">
        <f>IF(ISBLANK(INDEX('Policy Characteristics'!I:I,MATCH($C194,'Policy Characteristics'!$C:$C,0))),"",INDEX('Policy Characteristics'!I:I,MATCH($C194,'Policy Characteristics'!$C:$C,0)))</f>
        <v>% of CO2 captured</v>
      </c>
      <c r="P194" s="29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93" t="str">
        <f>IF(ISBLANK(INDEX('Policy Characteristics'!K:K,MATCH($C194,'Policy Characteristics'!$C:$C,0))),"",INDEX('Policy Characteristics'!K:K,MATCH($C194,'Policy Characteristics'!$C:$C,0)))</f>
        <v>ccs.html#ccs</v>
      </c>
      <c r="R194" s="293" t="str">
        <f>IF(ISBLANK(INDEX('Policy Characteristics'!L:L,MATCH($C194,'Policy Characteristics'!$C:$C,0))),"",INDEX('Policy Characteristics'!L:L,MATCH($C194,'Policy Characteristics'!$C:$C,0)))</f>
        <v>carbon-capture-and-sequestration.html</v>
      </c>
    </row>
    <row r="195" spans="1:18" s="293" customFormat="1" x14ac:dyDescent="0.25">
      <c r="A195" s="293" t="str">
        <f>IF(ISBLANK(INDEX('Policy Characteristics'!A:A,MATCH($C195,'Policy Characteristics'!$C:$C,0))),"",INDEX('Policy Characteristics'!A:A,MATCH($C195,'Policy Characteristics'!$C:$C,0)))</f>
        <v>Electricity Supply</v>
      </c>
      <c r="B195" s="294" t="str">
        <f>IF(ISBLANK(INDEX('Policy Characteristics'!B:B,MATCH($C195,'Policy Characteristics'!$C:$C,0))),"",INDEX('Policy Characteristics'!B:B,MATCH($C195,'Policy Characteristics'!$C:$C,0)))</f>
        <v>Carbon Capture and Sequestration</v>
      </c>
      <c r="C195" s="293" t="str">
        <f t="shared" si="18"/>
        <v>Electricity Sector Fraction of Potential Additional CCS Achieved</v>
      </c>
      <c r="D195" s="299" t="s">
        <v>692</v>
      </c>
      <c r="E195" s="298"/>
      <c r="F195" s="299" t="s">
        <v>693</v>
      </c>
      <c r="G195" s="298"/>
      <c r="H195" s="255">
        <v>883</v>
      </c>
      <c r="I195" s="297" t="s">
        <v>624</v>
      </c>
      <c r="J195" s="296" t="str">
        <f>IF(ISBLANK(INDEX('Policy Characteristics'!D:D,MATCH($C195,'Policy Characteristics'!$C:$C,0))),"",INDEX('Policy Characteristics'!D:D,MATCH($C195,'Policy Characteristics'!$C:$C,0)))</f>
        <v>Electricity Sector CCS</v>
      </c>
      <c r="K195" s="293" t="str">
        <f>IF(ISBLANK(INDEX('Policy Characteristics'!E:E,MATCH($C195,'Policy Characteristics'!$C:$C,0))),"",INDEX('Policy Characteristics'!E:E,MATCH($C195,'Policy Characteristics'!$C:$C,0)))</f>
        <v>elec CCS</v>
      </c>
      <c r="L195" s="237">
        <f>IF(ISBLANK(INDEX('Policy Characteristics'!F:F,MATCH($C195,'Policy Characteristics'!$C:$C,0))),"",INDEX('Policy Characteristics'!F:F,MATCH($C195,'Policy Characteristics'!$C:$C,0)))</f>
        <v>0</v>
      </c>
      <c r="M195" s="237">
        <f>IF(ISBLANK(INDEX('Policy Characteristics'!G:G,MATCH($C195,'Policy Characteristics'!$C:$C,0))),"",INDEX('Policy Characteristics'!G:G,MATCH($C195,'Policy Characteristics'!$C:$C,0)))</f>
        <v>1</v>
      </c>
      <c r="N195" s="237">
        <f>IF(ISBLANK(INDEX('Policy Characteristics'!H:H,MATCH($C195,'Policy Characteristics'!$C:$C,0))),"",INDEX('Policy Characteristics'!H:H,MATCH($C195,'Policy Characteristics'!$C:$C,0)))</f>
        <v>0.01</v>
      </c>
      <c r="O195" s="293" t="str">
        <f>IF(ISBLANK(INDEX('Policy Characteristics'!I:I,MATCH($C195,'Policy Characteristics'!$C:$C,0))),"",INDEX('Policy Characteristics'!I:I,MATCH($C195,'Policy Characteristics'!$C:$C,0)))</f>
        <v>% of CO2 captured</v>
      </c>
      <c r="P195" s="29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93" t="str">
        <f>IF(ISBLANK(INDEX('Policy Characteristics'!K:K,MATCH($C195,'Policy Characteristics'!$C:$C,0))),"",INDEX('Policy Characteristics'!K:K,MATCH($C195,'Policy Characteristics'!$C:$C,0)))</f>
        <v>ccs.html#ccs</v>
      </c>
      <c r="R195" s="293" t="str">
        <f>IF(ISBLANK(INDEX('Policy Characteristics'!L:L,MATCH($C195,'Policy Characteristics'!$C:$C,0))),"",INDEX('Policy Characteristics'!L:L,MATCH($C195,'Policy Characteristics'!$C:$C,0)))</f>
        <v>carbon-capture-and-sequestration.html</v>
      </c>
    </row>
    <row r="196" spans="1:18" s="293" customFormat="1" x14ac:dyDescent="0.25">
      <c r="A196" s="293" t="str">
        <f>IF(ISBLANK(INDEX('Policy Characteristics'!A:A,MATCH($C196,'Policy Characteristics'!$C:$C,0))),"",INDEX('Policy Characteristics'!A:A,MATCH($C196,'Policy Characteristics'!$C:$C,0)))</f>
        <v>Electricity Supply</v>
      </c>
      <c r="B196" s="294" t="str">
        <f>IF(ISBLANK(INDEX('Policy Characteristics'!B:B,MATCH($C196,'Policy Characteristics'!$C:$C,0))),"",INDEX('Policy Characteristics'!B:B,MATCH($C196,'Policy Characteristics'!$C:$C,0)))</f>
        <v>Carbon Capture and Sequestration</v>
      </c>
      <c r="C196" s="293" t="str">
        <f t="shared" si="18"/>
        <v>Electricity Sector Fraction of Potential Additional CCS Achieved</v>
      </c>
      <c r="D196" s="299" t="s">
        <v>694</v>
      </c>
      <c r="E196" s="298"/>
      <c r="F196" s="299" t="s">
        <v>695</v>
      </c>
      <c r="G196" s="298"/>
      <c r="H196" s="255">
        <v>884</v>
      </c>
      <c r="I196" s="295" t="s">
        <v>634</v>
      </c>
      <c r="J196" s="296" t="str">
        <f>IF(ISBLANK(INDEX('Policy Characteristics'!D:D,MATCH($C196,'Policy Characteristics'!$C:$C,0))),"",INDEX('Policy Characteristics'!D:D,MATCH($C196,'Policy Characteristics'!$C:$C,0)))</f>
        <v>Electricity Sector CCS</v>
      </c>
      <c r="K196" s="293" t="str">
        <f>IF(ISBLANK(INDEX('Policy Characteristics'!E:E,MATCH($C196,'Policy Characteristics'!$C:$C,0))),"",INDEX('Policy Characteristics'!E:E,MATCH($C196,'Policy Characteristics'!$C:$C,0)))</f>
        <v>elec CCS</v>
      </c>
      <c r="L196" s="237">
        <f>IF(ISBLANK(INDEX('Policy Characteristics'!F:F,MATCH($C196,'Policy Characteristics'!$C:$C,0))),"",INDEX('Policy Characteristics'!F:F,MATCH($C196,'Policy Characteristics'!$C:$C,0)))</f>
        <v>0</v>
      </c>
      <c r="M196" s="237">
        <f>IF(ISBLANK(INDEX('Policy Characteristics'!G:G,MATCH($C196,'Policy Characteristics'!$C:$C,0))),"",INDEX('Policy Characteristics'!G:G,MATCH($C196,'Policy Characteristics'!$C:$C,0)))</f>
        <v>1</v>
      </c>
      <c r="N196" s="237">
        <f>IF(ISBLANK(INDEX('Policy Characteristics'!H:H,MATCH($C196,'Policy Characteristics'!$C:$C,0))),"",INDEX('Policy Characteristics'!H:H,MATCH($C196,'Policy Characteristics'!$C:$C,0)))</f>
        <v>0.01</v>
      </c>
      <c r="O196" s="293" t="str">
        <f>IF(ISBLANK(INDEX('Policy Characteristics'!I:I,MATCH($C196,'Policy Characteristics'!$C:$C,0))),"",INDEX('Policy Characteristics'!I:I,MATCH($C196,'Policy Characteristics'!$C:$C,0)))</f>
        <v>% of CO2 captured</v>
      </c>
      <c r="P196" s="29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93" t="str">
        <f>IF(ISBLANK(INDEX('Policy Characteristics'!K:K,MATCH($C196,'Policy Characteristics'!$C:$C,0))),"",INDEX('Policy Characteristics'!K:K,MATCH($C196,'Policy Characteristics'!$C:$C,0)))</f>
        <v>ccs.html#ccs</v>
      </c>
      <c r="R196" s="293" t="str">
        <f>IF(ISBLANK(INDEX('Policy Characteristics'!L:L,MATCH($C196,'Policy Characteristics'!$C:$C,0))),"",INDEX('Policy Characteristics'!L:L,MATCH($C196,'Policy Characteristics'!$C:$C,0)))</f>
        <v>carbon-capture-and-sequestration.html</v>
      </c>
    </row>
    <row r="197" spans="1:18" s="293" customFormat="1" x14ac:dyDescent="0.25">
      <c r="A197" s="293" t="str">
        <f>IF(ISBLANK(INDEX('Policy Characteristics'!A:A,MATCH($C197,'Policy Characteristics'!$C:$C,0))),"",INDEX('Policy Characteristics'!A:A,MATCH($C197,'Policy Characteristics'!$C:$C,0)))</f>
        <v>Electricity Supply</v>
      </c>
      <c r="B197" s="294" t="str">
        <f>IF(ISBLANK(INDEX('Policy Characteristics'!B:B,MATCH($C197,'Policy Characteristics'!$C:$C,0))),"",INDEX('Policy Characteristics'!B:B,MATCH($C197,'Policy Characteristics'!$C:$C,0)))</f>
        <v>Carbon Capture and Sequestration</v>
      </c>
      <c r="C197" s="293" t="str">
        <f t="shared" si="18"/>
        <v>Electricity Sector Fraction of Potential Additional CCS Achieved</v>
      </c>
      <c r="D197" s="299" t="s">
        <v>696</v>
      </c>
      <c r="E197" s="298"/>
      <c r="F197" s="299" t="s">
        <v>697</v>
      </c>
      <c r="G197" s="298"/>
      <c r="H197" s="255">
        <v>885</v>
      </c>
      <c r="I197" s="297" t="s">
        <v>624</v>
      </c>
      <c r="J197" s="296" t="str">
        <f>IF(ISBLANK(INDEX('Policy Characteristics'!D:D,MATCH($C197,'Policy Characteristics'!$C:$C,0))),"",INDEX('Policy Characteristics'!D:D,MATCH($C197,'Policy Characteristics'!$C:$C,0)))</f>
        <v>Electricity Sector CCS</v>
      </c>
      <c r="K197" s="293" t="str">
        <f>IF(ISBLANK(INDEX('Policy Characteristics'!E:E,MATCH($C197,'Policy Characteristics'!$C:$C,0))),"",INDEX('Policy Characteristics'!E:E,MATCH($C197,'Policy Characteristics'!$C:$C,0)))</f>
        <v>elec CCS</v>
      </c>
      <c r="L197" s="237">
        <f>IF(ISBLANK(INDEX('Policy Characteristics'!F:F,MATCH($C197,'Policy Characteristics'!$C:$C,0))),"",INDEX('Policy Characteristics'!F:F,MATCH($C197,'Policy Characteristics'!$C:$C,0)))</f>
        <v>0</v>
      </c>
      <c r="M197" s="237">
        <f>IF(ISBLANK(INDEX('Policy Characteristics'!G:G,MATCH($C197,'Policy Characteristics'!$C:$C,0))),"",INDEX('Policy Characteristics'!G:G,MATCH($C197,'Policy Characteristics'!$C:$C,0)))</f>
        <v>1</v>
      </c>
      <c r="N197" s="237">
        <f>IF(ISBLANK(INDEX('Policy Characteristics'!H:H,MATCH($C197,'Policy Characteristics'!$C:$C,0))),"",INDEX('Policy Characteristics'!H:H,MATCH($C197,'Policy Characteristics'!$C:$C,0)))</f>
        <v>0.01</v>
      </c>
      <c r="O197" s="293" t="str">
        <f>IF(ISBLANK(INDEX('Policy Characteristics'!I:I,MATCH($C197,'Policy Characteristics'!$C:$C,0))),"",INDEX('Policy Characteristics'!I:I,MATCH($C197,'Policy Characteristics'!$C:$C,0)))</f>
        <v>% of CO2 captured</v>
      </c>
      <c r="P197" s="29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93" t="str">
        <f>IF(ISBLANK(INDEX('Policy Characteristics'!K:K,MATCH($C197,'Policy Characteristics'!$C:$C,0))),"",INDEX('Policy Characteristics'!K:K,MATCH($C197,'Policy Characteristics'!$C:$C,0)))</f>
        <v>ccs.html#ccs</v>
      </c>
      <c r="R197" s="293" t="str">
        <f>IF(ISBLANK(INDEX('Policy Characteristics'!L:L,MATCH($C197,'Policy Characteristics'!$C:$C,0))),"",INDEX('Policy Characteristics'!L:L,MATCH($C197,'Policy Characteristics'!$C:$C,0)))</f>
        <v>carbon-capture-and-sequestration.html</v>
      </c>
    </row>
    <row r="198" spans="1:18" s="293" customFormat="1" x14ac:dyDescent="0.25">
      <c r="A198" s="293" t="str">
        <f>IF(ISBLANK(INDEX('Policy Characteristics'!A:A,MATCH($C198,'Policy Characteristics'!$C:$C,0))),"",INDEX('Policy Characteristics'!A:A,MATCH($C198,'Policy Characteristics'!$C:$C,0)))</f>
        <v>Electricity Supply</v>
      </c>
      <c r="B198" s="294" t="str">
        <f>IF(ISBLANK(INDEX('Policy Characteristics'!B:B,MATCH($C198,'Policy Characteristics'!$C:$C,0))),"",INDEX('Policy Characteristics'!B:B,MATCH($C198,'Policy Characteristics'!$C:$C,0)))</f>
        <v>Carbon Capture and Sequestration</v>
      </c>
      <c r="C198" s="293" t="str">
        <f t="shared" si="18"/>
        <v>Electricity Sector Fraction of Potential Additional CCS Achieved</v>
      </c>
      <c r="D198" s="299" t="s">
        <v>698</v>
      </c>
      <c r="E198" s="298"/>
      <c r="F198" s="299" t="s">
        <v>699</v>
      </c>
      <c r="G198" s="298"/>
      <c r="H198" s="255">
        <v>886</v>
      </c>
      <c r="I198" s="297" t="s">
        <v>624</v>
      </c>
      <c r="J198" s="296" t="str">
        <f>IF(ISBLANK(INDEX('Policy Characteristics'!D:D,MATCH($C198,'Policy Characteristics'!$C:$C,0))),"",INDEX('Policy Characteristics'!D:D,MATCH($C198,'Policy Characteristics'!$C:$C,0)))</f>
        <v>Electricity Sector CCS</v>
      </c>
      <c r="K198" s="293" t="str">
        <f>IF(ISBLANK(INDEX('Policy Characteristics'!E:E,MATCH($C198,'Policy Characteristics'!$C:$C,0))),"",INDEX('Policy Characteristics'!E:E,MATCH($C198,'Policy Characteristics'!$C:$C,0)))</f>
        <v>elec CCS</v>
      </c>
      <c r="L198" s="237">
        <f>IF(ISBLANK(INDEX('Policy Characteristics'!F:F,MATCH($C198,'Policy Characteristics'!$C:$C,0))),"",INDEX('Policy Characteristics'!F:F,MATCH($C198,'Policy Characteristics'!$C:$C,0)))</f>
        <v>0</v>
      </c>
      <c r="M198" s="237">
        <f>IF(ISBLANK(INDEX('Policy Characteristics'!G:G,MATCH($C198,'Policy Characteristics'!$C:$C,0))),"",INDEX('Policy Characteristics'!G:G,MATCH($C198,'Policy Characteristics'!$C:$C,0)))</f>
        <v>1</v>
      </c>
      <c r="N198" s="237">
        <f>IF(ISBLANK(INDEX('Policy Characteristics'!H:H,MATCH($C198,'Policy Characteristics'!$C:$C,0))),"",INDEX('Policy Characteristics'!H:H,MATCH($C198,'Policy Characteristics'!$C:$C,0)))</f>
        <v>0.01</v>
      </c>
      <c r="O198" s="293" t="str">
        <f>IF(ISBLANK(INDEX('Policy Characteristics'!I:I,MATCH($C198,'Policy Characteristics'!$C:$C,0))),"",INDEX('Policy Characteristics'!I:I,MATCH($C198,'Policy Characteristics'!$C:$C,0)))</f>
        <v>% of CO2 captured</v>
      </c>
      <c r="P198" s="29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93" t="str">
        <f>IF(ISBLANK(INDEX('Policy Characteristics'!K:K,MATCH($C198,'Policy Characteristics'!$C:$C,0))),"",INDEX('Policy Characteristics'!K:K,MATCH($C198,'Policy Characteristics'!$C:$C,0)))</f>
        <v>ccs.html#ccs</v>
      </c>
      <c r="R198" s="293" t="str">
        <f>IF(ISBLANK(INDEX('Policy Characteristics'!L:L,MATCH($C198,'Policy Characteristics'!$C:$C,0))),"",INDEX('Policy Characteristics'!L:L,MATCH($C198,'Policy Characteristics'!$C:$C,0)))</f>
        <v>carbon-capture-and-sequestration.html</v>
      </c>
    </row>
    <row r="199" spans="1:18" s="293" customFormat="1" x14ac:dyDescent="0.25">
      <c r="A199" s="293" t="str">
        <f>IF(ISBLANK(INDEX('Policy Characteristics'!A:A,MATCH($C199,'Policy Characteristics'!$C:$C,0))),"",INDEX('Policy Characteristics'!A:A,MATCH($C199,'Policy Characteristics'!$C:$C,0)))</f>
        <v>Electricity Supply</v>
      </c>
      <c r="B199" s="294" t="str">
        <f>IF(ISBLANK(INDEX('Policy Characteristics'!B:B,MATCH($C199,'Policy Characteristics'!$C:$C,0))),"",INDEX('Policy Characteristics'!B:B,MATCH($C199,'Policy Characteristics'!$C:$C,0)))</f>
        <v>Carbon Capture and Sequestration</v>
      </c>
      <c r="C199" s="293" t="str">
        <f t="shared" si="18"/>
        <v>Electricity Sector Fraction of Potential Additional CCS Achieved</v>
      </c>
      <c r="D199" s="299" t="s">
        <v>700</v>
      </c>
      <c r="E199" s="298"/>
      <c r="F199" s="299" t="s">
        <v>701</v>
      </c>
      <c r="G199" s="298"/>
      <c r="H199" s="255">
        <v>887</v>
      </c>
      <c r="I199" s="297" t="s">
        <v>702</v>
      </c>
      <c r="J199" s="296" t="str">
        <f>IF(ISBLANK(INDEX('Policy Characteristics'!D:D,MATCH($C199,'Policy Characteristics'!$C:$C,0))),"",INDEX('Policy Characteristics'!D:D,MATCH($C199,'Policy Characteristics'!$C:$C,0)))</f>
        <v>Electricity Sector CCS</v>
      </c>
      <c r="K199" s="293" t="str">
        <f>IF(ISBLANK(INDEX('Policy Characteristics'!E:E,MATCH($C199,'Policy Characteristics'!$C:$C,0))),"",INDEX('Policy Characteristics'!E:E,MATCH($C199,'Policy Characteristics'!$C:$C,0)))</f>
        <v>elec CCS</v>
      </c>
      <c r="L199" s="237">
        <f>IF(ISBLANK(INDEX('Policy Characteristics'!F:F,MATCH($C199,'Policy Characteristics'!$C:$C,0))),"",INDEX('Policy Characteristics'!F:F,MATCH($C199,'Policy Characteristics'!$C:$C,0)))</f>
        <v>0</v>
      </c>
      <c r="M199" s="237">
        <f>IF(ISBLANK(INDEX('Policy Characteristics'!G:G,MATCH($C199,'Policy Characteristics'!$C:$C,0))),"",INDEX('Policy Characteristics'!G:G,MATCH($C199,'Policy Characteristics'!$C:$C,0)))</f>
        <v>1</v>
      </c>
      <c r="N199" s="237">
        <f>IF(ISBLANK(INDEX('Policy Characteristics'!H:H,MATCH($C199,'Policy Characteristics'!$C:$C,0))),"",INDEX('Policy Characteristics'!H:H,MATCH($C199,'Policy Characteristics'!$C:$C,0)))</f>
        <v>0.01</v>
      </c>
      <c r="O199" s="293" t="str">
        <f>IF(ISBLANK(INDEX('Policy Characteristics'!I:I,MATCH($C199,'Policy Characteristics'!$C:$C,0))),"",INDEX('Policy Characteristics'!I:I,MATCH($C199,'Policy Characteristics'!$C:$C,0)))</f>
        <v>% of CO2 captured</v>
      </c>
      <c r="P199" s="29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93" t="str">
        <f>IF(ISBLANK(INDEX('Policy Characteristics'!K:K,MATCH($C199,'Policy Characteristics'!$C:$C,0))),"",INDEX('Policy Characteristics'!K:K,MATCH($C199,'Policy Characteristics'!$C:$C,0)))</f>
        <v>ccs.html#ccs</v>
      </c>
      <c r="R199" s="293" t="str">
        <f>IF(ISBLANK(INDEX('Policy Characteristics'!L:L,MATCH($C199,'Policy Characteristics'!$C:$C,0))),"",INDEX('Policy Characteristics'!L:L,MATCH($C199,'Policy Characteristics'!$C:$C,0)))</f>
        <v>carbon-capture-and-sequestration.html</v>
      </c>
    </row>
    <row r="200" spans="1:18" s="293" customFormat="1" x14ac:dyDescent="0.25">
      <c r="A200" s="293" t="str">
        <f>IF(ISBLANK(INDEX('Policy Characteristics'!A:A,MATCH($C200,'Policy Characteristics'!$C:$C,0))),"",INDEX('Policy Characteristics'!A:A,MATCH($C200,'Policy Characteristics'!$C:$C,0)))</f>
        <v>Electricity Supply</v>
      </c>
      <c r="B200" s="294" t="str">
        <f>IF(ISBLANK(INDEX('Policy Characteristics'!B:B,MATCH($C200,'Policy Characteristics'!$C:$C,0))),"",INDEX('Policy Characteristics'!B:B,MATCH($C200,'Policy Characteristics'!$C:$C,0)))</f>
        <v>Carbon Capture and Sequestration</v>
      </c>
      <c r="C200" s="293" t="str">
        <f t="shared" si="18"/>
        <v>Electricity Sector Fraction of Potential Additional CCS Achieved</v>
      </c>
      <c r="D200" s="299" t="s">
        <v>703</v>
      </c>
      <c r="E200" s="298"/>
      <c r="F200" s="299" t="s">
        <v>704</v>
      </c>
      <c r="G200" s="298"/>
      <c r="H200" s="255">
        <v>888</v>
      </c>
      <c r="I200" s="295" t="s">
        <v>634</v>
      </c>
      <c r="J200" s="296" t="str">
        <f>IF(ISBLANK(INDEX('Policy Characteristics'!D:D,MATCH($C200,'Policy Characteristics'!$C:$C,0))),"",INDEX('Policy Characteristics'!D:D,MATCH($C200,'Policy Characteristics'!$C:$C,0)))</f>
        <v>Electricity Sector CCS</v>
      </c>
      <c r="K200" s="293" t="str">
        <f>IF(ISBLANK(INDEX('Policy Characteristics'!E:E,MATCH($C200,'Policy Characteristics'!$C:$C,0))),"",INDEX('Policy Characteristics'!E:E,MATCH($C200,'Policy Characteristics'!$C:$C,0)))</f>
        <v>elec CCS</v>
      </c>
      <c r="L200" s="237">
        <f>IF(ISBLANK(INDEX('Policy Characteristics'!F:F,MATCH($C200,'Policy Characteristics'!$C:$C,0))),"",INDEX('Policy Characteristics'!F:F,MATCH($C200,'Policy Characteristics'!$C:$C,0)))</f>
        <v>0</v>
      </c>
      <c r="M200" s="237">
        <f>IF(ISBLANK(INDEX('Policy Characteristics'!G:G,MATCH($C200,'Policy Characteristics'!$C:$C,0))),"",INDEX('Policy Characteristics'!G:G,MATCH($C200,'Policy Characteristics'!$C:$C,0)))</f>
        <v>1</v>
      </c>
      <c r="N200" s="237">
        <f>IF(ISBLANK(INDEX('Policy Characteristics'!H:H,MATCH($C200,'Policy Characteristics'!$C:$C,0))),"",INDEX('Policy Characteristics'!H:H,MATCH($C200,'Policy Characteristics'!$C:$C,0)))</f>
        <v>0.01</v>
      </c>
      <c r="O200" s="293" t="str">
        <f>IF(ISBLANK(INDEX('Policy Characteristics'!I:I,MATCH($C200,'Policy Characteristics'!$C:$C,0))),"",INDEX('Policy Characteristics'!I:I,MATCH($C200,'Policy Characteristics'!$C:$C,0)))</f>
        <v>% of CO2 captured</v>
      </c>
      <c r="P200" s="29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93" t="str">
        <f>IF(ISBLANK(INDEX('Policy Characteristics'!K:K,MATCH($C200,'Policy Characteristics'!$C:$C,0))),"",INDEX('Policy Characteristics'!K:K,MATCH($C200,'Policy Characteristics'!$C:$C,0)))</f>
        <v>ccs.html#ccs</v>
      </c>
      <c r="R200" s="293" t="str">
        <f>IF(ISBLANK(INDEX('Policy Characteristics'!L:L,MATCH($C200,'Policy Characteristics'!$C:$C,0))),"",INDEX('Policy Characteristics'!L:L,MATCH($C200,'Policy Characteristics'!$C:$C,0)))</f>
        <v>carbon-capture-and-sequestration.html</v>
      </c>
    </row>
    <row r="201" spans="1:18" s="293" customFormat="1" x14ac:dyDescent="0.25">
      <c r="A201" s="293" t="str">
        <f>IF(ISBLANK(INDEX('Policy Characteristics'!A:A,MATCH($C201,'Policy Characteristics'!$C:$C,0))),"",INDEX('Policy Characteristics'!A:A,MATCH($C201,'Policy Characteristics'!$C:$C,0)))</f>
        <v>Electricity Supply</v>
      </c>
      <c r="B201" s="294" t="str">
        <f>IF(ISBLANK(INDEX('Policy Characteristics'!B:B,MATCH($C201,'Policy Characteristics'!$C:$C,0))),"",INDEX('Policy Characteristics'!B:B,MATCH($C201,'Policy Characteristics'!$C:$C,0)))</f>
        <v>Carbon Capture and Sequestration</v>
      </c>
      <c r="C201" s="293" t="str">
        <f t="shared" si="18"/>
        <v>Electricity Sector Fraction of Potential Additional CCS Achieved</v>
      </c>
      <c r="D201" s="299" t="s">
        <v>705</v>
      </c>
      <c r="E201" s="298"/>
      <c r="F201" s="299" t="s">
        <v>706</v>
      </c>
      <c r="G201" s="298"/>
      <c r="H201" s="255">
        <v>889</v>
      </c>
      <c r="I201" s="295" t="s">
        <v>634</v>
      </c>
      <c r="J201" s="296" t="str">
        <f>IF(ISBLANK(INDEX('Policy Characteristics'!D:D,MATCH($C201,'Policy Characteristics'!$C:$C,0))),"",INDEX('Policy Characteristics'!D:D,MATCH($C201,'Policy Characteristics'!$C:$C,0)))</f>
        <v>Electricity Sector CCS</v>
      </c>
      <c r="K201" s="293" t="str">
        <f>IF(ISBLANK(INDEX('Policy Characteristics'!E:E,MATCH($C201,'Policy Characteristics'!$C:$C,0))),"",INDEX('Policy Characteristics'!E:E,MATCH($C201,'Policy Characteristics'!$C:$C,0)))</f>
        <v>elec CCS</v>
      </c>
      <c r="L201" s="237">
        <f>IF(ISBLANK(INDEX('Policy Characteristics'!F:F,MATCH($C201,'Policy Characteristics'!$C:$C,0))),"",INDEX('Policy Characteristics'!F:F,MATCH($C201,'Policy Characteristics'!$C:$C,0)))</f>
        <v>0</v>
      </c>
      <c r="M201" s="237">
        <f>IF(ISBLANK(INDEX('Policy Characteristics'!G:G,MATCH($C201,'Policy Characteristics'!$C:$C,0))),"",INDEX('Policy Characteristics'!G:G,MATCH($C201,'Policy Characteristics'!$C:$C,0)))</f>
        <v>1</v>
      </c>
      <c r="N201" s="237">
        <f>IF(ISBLANK(INDEX('Policy Characteristics'!H:H,MATCH($C201,'Policy Characteristics'!$C:$C,0))),"",INDEX('Policy Characteristics'!H:H,MATCH($C201,'Policy Characteristics'!$C:$C,0)))</f>
        <v>0.01</v>
      </c>
      <c r="O201" s="293" t="str">
        <f>IF(ISBLANK(INDEX('Policy Characteristics'!I:I,MATCH($C201,'Policy Characteristics'!$C:$C,0))),"",INDEX('Policy Characteristics'!I:I,MATCH($C201,'Policy Characteristics'!$C:$C,0)))</f>
        <v>% of CO2 captured</v>
      </c>
      <c r="P201" s="29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93" t="str">
        <f>IF(ISBLANK(INDEX('Policy Characteristics'!K:K,MATCH($C201,'Policy Characteristics'!$C:$C,0))),"",INDEX('Policy Characteristics'!K:K,MATCH($C201,'Policy Characteristics'!$C:$C,0)))</f>
        <v>ccs.html#ccs</v>
      </c>
      <c r="R201" s="293" t="str">
        <f>IF(ISBLANK(INDEX('Policy Characteristics'!L:L,MATCH($C201,'Policy Characteristics'!$C:$C,0))),"",INDEX('Policy Characteristics'!L:L,MATCH($C201,'Policy Characteristics'!$C:$C,0)))</f>
        <v>carbon-capture-and-sequestration.html</v>
      </c>
    </row>
    <row r="202" spans="1:18" s="293" customFormat="1" x14ac:dyDescent="0.25">
      <c r="A202" s="293" t="str">
        <f>IF(ISBLANK(INDEX('Policy Characteristics'!A:A,MATCH($C202,'Policy Characteristics'!$C:$C,0))),"",INDEX('Policy Characteristics'!A:A,MATCH($C202,'Policy Characteristics'!$C:$C,0)))</f>
        <v>Electricity Supply</v>
      </c>
      <c r="B202" s="294" t="str">
        <f>IF(ISBLANK(INDEX('Policy Characteristics'!B:B,MATCH($C202,'Policy Characteristics'!$C:$C,0))),"",INDEX('Policy Characteristics'!B:B,MATCH($C202,'Policy Characteristics'!$C:$C,0)))</f>
        <v>Carbon Capture and Sequestration</v>
      </c>
      <c r="C202" s="293" t="str">
        <f t="shared" si="18"/>
        <v>Electricity Sector Fraction of Potential Additional CCS Achieved</v>
      </c>
      <c r="D202" s="299" t="s">
        <v>707</v>
      </c>
      <c r="E202" s="298"/>
      <c r="F202" s="299" t="s">
        <v>708</v>
      </c>
      <c r="G202" s="298"/>
      <c r="H202" s="255">
        <v>890</v>
      </c>
      <c r="I202" s="295" t="s">
        <v>634</v>
      </c>
      <c r="J202" s="296" t="str">
        <f>IF(ISBLANK(INDEX('Policy Characteristics'!D:D,MATCH($C202,'Policy Characteristics'!$C:$C,0))),"",INDEX('Policy Characteristics'!D:D,MATCH($C202,'Policy Characteristics'!$C:$C,0)))</f>
        <v>Electricity Sector CCS</v>
      </c>
      <c r="K202" s="293" t="str">
        <f>IF(ISBLANK(INDEX('Policy Characteristics'!E:E,MATCH($C202,'Policy Characteristics'!$C:$C,0))),"",INDEX('Policy Characteristics'!E:E,MATCH($C202,'Policy Characteristics'!$C:$C,0)))</f>
        <v>elec CCS</v>
      </c>
      <c r="L202" s="237">
        <f>IF(ISBLANK(INDEX('Policy Characteristics'!F:F,MATCH($C202,'Policy Characteristics'!$C:$C,0))),"",INDEX('Policy Characteristics'!F:F,MATCH($C202,'Policy Characteristics'!$C:$C,0)))</f>
        <v>0</v>
      </c>
      <c r="M202" s="237">
        <f>IF(ISBLANK(INDEX('Policy Characteristics'!G:G,MATCH($C202,'Policy Characteristics'!$C:$C,0))),"",INDEX('Policy Characteristics'!G:G,MATCH($C202,'Policy Characteristics'!$C:$C,0)))</f>
        <v>1</v>
      </c>
      <c r="N202" s="237">
        <f>IF(ISBLANK(INDEX('Policy Characteristics'!H:H,MATCH($C202,'Policy Characteristics'!$C:$C,0))),"",INDEX('Policy Characteristics'!H:H,MATCH($C202,'Policy Characteristics'!$C:$C,0)))</f>
        <v>0.01</v>
      </c>
      <c r="O202" s="293" t="str">
        <f>IF(ISBLANK(INDEX('Policy Characteristics'!I:I,MATCH($C202,'Policy Characteristics'!$C:$C,0))),"",INDEX('Policy Characteristics'!I:I,MATCH($C202,'Policy Characteristics'!$C:$C,0)))</f>
        <v>% of CO2 captured</v>
      </c>
      <c r="P202" s="29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93" t="str">
        <f>IF(ISBLANK(INDEX('Policy Characteristics'!K:K,MATCH($C202,'Policy Characteristics'!$C:$C,0))),"",INDEX('Policy Characteristics'!K:K,MATCH($C202,'Policy Characteristics'!$C:$C,0)))</f>
        <v>ccs.html#ccs</v>
      </c>
      <c r="R202" s="293" t="str">
        <f>IF(ISBLANK(INDEX('Policy Characteristics'!L:L,MATCH($C202,'Policy Characteristics'!$C:$C,0))),"",INDEX('Policy Characteristics'!L:L,MATCH($C202,'Policy Characteristics'!$C:$C,0)))</f>
        <v>carbon-capture-and-sequestration.html</v>
      </c>
    </row>
    <row r="203" spans="1:18" s="293" customFormat="1" x14ac:dyDescent="0.25">
      <c r="A203" s="293" t="str">
        <f>IF(ISBLANK(INDEX('Policy Characteristics'!A:A,MATCH($C203,'Policy Characteristics'!$C:$C,0))),"",INDEX('Policy Characteristics'!A:A,MATCH($C203,'Policy Characteristics'!$C:$C,0)))</f>
        <v>Electricity Supply</v>
      </c>
      <c r="B203" s="294" t="str">
        <f>IF(ISBLANK(INDEX('Policy Characteristics'!B:B,MATCH($C203,'Policy Characteristics'!$C:$C,0))),"",INDEX('Policy Characteristics'!B:B,MATCH($C203,'Policy Characteristics'!$C:$C,0)))</f>
        <v>Carbon Capture and Sequestration</v>
      </c>
      <c r="C203" s="293" t="str">
        <f t="shared" si="18"/>
        <v>Electricity Sector Fraction of Potential Additional CCS Achieved</v>
      </c>
      <c r="D203" s="299" t="s">
        <v>709</v>
      </c>
      <c r="E203" s="298"/>
      <c r="F203" s="299" t="s">
        <v>710</v>
      </c>
      <c r="G203" s="298"/>
      <c r="H203" s="255">
        <v>891</v>
      </c>
      <c r="I203" s="297" t="s">
        <v>624</v>
      </c>
      <c r="J203" s="296" t="str">
        <f>IF(ISBLANK(INDEX('Policy Characteristics'!D:D,MATCH($C203,'Policy Characteristics'!$C:$C,0))),"",INDEX('Policy Characteristics'!D:D,MATCH($C203,'Policy Characteristics'!$C:$C,0)))</f>
        <v>Electricity Sector CCS</v>
      </c>
      <c r="K203" s="293" t="str">
        <f>IF(ISBLANK(INDEX('Policy Characteristics'!E:E,MATCH($C203,'Policy Characteristics'!$C:$C,0))),"",INDEX('Policy Characteristics'!E:E,MATCH($C203,'Policy Characteristics'!$C:$C,0)))</f>
        <v>elec CCS</v>
      </c>
      <c r="L203" s="237">
        <f>IF(ISBLANK(INDEX('Policy Characteristics'!F:F,MATCH($C203,'Policy Characteristics'!$C:$C,0))),"",INDEX('Policy Characteristics'!F:F,MATCH($C203,'Policy Characteristics'!$C:$C,0)))</f>
        <v>0</v>
      </c>
      <c r="M203" s="237">
        <f>IF(ISBLANK(INDEX('Policy Characteristics'!G:G,MATCH($C203,'Policy Characteristics'!$C:$C,0))),"",INDEX('Policy Characteristics'!G:G,MATCH($C203,'Policy Characteristics'!$C:$C,0)))</f>
        <v>1</v>
      </c>
      <c r="N203" s="237">
        <f>IF(ISBLANK(INDEX('Policy Characteristics'!H:H,MATCH($C203,'Policy Characteristics'!$C:$C,0))),"",INDEX('Policy Characteristics'!H:H,MATCH($C203,'Policy Characteristics'!$C:$C,0)))</f>
        <v>0.01</v>
      </c>
      <c r="O203" s="293" t="str">
        <f>IF(ISBLANK(INDEX('Policy Characteristics'!I:I,MATCH($C203,'Policy Characteristics'!$C:$C,0))),"",INDEX('Policy Characteristics'!I:I,MATCH($C203,'Policy Characteristics'!$C:$C,0)))</f>
        <v>% of CO2 captured</v>
      </c>
      <c r="P203" s="29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93" t="str">
        <f>IF(ISBLANK(INDEX('Policy Characteristics'!K:K,MATCH($C203,'Policy Characteristics'!$C:$C,0))),"",INDEX('Policy Characteristics'!K:K,MATCH($C203,'Policy Characteristics'!$C:$C,0)))</f>
        <v>ccs.html#ccs</v>
      </c>
      <c r="R203" s="293" t="str">
        <f>IF(ISBLANK(INDEX('Policy Characteristics'!L:L,MATCH($C203,'Policy Characteristics'!$C:$C,0))),"",INDEX('Policy Characteristics'!L:L,MATCH($C203,'Policy Characteristics'!$C:$C,0)))</f>
        <v>carbon-capture-and-sequestration.html</v>
      </c>
    </row>
    <row r="204" spans="1:18" s="293" customFormat="1" x14ac:dyDescent="0.25">
      <c r="A204" s="293" t="str">
        <f>IF(ISBLANK(INDEX('Policy Characteristics'!A:A,MATCH($C204,'Policy Characteristics'!$C:$C,0))),"",INDEX('Policy Characteristics'!A:A,MATCH($C204,'Policy Characteristics'!$C:$C,0)))</f>
        <v>Electricity Supply</v>
      </c>
      <c r="B204" s="294" t="str">
        <f>IF(ISBLANK(INDEX('Policy Characteristics'!B:B,MATCH($C204,'Policy Characteristics'!$C:$C,0))),"",INDEX('Policy Characteristics'!B:B,MATCH($C204,'Policy Characteristics'!$C:$C,0)))</f>
        <v>Clean Electricity Standard</v>
      </c>
      <c r="C204" t="s">
        <v>217</v>
      </c>
      <c r="D204" s="298"/>
      <c r="E204" s="298"/>
      <c r="F204" s="298"/>
      <c r="G204" s="298"/>
      <c r="H204" s="20">
        <v>508</v>
      </c>
      <c r="I204" s="295" t="s">
        <v>624</v>
      </c>
      <c r="J204" s="296" t="str">
        <f>IF(ISBLANK(INDEX('Policy Characteristics'!D:D,MATCH($C204,'Policy Characteristics'!$C:$C,0))),"",INDEX('Policy Characteristics'!D:D,MATCH($C204,'Policy Characteristics'!$C:$C,0)))</f>
        <v>Clean Electricity Standard</v>
      </c>
      <c r="K204" s="293" t="str">
        <f>IF(ISBLANK(INDEX('Policy Characteristics'!E:E,MATCH($C204,'Policy Characteristics'!$C:$C,0))),"",INDEX('Policy Characteristics'!E:E,MATCH($C204,'Policy Characteristics'!$C:$C,0)))</f>
        <v>elec renewable portfolio standards</v>
      </c>
      <c r="L204" s="237">
        <f>IF(ISBLANK(INDEX('Policy Characteristics'!F:F,MATCH($C204,'Policy Characteristics'!$C:$C,0))),"",INDEX('Policy Characteristics'!F:F,MATCH($C204,'Policy Characteristics'!$C:$C,0)))</f>
        <v>0</v>
      </c>
      <c r="M204" s="237">
        <f>IF(ISBLANK(INDEX('Policy Characteristics'!G:G,MATCH($C204,'Policy Characteristics'!$C:$C,0))),"",INDEX('Policy Characteristics'!G:G,MATCH($C204,'Policy Characteristics'!$C:$C,0)))</f>
        <v>1</v>
      </c>
      <c r="N204" s="237">
        <f>IF(ISBLANK(INDEX('Policy Characteristics'!H:H,MATCH($C204,'Policy Characteristics'!$C:$C,0))),"",INDEX('Policy Characteristics'!H:H,MATCH($C204,'Policy Characteristics'!$C:$C,0)))</f>
        <v>0.01</v>
      </c>
      <c r="O204" s="293" t="str">
        <f>IF(ISBLANK(INDEX('Policy Characteristics'!I:I,MATCH($C204,'Policy Characteristics'!$C:$C,0))),"",INDEX('Policy Characteristics'!I:I,MATCH($C204,'Policy Characteristics'!$C:$C,0)))</f>
        <v>% of electricity generation</v>
      </c>
      <c r="P204" s="29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national level.  // **Guidance for setting values:** Canada’s electricity sector is currently 82% non-emitting and to see increased electricity generation from this policy lever, a value above 78% would be required. Canada's Clean Electricty Standard proposes to achieve a net-zero emissions electricity system by 2035. Using the Customize Implementation Schedule feature and set it to 100% electricity generation by 2035 to match with the Clean Electricity Standard goal.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93" t="str">
        <f>IF(ISBLANK(INDEX('Policy Characteristics'!K:K,MATCH($C204,'Policy Characteristics'!$C:$C,0))),"",INDEX('Policy Characteristics'!K:K,MATCH($C204,'Policy Characteristics'!$C:$C,0)))</f>
        <v>electricity-sector-main.html#ces</v>
      </c>
      <c r="R204" s="293" t="str">
        <f>IF(ISBLANK(INDEX('Policy Characteristics'!L:L,MATCH($C204,'Policy Characteristics'!$C:$C,0))),"",INDEX('Policy Characteristics'!L:L,MATCH($C204,'Policy Characteristics'!$C:$C,0)))</f>
        <v>clean-energy-standard.html</v>
      </c>
    </row>
    <row r="205" spans="1:18" s="275" customFormat="1" x14ac:dyDescent="0.25">
      <c r="A205" s="293" t="str">
        <f>IF(ISBLANK(INDEX('Policy Characteristics'!A:A,MATCH($C205,'Policy Characteristics'!$C:$C,0))),"",INDEX('Policy Characteristics'!A:A,MATCH($C205,'Policy Characteristics'!$C:$C,0)))</f>
        <v>Electricity Supply</v>
      </c>
      <c r="B205" s="294" t="str">
        <f>IF(ISBLANK(INDEX('Policy Characteristics'!B:B,MATCH($C205,'Policy Characteristics'!$C:$C,0))),"",INDEX('Policy Characteristics'!B:B,MATCH($C205,'Policy Characteristics'!$C:$C,0)))</f>
        <v>Change Electricity Exports</v>
      </c>
      <c r="C205" s="275" t="s">
        <v>224</v>
      </c>
      <c r="D205" s="299"/>
      <c r="E205" s="299"/>
      <c r="F205" s="299"/>
      <c r="G205" s="299"/>
      <c r="H205" s="255">
        <v>148</v>
      </c>
      <c r="I205" s="295" t="s">
        <v>624</v>
      </c>
      <c r="J205" s="296" t="str">
        <f>IF(ISBLANK(INDEX('Policy Characteristics'!D:D,MATCH($C205,'Policy Characteristics'!$C:$C,0))),"",INDEX('Policy Characteristics'!D:D,MATCH($C205,'Policy Characteristics'!$C:$C,0)))</f>
        <v>Electricity Imports and Exports</v>
      </c>
      <c r="K205" s="293" t="str">
        <f>IF(ISBLANK(INDEX('Policy Characteristics'!E:E,MATCH($C205,'Policy Characteristics'!$C:$C,0))),"",INDEX('Policy Characteristics'!E:E,MATCH($C205,'Policy Characteristics'!$C:$C,0)))</f>
        <v>elec change exports</v>
      </c>
      <c r="L205" s="237">
        <f>IF(ISBLANK(INDEX('Policy Characteristics'!F:F,MATCH($C205,'Policy Characteristics'!$C:$C,0))),"",INDEX('Policy Characteristics'!F:F,MATCH($C205,'Policy Characteristics'!$C:$C,0)))</f>
        <v>-0.5</v>
      </c>
      <c r="M205" s="237">
        <f>IF(ISBLANK(INDEX('Policy Characteristics'!G:G,MATCH($C205,'Policy Characteristics'!$C:$C,0))),"",INDEX('Policy Characteristics'!G:G,MATCH($C205,'Policy Characteristics'!$C:$C,0)))</f>
        <v>1</v>
      </c>
      <c r="N205" s="237">
        <f>IF(ISBLANK(INDEX('Policy Characteristics'!H:H,MATCH($C205,'Policy Characteristics'!$C:$C,0))),"",INDEX('Policy Characteristics'!H:H,MATCH($C205,'Policy Characteristics'!$C:$C,0)))</f>
        <v>0.02</v>
      </c>
      <c r="O205" s="293" t="str">
        <f>IF(ISBLANK(INDEX('Policy Characteristics'!I:I,MATCH($C205,'Policy Characteristics'!$C:$C,0))),"",INDEX('Policy Characteristics'!I:I,MATCH($C205,'Policy Characteristics'!$C:$C,0)))</f>
        <v>% change in exports</v>
      </c>
      <c r="P205" s="293" t="str">
        <f>IF(ISBLANK(INDEX('Policy Characteristics'!J:J,MATCH($C205,'Policy Characteristics'!$C:$C,0))),"",INDEX('Policy Characteristics'!J:J,MATCH($C205,'Policy Characteristics'!$C:$C,0)))</f>
        <v>**Description:** This policy increases or decreases the amount of electricity exported from Canada to the United States.  It does not cause the construction or removal of transmission lines linking these countries. // **Guidance for setting values:** Canada electricity exports have grown from 43.6 TWh in 2010 to 67.1 TWh in 2020, an increase of 35%.</v>
      </c>
      <c r="Q205" s="293" t="str">
        <f>IF(ISBLANK(INDEX('Policy Characteristics'!K:K,MATCH($C205,'Policy Characteristics'!$C:$C,0))),"",INDEX('Policy Characteristics'!K:K,MATCH($C205,'Policy Characteristics'!$C:$C,0)))</f>
        <v>electricity-sector-main.html#elec-exports</v>
      </c>
      <c r="R205" s="293" t="str">
        <f>IF(ISBLANK(INDEX('Policy Characteristics'!L:L,MATCH($C205,'Policy Characteristics'!$C:$C,0))),"",INDEX('Policy Characteristics'!L:L,MATCH($C205,'Policy Characteristics'!$C:$C,0)))</f>
        <v>electricity-imports-exports.html</v>
      </c>
    </row>
    <row r="206" spans="1:18" s="275" customFormat="1" x14ac:dyDescent="0.25">
      <c r="A206" s="293" t="str">
        <f>IF(ISBLANK(INDEX('Policy Characteristics'!A:A,MATCH($C206,'Policy Characteristics'!$C:$C,0))),"",INDEX('Policy Characteristics'!A:A,MATCH($C206,'Policy Characteristics'!$C:$C,0)))</f>
        <v>Electricity Supply</v>
      </c>
      <c r="B206" s="294" t="str">
        <f>IF(ISBLANK(INDEX('Policy Characteristics'!B:B,MATCH($C206,'Policy Characteristics'!$C:$C,0))),"",INDEX('Policy Characteristics'!B:B,MATCH($C206,'Policy Characteristics'!$C:$C,0)))</f>
        <v>Change Electricity Imports</v>
      </c>
      <c r="C206" s="275" t="s">
        <v>233</v>
      </c>
      <c r="D206" s="298" t="s">
        <v>678</v>
      </c>
      <c r="E206" s="298"/>
      <c r="F206" s="298" t="s">
        <v>679</v>
      </c>
      <c r="G206" s="299"/>
      <c r="H206" s="255">
        <v>149</v>
      </c>
      <c r="I206" s="295" t="s">
        <v>624</v>
      </c>
      <c r="J206" s="296" t="str">
        <f>IF(ISBLANK(INDEX('Policy Characteristics'!D:D,MATCH($C206,'Policy Characteristics'!$C:$C,0))),"",INDEX('Policy Characteristics'!D:D,MATCH($C206,'Policy Characteristics'!$C:$C,0)))</f>
        <v>Electricity Imports and Exports</v>
      </c>
      <c r="K206" s="293" t="str">
        <f>IF(ISBLANK(INDEX('Policy Characteristics'!E:E,MATCH($C206,'Policy Characteristics'!$C:$C,0))),"",INDEX('Policy Characteristics'!E:E,MATCH($C206,'Policy Characteristics'!$C:$C,0)))</f>
        <v>elec change imports</v>
      </c>
      <c r="L206" s="237">
        <f>IF(ISBLANK(INDEX('Policy Characteristics'!F:F,MATCH($C206,'Policy Characteristics'!$C:$C,0))),"",INDEX('Policy Characteristics'!F:F,MATCH($C206,'Policy Characteristics'!$C:$C,0)))</f>
        <v>-0.5</v>
      </c>
      <c r="M206" s="237">
        <f>IF(ISBLANK(INDEX('Policy Characteristics'!G:G,MATCH($C206,'Policy Characteristics'!$C:$C,0))),"",INDEX('Policy Characteristics'!G:G,MATCH($C206,'Policy Characteristics'!$C:$C,0)))</f>
        <v>1</v>
      </c>
      <c r="N206" s="237">
        <f>IF(ISBLANK(INDEX('Policy Characteristics'!H:H,MATCH($C206,'Policy Characteristics'!$C:$C,0))),"",INDEX('Policy Characteristics'!H:H,MATCH($C206,'Policy Characteristics'!$C:$C,0)))</f>
        <v>0.02</v>
      </c>
      <c r="O206" s="293" t="str">
        <f>IF(ISBLANK(INDEX('Policy Characteristics'!I:I,MATCH($C206,'Policy Characteristics'!$C:$C,0))),"",INDEX('Policy Characteristics'!I:I,MATCH($C206,'Policy Characteristics'!$C:$C,0)))</f>
        <v>% change in imports</v>
      </c>
      <c r="P206" s="293" t="str">
        <f>IF(ISBLANK(INDEX('Policy Characteristics'!J:J,MATCH($C206,'Policy Characteristics'!$C:$C,0))),"",INDEX('Policy Characteristics'!J:J,MATCH($C206,'Policy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6" s="293" t="str">
        <f>IF(ISBLANK(INDEX('Policy Characteristics'!K:K,MATCH($C206,'Policy Characteristics'!$C:$C,0))),"",INDEX('Policy Characteristics'!K:K,MATCH($C206,'Policy Characteristics'!$C:$C,0)))</f>
        <v>electricity-sector-main.html#elec-imports</v>
      </c>
      <c r="R206" s="293" t="str">
        <f>IF(ISBLANK(INDEX('Policy Characteristics'!L:L,MATCH($C206,'Policy Characteristics'!$C:$C,0))),"",INDEX('Policy Characteristics'!L:L,MATCH($C206,'Policy Characteristics'!$C:$C,0)))</f>
        <v>electricity-imports-exports.html</v>
      </c>
    </row>
    <row r="207" spans="1:18" s="275" customFormat="1" x14ac:dyDescent="0.25">
      <c r="A207" s="293" t="str">
        <f>IF(ISBLANK(INDEX('Policy Characteristics'!A:A,MATCH($C207,'Policy Characteristics'!$C:$C,0))),"",INDEX('Policy Characteristics'!A:A,MATCH($C207,'Policy Characteristics'!$C:$C,0)))</f>
        <v>Electricity Supply</v>
      </c>
      <c r="B207" s="294" t="str">
        <f>IF(ISBLANK(INDEX('Policy Characteristics'!B:B,MATCH($C207,'Policy Characteristics'!$C:$C,0))),"",INDEX('Policy Characteristics'!B:B,MATCH($C207,'Policy Characteristics'!$C:$C,0)))</f>
        <v>Change Electricity Imports</v>
      </c>
      <c r="C207" s="293" t="str">
        <f t="shared" ref="C207:C221" si="19">C$206</f>
        <v>Percent Change in Electricity Imports</v>
      </c>
      <c r="D207" s="299" t="s">
        <v>680</v>
      </c>
      <c r="E207" s="298"/>
      <c r="F207" s="299" t="s">
        <v>681</v>
      </c>
      <c r="G207" s="299"/>
      <c r="H207" s="255">
        <v>526</v>
      </c>
      <c r="I207" s="295" t="s">
        <v>624</v>
      </c>
      <c r="J207" s="296" t="str">
        <f>IF(ISBLANK(INDEX('Policy Characteristics'!D:D,MATCH($C207,'Policy Characteristics'!$C:$C,0))),"",INDEX('Policy Characteristics'!D:D,MATCH($C207,'Policy Characteristics'!$C:$C,0)))</f>
        <v>Electricity Imports and Exports</v>
      </c>
      <c r="K207" s="293" t="str">
        <f>IF(ISBLANK(INDEX('Policy Characteristics'!E:E,MATCH($C207,'Policy Characteristics'!$C:$C,0))),"",INDEX('Policy Characteristics'!E:E,MATCH($C207,'Policy Characteristics'!$C:$C,0)))</f>
        <v>elec change imports</v>
      </c>
      <c r="L207" s="237">
        <f>IF(ISBLANK(INDEX('Policy Characteristics'!F:F,MATCH($C207,'Policy Characteristics'!$C:$C,0))),"",INDEX('Policy Characteristics'!F:F,MATCH($C207,'Policy Characteristics'!$C:$C,0)))</f>
        <v>-0.5</v>
      </c>
      <c r="M207" s="237">
        <f>IF(ISBLANK(INDEX('Policy Characteristics'!G:G,MATCH($C207,'Policy Characteristics'!$C:$C,0))),"",INDEX('Policy Characteristics'!G:G,MATCH($C207,'Policy Characteristics'!$C:$C,0)))</f>
        <v>1</v>
      </c>
      <c r="N207" s="237">
        <f>IF(ISBLANK(INDEX('Policy Characteristics'!H:H,MATCH($C207,'Policy Characteristics'!$C:$C,0))),"",INDEX('Policy Characteristics'!H:H,MATCH($C207,'Policy Characteristics'!$C:$C,0)))</f>
        <v>0.02</v>
      </c>
      <c r="O207" s="293" t="str">
        <f>IF(ISBLANK(INDEX('Policy Characteristics'!I:I,MATCH($C207,'Policy Characteristics'!$C:$C,0))),"",INDEX('Policy Characteristics'!I:I,MATCH($C207,'Policy Characteristics'!$C:$C,0)))</f>
        <v>% change in imports</v>
      </c>
      <c r="P207" s="293" t="str">
        <f>IF(ISBLANK(INDEX('Policy Characteristics'!J:J,MATCH($C207,'Policy Characteristics'!$C:$C,0))),"",INDEX('Policy Characteristics'!J:J,MATCH($C207,'Policy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7" s="293" t="str">
        <f>IF(ISBLANK(INDEX('Policy Characteristics'!K:K,MATCH($C207,'Policy Characteristics'!$C:$C,0))),"",INDEX('Policy Characteristics'!K:K,MATCH($C207,'Policy Characteristics'!$C:$C,0)))</f>
        <v>electricity-sector-main.html#elec-imports</v>
      </c>
      <c r="R207" s="293" t="str">
        <f>IF(ISBLANK(INDEX('Policy Characteristics'!L:L,MATCH($C207,'Policy Characteristics'!$C:$C,0))),"",INDEX('Policy Characteristics'!L:L,MATCH($C207,'Policy Characteristics'!$C:$C,0)))</f>
        <v>electricity-imports-exports.html</v>
      </c>
    </row>
    <row r="208" spans="1:18" s="275" customFormat="1" x14ac:dyDescent="0.25">
      <c r="A208" s="293" t="str">
        <f>IF(ISBLANK(INDEX('Policy Characteristics'!A:A,MATCH($C208,'Policy Characteristics'!$C:$C,0))),"",INDEX('Policy Characteristics'!A:A,MATCH($C208,'Policy Characteristics'!$C:$C,0)))</f>
        <v>Electricity Supply</v>
      </c>
      <c r="B208" s="294" t="str">
        <f>IF(ISBLANK(INDEX('Policy Characteristics'!B:B,MATCH($C208,'Policy Characteristics'!$C:$C,0))),"",INDEX('Policy Characteristics'!B:B,MATCH($C208,'Policy Characteristics'!$C:$C,0)))</f>
        <v>Change Electricity Imports</v>
      </c>
      <c r="C208" s="293" t="str">
        <f t="shared" si="19"/>
        <v>Percent Change in Electricity Imports</v>
      </c>
      <c r="D208" s="299" t="s">
        <v>682</v>
      </c>
      <c r="E208" s="298"/>
      <c r="F208" s="299" t="s">
        <v>683</v>
      </c>
      <c r="G208" s="299"/>
      <c r="H208" s="255">
        <v>527</v>
      </c>
      <c r="I208" s="295" t="s">
        <v>624</v>
      </c>
      <c r="J208" s="296" t="str">
        <f>IF(ISBLANK(INDEX('Policy Characteristics'!D:D,MATCH($C208,'Policy Characteristics'!$C:$C,0))),"",INDEX('Policy Characteristics'!D:D,MATCH($C208,'Policy Characteristics'!$C:$C,0)))</f>
        <v>Electricity Imports and Exports</v>
      </c>
      <c r="K208" s="293" t="str">
        <f>IF(ISBLANK(INDEX('Policy Characteristics'!E:E,MATCH($C208,'Policy Characteristics'!$C:$C,0))),"",INDEX('Policy Characteristics'!E:E,MATCH($C208,'Policy Characteristics'!$C:$C,0)))</f>
        <v>elec change imports</v>
      </c>
      <c r="L208" s="237">
        <f>IF(ISBLANK(INDEX('Policy Characteristics'!F:F,MATCH($C208,'Policy Characteristics'!$C:$C,0))),"",INDEX('Policy Characteristics'!F:F,MATCH($C208,'Policy Characteristics'!$C:$C,0)))</f>
        <v>-0.5</v>
      </c>
      <c r="M208" s="237">
        <f>IF(ISBLANK(INDEX('Policy Characteristics'!G:G,MATCH($C208,'Policy Characteristics'!$C:$C,0))),"",INDEX('Policy Characteristics'!G:G,MATCH($C208,'Policy Characteristics'!$C:$C,0)))</f>
        <v>1</v>
      </c>
      <c r="N208" s="237">
        <f>IF(ISBLANK(INDEX('Policy Characteristics'!H:H,MATCH($C208,'Policy Characteristics'!$C:$C,0))),"",INDEX('Policy Characteristics'!H:H,MATCH($C208,'Policy Characteristics'!$C:$C,0)))</f>
        <v>0.02</v>
      </c>
      <c r="O208" s="293" t="str">
        <f>IF(ISBLANK(INDEX('Policy Characteristics'!I:I,MATCH($C208,'Policy Characteristics'!$C:$C,0))),"",INDEX('Policy Characteristics'!I:I,MATCH($C208,'Policy Characteristics'!$C:$C,0)))</f>
        <v>% change in imports</v>
      </c>
      <c r="P208" s="293" t="str">
        <f>IF(ISBLANK(INDEX('Policy Characteristics'!J:J,MATCH($C208,'Policy Characteristics'!$C:$C,0))),"",INDEX('Policy Characteristics'!J:J,MATCH($C208,'Policy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8" s="293" t="str">
        <f>IF(ISBLANK(INDEX('Policy Characteristics'!K:K,MATCH($C208,'Policy Characteristics'!$C:$C,0))),"",INDEX('Policy Characteristics'!K:K,MATCH($C208,'Policy Characteristics'!$C:$C,0)))</f>
        <v>electricity-sector-main.html#elec-imports</v>
      </c>
      <c r="R208" s="293" t="str">
        <f>IF(ISBLANK(INDEX('Policy Characteristics'!L:L,MATCH($C208,'Policy Characteristics'!$C:$C,0))),"",INDEX('Policy Characteristics'!L:L,MATCH($C208,'Policy Characteristics'!$C:$C,0)))</f>
        <v>electricity-imports-exports.html</v>
      </c>
    </row>
    <row r="209" spans="1:18" s="275" customFormat="1" x14ac:dyDescent="0.25">
      <c r="A209" s="293" t="str">
        <f>IF(ISBLANK(INDEX('Policy Characteristics'!A:A,MATCH($C209,'Policy Characteristics'!$C:$C,0))),"",INDEX('Policy Characteristics'!A:A,MATCH($C209,'Policy Characteristics'!$C:$C,0)))</f>
        <v>Electricity Supply</v>
      </c>
      <c r="B209" s="294" t="str">
        <f>IF(ISBLANK(INDEX('Policy Characteristics'!B:B,MATCH($C209,'Policy Characteristics'!$C:$C,0))),"",INDEX('Policy Characteristics'!B:B,MATCH($C209,'Policy Characteristics'!$C:$C,0)))</f>
        <v>Change Electricity Imports</v>
      </c>
      <c r="C209" s="293" t="str">
        <f t="shared" si="19"/>
        <v>Percent Change in Electricity Imports</v>
      </c>
      <c r="D209" s="299" t="s">
        <v>684</v>
      </c>
      <c r="E209" s="298"/>
      <c r="F209" s="299" t="s">
        <v>685</v>
      </c>
      <c r="G209" s="299"/>
      <c r="H209" s="255">
        <v>528</v>
      </c>
      <c r="I209" s="295" t="s">
        <v>624</v>
      </c>
      <c r="J209" s="296" t="str">
        <f>IF(ISBLANK(INDEX('Policy Characteristics'!D:D,MATCH($C209,'Policy Characteristics'!$C:$C,0))),"",INDEX('Policy Characteristics'!D:D,MATCH($C209,'Policy Characteristics'!$C:$C,0)))</f>
        <v>Electricity Imports and Exports</v>
      </c>
      <c r="K209" s="293" t="str">
        <f>IF(ISBLANK(INDEX('Policy Characteristics'!E:E,MATCH($C209,'Policy Characteristics'!$C:$C,0))),"",INDEX('Policy Characteristics'!E:E,MATCH($C209,'Policy Characteristics'!$C:$C,0)))</f>
        <v>elec change imports</v>
      </c>
      <c r="L209" s="237">
        <f>IF(ISBLANK(INDEX('Policy Characteristics'!F:F,MATCH($C209,'Policy Characteristics'!$C:$C,0))),"",INDEX('Policy Characteristics'!F:F,MATCH($C209,'Policy Characteristics'!$C:$C,0)))</f>
        <v>-0.5</v>
      </c>
      <c r="M209" s="237">
        <f>IF(ISBLANK(INDEX('Policy Characteristics'!G:G,MATCH($C209,'Policy Characteristics'!$C:$C,0))),"",INDEX('Policy Characteristics'!G:G,MATCH($C209,'Policy Characteristics'!$C:$C,0)))</f>
        <v>1</v>
      </c>
      <c r="N209" s="237">
        <f>IF(ISBLANK(INDEX('Policy Characteristics'!H:H,MATCH($C209,'Policy Characteristics'!$C:$C,0))),"",INDEX('Policy Characteristics'!H:H,MATCH($C209,'Policy Characteristics'!$C:$C,0)))</f>
        <v>0.02</v>
      </c>
      <c r="O209" s="293" t="str">
        <f>IF(ISBLANK(INDEX('Policy Characteristics'!I:I,MATCH($C209,'Policy Characteristics'!$C:$C,0))),"",INDEX('Policy Characteristics'!I:I,MATCH($C209,'Policy Characteristics'!$C:$C,0)))</f>
        <v>% change in imports</v>
      </c>
      <c r="P209" s="293" t="str">
        <f>IF(ISBLANK(INDEX('Policy Characteristics'!J:J,MATCH($C209,'Policy Characteristics'!$C:$C,0))),"",INDEX('Policy Characteristics'!J:J,MATCH($C209,'Policy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09" s="293" t="str">
        <f>IF(ISBLANK(INDEX('Policy Characteristics'!K:K,MATCH($C209,'Policy Characteristics'!$C:$C,0))),"",INDEX('Policy Characteristics'!K:K,MATCH($C209,'Policy Characteristics'!$C:$C,0)))</f>
        <v>electricity-sector-main.html#elec-imports</v>
      </c>
      <c r="R209" s="293" t="str">
        <f>IF(ISBLANK(INDEX('Policy Characteristics'!L:L,MATCH($C209,'Policy Characteristics'!$C:$C,0))),"",INDEX('Policy Characteristics'!L:L,MATCH($C209,'Policy Characteristics'!$C:$C,0)))</f>
        <v>electricity-imports-exports.html</v>
      </c>
    </row>
    <row r="210" spans="1:18" s="275" customFormat="1" x14ac:dyDescent="0.25">
      <c r="A210" s="293" t="str">
        <f>IF(ISBLANK(INDEX('Policy Characteristics'!A:A,MATCH($C210,'Policy Characteristics'!$C:$C,0))),"",INDEX('Policy Characteristics'!A:A,MATCH($C210,'Policy Characteristics'!$C:$C,0)))</f>
        <v>Electricity Supply</v>
      </c>
      <c r="B210" s="294" t="str">
        <f>IF(ISBLANK(INDEX('Policy Characteristics'!B:B,MATCH($C210,'Policy Characteristics'!$C:$C,0))),"",INDEX('Policy Characteristics'!B:B,MATCH($C210,'Policy Characteristics'!$C:$C,0)))</f>
        <v>Change Electricity Imports</v>
      </c>
      <c r="C210" s="293" t="str">
        <f t="shared" si="19"/>
        <v>Percent Change in Electricity Imports</v>
      </c>
      <c r="D210" s="299" t="s">
        <v>686</v>
      </c>
      <c r="E210" s="298"/>
      <c r="F210" s="299" t="s">
        <v>687</v>
      </c>
      <c r="G210" s="299"/>
      <c r="H210" s="255">
        <v>529</v>
      </c>
      <c r="I210" s="295" t="s">
        <v>624</v>
      </c>
      <c r="J210" s="296" t="str">
        <f>IF(ISBLANK(INDEX('Policy Characteristics'!D:D,MATCH($C210,'Policy Characteristics'!$C:$C,0))),"",INDEX('Policy Characteristics'!D:D,MATCH($C210,'Policy Characteristics'!$C:$C,0)))</f>
        <v>Electricity Imports and Exports</v>
      </c>
      <c r="K210" s="293" t="str">
        <f>IF(ISBLANK(INDEX('Policy Characteristics'!E:E,MATCH($C210,'Policy Characteristics'!$C:$C,0))),"",INDEX('Policy Characteristics'!E:E,MATCH($C210,'Policy Characteristics'!$C:$C,0)))</f>
        <v>elec change imports</v>
      </c>
      <c r="L210" s="237">
        <f>IF(ISBLANK(INDEX('Policy Characteristics'!F:F,MATCH($C210,'Policy Characteristics'!$C:$C,0))),"",INDEX('Policy Characteristics'!F:F,MATCH($C210,'Policy Characteristics'!$C:$C,0)))</f>
        <v>-0.5</v>
      </c>
      <c r="M210" s="237">
        <f>IF(ISBLANK(INDEX('Policy Characteristics'!G:G,MATCH($C210,'Policy Characteristics'!$C:$C,0))),"",INDEX('Policy Characteristics'!G:G,MATCH($C210,'Policy Characteristics'!$C:$C,0)))</f>
        <v>1</v>
      </c>
      <c r="N210" s="237">
        <f>IF(ISBLANK(INDEX('Policy Characteristics'!H:H,MATCH($C210,'Policy Characteristics'!$C:$C,0))),"",INDEX('Policy Characteristics'!H:H,MATCH($C210,'Policy Characteristics'!$C:$C,0)))</f>
        <v>0.02</v>
      </c>
      <c r="O210" s="293" t="str">
        <f>IF(ISBLANK(INDEX('Policy Characteristics'!I:I,MATCH($C210,'Policy Characteristics'!$C:$C,0))),"",INDEX('Policy Characteristics'!I:I,MATCH($C210,'Policy Characteristics'!$C:$C,0)))</f>
        <v>% change in imports</v>
      </c>
      <c r="P210" s="293" t="str">
        <f>IF(ISBLANK(INDEX('Policy Characteristics'!J:J,MATCH($C210,'Policy Characteristics'!$C:$C,0))),"",INDEX('Policy Characteristics'!J:J,MATCH($C210,'Policy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0" s="293" t="str">
        <f>IF(ISBLANK(INDEX('Policy Characteristics'!K:K,MATCH($C210,'Policy Characteristics'!$C:$C,0))),"",INDEX('Policy Characteristics'!K:K,MATCH($C210,'Policy Characteristics'!$C:$C,0)))</f>
        <v>electricity-sector-main.html#elec-imports</v>
      </c>
      <c r="R210" s="293" t="str">
        <f>IF(ISBLANK(INDEX('Policy Characteristics'!L:L,MATCH($C210,'Policy Characteristics'!$C:$C,0))),"",INDEX('Policy Characteristics'!L:L,MATCH($C210,'Policy Characteristics'!$C:$C,0)))</f>
        <v>electricity-imports-exports.html</v>
      </c>
    </row>
    <row r="211" spans="1:18" s="275" customFormat="1" x14ac:dyDescent="0.25">
      <c r="A211" s="293" t="str">
        <f>IF(ISBLANK(INDEX('Policy Characteristics'!A:A,MATCH($C211,'Policy Characteristics'!$C:$C,0))),"",INDEX('Policy Characteristics'!A:A,MATCH($C211,'Policy Characteristics'!$C:$C,0)))</f>
        <v>Electricity Supply</v>
      </c>
      <c r="B211" s="294" t="str">
        <f>IF(ISBLANK(INDEX('Policy Characteristics'!B:B,MATCH($C211,'Policy Characteristics'!$C:$C,0))),"",INDEX('Policy Characteristics'!B:B,MATCH($C211,'Policy Characteristics'!$C:$C,0)))</f>
        <v>Change Electricity Imports</v>
      </c>
      <c r="C211" s="293" t="str">
        <f t="shared" si="19"/>
        <v>Percent Change in Electricity Imports</v>
      </c>
      <c r="D211" s="299" t="s">
        <v>688</v>
      </c>
      <c r="E211" s="298"/>
      <c r="F211" s="299" t="s">
        <v>689</v>
      </c>
      <c r="G211" s="299"/>
      <c r="H211" s="255">
        <v>530</v>
      </c>
      <c r="I211" s="295" t="s">
        <v>624</v>
      </c>
      <c r="J211" s="296" t="str">
        <f>IF(ISBLANK(INDEX('Policy Characteristics'!D:D,MATCH($C211,'Policy Characteristics'!$C:$C,0))),"",INDEX('Policy Characteristics'!D:D,MATCH($C211,'Policy Characteristics'!$C:$C,0)))</f>
        <v>Electricity Imports and Exports</v>
      </c>
      <c r="K211" s="293" t="str">
        <f>IF(ISBLANK(INDEX('Policy Characteristics'!E:E,MATCH($C211,'Policy Characteristics'!$C:$C,0))),"",INDEX('Policy Characteristics'!E:E,MATCH($C211,'Policy Characteristics'!$C:$C,0)))</f>
        <v>elec change imports</v>
      </c>
      <c r="L211" s="237">
        <f>IF(ISBLANK(INDEX('Policy Characteristics'!F:F,MATCH($C211,'Policy Characteristics'!$C:$C,0))),"",INDEX('Policy Characteristics'!F:F,MATCH($C211,'Policy Characteristics'!$C:$C,0)))</f>
        <v>-0.5</v>
      </c>
      <c r="M211" s="237">
        <f>IF(ISBLANK(INDEX('Policy Characteristics'!G:G,MATCH($C211,'Policy Characteristics'!$C:$C,0))),"",INDEX('Policy Characteristics'!G:G,MATCH($C211,'Policy Characteristics'!$C:$C,0)))</f>
        <v>1</v>
      </c>
      <c r="N211" s="237">
        <f>IF(ISBLANK(INDEX('Policy Characteristics'!H:H,MATCH($C211,'Policy Characteristics'!$C:$C,0))),"",INDEX('Policy Characteristics'!H:H,MATCH($C211,'Policy Characteristics'!$C:$C,0)))</f>
        <v>0.02</v>
      </c>
      <c r="O211" s="293" t="str">
        <f>IF(ISBLANK(INDEX('Policy Characteristics'!I:I,MATCH($C211,'Policy Characteristics'!$C:$C,0))),"",INDEX('Policy Characteristics'!I:I,MATCH($C211,'Policy Characteristics'!$C:$C,0)))</f>
        <v>% change in imports</v>
      </c>
      <c r="P211" s="293" t="str">
        <f>IF(ISBLANK(INDEX('Policy Characteristics'!J:J,MATCH($C211,'Policy Characteristics'!$C:$C,0))),"",INDEX('Policy Characteristics'!J:J,MATCH($C211,'Policy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1" s="293" t="str">
        <f>IF(ISBLANK(INDEX('Policy Characteristics'!K:K,MATCH($C211,'Policy Characteristics'!$C:$C,0))),"",INDEX('Policy Characteristics'!K:K,MATCH($C211,'Policy Characteristics'!$C:$C,0)))</f>
        <v>electricity-sector-main.html#elec-imports</v>
      </c>
      <c r="R211" s="293" t="str">
        <f>IF(ISBLANK(INDEX('Policy Characteristics'!L:L,MATCH($C211,'Policy Characteristics'!$C:$C,0))),"",INDEX('Policy Characteristics'!L:L,MATCH($C211,'Policy Characteristics'!$C:$C,0)))</f>
        <v>electricity-imports-exports.html</v>
      </c>
    </row>
    <row r="212" spans="1:18" s="275" customFormat="1" x14ac:dyDescent="0.25">
      <c r="A212" s="293" t="str">
        <f>IF(ISBLANK(INDEX('Policy Characteristics'!A:A,MATCH($C212,'Policy Characteristics'!$C:$C,0))),"",INDEX('Policy Characteristics'!A:A,MATCH($C212,'Policy Characteristics'!$C:$C,0)))</f>
        <v>Electricity Supply</v>
      </c>
      <c r="B212" s="294" t="str">
        <f>IF(ISBLANK(INDEX('Policy Characteristics'!B:B,MATCH($C212,'Policy Characteristics'!$C:$C,0))),"",INDEX('Policy Characteristics'!B:B,MATCH($C212,'Policy Characteristics'!$C:$C,0)))</f>
        <v>Change Electricity Imports</v>
      </c>
      <c r="C212" s="293" t="str">
        <f t="shared" si="19"/>
        <v>Percent Change in Electricity Imports</v>
      </c>
      <c r="D212" s="299" t="s">
        <v>690</v>
      </c>
      <c r="E212" s="298"/>
      <c r="F212" s="299" t="s">
        <v>691</v>
      </c>
      <c r="G212" s="299"/>
      <c r="H212" s="255">
        <v>531</v>
      </c>
      <c r="I212" s="295" t="s">
        <v>634</v>
      </c>
      <c r="J212" s="296" t="str">
        <f>IF(ISBLANK(INDEX('Policy Characteristics'!D:D,MATCH($C212,'Policy Characteristics'!$C:$C,0))),"",INDEX('Policy Characteristics'!D:D,MATCH($C212,'Policy Characteristics'!$C:$C,0)))</f>
        <v>Electricity Imports and Exports</v>
      </c>
      <c r="K212" s="293" t="str">
        <f>IF(ISBLANK(INDEX('Policy Characteristics'!E:E,MATCH($C212,'Policy Characteristics'!$C:$C,0))),"",INDEX('Policy Characteristics'!E:E,MATCH($C212,'Policy Characteristics'!$C:$C,0)))</f>
        <v>elec change imports</v>
      </c>
      <c r="L212" s="237">
        <f>IF(ISBLANK(INDEX('Policy Characteristics'!F:F,MATCH($C212,'Policy Characteristics'!$C:$C,0))),"",INDEX('Policy Characteristics'!F:F,MATCH($C212,'Policy Characteristics'!$C:$C,0)))</f>
        <v>-0.5</v>
      </c>
      <c r="M212" s="237">
        <f>IF(ISBLANK(INDEX('Policy Characteristics'!G:G,MATCH($C212,'Policy Characteristics'!$C:$C,0))),"",INDEX('Policy Characteristics'!G:G,MATCH($C212,'Policy Characteristics'!$C:$C,0)))</f>
        <v>1</v>
      </c>
      <c r="N212" s="237">
        <f>IF(ISBLANK(INDEX('Policy Characteristics'!H:H,MATCH($C212,'Policy Characteristics'!$C:$C,0))),"",INDEX('Policy Characteristics'!H:H,MATCH($C212,'Policy Characteristics'!$C:$C,0)))</f>
        <v>0.02</v>
      </c>
      <c r="O212" s="293" t="str">
        <f>IF(ISBLANK(INDEX('Policy Characteristics'!I:I,MATCH($C212,'Policy Characteristics'!$C:$C,0))),"",INDEX('Policy Characteristics'!I:I,MATCH($C212,'Policy Characteristics'!$C:$C,0)))</f>
        <v>% change in imports</v>
      </c>
      <c r="P212" s="293" t="str">
        <f>IF(ISBLANK(INDEX('Policy Characteristics'!J:J,MATCH($C212,'Policy Characteristics'!$C:$C,0))),"",INDEX('Policy Characteristics'!J:J,MATCH($C212,'Policy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2" s="293" t="str">
        <f>IF(ISBLANK(INDEX('Policy Characteristics'!K:K,MATCH($C212,'Policy Characteristics'!$C:$C,0))),"",INDEX('Policy Characteristics'!K:K,MATCH($C212,'Policy Characteristics'!$C:$C,0)))</f>
        <v>electricity-sector-main.html#elec-imports</v>
      </c>
      <c r="R212" s="293" t="str">
        <f>IF(ISBLANK(INDEX('Policy Characteristics'!L:L,MATCH($C212,'Policy Characteristics'!$C:$C,0))),"",INDEX('Policy Characteristics'!L:L,MATCH($C212,'Policy Characteristics'!$C:$C,0)))</f>
        <v>electricity-imports-exports.html</v>
      </c>
    </row>
    <row r="213" spans="1:18" s="275" customFormat="1" x14ac:dyDescent="0.25">
      <c r="A213" s="293" t="str">
        <f>IF(ISBLANK(INDEX('Policy Characteristics'!A:A,MATCH($C213,'Policy Characteristics'!$C:$C,0))),"",INDEX('Policy Characteristics'!A:A,MATCH($C213,'Policy Characteristics'!$C:$C,0)))</f>
        <v>Electricity Supply</v>
      </c>
      <c r="B213" s="294" t="str">
        <f>IF(ISBLANK(INDEX('Policy Characteristics'!B:B,MATCH($C213,'Policy Characteristics'!$C:$C,0))),"",INDEX('Policy Characteristics'!B:B,MATCH($C213,'Policy Characteristics'!$C:$C,0)))</f>
        <v>Change Electricity Imports</v>
      </c>
      <c r="C213" s="293" t="str">
        <f t="shared" si="19"/>
        <v>Percent Change in Electricity Imports</v>
      </c>
      <c r="D213" s="299" t="s">
        <v>692</v>
      </c>
      <c r="E213" s="298"/>
      <c r="F213" s="299" t="s">
        <v>693</v>
      </c>
      <c r="G213" s="299"/>
      <c r="H213" s="255">
        <v>532</v>
      </c>
      <c r="I213" s="295" t="s">
        <v>624</v>
      </c>
      <c r="J213" s="296" t="str">
        <f>IF(ISBLANK(INDEX('Policy Characteristics'!D:D,MATCH($C213,'Policy Characteristics'!$C:$C,0))),"",INDEX('Policy Characteristics'!D:D,MATCH($C213,'Policy Characteristics'!$C:$C,0)))</f>
        <v>Electricity Imports and Exports</v>
      </c>
      <c r="K213" s="293" t="str">
        <f>IF(ISBLANK(INDEX('Policy Characteristics'!E:E,MATCH($C213,'Policy Characteristics'!$C:$C,0))),"",INDEX('Policy Characteristics'!E:E,MATCH($C213,'Policy Characteristics'!$C:$C,0)))</f>
        <v>elec change imports</v>
      </c>
      <c r="L213" s="237">
        <f>IF(ISBLANK(INDEX('Policy Characteristics'!F:F,MATCH($C213,'Policy Characteristics'!$C:$C,0))),"",INDEX('Policy Characteristics'!F:F,MATCH($C213,'Policy Characteristics'!$C:$C,0)))</f>
        <v>-0.5</v>
      </c>
      <c r="M213" s="237">
        <f>IF(ISBLANK(INDEX('Policy Characteristics'!G:G,MATCH($C213,'Policy Characteristics'!$C:$C,0))),"",INDEX('Policy Characteristics'!G:G,MATCH($C213,'Policy Characteristics'!$C:$C,0)))</f>
        <v>1</v>
      </c>
      <c r="N213" s="237">
        <f>IF(ISBLANK(INDEX('Policy Characteristics'!H:H,MATCH($C213,'Policy Characteristics'!$C:$C,0))),"",INDEX('Policy Characteristics'!H:H,MATCH($C213,'Policy Characteristics'!$C:$C,0)))</f>
        <v>0.02</v>
      </c>
      <c r="O213" s="293" t="str">
        <f>IF(ISBLANK(INDEX('Policy Characteristics'!I:I,MATCH($C213,'Policy Characteristics'!$C:$C,0))),"",INDEX('Policy Characteristics'!I:I,MATCH($C213,'Policy Characteristics'!$C:$C,0)))</f>
        <v>% change in imports</v>
      </c>
      <c r="P213" s="293" t="str">
        <f>IF(ISBLANK(INDEX('Policy Characteristics'!J:J,MATCH($C213,'Policy Characteristics'!$C:$C,0))),"",INDEX('Policy Characteristics'!J:J,MATCH($C213,'Policy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3" s="293" t="str">
        <f>IF(ISBLANK(INDEX('Policy Characteristics'!K:K,MATCH($C213,'Policy Characteristics'!$C:$C,0))),"",INDEX('Policy Characteristics'!K:K,MATCH($C213,'Policy Characteristics'!$C:$C,0)))</f>
        <v>electricity-sector-main.html#elec-imports</v>
      </c>
      <c r="R213" s="293" t="str">
        <f>IF(ISBLANK(INDEX('Policy Characteristics'!L:L,MATCH($C213,'Policy Characteristics'!$C:$C,0))),"",INDEX('Policy Characteristics'!L:L,MATCH($C213,'Policy Characteristics'!$C:$C,0)))</f>
        <v>electricity-imports-exports.html</v>
      </c>
    </row>
    <row r="214" spans="1:18" s="275" customFormat="1" x14ac:dyDescent="0.25">
      <c r="A214" s="293" t="str">
        <f>IF(ISBLANK(INDEX('Policy Characteristics'!A:A,MATCH($C214,'Policy Characteristics'!$C:$C,0))),"",INDEX('Policy Characteristics'!A:A,MATCH($C214,'Policy Characteristics'!$C:$C,0)))</f>
        <v>Electricity Supply</v>
      </c>
      <c r="B214" s="294" t="str">
        <f>IF(ISBLANK(INDEX('Policy Characteristics'!B:B,MATCH($C214,'Policy Characteristics'!$C:$C,0))),"",INDEX('Policy Characteristics'!B:B,MATCH($C214,'Policy Characteristics'!$C:$C,0)))</f>
        <v>Change Electricity Imports</v>
      </c>
      <c r="C214" s="293" t="str">
        <f t="shared" si="19"/>
        <v>Percent Change in Electricity Imports</v>
      </c>
      <c r="D214" s="299" t="s">
        <v>694</v>
      </c>
      <c r="E214" s="298"/>
      <c r="F214" s="299" t="s">
        <v>695</v>
      </c>
      <c r="G214" s="299"/>
      <c r="H214" s="255">
        <v>533</v>
      </c>
      <c r="I214" s="295" t="s">
        <v>634</v>
      </c>
      <c r="J214" s="296" t="str">
        <f>IF(ISBLANK(INDEX('Policy Characteristics'!D:D,MATCH($C214,'Policy Characteristics'!$C:$C,0))),"",INDEX('Policy Characteristics'!D:D,MATCH($C214,'Policy Characteristics'!$C:$C,0)))</f>
        <v>Electricity Imports and Exports</v>
      </c>
      <c r="K214" s="293" t="str">
        <f>IF(ISBLANK(INDEX('Policy Characteristics'!E:E,MATCH($C214,'Policy Characteristics'!$C:$C,0))),"",INDEX('Policy Characteristics'!E:E,MATCH($C214,'Policy Characteristics'!$C:$C,0)))</f>
        <v>elec change imports</v>
      </c>
      <c r="L214" s="237">
        <f>IF(ISBLANK(INDEX('Policy Characteristics'!F:F,MATCH($C214,'Policy Characteristics'!$C:$C,0))),"",INDEX('Policy Characteristics'!F:F,MATCH($C214,'Policy Characteristics'!$C:$C,0)))</f>
        <v>-0.5</v>
      </c>
      <c r="M214" s="237">
        <f>IF(ISBLANK(INDEX('Policy Characteristics'!G:G,MATCH($C214,'Policy Characteristics'!$C:$C,0))),"",INDEX('Policy Characteristics'!G:G,MATCH($C214,'Policy Characteristics'!$C:$C,0)))</f>
        <v>1</v>
      </c>
      <c r="N214" s="237">
        <f>IF(ISBLANK(INDEX('Policy Characteristics'!H:H,MATCH($C214,'Policy Characteristics'!$C:$C,0))),"",INDEX('Policy Characteristics'!H:H,MATCH($C214,'Policy Characteristics'!$C:$C,0)))</f>
        <v>0.02</v>
      </c>
      <c r="O214" s="293" t="str">
        <f>IF(ISBLANK(INDEX('Policy Characteristics'!I:I,MATCH($C214,'Policy Characteristics'!$C:$C,0))),"",INDEX('Policy Characteristics'!I:I,MATCH($C214,'Policy Characteristics'!$C:$C,0)))</f>
        <v>% change in imports</v>
      </c>
      <c r="P214" s="293" t="str">
        <f>IF(ISBLANK(INDEX('Policy Characteristics'!J:J,MATCH($C214,'Policy Characteristics'!$C:$C,0))),"",INDEX('Policy Characteristics'!J:J,MATCH($C214,'Policy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4" s="293" t="str">
        <f>IF(ISBLANK(INDEX('Policy Characteristics'!K:K,MATCH($C214,'Policy Characteristics'!$C:$C,0))),"",INDEX('Policy Characteristics'!K:K,MATCH($C214,'Policy Characteristics'!$C:$C,0)))</f>
        <v>electricity-sector-main.html#elec-imports</v>
      </c>
      <c r="R214" s="293" t="str">
        <f>IF(ISBLANK(INDEX('Policy Characteristics'!L:L,MATCH($C214,'Policy Characteristics'!$C:$C,0))),"",INDEX('Policy Characteristics'!L:L,MATCH($C214,'Policy Characteristics'!$C:$C,0)))</f>
        <v>electricity-imports-exports.html</v>
      </c>
    </row>
    <row r="215" spans="1:18" s="275" customFormat="1" x14ac:dyDescent="0.25">
      <c r="A215" s="293" t="str">
        <f>IF(ISBLANK(INDEX('Policy Characteristics'!A:A,MATCH($C215,'Policy Characteristics'!$C:$C,0))),"",INDEX('Policy Characteristics'!A:A,MATCH($C215,'Policy Characteristics'!$C:$C,0)))</f>
        <v>Electricity Supply</v>
      </c>
      <c r="B215" s="294" t="str">
        <f>IF(ISBLANK(INDEX('Policy Characteristics'!B:B,MATCH($C215,'Policy Characteristics'!$C:$C,0))),"",INDEX('Policy Characteristics'!B:B,MATCH($C215,'Policy Characteristics'!$C:$C,0)))</f>
        <v>Change Electricity Imports</v>
      </c>
      <c r="C215" s="293" t="str">
        <f t="shared" si="19"/>
        <v>Percent Change in Electricity Imports</v>
      </c>
      <c r="D215" s="299" t="s">
        <v>696</v>
      </c>
      <c r="E215" s="298"/>
      <c r="F215" s="299" t="s">
        <v>697</v>
      </c>
      <c r="G215" s="299"/>
      <c r="H215" s="255">
        <v>534</v>
      </c>
      <c r="I215" s="295" t="s">
        <v>624</v>
      </c>
      <c r="J215" s="296" t="str">
        <f>IF(ISBLANK(INDEX('Policy Characteristics'!D:D,MATCH($C215,'Policy Characteristics'!$C:$C,0))),"",INDEX('Policy Characteristics'!D:D,MATCH($C215,'Policy Characteristics'!$C:$C,0)))</f>
        <v>Electricity Imports and Exports</v>
      </c>
      <c r="K215" s="293" t="str">
        <f>IF(ISBLANK(INDEX('Policy Characteristics'!E:E,MATCH($C215,'Policy Characteristics'!$C:$C,0))),"",INDEX('Policy Characteristics'!E:E,MATCH($C215,'Policy Characteristics'!$C:$C,0)))</f>
        <v>elec change imports</v>
      </c>
      <c r="L215" s="237">
        <f>IF(ISBLANK(INDEX('Policy Characteristics'!F:F,MATCH($C215,'Policy Characteristics'!$C:$C,0))),"",INDEX('Policy Characteristics'!F:F,MATCH($C215,'Policy Characteristics'!$C:$C,0)))</f>
        <v>-0.5</v>
      </c>
      <c r="M215" s="237">
        <f>IF(ISBLANK(INDEX('Policy Characteristics'!G:G,MATCH($C215,'Policy Characteristics'!$C:$C,0))),"",INDEX('Policy Characteristics'!G:G,MATCH($C215,'Policy Characteristics'!$C:$C,0)))</f>
        <v>1</v>
      </c>
      <c r="N215" s="237">
        <f>IF(ISBLANK(INDEX('Policy Characteristics'!H:H,MATCH($C215,'Policy Characteristics'!$C:$C,0))),"",INDEX('Policy Characteristics'!H:H,MATCH($C215,'Policy Characteristics'!$C:$C,0)))</f>
        <v>0.02</v>
      </c>
      <c r="O215" s="293" t="str">
        <f>IF(ISBLANK(INDEX('Policy Characteristics'!I:I,MATCH($C215,'Policy Characteristics'!$C:$C,0))),"",INDEX('Policy Characteristics'!I:I,MATCH($C215,'Policy Characteristics'!$C:$C,0)))</f>
        <v>% change in imports</v>
      </c>
      <c r="P215" s="293" t="str">
        <f>IF(ISBLANK(INDEX('Policy Characteristics'!J:J,MATCH($C215,'Policy Characteristics'!$C:$C,0))),"",INDEX('Policy Characteristics'!J:J,MATCH($C215,'Policy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5" s="293" t="str">
        <f>IF(ISBLANK(INDEX('Policy Characteristics'!K:K,MATCH($C215,'Policy Characteristics'!$C:$C,0))),"",INDEX('Policy Characteristics'!K:K,MATCH($C215,'Policy Characteristics'!$C:$C,0)))</f>
        <v>electricity-sector-main.html#elec-imports</v>
      </c>
      <c r="R215" s="293" t="str">
        <f>IF(ISBLANK(INDEX('Policy Characteristics'!L:L,MATCH($C215,'Policy Characteristics'!$C:$C,0))),"",INDEX('Policy Characteristics'!L:L,MATCH($C215,'Policy Characteristics'!$C:$C,0)))</f>
        <v>electricity-imports-exports.html</v>
      </c>
    </row>
    <row r="216" spans="1:18" s="275" customFormat="1" x14ac:dyDescent="0.25">
      <c r="A216" s="293" t="str">
        <f>IF(ISBLANK(INDEX('Policy Characteristics'!A:A,MATCH($C216,'Policy Characteristics'!$C:$C,0))),"",INDEX('Policy Characteristics'!A:A,MATCH($C216,'Policy Characteristics'!$C:$C,0)))</f>
        <v>Electricity Supply</v>
      </c>
      <c r="B216" s="294" t="str">
        <f>IF(ISBLANK(INDEX('Policy Characteristics'!B:B,MATCH($C216,'Policy Characteristics'!$C:$C,0))),"",INDEX('Policy Characteristics'!B:B,MATCH($C216,'Policy Characteristics'!$C:$C,0)))</f>
        <v>Change Electricity Imports</v>
      </c>
      <c r="C216" s="293" t="str">
        <f t="shared" si="19"/>
        <v>Percent Change in Electricity Imports</v>
      </c>
      <c r="D216" s="299" t="s">
        <v>698</v>
      </c>
      <c r="E216" s="298"/>
      <c r="F216" s="299" t="s">
        <v>699</v>
      </c>
      <c r="G216" s="299"/>
      <c r="H216" s="255">
        <v>535</v>
      </c>
      <c r="I216" s="295" t="s">
        <v>634</v>
      </c>
      <c r="J216" s="296" t="str">
        <f>IF(ISBLANK(INDEX('Policy Characteristics'!D:D,MATCH($C216,'Policy Characteristics'!$C:$C,0))),"",INDEX('Policy Characteristics'!D:D,MATCH($C216,'Policy Characteristics'!$C:$C,0)))</f>
        <v>Electricity Imports and Exports</v>
      </c>
      <c r="K216" s="293" t="str">
        <f>IF(ISBLANK(INDEX('Policy Characteristics'!E:E,MATCH($C216,'Policy Characteristics'!$C:$C,0))),"",INDEX('Policy Characteristics'!E:E,MATCH($C216,'Policy Characteristics'!$C:$C,0)))</f>
        <v>elec change imports</v>
      </c>
      <c r="L216" s="237">
        <f>IF(ISBLANK(INDEX('Policy Characteristics'!F:F,MATCH($C216,'Policy Characteristics'!$C:$C,0))),"",INDEX('Policy Characteristics'!F:F,MATCH($C216,'Policy Characteristics'!$C:$C,0)))</f>
        <v>-0.5</v>
      </c>
      <c r="M216" s="237">
        <f>IF(ISBLANK(INDEX('Policy Characteristics'!G:G,MATCH($C216,'Policy Characteristics'!$C:$C,0))),"",INDEX('Policy Characteristics'!G:G,MATCH($C216,'Policy Characteristics'!$C:$C,0)))</f>
        <v>1</v>
      </c>
      <c r="N216" s="237">
        <f>IF(ISBLANK(INDEX('Policy Characteristics'!H:H,MATCH($C216,'Policy Characteristics'!$C:$C,0))),"",INDEX('Policy Characteristics'!H:H,MATCH($C216,'Policy Characteristics'!$C:$C,0)))</f>
        <v>0.02</v>
      </c>
      <c r="O216" s="293" t="str">
        <f>IF(ISBLANK(INDEX('Policy Characteristics'!I:I,MATCH($C216,'Policy Characteristics'!$C:$C,0))),"",INDEX('Policy Characteristics'!I:I,MATCH($C216,'Policy Characteristics'!$C:$C,0)))</f>
        <v>% change in imports</v>
      </c>
      <c r="P216" s="293" t="str">
        <f>IF(ISBLANK(INDEX('Policy Characteristics'!J:J,MATCH($C216,'Policy Characteristics'!$C:$C,0))),"",INDEX('Policy Characteristics'!J:J,MATCH($C216,'Policy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6" s="293" t="str">
        <f>IF(ISBLANK(INDEX('Policy Characteristics'!K:K,MATCH($C216,'Policy Characteristics'!$C:$C,0))),"",INDEX('Policy Characteristics'!K:K,MATCH($C216,'Policy Characteristics'!$C:$C,0)))</f>
        <v>electricity-sector-main.html#elec-imports</v>
      </c>
      <c r="R216" s="293" t="str">
        <f>IF(ISBLANK(INDEX('Policy Characteristics'!L:L,MATCH($C216,'Policy Characteristics'!$C:$C,0))),"",INDEX('Policy Characteristics'!L:L,MATCH($C216,'Policy Characteristics'!$C:$C,0)))</f>
        <v>electricity-imports-exports.html</v>
      </c>
    </row>
    <row r="217" spans="1:18" s="275" customFormat="1" x14ac:dyDescent="0.25">
      <c r="A217" s="293" t="str">
        <f>IF(ISBLANK(INDEX('Policy Characteristics'!A:A,MATCH($C217,'Policy Characteristics'!$C:$C,0))),"",INDEX('Policy Characteristics'!A:A,MATCH($C217,'Policy Characteristics'!$C:$C,0)))</f>
        <v>Electricity Supply</v>
      </c>
      <c r="B217" s="294" t="str">
        <f>IF(ISBLANK(INDEX('Policy Characteristics'!B:B,MATCH($C217,'Policy Characteristics'!$C:$C,0))),"",INDEX('Policy Characteristics'!B:B,MATCH($C217,'Policy Characteristics'!$C:$C,0)))</f>
        <v>Change Electricity Imports</v>
      </c>
      <c r="C217" s="293" t="str">
        <f t="shared" si="19"/>
        <v>Percent Change in Electricity Imports</v>
      </c>
      <c r="D217" s="299" t="s">
        <v>700</v>
      </c>
      <c r="E217" s="298"/>
      <c r="F217" s="299" t="s">
        <v>701</v>
      </c>
      <c r="G217" s="299"/>
      <c r="H217" s="255">
        <v>536</v>
      </c>
      <c r="I217" s="295" t="s">
        <v>634</v>
      </c>
      <c r="J217" s="296" t="str">
        <f>IF(ISBLANK(INDEX('Policy Characteristics'!D:D,MATCH($C217,'Policy Characteristics'!$C:$C,0))),"",INDEX('Policy Characteristics'!D:D,MATCH($C217,'Policy Characteristics'!$C:$C,0)))</f>
        <v>Electricity Imports and Exports</v>
      </c>
      <c r="K217" s="293" t="str">
        <f>IF(ISBLANK(INDEX('Policy Characteristics'!E:E,MATCH($C217,'Policy Characteristics'!$C:$C,0))),"",INDEX('Policy Characteristics'!E:E,MATCH($C217,'Policy Characteristics'!$C:$C,0)))</f>
        <v>elec change imports</v>
      </c>
      <c r="L217" s="237">
        <f>IF(ISBLANK(INDEX('Policy Characteristics'!F:F,MATCH($C217,'Policy Characteristics'!$C:$C,0))),"",INDEX('Policy Characteristics'!F:F,MATCH($C217,'Policy Characteristics'!$C:$C,0)))</f>
        <v>-0.5</v>
      </c>
      <c r="M217" s="237">
        <f>IF(ISBLANK(INDEX('Policy Characteristics'!G:G,MATCH($C217,'Policy Characteristics'!$C:$C,0))),"",INDEX('Policy Characteristics'!G:G,MATCH($C217,'Policy Characteristics'!$C:$C,0)))</f>
        <v>1</v>
      </c>
      <c r="N217" s="237">
        <f>IF(ISBLANK(INDEX('Policy Characteristics'!H:H,MATCH($C217,'Policy Characteristics'!$C:$C,0))),"",INDEX('Policy Characteristics'!H:H,MATCH($C217,'Policy Characteristics'!$C:$C,0)))</f>
        <v>0.02</v>
      </c>
      <c r="O217" s="293" t="str">
        <f>IF(ISBLANK(INDEX('Policy Characteristics'!I:I,MATCH($C217,'Policy Characteristics'!$C:$C,0))),"",INDEX('Policy Characteristics'!I:I,MATCH($C217,'Policy Characteristics'!$C:$C,0)))</f>
        <v>% change in imports</v>
      </c>
      <c r="P217" s="293" t="str">
        <f>IF(ISBLANK(INDEX('Policy Characteristics'!J:J,MATCH($C217,'Policy Characteristics'!$C:$C,0))),"",INDEX('Policy Characteristics'!J:J,MATCH($C217,'Policy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7" s="293" t="str">
        <f>IF(ISBLANK(INDEX('Policy Characteristics'!K:K,MATCH($C217,'Policy Characteristics'!$C:$C,0))),"",INDEX('Policy Characteristics'!K:K,MATCH($C217,'Policy Characteristics'!$C:$C,0)))</f>
        <v>electricity-sector-main.html#elec-imports</v>
      </c>
      <c r="R217" s="293" t="str">
        <f>IF(ISBLANK(INDEX('Policy Characteristics'!L:L,MATCH($C217,'Policy Characteristics'!$C:$C,0))),"",INDEX('Policy Characteristics'!L:L,MATCH($C217,'Policy Characteristics'!$C:$C,0)))</f>
        <v>electricity-imports-exports.html</v>
      </c>
    </row>
    <row r="218" spans="1:18" s="275" customFormat="1" x14ac:dyDescent="0.25">
      <c r="A218" s="293" t="str">
        <f>IF(ISBLANK(INDEX('Policy Characteristics'!A:A,MATCH($C218,'Policy Characteristics'!$C:$C,0))),"",INDEX('Policy Characteristics'!A:A,MATCH($C218,'Policy Characteristics'!$C:$C,0)))</f>
        <v>Electricity Supply</v>
      </c>
      <c r="B218" s="294" t="str">
        <f>IF(ISBLANK(INDEX('Policy Characteristics'!B:B,MATCH($C218,'Policy Characteristics'!$C:$C,0))),"",INDEX('Policy Characteristics'!B:B,MATCH($C218,'Policy Characteristics'!$C:$C,0)))</f>
        <v>Change Electricity Imports</v>
      </c>
      <c r="C218" s="293" t="str">
        <f t="shared" si="19"/>
        <v>Percent Change in Electricity Imports</v>
      </c>
      <c r="D218" s="299" t="s">
        <v>703</v>
      </c>
      <c r="E218" s="298"/>
      <c r="F218" s="299" t="s">
        <v>704</v>
      </c>
      <c r="G218" s="299"/>
      <c r="H218" s="255">
        <v>537</v>
      </c>
      <c r="I218" s="295" t="s">
        <v>634</v>
      </c>
      <c r="J218" s="296" t="str">
        <f>IF(ISBLANK(INDEX('Policy Characteristics'!D:D,MATCH($C218,'Policy Characteristics'!$C:$C,0))),"",INDEX('Policy Characteristics'!D:D,MATCH($C218,'Policy Characteristics'!$C:$C,0)))</f>
        <v>Electricity Imports and Exports</v>
      </c>
      <c r="K218" s="293" t="str">
        <f>IF(ISBLANK(INDEX('Policy Characteristics'!E:E,MATCH($C218,'Policy Characteristics'!$C:$C,0))),"",INDEX('Policy Characteristics'!E:E,MATCH($C218,'Policy Characteristics'!$C:$C,0)))</f>
        <v>elec change imports</v>
      </c>
      <c r="L218" s="237">
        <f>IF(ISBLANK(INDEX('Policy Characteristics'!F:F,MATCH($C218,'Policy Characteristics'!$C:$C,0))),"",INDEX('Policy Characteristics'!F:F,MATCH($C218,'Policy Characteristics'!$C:$C,0)))</f>
        <v>-0.5</v>
      </c>
      <c r="M218" s="237">
        <f>IF(ISBLANK(INDEX('Policy Characteristics'!G:G,MATCH($C218,'Policy Characteristics'!$C:$C,0))),"",INDEX('Policy Characteristics'!G:G,MATCH($C218,'Policy Characteristics'!$C:$C,0)))</f>
        <v>1</v>
      </c>
      <c r="N218" s="237">
        <f>IF(ISBLANK(INDEX('Policy Characteristics'!H:H,MATCH($C218,'Policy Characteristics'!$C:$C,0))),"",INDEX('Policy Characteristics'!H:H,MATCH($C218,'Policy Characteristics'!$C:$C,0)))</f>
        <v>0.02</v>
      </c>
      <c r="O218" s="293" t="str">
        <f>IF(ISBLANK(INDEX('Policy Characteristics'!I:I,MATCH($C218,'Policy Characteristics'!$C:$C,0))),"",INDEX('Policy Characteristics'!I:I,MATCH($C218,'Policy Characteristics'!$C:$C,0)))</f>
        <v>% change in imports</v>
      </c>
      <c r="P218" s="293" t="str">
        <f>IF(ISBLANK(INDEX('Policy Characteristics'!J:J,MATCH($C218,'Policy Characteristics'!$C:$C,0))),"",INDEX('Policy Characteristics'!J:J,MATCH($C218,'Policy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8" s="293" t="str">
        <f>IF(ISBLANK(INDEX('Policy Characteristics'!K:K,MATCH($C218,'Policy Characteristics'!$C:$C,0))),"",INDEX('Policy Characteristics'!K:K,MATCH($C218,'Policy Characteristics'!$C:$C,0)))</f>
        <v>electricity-sector-main.html#elec-imports</v>
      </c>
      <c r="R218" s="293" t="str">
        <f>IF(ISBLANK(INDEX('Policy Characteristics'!L:L,MATCH($C218,'Policy Characteristics'!$C:$C,0))),"",INDEX('Policy Characteristics'!L:L,MATCH($C218,'Policy Characteristics'!$C:$C,0)))</f>
        <v>electricity-imports-exports.html</v>
      </c>
    </row>
    <row r="219" spans="1:18" s="275" customFormat="1" x14ac:dyDescent="0.25">
      <c r="A219" s="293" t="str">
        <f>IF(ISBLANK(INDEX('Policy Characteristics'!A:A,MATCH($C219,'Policy Characteristics'!$C:$C,0))),"",INDEX('Policy Characteristics'!A:A,MATCH($C219,'Policy Characteristics'!$C:$C,0)))</f>
        <v>Electricity Supply</v>
      </c>
      <c r="B219" s="294" t="str">
        <f>IF(ISBLANK(INDEX('Policy Characteristics'!B:B,MATCH($C219,'Policy Characteristics'!$C:$C,0))),"",INDEX('Policy Characteristics'!B:B,MATCH($C219,'Policy Characteristics'!$C:$C,0)))</f>
        <v>Change Electricity Imports</v>
      </c>
      <c r="C219" s="293" t="str">
        <f t="shared" si="19"/>
        <v>Percent Change in Electricity Imports</v>
      </c>
      <c r="D219" s="299" t="s">
        <v>705</v>
      </c>
      <c r="E219" s="298"/>
      <c r="F219" s="299" t="s">
        <v>706</v>
      </c>
      <c r="G219" s="299"/>
      <c r="H219" s="255">
        <v>538</v>
      </c>
      <c r="I219" s="295" t="s">
        <v>634</v>
      </c>
      <c r="J219" s="296" t="str">
        <f>IF(ISBLANK(INDEX('Policy Characteristics'!D:D,MATCH($C219,'Policy Characteristics'!$C:$C,0))),"",INDEX('Policy Characteristics'!D:D,MATCH($C219,'Policy Characteristics'!$C:$C,0)))</f>
        <v>Electricity Imports and Exports</v>
      </c>
      <c r="K219" s="293" t="str">
        <f>IF(ISBLANK(INDEX('Policy Characteristics'!E:E,MATCH($C219,'Policy Characteristics'!$C:$C,0))),"",INDEX('Policy Characteristics'!E:E,MATCH($C219,'Policy Characteristics'!$C:$C,0)))</f>
        <v>elec change imports</v>
      </c>
      <c r="L219" s="237">
        <f>IF(ISBLANK(INDEX('Policy Characteristics'!F:F,MATCH($C219,'Policy Characteristics'!$C:$C,0))),"",INDEX('Policy Characteristics'!F:F,MATCH($C219,'Policy Characteristics'!$C:$C,0)))</f>
        <v>-0.5</v>
      </c>
      <c r="M219" s="237">
        <f>IF(ISBLANK(INDEX('Policy Characteristics'!G:G,MATCH($C219,'Policy Characteristics'!$C:$C,0))),"",INDEX('Policy Characteristics'!G:G,MATCH($C219,'Policy Characteristics'!$C:$C,0)))</f>
        <v>1</v>
      </c>
      <c r="N219" s="237">
        <f>IF(ISBLANK(INDEX('Policy Characteristics'!H:H,MATCH($C219,'Policy Characteristics'!$C:$C,0))),"",INDEX('Policy Characteristics'!H:H,MATCH($C219,'Policy Characteristics'!$C:$C,0)))</f>
        <v>0.02</v>
      </c>
      <c r="O219" s="293" t="str">
        <f>IF(ISBLANK(INDEX('Policy Characteristics'!I:I,MATCH($C219,'Policy Characteristics'!$C:$C,0))),"",INDEX('Policy Characteristics'!I:I,MATCH($C219,'Policy Characteristics'!$C:$C,0)))</f>
        <v>% change in imports</v>
      </c>
      <c r="P219" s="293" t="str">
        <f>IF(ISBLANK(INDEX('Policy Characteristics'!J:J,MATCH($C219,'Policy Characteristics'!$C:$C,0))),"",INDEX('Policy Characteristics'!J:J,MATCH($C219,'Policy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19" s="293" t="str">
        <f>IF(ISBLANK(INDEX('Policy Characteristics'!K:K,MATCH($C219,'Policy Characteristics'!$C:$C,0))),"",INDEX('Policy Characteristics'!K:K,MATCH($C219,'Policy Characteristics'!$C:$C,0)))</f>
        <v>electricity-sector-main.html#elec-imports</v>
      </c>
      <c r="R219" s="293" t="str">
        <f>IF(ISBLANK(INDEX('Policy Characteristics'!L:L,MATCH($C219,'Policy Characteristics'!$C:$C,0))),"",INDEX('Policy Characteristics'!L:L,MATCH($C219,'Policy Characteristics'!$C:$C,0)))</f>
        <v>electricity-imports-exports.html</v>
      </c>
    </row>
    <row r="220" spans="1:18" s="275" customFormat="1" x14ac:dyDescent="0.25">
      <c r="A220" s="293" t="str">
        <f>IF(ISBLANK(INDEX('Policy Characteristics'!A:A,MATCH($C220,'Policy Characteristics'!$C:$C,0))),"",INDEX('Policy Characteristics'!A:A,MATCH($C220,'Policy Characteristics'!$C:$C,0)))</f>
        <v>Electricity Supply</v>
      </c>
      <c r="B220" s="294" t="str">
        <f>IF(ISBLANK(INDEX('Policy Characteristics'!B:B,MATCH($C220,'Policy Characteristics'!$C:$C,0))),"",INDEX('Policy Characteristics'!B:B,MATCH($C220,'Policy Characteristics'!$C:$C,0)))</f>
        <v>Change Electricity Imports</v>
      </c>
      <c r="C220" s="293" t="str">
        <f t="shared" si="19"/>
        <v>Percent Change in Electricity Imports</v>
      </c>
      <c r="D220" s="299" t="s">
        <v>707</v>
      </c>
      <c r="E220" s="298"/>
      <c r="F220" s="299" t="s">
        <v>708</v>
      </c>
      <c r="G220" s="299"/>
      <c r="H220" s="255">
        <v>539</v>
      </c>
      <c r="I220" s="295" t="s">
        <v>634</v>
      </c>
      <c r="J220" s="296" t="str">
        <f>IF(ISBLANK(INDEX('Policy Characteristics'!D:D,MATCH($C220,'Policy Characteristics'!$C:$C,0))),"",INDEX('Policy Characteristics'!D:D,MATCH($C220,'Policy Characteristics'!$C:$C,0)))</f>
        <v>Electricity Imports and Exports</v>
      </c>
      <c r="K220" s="293" t="str">
        <f>IF(ISBLANK(INDEX('Policy Characteristics'!E:E,MATCH($C220,'Policy Characteristics'!$C:$C,0))),"",INDEX('Policy Characteristics'!E:E,MATCH($C220,'Policy Characteristics'!$C:$C,0)))</f>
        <v>elec change imports</v>
      </c>
      <c r="L220" s="237">
        <f>IF(ISBLANK(INDEX('Policy Characteristics'!F:F,MATCH($C220,'Policy Characteristics'!$C:$C,0))),"",INDEX('Policy Characteristics'!F:F,MATCH($C220,'Policy Characteristics'!$C:$C,0)))</f>
        <v>-0.5</v>
      </c>
      <c r="M220" s="237">
        <f>IF(ISBLANK(INDEX('Policy Characteristics'!G:G,MATCH($C220,'Policy Characteristics'!$C:$C,0))),"",INDEX('Policy Characteristics'!G:G,MATCH($C220,'Policy Characteristics'!$C:$C,0)))</f>
        <v>1</v>
      </c>
      <c r="N220" s="237">
        <f>IF(ISBLANK(INDEX('Policy Characteristics'!H:H,MATCH($C220,'Policy Characteristics'!$C:$C,0))),"",INDEX('Policy Characteristics'!H:H,MATCH($C220,'Policy Characteristics'!$C:$C,0)))</f>
        <v>0.02</v>
      </c>
      <c r="O220" s="293" t="str">
        <f>IF(ISBLANK(INDEX('Policy Characteristics'!I:I,MATCH($C220,'Policy Characteristics'!$C:$C,0))),"",INDEX('Policy Characteristics'!I:I,MATCH($C220,'Policy Characteristics'!$C:$C,0)))</f>
        <v>% change in imports</v>
      </c>
      <c r="P220" s="293" t="str">
        <f>IF(ISBLANK(INDEX('Policy Characteristics'!J:J,MATCH($C220,'Policy Characteristics'!$C:$C,0))),"",INDEX('Policy Characteristics'!J:J,MATCH($C220,'Policy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0" s="293" t="str">
        <f>IF(ISBLANK(INDEX('Policy Characteristics'!K:K,MATCH($C220,'Policy Characteristics'!$C:$C,0))),"",INDEX('Policy Characteristics'!K:K,MATCH($C220,'Policy Characteristics'!$C:$C,0)))</f>
        <v>electricity-sector-main.html#elec-imports</v>
      </c>
      <c r="R220" s="293" t="str">
        <f>IF(ISBLANK(INDEX('Policy Characteristics'!L:L,MATCH($C220,'Policy Characteristics'!$C:$C,0))),"",INDEX('Policy Characteristics'!L:L,MATCH($C220,'Policy Characteristics'!$C:$C,0)))</f>
        <v>electricity-imports-exports.html</v>
      </c>
    </row>
    <row r="221" spans="1:18" s="275" customFormat="1" x14ac:dyDescent="0.25">
      <c r="A221" s="293" t="str">
        <f>IF(ISBLANK(INDEX('Policy Characteristics'!A:A,MATCH($C221,'Policy Characteristics'!$C:$C,0))),"",INDEX('Policy Characteristics'!A:A,MATCH($C221,'Policy Characteristics'!$C:$C,0)))</f>
        <v>Electricity Supply</v>
      </c>
      <c r="B221" s="294" t="str">
        <f>IF(ISBLANK(INDEX('Policy Characteristics'!B:B,MATCH($C221,'Policy Characteristics'!$C:$C,0))),"",INDEX('Policy Characteristics'!B:B,MATCH($C221,'Policy Characteristics'!$C:$C,0)))</f>
        <v>Change Electricity Imports</v>
      </c>
      <c r="C221" s="293" t="str">
        <f t="shared" si="19"/>
        <v>Percent Change in Electricity Imports</v>
      </c>
      <c r="D221" s="299" t="s">
        <v>709</v>
      </c>
      <c r="E221" s="298"/>
      <c r="F221" s="299" t="s">
        <v>710</v>
      </c>
      <c r="G221" s="299"/>
      <c r="H221" s="255">
        <v>540</v>
      </c>
      <c r="I221" s="295" t="s">
        <v>634</v>
      </c>
      <c r="J221" s="296" t="str">
        <f>IF(ISBLANK(INDEX('Policy Characteristics'!D:D,MATCH($C221,'Policy Characteristics'!$C:$C,0))),"",INDEX('Policy Characteristics'!D:D,MATCH($C221,'Policy Characteristics'!$C:$C,0)))</f>
        <v>Electricity Imports and Exports</v>
      </c>
      <c r="K221" s="293" t="str">
        <f>IF(ISBLANK(INDEX('Policy Characteristics'!E:E,MATCH($C221,'Policy Characteristics'!$C:$C,0))),"",INDEX('Policy Characteristics'!E:E,MATCH($C221,'Policy Characteristics'!$C:$C,0)))</f>
        <v>elec change imports</v>
      </c>
      <c r="L221" s="237">
        <f>IF(ISBLANK(INDEX('Policy Characteristics'!F:F,MATCH($C221,'Policy Characteristics'!$C:$C,0))),"",INDEX('Policy Characteristics'!F:F,MATCH($C221,'Policy Characteristics'!$C:$C,0)))</f>
        <v>-0.5</v>
      </c>
      <c r="M221" s="237">
        <f>IF(ISBLANK(INDEX('Policy Characteristics'!G:G,MATCH($C221,'Policy Characteristics'!$C:$C,0))),"",INDEX('Policy Characteristics'!G:G,MATCH($C221,'Policy Characteristics'!$C:$C,0)))</f>
        <v>1</v>
      </c>
      <c r="N221" s="237">
        <f>IF(ISBLANK(INDEX('Policy Characteristics'!H:H,MATCH($C221,'Policy Characteristics'!$C:$C,0))),"",INDEX('Policy Characteristics'!H:H,MATCH($C221,'Policy Characteristics'!$C:$C,0)))</f>
        <v>0.02</v>
      </c>
      <c r="O221" s="293" t="str">
        <f>IF(ISBLANK(INDEX('Policy Characteristics'!I:I,MATCH($C221,'Policy Characteristics'!$C:$C,0))),"",INDEX('Policy Characteristics'!I:I,MATCH($C221,'Policy Characteristics'!$C:$C,0)))</f>
        <v>% change in imports</v>
      </c>
      <c r="P221" s="293" t="str">
        <f>IF(ISBLANK(INDEX('Policy Characteristics'!J:J,MATCH($C221,'Policy Characteristics'!$C:$C,0))),"",INDEX('Policy Characteristics'!J:J,MATCH($C221,'Policy Characteristics'!$C:$C,0)))</f>
        <v>**Description:** This policy increases or decreases the amount of electricity imported to Canada from the Untied States.  It does not cause the construction or removal of transmission lines linking these countries. // **Guidance for setting values:** Canada electricity imports have decreased from 18.6 TWh in 2010 to 9.8 TWh in 2020, an increase of 48%.</v>
      </c>
      <c r="Q221" s="293" t="str">
        <f>IF(ISBLANK(INDEX('Policy Characteristics'!K:K,MATCH($C221,'Policy Characteristics'!$C:$C,0))),"",INDEX('Policy Characteristics'!K:K,MATCH($C221,'Policy Characteristics'!$C:$C,0)))</f>
        <v>electricity-sector-main.html#elec-imports</v>
      </c>
      <c r="R221" s="293" t="str">
        <f>IF(ISBLANK(INDEX('Policy Characteristics'!L:L,MATCH($C221,'Policy Characteristics'!$C:$C,0))),"",INDEX('Policy Characteristics'!L:L,MATCH($C221,'Policy Characteristics'!$C:$C,0)))</f>
        <v>electricity-imports-exports.html</v>
      </c>
    </row>
    <row r="222" spans="1:18" x14ac:dyDescent="0.25">
      <c r="A222" s="293" t="str">
        <f>IF(ISBLANK(INDEX('Policy Characteristics'!A:A,MATCH($C222,'Policy Characteristics'!$C:$C,0))),"",INDEX('Policy Characteristics'!A:A,MATCH($C222,'Policy Characteristics'!$C:$C,0)))</f>
        <v>Electricity Supply</v>
      </c>
      <c r="B222" s="294" t="str">
        <f>IF(ISBLANK(INDEX('Policy Characteristics'!B:B,MATCH($C222,'Policy Characteristics'!$C:$C,0))),"",INDEX('Policy Characteristics'!B:B,MATCH($C222,'Policy Characteristics'!$C:$C,0)))</f>
        <v>Non BAU Guaranteed Dispatch</v>
      </c>
      <c r="C222" t="s">
        <v>240</v>
      </c>
      <c r="D222" s="298"/>
      <c r="E222" s="298"/>
      <c r="F222" s="298"/>
      <c r="G222" s="298"/>
      <c r="H222" s="20">
        <v>619</v>
      </c>
      <c r="I222" s="295" t="s">
        <v>634</v>
      </c>
      <c r="J222" s="296" t="str">
        <f>IF(ISBLANK(INDEX('Policy Characteristics'!D:D,MATCH($C222,'Policy Characteristics'!$C:$C,0))),"",INDEX('Policy Characteristics'!D:D,MATCH($C222,'Policy Characteristics'!$C:$C,0)))</f>
        <v>Non BAU Guaranteed Dispatch</v>
      </c>
      <c r="K222" s="293" t="str">
        <f>IF(ISBLANK(INDEX('Policy Characteristics'!E:E,MATCH($C222,'Policy Characteristics'!$C:$C,0))),"",INDEX('Policy Characteristics'!E:E,MATCH($C222,'Policy Characteristics'!$C:$C,0)))</f>
        <v>elec non BAU guaranteed dispatch</v>
      </c>
      <c r="L222" s="293">
        <f>IF(ISBLANK(INDEX('Policy Characteristics'!F:F,MATCH($C222,'Policy Characteristics'!$C:$C,0))),"",INDEX('Policy Characteristics'!F:F,MATCH($C222,'Policy Characteristics'!$C:$C,0)))</f>
        <v>0</v>
      </c>
      <c r="M222" s="293">
        <f>IF(ISBLANK(INDEX('Policy Characteristics'!G:G,MATCH($C222,'Policy Characteristics'!$C:$C,0))),"",INDEX('Policy Characteristics'!G:G,MATCH($C222,'Policy Characteristics'!$C:$C,0)))</f>
        <v>1</v>
      </c>
      <c r="N222" s="293">
        <f>IF(ISBLANK(INDEX('Policy Characteristics'!H:H,MATCH($C222,'Policy Characteristics'!$C:$C,0))),"",INDEX('Policy Characteristics'!H:H,MATCH($C222,'Policy Characteristics'!$C:$C,0)))</f>
        <v>1</v>
      </c>
      <c r="O222" s="293" t="str">
        <f>IF(ISBLANK(INDEX('Policy Characteristics'!I:I,MATCH($C222,'Policy Characteristics'!$C:$C,0))),"",INDEX('Policy Characteristics'!I:I,MATCH($C222,'Policy Characteristics'!$C:$C,0)))</f>
        <v>on/off</v>
      </c>
      <c r="P222" s="293" t="str">
        <f>IF(ISBLANK(INDEX('Policy Characteristics'!J:J,MATCH($C222,'Policy Characteristics'!$C:$C,0))),"",INDEX('Policy Characteristics'!J:J,MATCH($C222,'Policy Characteristics'!$C:$C,0)))</f>
        <v/>
      </c>
      <c r="Q222" s="293" t="str">
        <f>IF(ISBLANK(INDEX('Policy Characteristics'!K:K,MATCH($C222,'Policy Characteristics'!$C:$C,0))),"",INDEX('Policy Characteristics'!K:K,MATCH($C222,'Policy Characteristics'!$C:$C,0)))</f>
        <v/>
      </c>
      <c r="R222" s="293" t="str">
        <f>IF(ISBLANK(INDEX('Policy Characteristics'!L:L,MATCH($C222,'Policy Characteristics'!$C:$C,0))),"",INDEX('Policy Characteristics'!L:L,MATCH($C222,'Policy Characteristics'!$C:$C,0)))</f>
        <v/>
      </c>
    </row>
    <row r="223" spans="1:18" x14ac:dyDescent="0.25">
      <c r="A223" s="293" t="str">
        <f>IF(ISBLANK(INDEX('Policy Characteristics'!A:A,MATCH($C223,'Policy Characteristics'!$C:$C,0))),"",INDEX('Policy Characteristics'!A:A,MATCH($C223,'Policy Characteristics'!$C:$C,0)))</f>
        <v>Electricity Supply</v>
      </c>
      <c r="B223" s="294" t="str">
        <f>IF(ISBLANK(INDEX('Policy Characteristics'!B:B,MATCH($C223,'Policy Characteristics'!$C:$C,0))),"",INDEX('Policy Characteristics'!B:B,MATCH($C223,'Policy Characteristics'!$C:$C,0)))</f>
        <v>Demand Response</v>
      </c>
      <c r="C223" t="s">
        <v>243</v>
      </c>
      <c r="D223" s="298"/>
      <c r="E223" s="298"/>
      <c r="F223" s="298"/>
      <c r="G223" s="298"/>
      <c r="H223" s="20">
        <v>30</v>
      </c>
      <c r="I223" s="295" t="s">
        <v>624</v>
      </c>
      <c r="J223" s="296" t="str">
        <f>IF(ISBLANK(INDEX('Policy Characteristics'!D:D,MATCH($C223,'Policy Characteristics'!$C:$C,0))),"",INDEX('Policy Characteristics'!D:D,MATCH($C223,'Policy Characteristics'!$C:$C,0)))</f>
        <v>Demand Response</v>
      </c>
      <c r="K223" s="293" t="str">
        <f>IF(ISBLANK(INDEX('Policy Characteristics'!E:E,MATCH($C223,'Policy Characteristics'!$C:$C,0))),"",INDEX('Policy Characteristics'!E:E,MATCH($C223,'Policy Characteristics'!$C:$C,0)))</f>
        <v>elec demand response</v>
      </c>
      <c r="L223" s="237">
        <f>IF(ISBLANK(INDEX('Policy Characteristics'!F:F,MATCH($C223,'Policy Characteristics'!$C:$C,0))),"",INDEX('Policy Characteristics'!F:F,MATCH($C223,'Policy Characteristics'!$C:$C,0)))</f>
        <v>0</v>
      </c>
      <c r="M223" s="237">
        <f>IF(ISBLANK(INDEX('Policy Characteristics'!G:G,MATCH($C223,'Policy Characteristics'!$C:$C,0))),"",INDEX('Policy Characteristics'!G:G,MATCH($C223,'Policy Characteristics'!$C:$C,0)))</f>
        <v>1</v>
      </c>
      <c r="N223" s="237">
        <f>IF(ISBLANK(INDEX('Policy Characteristics'!H:H,MATCH($C223,'Policy Characteristics'!$C:$C,0))),"",INDEX('Policy Characteristics'!H:H,MATCH($C223,'Policy Characteristics'!$C:$C,0)))</f>
        <v>0.01</v>
      </c>
      <c r="O223" s="293" t="str">
        <f>IF(ISBLANK(INDEX('Policy Characteristics'!I:I,MATCH($C223,'Policy Characteristics'!$C:$C,0))),"",INDEX('Policy Characteristics'!I:I,MATCH($C223,'Policy Characteristics'!$C:$C,0)))</f>
        <v>% of potential achieved</v>
      </c>
      <c r="P223" s="29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378 GW of demand response capacity in 2050 (on top of a BAU quantity of 72 GW).</v>
      </c>
      <c r="Q223" s="293" t="str">
        <f>IF(ISBLANK(INDEX('Policy Characteristics'!K:K,MATCH($C223,'Policy Characteristics'!$C:$C,0))),"",INDEX('Policy Characteristics'!K:K,MATCH($C223,'Policy Characteristics'!$C:$C,0)))</f>
        <v>electricity-sector-main.html#dr</v>
      </c>
      <c r="R223" s="293" t="str">
        <f>IF(ISBLANK(INDEX('Policy Characteristics'!L:L,MATCH($C223,'Policy Characteristics'!$C:$C,0))),"",INDEX('Policy Characteristics'!L:L,MATCH($C223,'Policy Characteristics'!$C:$C,0)))</f>
        <v>demand-response.html</v>
      </c>
    </row>
    <row r="224" spans="1:18" x14ac:dyDescent="0.25">
      <c r="A224" s="293" t="str">
        <f>IF(ISBLANK(INDEX('Policy Characteristics'!A:A,MATCH($C224,'Policy Characteristics'!$C:$C,0))),"",INDEX('Policy Characteristics'!A:A,MATCH($C224,'Policy Characteristics'!$C:$C,0)))</f>
        <v>Electricity Supply</v>
      </c>
      <c r="B224" s="294" t="str">
        <f>IF(ISBLANK(INDEX('Policy Characteristics'!B:B,MATCH($C224,'Policy Characteristics'!$C:$C,0))),"",INDEX('Policy Characteristics'!B:B,MATCH($C224,'Policy Characteristics'!$C:$C,0)))</f>
        <v>Early Retirement of Power Plants</v>
      </c>
      <c r="C224" t="s">
        <v>251</v>
      </c>
      <c r="D224" s="298" t="s">
        <v>678</v>
      </c>
      <c r="E224" s="298"/>
      <c r="F224" s="298" t="s">
        <v>679</v>
      </c>
      <c r="G224" s="298"/>
      <c r="H224" s="20">
        <v>31</v>
      </c>
      <c r="I224" s="295" t="s">
        <v>624</v>
      </c>
      <c r="J224" s="296" t="str">
        <f>IF(ISBLANK(INDEX('Policy Characteristics'!D:D,MATCH($C224,'Policy Characteristics'!$C:$C,0))),"",INDEX('Policy Characteristics'!D:D,MATCH($C224,'Policy Characteristics'!$C:$C,0)))</f>
        <v>Early Retirement of Power Plants</v>
      </c>
      <c r="K224" s="293" t="str">
        <f>IF(ISBLANK(INDEX('Policy Characteristics'!E:E,MATCH($C224,'Policy Characteristics'!$C:$C,0))),"",INDEX('Policy Characteristics'!E:E,MATCH($C224,'Policy Characteristics'!$C:$C,0)))</f>
        <v>elec early retirement</v>
      </c>
      <c r="L224" s="293">
        <f>IF(ISBLANK(INDEX('Policy Characteristics'!F:F,MATCH($C224,'Policy Characteristics'!$C:$C,0))),"",INDEX('Policy Characteristics'!F:F,MATCH($C224,'Policy Characteristics'!$C:$C,0)))</f>
        <v>0</v>
      </c>
      <c r="M224" s="293">
        <f>IF(ISBLANK(INDEX('Policy Characteristics'!G:G,MATCH($C224,'Policy Characteristics'!$C:$C,0))),"",INDEX('Policy Characteristics'!G:G,MATCH($C224,'Policy Characteristics'!$C:$C,0)))</f>
        <v>25000</v>
      </c>
      <c r="N224" s="293">
        <f>IF(ISBLANK(INDEX('Policy Characteristics'!H:H,MATCH($C224,'Policy Characteristics'!$C:$C,0))),"",INDEX('Policy Characteristics'!H:H,MATCH($C224,'Policy Characteristics'!$C:$C,0)))</f>
        <v>500</v>
      </c>
      <c r="O224" s="293" t="str">
        <f>IF(ISBLANK(INDEX('Policy Characteristics'!I:I,MATCH($C224,'Policy Characteristics'!$C:$C,0))),"",INDEX('Policy Characteristics'!I:I,MATCH($C224,'Policy Characteristics'!$C:$C,0)))</f>
        <v>MW/year</v>
      </c>
      <c r="P224" s="29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4" s="293" t="str">
        <f>IF(ISBLANK(INDEX('Policy Characteristics'!K:K,MATCH($C224,'Policy Characteristics'!$C:$C,0))),"",INDEX('Policy Characteristics'!K:K,MATCH($C224,'Policy Characteristics'!$C:$C,0)))</f>
        <v>electricity-sector-main.html#early-ret</v>
      </c>
      <c r="R224" s="293" t="str">
        <f>IF(ISBLANK(INDEX('Policy Characteristics'!L:L,MATCH($C224,'Policy Characteristics'!$C:$C,0))),"",INDEX('Policy Characteristics'!L:L,MATCH($C224,'Policy Characteristics'!$C:$C,0)))</f>
        <v>early-retirement-of-power-plants.html</v>
      </c>
    </row>
    <row r="225" spans="1:18" x14ac:dyDescent="0.25">
      <c r="A225" s="293" t="str">
        <f>IF(ISBLANK(INDEX('Policy Characteristics'!A:A,MATCH($C225,'Policy Characteristics'!$C:$C,0))),"",INDEX('Policy Characteristics'!A:A,MATCH($C225,'Policy Characteristics'!$C:$C,0)))</f>
        <v>Electricity Supply</v>
      </c>
      <c r="B225" s="294" t="str">
        <f>IF(ISBLANK(INDEX('Policy Characteristics'!B:B,MATCH($C225,'Policy Characteristics'!$C:$C,0))),"",INDEX('Policy Characteristics'!B:B,MATCH($C225,'Policy Characteristics'!$C:$C,0)))</f>
        <v>Early Retirement of Power Plants</v>
      </c>
      <c r="C225" s="293" t="str">
        <f t="shared" ref="C225:C239" si="20">C$224</f>
        <v>Annual Additional Capacity Retired due to Early Retirement Policy</v>
      </c>
      <c r="D225" s="299" t="s">
        <v>680</v>
      </c>
      <c r="E225" s="298"/>
      <c r="F225" s="299" t="s">
        <v>681</v>
      </c>
      <c r="G225" s="298"/>
      <c r="H225" s="20">
        <v>620</v>
      </c>
      <c r="I225" s="295" t="s">
        <v>624</v>
      </c>
      <c r="J225" s="296" t="str">
        <f>IF(ISBLANK(INDEX('Policy Characteristics'!D:D,MATCH($C225,'Policy Characteristics'!$C:$C,0))),"",INDEX('Policy Characteristics'!D:D,MATCH($C225,'Policy Characteristics'!$C:$C,0)))</f>
        <v>Early Retirement of Power Plants</v>
      </c>
      <c r="K225" s="293" t="str">
        <f>IF(ISBLANK(INDEX('Policy Characteristics'!E:E,MATCH($C225,'Policy Characteristics'!$C:$C,0))),"",INDEX('Policy Characteristics'!E:E,MATCH($C225,'Policy Characteristics'!$C:$C,0)))</f>
        <v>elec early retirement</v>
      </c>
      <c r="L225" s="293">
        <f>IF(ISBLANK(INDEX('Policy Characteristics'!F:F,MATCH($C225,'Policy Characteristics'!$C:$C,0))),"",INDEX('Policy Characteristics'!F:F,MATCH($C225,'Policy Characteristics'!$C:$C,0)))</f>
        <v>0</v>
      </c>
      <c r="M225" s="293">
        <f>IF(ISBLANK(INDEX('Policy Characteristics'!G:G,MATCH($C225,'Policy Characteristics'!$C:$C,0))),"",INDEX('Policy Characteristics'!G:G,MATCH($C225,'Policy Characteristics'!$C:$C,0)))</f>
        <v>25000</v>
      </c>
      <c r="N225" s="293">
        <f>IF(ISBLANK(INDEX('Policy Characteristics'!H:H,MATCH($C225,'Policy Characteristics'!$C:$C,0))),"",INDEX('Policy Characteristics'!H:H,MATCH($C225,'Policy Characteristics'!$C:$C,0)))</f>
        <v>500</v>
      </c>
      <c r="O225" s="293" t="str">
        <f>IF(ISBLANK(INDEX('Policy Characteristics'!I:I,MATCH($C225,'Policy Characteristics'!$C:$C,0))),"",INDEX('Policy Characteristics'!I:I,MATCH($C225,'Policy Characteristics'!$C:$C,0)))</f>
        <v>MW/year</v>
      </c>
      <c r="P225" s="29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5" s="293" t="str">
        <f>IF(ISBLANK(INDEX('Policy Characteristics'!K:K,MATCH($C225,'Policy Characteristics'!$C:$C,0))),"",INDEX('Policy Characteristics'!K:K,MATCH($C225,'Policy Characteristics'!$C:$C,0)))</f>
        <v>electricity-sector-main.html#early-ret</v>
      </c>
      <c r="R225" s="293" t="str">
        <f>IF(ISBLANK(INDEX('Policy Characteristics'!L:L,MATCH($C225,'Policy Characteristics'!$C:$C,0))),"",INDEX('Policy Characteristics'!L:L,MATCH($C225,'Policy Characteristics'!$C:$C,0)))</f>
        <v>early-retirement-of-power-plants.html</v>
      </c>
    </row>
    <row r="226" spans="1:18" x14ac:dyDescent="0.25">
      <c r="A226" s="293" t="str">
        <f>IF(ISBLANK(INDEX('Policy Characteristics'!A:A,MATCH($C226,'Policy Characteristics'!$C:$C,0))),"",INDEX('Policy Characteristics'!A:A,MATCH($C226,'Policy Characteristics'!$C:$C,0)))</f>
        <v>Electricity Supply</v>
      </c>
      <c r="B226" s="294" t="str">
        <f>IF(ISBLANK(INDEX('Policy Characteristics'!B:B,MATCH($C226,'Policy Characteristics'!$C:$C,0))),"",INDEX('Policy Characteristics'!B:B,MATCH($C226,'Policy Characteristics'!$C:$C,0)))</f>
        <v>Early Retirement of Power Plants</v>
      </c>
      <c r="C226" s="293" t="str">
        <f t="shared" si="20"/>
        <v>Annual Additional Capacity Retired due to Early Retirement Policy</v>
      </c>
      <c r="D226" s="299" t="s">
        <v>682</v>
      </c>
      <c r="E226" s="298"/>
      <c r="F226" s="299" t="s">
        <v>683</v>
      </c>
      <c r="G226" s="298"/>
      <c r="H226" s="20">
        <v>32</v>
      </c>
      <c r="I226" s="295" t="s">
        <v>624</v>
      </c>
      <c r="J226" s="296" t="str">
        <f>IF(ISBLANK(INDEX('Policy Characteristics'!D:D,MATCH($C226,'Policy Characteristics'!$C:$C,0))),"",INDEX('Policy Characteristics'!D:D,MATCH($C226,'Policy Characteristics'!$C:$C,0)))</f>
        <v>Early Retirement of Power Plants</v>
      </c>
      <c r="K226" s="293" t="str">
        <f>IF(ISBLANK(INDEX('Policy Characteristics'!E:E,MATCH($C226,'Policy Characteristics'!$C:$C,0))),"",INDEX('Policy Characteristics'!E:E,MATCH($C226,'Policy Characteristics'!$C:$C,0)))</f>
        <v>elec early retirement</v>
      </c>
      <c r="L226" s="293">
        <f>IF(ISBLANK(INDEX('Policy Characteristics'!F:F,MATCH($C226,'Policy Characteristics'!$C:$C,0))),"",INDEX('Policy Characteristics'!F:F,MATCH($C226,'Policy Characteristics'!$C:$C,0)))</f>
        <v>0</v>
      </c>
      <c r="M226" s="293">
        <f>IF(ISBLANK(INDEX('Policy Characteristics'!G:G,MATCH($C226,'Policy Characteristics'!$C:$C,0))),"",INDEX('Policy Characteristics'!G:G,MATCH($C226,'Policy Characteristics'!$C:$C,0)))</f>
        <v>25000</v>
      </c>
      <c r="N226" s="293">
        <f>IF(ISBLANK(INDEX('Policy Characteristics'!H:H,MATCH($C226,'Policy Characteristics'!$C:$C,0))),"",INDEX('Policy Characteristics'!H:H,MATCH($C226,'Policy Characteristics'!$C:$C,0)))</f>
        <v>500</v>
      </c>
      <c r="O226" s="293" t="str">
        <f>IF(ISBLANK(INDEX('Policy Characteristics'!I:I,MATCH($C226,'Policy Characteristics'!$C:$C,0))),"",INDEX('Policy Characteristics'!I:I,MATCH($C226,'Policy Characteristics'!$C:$C,0)))</f>
        <v>MW/year</v>
      </c>
      <c r="P226" s="29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6" s="293" t="str">
        <f>IF(ISBLANK(INDEX('Policy Characteristics'!K:K,MATCH($C226,'Policy Characteristics'!$C:$C,0))),"",INDEX('Policy Characteristics'!K:K,MATCH($C226,'Policy Characteristics'!$C:$C,0)))</f>
        <v>electricity-sector-main.html#early-ret</v>
      </c>
      <c r="R226" s="293" t="str">
        <f>IF(ISBLANK(INDEX('Policy Characteristics'!L:L,MATCH($C226,'Policy Characteristics'!$C:$C,0))),"",INDEX('Policy Characteristics'!L:L,MATCH($C226,'Policy Characteristics'!$C:$C,0)))</f>
        <v>early-retirement-of-power-plants.html</v>
      </c>
    </row>
    <row r="227" spans="1:18" x14ac:dyDescent="0.25">
      <c r="A227" s="293" t="str">
        <f>IF(ISBLANK(INDEX('Policy Characteristics'!A:A,MATCH($C227,'Policy Characteristics'!$C:$C,0))),"",INDEX('Policy Characteristics'!A:A,MATCH($C227,'Policy Characteristics'!$C:$C,0)))</f>
        <v>Electricity Supply</v>
      </c>
      <c r="B227" s="294" t="str">
        <f>IF(ISBLANK(INDEX('Policy Characteristics'!B:B,MATCH($C227,'Policy Characteristics'!$C:$C,0))),"",INDEX('Policy Characteristics'!B:B,MATCH($C227,'Policy Characteristics'!$C:$C,0)))</f>
        <v>Early Retirement of Power Plants</v>
      </c>
      <c r="C227" s="293" t="str">
        <f t="shared" si="20"/>
        <v>Annual Additional Capacity Retired due to Early Retirement Policy</v>
      </c>
      <c r="D227" s="299" t="s">
        <v>684</v>
      </c>
      <c r="E227" s="298"/>
      <c r="F227" s="299" t="s">
        <v>685</v>
      </c>
      <c r="G227" s="298"/>
      <c r="H227" s="20">
        <v>621</v>
      </c>
      <c r="I227" s="295" t="s">
        <v>634</v>
      </c>
      <c r="J227" s="296" t="str">
        <f>IF(ISBLANK(INDEX('Policy Characteristics'!D:D,MATCH($C227,'Policy Characteristics'!$C:$C,0))),"",INDEX('Policy Characteristics'!D:D,MATCH($C227,'Policy Characteristics'!$C:$C,0)))</f>
        <v>Early Retirement of Power Plants</v>
      </c>
      <c r="K227" s="293" t="str">
        <f>IF(ISBLANK(INDEX('Policy Characteristics'!E:E,MATCH($C227,'Policy Characteristics'!$C:$C,0))),"",INDEX('Policy Characteristics'!E:E,MATCH($C227,'Policy Characteristics'!$C:$C,0)))</f>
        <v>elec early retirement</v>
      </c>
      <c r="L227" s="293">
        <f>IF(ISBLANK(INDEX('Policy Characteristics'!F:F,MATCH($C227,'Policy Characteristics'!$C:$C,0))),"",INDEX('Policy Characteristics'!F:F,MATCH($C227,'Policy Characteristics'!$C:$C,0)))</f>
        <v>0</v>
      </c>
      <c r="M227" s="293">
        <f>IF(ISBLANK(INDEX('Policy Characteristics'!G:G,MATCH($C227,'Policy Characteristics'!$C:$C,0))),"",INDEX('Policy Characteristics'!G:G,MATCH($C227,'Policy Characteristics'!$C:$C,0)))</f>
        <v>25000</v>
      </c>
      <c r="N227" s="293">
        <f>IF(ISBLANK(INDEX('Policy Characteristics'!H:H,MATCH($C227,'Policy Characteristics'!$C:$C,0))),"",INDEX('Policy Characteristics'!H:H,MATCH($C227,'Policy Characteristics'!$C:$C,0)))</f>
        <v>500</v>
      </c>
      <c r="O227" s="293" t="str">
        <f>IF(ISBLANK(INDEX('Policy Characteristics'!I:I,MATCH($C227,'Policy Characteristics'!$C:$C,0))),"",INDEX('Policy Characteristics'!I:I,MATCH($C227,'Policy Characteristics'!$C:$C,0)))</f>
        <v>MW/year</v>
      </c>
      <c r="P227" s="29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7" s="293" t="str">
        <f>IF(ISBLANK(INDEX('Policy Characteristics'!K:K,MATCH($C227,'Policy Characteristics'!$C:$C,0))),"",INDEX('Policy Characteristics'!K:K,MATCH($C227,'Policy Characteristics'!$C:$C,0)))</f>
        <v>electricity-sector-main.html#early-ret</v>
      </c>
      <c r="R227" s="293" t="str">
        <f>IF(ISBLANK(INDEX('Policy Characteristics'!L:L,MATCH($C227,'Policy Characteristics'!$C:$C,0))),"",INDEX('Policy Characteristics'!L:L,MATCH($C227,'Policy Characteristics'!$C:$C,0)))</f>
        <v>early-retirement-of-power-plants.html</v>
      </c>
    </row>
    <row r="228" spans="1:18" x14ac:dyDescent="0.25">
      <c r="A228" s="293" t="str">
        <f>IF(ISBLANK(INDEX('Policy Characteristics'!A:A,MATCH($C228,'Policy Characteristics'!$C:$C,0))),"",INDEX('Policy Characteristics'!A:A,MATCH($C228,'Policy Characteristics'!$C:$C,0)))</f>
        <v>Electricity Supply</v>
      </c>
      <c r="B228" s="294" t="str">
        <f>IF(ISBLANK(INDEX('Policy Characteristics'!B:B,MATCH($C228,'Policy Characteristics'!$C:$C,0))),"",INDEX('Policy Characteristics'!B:B,MATCH($C228,'Policy Characteristics'!$C:$C,0)))</f>
        <v>Early Retirement of Power Plants</v>
      </c>
      <c r="C228" s="293" t="str">
        <f t="shared" si="20"/>
        <v>Annual Additional Capacity Retired due to Early Retirement Policy</v>
      </c>
      <c r="D228" s="299" t="s">
        <v>686</v>
      </c>
      <c r="E228" s="298"/>
      <c r="F228" s="299" t="s">
        <v>687</v>
      </c>
      <c r="G228" s="298"/>
      <c r="H228" s="20">
        <v>622</v>
      </c>
      <c r="I228" s="295" t="s">
        <v>634</v>
      </c>
      <c r="J228" s="296" t="str">
        <f>IF(ISBLANK(INDEX('Policy Characteristics'!D:D,MATCH($C228,'Policy Characteristics'!$C:$C,0))),"",INDEX('Policy Characteristics'!D:D,MATCH($C228,'Policy Characteristics'!$C:$C,0)))</f>
        <v>Early Retirement of Power Plants</v>
      </c>
      <c r="K228" s="293" t="str">
        <f>IF(ISBLANK(INDEX('Policy Characteristics'!E:E,MATCH($C228,'Policy Characteristics'!$C:$C,0))),"",INDEX('Policy Characteristics'!E:E,MATCH($C228,'Policy Characteristics'!$C:$C,0)))</f>
        <v>elec early retirement</v>
      </c>
      <c r="L228" s="293">
        <f>IF(ISBLANK(INDEX('Policy Characteristics'!F:F,MATCH($C228,'Policy Characteristics'!$C:$C,0))),"",INDEX('Policy Characteristics'!F:F,MATCH($C228,'Policy Characteristics'!$C:$C,0)))</f>
        <v>0</v>
      </c>
      <c r="M228" s="293">
        <f>IF(ISBLANK(INDEX('Policy Characteristics'!G:G,MATCH($C228,'Policy Characteristics'!$C:$C,0))),"",INDEX('Policy Characteristics'!G:G,MATCH($C228,'Policy Characteristics'!$C:$C,0)))</f>
        <v>25000</v>
      </c>
      <c r="N228" s="293">
        <f>IF(ISBLANK(INDEX('Policy Characteristics'!H:H,MATCH($C228,'Policy Characteristics'!$C:$C,0))),"",INDEX('Policy Characteristics'!H:H,MATCH($C228,'Policy Characteristics'!$C:$C,0)))</f>
        <v>500</v>
      </c>
      <c r="O228" s="293" t="str">
        <f>IF(ISBLANK(INDEX('Policy Characteristics'!I:I,MATCH($C228,'Policy Characteristics'!$C:$C,0))),"",INDEX('Policy Characteristics'!I:I,MATCH($C228,'Policy Characteristics'!$C:$C,0)))</f>
        <v>MW/year</v>
      </c>
      <c r="P228" s="29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8" s="293" t="str">
        <f>IF(ISBLANK(INDEX('Policy Characteristics'!K:K,MATCH($C228,'Policy Characteristics'!$C:$C,0))),"",INDEX('Policy Characteristics'!K:K,MATCH($C228,'Policy Characteristics'!$C:$C,0)))</f>
        <v>electricity-sector-main.html#early-ret</v>
      </c>
      <c r="R228" s="293" t="str">
        <f>IF(ISBLANK(INDEX('Policy Characteristics'!L:L,MATCH($C228,'Policy Characteristics'!$C:$C,0))),"",INDEX('Policy Characteristics'!L:L,MATCH($C228,'Policy Characteristics'!$C:$C,0)))</f>
        <v>early-retirement-of-power-plants.html</v>
      </c>
    </row>
    <row r="229" spans="1:18" x14ac:dyDescent="0.25">
      <c r="A229" s="293" t="str">
        <f>IF(ISBLANK(INDEX('Policy Characteristics'!A:A,MATCH($C229,'Policy Characteristics'!$C:$C,0))),"",INDEX('Policy Characteristics'!A:A,MATCH($C229,'Policy Characteristics'!$C:$C,0)))</f>
        <v>Electricity Supply</v>
      </c>
      <c r="B229" s="294" t="str">
        <f>IF(ISBLANK(INDEX('Policy Characteristics'!B:B,MATCH($C229,'Policy Characteristics'!$C:$C,0))),"",INDEX('Policy Characteristics'!B:B,MATCH($C229,'Policy Characteristics'!$C:$C,0)))</f>
        <v>Early Retirement of Power Plants</v>
      </c>
      <c r="C229" s="293" t="str">
        <f t="shared" si="20"/>
        <v>Annual Additional Capacity Retired due to Early Retirement Policy</v>
      </c>
      <c r="D229" s="299" t="s">
        <v>688</v>
      </c>
      <c r="E229" s="298"/>
      <c r="F229" s="299" t="s">
        <v>689</v>
      </c>
      <c r="G229" s="298"/>
      <c r="H229" s="20">
        <v>623</v>
      </c>
      <c r="I229" s="295" t="s">
        <v>634</v>
      </c>
      <c r="J229" s="296" t="str">
        <f>IF(ISBLANK(INDEX('Policy Characteristics'!D:D,MATCH($C229,'Policy Characteristics'!$C:$C,0))),"",INDEX('Policy Characteristics'!D:D,MATCH($C229,'Policy Characteristics'!$C:$C,0)))</f>
        <v>Early Retirement of Power Plants</v>
      </c>
      <c r="K229" s="293" t="str">
        <f>IF(ISBLANK(INDEX('Policy Characteristics'!E:E,MATCH($C229,'Policy Characteristics'!$C:$C,0))),"",INDEX('Policy Characteristics'!E:E,MATCH($C229,'Policy Characteristics'!$C:$C,0)))</f>
        <v>elec early retirement</v>
      </c>
      <c r="L229" s="293">
        <f>IF(ISBLANK(INDEX('Policy Characteristics'!F:F,MATCH($C229,'Policy Characteristics'!$C:$C,0))),"",INDEX('Policy Characteristics'!F:F,MATCH($C229,'Policy Characteristics'!$C:$C,0)))</f>
        <v>0</v>
      </c>
      <c r="M229" s="293">
        <f>IF(ISBLANK(INDEX('Policy Characteristics'!G:G,MATCH($C229,'Policy Characteristics'!$C:$C,0))),"",INDEX('Policy Characteristics'!G:G,MATCH($C229,'Policy Characteristics'!$C:$C,0)))</f>
        <v>25000</v>
      </c>
      <c r="N229" s="293">
        <f>IF(ISBLANK(INDEX('Policy Characteristics'!H:H,MATCH($C229,'Policy Characteristics'!$C:$C,0))),"",INDEX('Policy Characteristics'!H:H,MATCH($C229,'Policy Characteristics'!$C:$C,0)))</f>
        <v>500</v>
      </c>
      <c r="O229" s="293" t="str">
        <f>IF(ISBLANK(INDEX('Policy Characteristics'!I:I,MATCH($C229,'Policy Characteristics'!$C:$C,0))),"",INDEX('Policy Characteristics'!I:I,MATCH($C229,'Policy Characteristics'!$C:$C,0)))</f>
        <v>MW/year</v>
      </c>
      <c r="P229" s="29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29" s="293" t="str">
        <f>IF(ISBLANK(INDEX('Policy Characteristics'!K:K,MATCH($C229,'Policy Characteristics'!$C:$C,0))),"",INDEX('Policy Characteristics'!K:K,MATCH($C229,'Policy Characteristics'!$C:$C,0)))</f>
        <v>electricity-sector-main.html#early-ret</v>
      </c>
      <c r="R229" s="293" t="str">
        <f>IF(ISBLANK(INDEX('Policy Characteristics'!L:L,MATCH($C229,'Policy Characteristics'!$C:$C,0))),"",INDEX('Policy Characteristics'!L:L,MATCH($C229,'Policy Characteristics'!$C:$C,0)))</f>
        <v>early-retirement-of-power-plants.html</v>
      </c>
    </row>
    <row r="230" spans="1:18" x14ac:dyDescent="0.25">
      <c r="A230" s="293" t="str">
        <f>IF(ISBLANK(INDEX('Policy Characteristics'!A:A,MATCH($C230,'Policy Characteristics'!$C:$C,0))),"",INDEX('Policy Characteristics'!A:A,MATCH($C230,'Policy Characteristics'!$C:$C,0)))</f>
        <v>Electricity Supply</v>
      </c>
      <c r="B230" s="294" t="str">
        <f>IF(ISBLANK(INDEX('Policy Characteristics'!B:B,MATCH($C230,'Policy Characteristics'!$C:$C,0))),"",INDEX('Policy Characteristics'!B:B,MATCH($C230,'Policy Characteristics'!$C:$C,0)))</f>
        <v>Early Retirement of Power Plants</v>
      </c>
      <c r="C230" s="293" t="str">
        <f t="shared" si="20"/>
        <v>Annual Additional Capacity Retired due to Early Retirement Policy</v>
      </c>
      <c r="D230" s="299" t="s">
        <v>690</v>
      </c>
      <c r="E230" s="298"/>
      <c r="F230" s="299" t="s">
        <v>691</v>
      </c>
      <c r="G230" s="298"/>
      <c r="H230" s="20">
        <v>624</v>
      </c>
      <c r="I230" s="295" t="s">
        <v>634</v>
      </c>
      <c r="J230" s="296" t="str">
        <f>IF(ISBLANK(INDEX('Policy Characteristics'!D:D,MATCH($C230,'Policy Characteristics'!$C:$C,0))),"",INDEX('Policy Characteristics'!D:D,MATCH($C230,'Policy Characteristics'!$C:$C,0)))</f>
        <v>Early Retirement of Power Plants</v>
      </c>
      <c r="K230" s="293" t="str">
        <f>IF(ISBLANK(INDEX('Policy Characteristics'!E:E,MATCH($C230,'Policy Characteristics'!$C:$C,0))),"",INDEX('Policy Characteristics'!E:E,MATCH($C230,'Policy Characteristics'!$C:$C,0)))</f>
        <v>elec early retirement</v>
      </c>
      <c r="L230" s="293">
        <f>IF(ISBLANK(INDEX('Policy Characteristics'!F:F,MATCH($C230,'Policy Characteristics'!$C:$C,0))),"",INDEX('Policy Characteristics'!F:F,MATCH($C230,'Policy Characteristics'!$C:$C,0)))</f>
        <v>0</v>
      </c>
      <c r="M230" s="293">
        <f>IF(ISBLANK(INDEX('Policy Characteristics'!G:G,MATCH($C230,'Policy Characteristics'!$C:$C,0))),"",INDEX('Policy Characteristics'!G:G,MATCH($C230,'Policy Characteristics'!$C:$C,0)))</f>
        <v>25000</v>
      </c>
      <c r="N230" s="293">
        <f>IF(ISBLANK(INDEX('Policy Characteristics'!H:H,MATCH($C230,'Policy Characteristics'!$C:$C,0))),"",INDEX('Policy Characteristics'!H:H,MATCH($C230,'Policy Characteristics'!$C:$C,0)))</f>
        <v>500</v>
      </c>
      <c r="O230" s="293" t="str">
        <f>IF(ISBLANK(INDEX('Policy Characteristics'!I:I,MATCH($C230,'Policy Characteristics'!$C:$C,0))),"",INDEX('Policy Characteristics'!I:I,MATCH($C230,'Policy Characteristics'!$C:$C,0)))</f>
        <v>MW/year</v>
      </c>
      <c r="P230" s="29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0" s="293" t="str">
        <f>IF(ISBLANK(INDEX('Policy Characteristics'!K:K,MATCH($C230,'Policy Characteristics'!$C:$C,0))),"",INDEX('Policy Characteristics'!K:K,MATCH($C230,'Policy Characteristics'!$C:$C,0)))</f>
        <v>electricity-sector-main.html#early-ret</v>
      </c>
      <c r="R230" s="293" t="str">
        <f>IF(ISBLANK(INDEX('Policy Characteristics'!L:L,MATCH($C230,'Policy Characteristics'!$C:$C,0))),"",INDEX('Policy Characteristics'!L:L,MATCH($C230,'Policy Characteristics'!$C:$C,0)))</f>
        <v>early-retirement-of-power-plants.html</v>
      </c>
    </row>
    <row r="231" spans="1:18" x14ac:dyDescent="0.25">
      <c r="A231" s="293" t="str">
        <f>IF(ISBLANK(INDEX('Policy Characteristics'!A:A,MATCH($C231,'Policy Characteristics'!$C:$C,0))),"",INDEX('Policy Characteristics'!A:A,MATCH($C231,'Policy Characteristics'!$C:$C,0)))</f>
        <v>Electricity Supply</v>
      </c>
      <c r="B231" s="294" t="str">
        <f>IF(ISBLANK(INDEX('Policy Characteristics'!B:B,MATCH($C231,'Policy Characteristics'!$C:$C,0))),"",INDEX('Policy Characteristics'!B:B,MATCH($C231,'Policy Characteristics'!$C:$C,0)))</f>
        <v>Early Retirement of Power Plants</v>
      </c>
      <c r="C231" s="293" t="str">
        <f t="shared" si="20"/>
        <v>Annual Additional Capacity Retired due to Early Retirement Policy</v>
      </c>
      <c r="D231" s="299" t="s">
        <v>692</v>
      </c>
      <c r="E231" s="298"/>
      <c r="F231" s="299" t="s">
        <v>693</v>
      </c>
      <c r="G231" s="298"/>
      <c r="H231" s="20">
        <v>625</v>
      </c>
      <c r="I231" s="295" t="s">
        <v>634</v>
      </c>
      <c r="J231" s="296" t="str">
        <f>IF(ISBLANK(INDEX('Policy Characteristics'!D:D,MATCH($C231,'Policy Characteristics'!$C:$C,0))),"",INDEX('Policy Characteristics'!D:D,MATCH($C231,'Policy Characteristics'!$C:$C,0)))</f>
        <v>Early Retirement of Power Plants</v>
      </c>
      <c r="K231" s="293" t="str">
        <f>IF(ISBLANK(INDEX('Policy Characteristics'!E:E,MATCH($C231,'Policy Characteristics'!$C:$C,0))),"",INDEX('Policy Characteristics'!E:E,MATCH($C231,'Policy Characteristics'!$C:$C,0)))</f>
        <v>elec early retirement</v>
      </c>
      <c r="L231" s="293">
        <f>IF(ISBLANK(INDEX('Policy Characteristics'!F:F,MATCH($C231,'Policy Characteristics'!$C:$C,0))),"",INDEX('Policy Characteristics'!F:F,MATCH($C231,'Policy Characteristics'!$C:$C,0)))</f>
        <v>0</v>
      </c>
      <c r="M231" s="293">
        <f>IF(ISBLANK(INDEX('Policy Characteristics'!G:G,MATCH($C231,'Policy Characteristics'!$C:$C,0))),"",INDEX('Policy Characteristics'!G:G,MATCH($C231,'Policy Characteristics'!$C:$C,0)))</f>
        <v>25000</v>
      </c>
      <c r="N231" s="293">
        <f>IF(ISBLANK(INDEX('Policy Characteristics'!H:H,MATCH($C231,'Policy Characteristics'!$C:$C,0))),"",INDEX('Policy Characteristics'!H:H,MATCH($C231,'Policy Characteristics'!$C:$C,0)))</f>
        <v>500</v>
      </c>
      <c r="O231" s="293" t="str">
        <f>IF(ISBLANK(INDEX('Policy Characteristics'!I:I,MATCH($C231,'Policy Characteristics'!$C:$C,0))),"",INDEX('Policy Characteristics'!I:I,MATCH($C231,'Policy Characteristics'!$C:$C,0)))</f>
        <v>MW/year</v>
      </c>
      <c r="P231" s="29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1" s="293" t="str">
        <f>IF(ISBLANK(INDEX('Policy Characteristics'!K:K,MATCH($C231,'Policy Characteristics'!$C:$C,0))),"",INDEX('Policy Characteristics'!K:K,MATCH($C231,'Policy Characteristics'!$C:$C,0)))</f>
        <v>electricity-sector-main.html#early-ret</v>
      </c>
      <c r="R231" s="293" t="str">
        <f>IF(ISBLANK(INDEX('Policy Characteristics'!L:L,MATCH($C231,'Policy Characteristics'!$C:$C,0))),"",INDEX('Policy Characteristics'!L:L,MATCH($C231,'Policy Characteristics'!$C:$C,0)))</f>
        <v>early-retirement-of-power-plants.html</v>
      </c>
    </row>
    <row r="232" spans="1:18" x14ac:dyDescent="0.25">
      <c r="A232" s="293" t="str">
        <f>IF(ISBLANK(INDEX('Policy Characteristics'!A:A,MATCH($C232,'Policy Characteristics'!$C:$C,0))),"",INDEX('Policy Characteristics'!A:A,MATCH($C232,'Policy Characteristics'!$C:$C,0)))</f>
        <v>Electricity Supply</v>
      </c>
      <c r="B232" s="294" t="str">
        <f>IF(ISBLANK(INDEX('Policy Characteristics'!B:B,MATCH($C232,'Policy Characteristics'!$C:$C,0))),"",INDEX('Policy Characteristics'!B:B,MATCH($C232,'Policy Characteristics'!$C:$C,0)))</f>
        <v>Early Retirement of Power Plants</v>
      </c>
      <c r="C232" s="293" t="str">
        <f t="shared" si="20"/>
        <v>Annual Additional Capacity Retired due to Early Retirement Policy</v>
      </c>
      <c r="D232" s="299" t="s">
        <v>694</v>
      </c>
      <c r="E232" s="298"/>
      <c r="F232" s="299" t="s">
        <v>695</v>
      </c>
      <c r="G232" s="298"/>
      <c r="H232" s="20">
        <v>626</v>
      </c>
      <c r="I232" s="295" t="s">
        <v>634</v>
      </c>
      <c r="J232" s="296" t="str">
        <f>IF(ISBLANK(INDEX('Policy Characteristics'!D:D,MATCH($C232,'Policy Characteristics'!$C:$C,0))),"",INDEX('Policy Characteristics'!D:D,MATCH($C232,'Policy Characteristics'!$C:$C,0)))</f>
        <v>Early Retirement of Power Plants</v>
      </c>
      <c r="K232" s="293" t="str">
        <f>IF(ISBLANK(INDEX('Policy Characteristics'!E:E,MATCH($C232,'Policy Characteristics'!$C:$C,0))),"",INDEX('Policy Characteristics'!E:E,MATCH($C232,'Policy Characteristics'!$C:$C,0)))</f>
        <v>elec early retirement</v>
      </c>
      <c r="L232" s="293">
        <f>IF(ISBLANK(INDEX('Policy Characteristics'!F:F,MATCH($C232,'Policy Characteristics'!$C:$C,0))),"",INDEX('Policy Characteristics'!F:F,MATCH($C232,'Policy Characteristics'!$C:$C,0)))</f>
        <v>0</v>
      </c>
      <c r="M232" s="293">
        <f>IF(ISBLANK(INDEX('Policy Characteristics'!G:G,MATCH($C232,'Policy Characteristics'!$C:$C,0))),"",INDEX('Policy Characteristics'!G:G,MATCH($C232,'Policy Characteristics'!$C:$C,0)))</f>
        <v>25000</v>
      </c>
      <c r="N232" s="293">
        <f>IF(ISBLANK(INDEX('Policy Characteristics'!H:H,MATCH($C232,'Policy Characteristics'!$C:$C,0))),"",INDEX('Policy Characteristics'!H:H,MATCH($C232,'Policy Characteristics'!$C:$C,0)))</f>
        <v>500</v>
      </c>
      <c r="O232" s="293" t="str">
        <f>IF(ISBLANK(INDEX('Policy Characteristics'!I:I,MATCH($C232,'Policy Characteristics'!$C:$C,0))),"",INDEX('Policy Characteristics'!I:I,MATCH($C232,'Policy Characteristics'!$C:$C,0)))</f>
        <v>MW/year</v>
      </c>
      <c r="P232" s="29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2" s="293" t="str">
        <f>IF(ISBLANK(INDEX('Policy Characteristics'!K:K,MATCH($C232,'Policy Characteristics'!$C:$C,0))),"",INDEX('Policy Characteristics'!K:K,MATCH($C232,'Policy Characteristics'!$C:$C,0)))</f>
        <v>electricity-sector-main.html#early-ret</v>
      </c>
      <c r="R232" s="293" t="str">
        <f>IF(ISBLANK(INDEX('Policy Characteristics'!L:L,MATCH($C232,'Policy Characteristics'!$C:$C,0))),"",INDEX('Policy Characteristics'!L:L,MATCH($C232,'Policy Characteristics'!$C:$C,0)))</f>
        <v>early-retirement-of-power-plants.html</v>
      </c>
    </row>
    <row r="233" spans="1:18" x14ac:dyDescent="0.25">
      <c r="A233" s="293" t="str">
        <f>IF(ISBLANK(INDEX('Policy Characteristics'!A:A,MATCH($C233,'Policy Characteristics'!$C:$C,0))),"",INDEX('Policy Characteristics'!A:A,MATCH($C233,'Policy Characteristics'!$C:$C,0)))</f>
        <v>Electricity Supply</v>
      </c>
      <c r="B233" s="294" t="str">
        <f>IF(ISBLANK(INDEX('Policy Characteristics'!B:B,MATCH($C233,'Policy Characteristics'!$C:$C,0))),"",INDEX('Policy Characteristics'!B:B,MATCH($C233,'Policy Characteristics'!$C:$C,0)))</f>
        <v>Early Retirement of Power Plants</v>
      </c>
      <c r="C233" s="293" t="str">
        <f t="shared" si="20"/>
        <v>Annual Additional Capacity Retired due to Early Retirement Policy</v>
      </c>
      <c r="D233" s="299" t="s">
        <v>696</v>
      </c>
      <c r="E233" s="298"/>
      <c r="F233" s="299" t="s">
        <v>697</v>
      </c>
      <c r="G233" s="298"/>
      <c r="H233" s="20">
        <v>627</v>
      </c>
      <c r="I233" s="295" t="s">
        <v>634</v>
      </c>
      <c r="J233" s="296" t="str">
        <f>IF(ISBLANK(INDEX('Policy Characteristics'!D:D,MATCH($C233,'Policy Characteristics'!$C:$C,0))),"",INDEX('Policy Characteristics'!D:D,MATCH($C233,'Policy Characteristics'!$C:$C,0)))</f>
        <v>Early Retirement of Power Plants</v>
      </c>
      <c r="K233" s="293" t="str">
        <f>IF(ISBLANK(INDEX('Policy Characteristics'!E:E,MATCH($C233,'Policy Characteristics'!$C:$C,0))),"",INDEX('Policy Characteristics'!E:E,MATCH($C233,'Policy Characteristics'!$C:$C,0)))</f>
        <v>elec early retirement</v>
      </c>
      <c r="L233" s="293">
        <f>IF(ISBLANK(INDEX('Policy Characteristics'!F:F,MATCH($C233,'Policy Characteristics'!$C:$C,0))),"",INDEX('Policy Characteristics'!F:F,MATCH($C233,'Policy Characteristics'!$C:$C,0)))</f>
        <v>0</v>
      </c>
      <c r="M233" s="293">
        <f>IF(ISBLANK(INDEX('Policy Characteristics'!G:G,MATCH($C233,'Policy Characteristics'!$C:$C,0))),"",INDEX('Policy Characteristics'!G:G,MATCH($C233,'Policy Characteristics'!$C:$C,0)))</f>
        <v>25000</v>
      </c>
      <c r="N233" s="293">
        <f>IF(ISBLANK(INDEX('Policy Characteristics'!H:H,MATCH($C233,'Policy Characteristics'!$C:$C,0))),"",INDEX('Policy Characteristics'!H:H,MATCH($C233,'Policy Characteristics'!$C:$C,0)))</f>
        <v>500</v>
      </c>
      <c r="O233" s="293" t="str">
        <f>IF(ISBLANK(INDEX('Policy Characteristics'!I:I,MATCH($C233,'Policy Characteristics'!$C:$C,0))),"",INDEX('Policy Characteristics'!I:I,MATCH($C233,'Policy Characteristics'!$C:$C,0)))</f>
        <v>MW/year</v>
      </c>
      <c r="P233" s="29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3" s="293" t="str">
        <f>IF(ISBLANK(INDEX('Policy Characteristics'!K:K,MATCH($C233,'Policy Characteristics'!$C:$C,0))),"",INDEX('Policy Characteristics'!K:K,MATCH($C233,'Policy Characteristics'!$C:$C,0)))</f>
        <v>electricity-sector-main.html#early-ret</v>
      </c>
      <c r="R233" s="293" t="str">
        <f>IF(ISBLANK(INDEX('Policy Characteristics'!L:L,MATCH($C233,'Policy Characteristics'!$C:$C,0))),"",INDEX('Policy Characteristics'!L:L,MATCH($C233,'Policy Characteristics'!$C:$C,0)))</f>
        <v>early-retirement-of-power-plants.html</v>
      </c>
    </row>
    <row r="234" spans="1:18" x14ac:dyDescent="0.25">
      <c r="A234" s="293" t="str">
        <f>IF(ISBLANK(INDEX('Policy Characteristics'!A:A,MATCH($C234,'Policy Characteristics'!$C:$C,0))),"",INDEX('Policy Characteristics'!A:A,MATCH($C234,'Policy Characteristics'!$C:$C,0)))</f>
        <v>Electricity Supply</v>
      </c>
      <c r="B234" s="294" t="str">
        <f>IF(ISBLANK(INDEX('Policy Characteristics'!B:B,MATCH($C234,'Policy Characteristics'!$C:$C,0))),"",INDEX('Policy Characteristics'!B:B,MATCH($C234,'Policy Characteristics'!$C:$C,0)))</f>
        <v>Early Retirement of Power Plants</v>
      </c>
      <c r="C234" s="293" t="str">
        <f t="shared" si="20"/>
        <v>Annual Additional Capacity Retired due to Early Retirement Policy</v>
      </c>
      <c r="D234" s="299" t="s">
        <v>698</v>
      </c>
      <c r="E234" s="298"/>
      <c r="F234" s="299" t="s">
        <v>699</v>
      </c>
      <c r="G234" s="298"/>
      <c r="H234" s="20">
        <v>628</v>
      </c>
      <c r="I234" s="295" t="s">
        <v>624</v>
      </c>
      <c r="J234" s="296" t="str">
        <f>IF(ISBLANK(INDEX('Policy Characteristics'!D:D,MATCH($C234,'Policy Characteristics'!$C:$C,0))),"",INDEX('Policy Characteristics'!D:D,MATCH($C234,'Policy Characteristics'!$C:$C,0)))</f>
        <v>Early Retirement of Power Plants</v>
      </c>
      <c r="K234" s="293" t="str">
        <f>IF(ISBLANK(INDEX('Policy Characteristics'!E:E,MATCH($C234,'Policy Characteristics'!$C:$C,0))),"",INDEX('Policy Characteristics'!E:E,MATCH($C234,'Policy Characteristics'!$C:$C,0)))</f>
        <v>elec early retirement</v>
      </c>
      <c r="L234" s="293">
        <f>IF(ISBLANK(INDEX('Policy Characteristics'!F:F,MATCH($C234,'Policy Characteristics'!$C:$C,0))),"",INDEX('Policy Characteristics'!F:F,MATCH($C234,'Policy Characteristics'!$C:$C,0)))</f>
        <v>0</v>
      </c>
      <c r="M234" s="293">
        <f>IF(ISBLANK(INDEX('Policy Characteristics'!G:G,MATCH($C234,'Policy Characteristics'!$C:$C,0))),"",INDEX('Policy Characteristics'!G:G,MATCH($C234,'Policy Characteristics'!$C:$C,0)))</f>
        <v>25000</v>
      </c>
      <c r="N234" s="293">
        <f>IF(ISBLANK(INDEX('Policy Characteristics'!H:H,MATCH($C234,'Policy Characteristics'!$C:$C,0))),"",INDEX('Policy Characteristics'!H:H,MATCH($C234,'Policy Characteristics'!$C:$C,0)))</f>
        <v>500</v>
      </c>
      <c r="O234" s="293" t="str">
        <f>IF(ISBLANK(INDEX('Policy Characteristics'!I:I,MATCH($C234,'Policy Characteristics'!$C:$C,0))),"",INDEX('Policy Characteristics'!I:I,MATCH($C234,'Policy Characteristics'!$C:$C,0)))</f>
        <v>MW/year</v>
      </c>
      <c r="P234" s="29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4" s="293" t="str">
        <f>IF(ISBLANK(INDEX('Policy Characteristics'!K:K,MATCH($C234,'Policy Characteristics'!$C:$C,0))),"",INDEX('Policy Characteristics'!K:K,MATCH($C234,'Policy Characteristics'!$C:$C,0)))</f>
        <v>electricity-sector-main.html#early-ret</v>
      </c>
      <c r="R234" s="293" t="str">
        <f>IF(ISBLANK(INDEX('Policy Characteristics'!L:L,MATCH($C234,'Policy Characteristics'!$C:$C,0))),"",INDEX('Policy Characteristics'!L:L,MATCH($C234,'Policy Characteristics'!$C:$C,0)))</f>
        <v>early-retirement-of-power-plants.html</v>
      </c>
    </row>
    <row r="235" spans="1:18" x14ac:dyDescent="0.25">
      <c r="A235" s="293" t="str">
        <f>IF(ISBLANK(INDEX('Policy Characteristics'!A:A,MATCH($C235,'Policy Characteristics'!$C:$C,0))),"",INDEX('Policy Characteristics'!A:A,MATCH($C235,'Policy Characteristics'!$C:$C,0)))</f>
        <v>Electricity Supply</v>
      </c>
      <c r="B235" s="294" t="str">
        <f>IF(ISBLANK(INDEX('Policy Characteristics'!B:B,MATCH($C235,'Policy Characteristics'!$C:$C,0))),"",INDEX('Policy Characteristics'!B:B,MATCH($C235,'Policy Characteristics'!$C:$C,0)))</f>
        <v>Early Retirement of Power Plants</v>
      </c>
      <c r="C235" s="293" t="str">
        <f t="shared" si="20"/>
        <v>Annual Additional Capacity Retired due to Early Retirement Policy</v>
      </c>
      <c r="D235" s="299" t="s">
        <v>700</v>
      </c>
      <c r="E235" s="298"/>
      <c r="F235" s="299" t="s">
        <v>701</v>
      </c>
      <c r="G235" s="298"/>
      <c r="H235" s="20">
        <v>590</v>
      </c>
      <c r="I235" s="295" t="s">
        <v>702</v>
      </c>
      <c r="J235" s="296" t="str">
        <f>IF(ISBLANK(INDEX('Policy Characteristics'!D:D,MATCH($C235,'Policy Characteristics'!$C:$C,0))),"",INDEX('Policy Characteristics'!D:D,MATCH($C235,'Policy Characteristics'!$C:$C,0)))</f>
        <v>Early Retirement of Power Plants</v>
      </c>
      <c r="K235" s="293" t="str">
        <f>IF(ISBLANK(INDEX('Policy Characteristics'!E:E,MATCH($C235,'Policy Characteristics'!$C:$C,0))),"",INDEX('Policy Characteristics'!E:E,MATCH($C235,'Policy Characteristics'!$C:$C,0)))</f>
        <v>elec early retirement</v>
      </c>
      <c r="L235" s="293">
        <f>IF(ISBLANK(INDEX('Policy Characteristics'!F:F,MATCH($C235,'Policy Characteristics'!$C:$C,0))),"",INDEX('Policy Characteristics'!F:F,MATCH($C235,'Policy Characteristics'!$C:$C,0)))</f>
        <v>0</v>
      </c>
      <c r="M235" s="293">
        <f>IF(ISBLANK(INDEX('Policy Characteristics'!G:G,MATCH($C235,'Policy Characteristics'!$C:$C,0))),"",INDEX('Policy Characteristics'!G:G,MATCH($C235,'Policy Characteristics'!$C:$C,0)))</f>
        <v>25000</v>
      </c>
      <c r="N235" s="293">
        <f>IF(ISBLANK(INDEX('Policy Characteristics'!H:H,MATCH($C235,'Policy Characteristics'!$C:$C,0))),"",INDEX('Policy Characteristics'!H:H,MATCH($C235,'Policy Characteristics'!$C:$C,0)))</f>
        <v>500</v>
      </c>
      <c r="O235" s="293" t="str">
        <f>IF(ISBLANK(INDEX('Policy Characteristics'!I:I,MATCH($C235,'Policy Characteristics'!$C:$C,0))),"",INDEX('Policy Characteristics'!I:I,MATCH($C235,'Policy Characteristics'!$C:$C,0)))</f>
        <v>MW/year</v>
      </c>
      <c r="P235" s="29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5" s="293" t="str">
        <f>IF(ISBLANK(INDEX('Policy Characteristics'!K:K,MATCH($C235,'Policy Characteristics'!$C:$C,0))),"",INDEX('Policy Characteristics'!K:K,MATCH($C235,'Policy Characteristics'!$C:$C,0)))</f>
        <v>electricity-sector-main.html#early-ret</v>
      </c>
      <c r="R235" s="293" t="str">
        <f>IF(ISBLANK(INDEX('Policy Characteristics'!L:L,MATCH($C235,'Policy Characteristics'!$C:$C,0))),"",INDEX('Policy Characteristics'!L:L,MATCH($C235,'Policy Characteristics'!$C:$C,0)))</f>
        <v>early-retirement-of-power-plants.html</v>
      </c>
    </row>
    <row r="236" spans="1:18" x14ac:dyDescent="0.25">
      <c r="A236" s="293" t="str">
        <f>IF(ISBLANK(INDEX('Policy Characteristics'!A:A,MATCH($C236,'Policy Characteristics'!$C:$C,0))),"",INDEX('Policy Characteristics'!A:A,MATCH($C236,'Policy Characteristics'!$C:$C,0)))</f>
        <v>Electricity Supply</v>
      </c>
      <c r="B236" s="294" t="str">
        <f>IF(ISBLANK(INDEX('Policy Characteristics'!B:B,MATCH($C236,'Policy Characteristics'!$C:$C,0))),"",INDEX('Policy Characteristics'!B:B,MATCH($C236,'Policy Characteristics'!$C:$C,0)))</f>
        <v>Early Retirement of Power Plants</v>
      </c>
      <c r="C236" s="293" t="str">
        <f t="shared" si="20"/>
        <v>Annual Additional Capacity Retired due to Early Retirement Policy</v>
      </c>
      <c r="D236" s="299" t="s">
        <v>703</v>
      </c>
      <c r="E236" s="298"/>
      <c r="F236" s="299" t="s">
        <v>704</v>
      </c>
      <c r="G236" s="298"/>
      <c r="H236" s="20">
        <v>629</v>
      </c>
      <c r="I236" s="295" t="s">
        <v>634</v>
      </c>
      <c r="J236" s="296" t="str">
        <f>IF(ISBLANK(INDEX('Policy Characteristics'!D:D,MATCH($C236,'Policy Characteristics'!$C:$C,0))),"",INDEX('Policy Characteristics'!D:D,MATCH($C236,'Policy Characteristics'!$C:$C,0)))</f>
        <v>Early Retirement of Power Plants</v>
      </c>
      <c r="K236" s="293" t="str">
        <f>IF(ISBLANK(INDEX('Policy Characteristics'!E:E,MATCH($C236,'Policy Characteristics'!$C:$C,0))),"",INDEX('Policy Characteristics'!E:E,MATCH($C236,'Policy Characteristics'!$C:$C,0)))</f>
        <v>elec early retirement</v>
      </c>
      <c r="L236" s="293">
        <f>IF(ISBLANK(INDEX('Policy Characteristics'!F:F,MATCH($C236,'Policy Characteristics'!$C:$C,0))),"",INDEX('Policy Characteristics'!F:F,MATCH($C236,'Policy Characteristics'!$C:$C,0)))</f>
        <v>0</v>
      </c>
      <c r="M236" s="293">
        <f>IF(ISBLANK(INDEX('Policy Characteristics'!G:G,MATCH($C236,'Policy Characteristics'!$C:$C,0))),"",INDEX('Policy Characteristics'!G:G,MATCH($C236,'Policy Characteristics'!$C:$C,0)))</f>
        <v>25000</v>
      </c>
      <c r="N236" s="293">
        <f>IF(ISBLANK(INDEX('Policy Characteristics'!H:H,MATCH($C236,'Policy Characteristics'!$C:$C,0))),"",INDEX('Policy Characteristics'!H:H,MATCH($C236,'Policy Characteristics'!$C:$C,0)))</f>
        <v>500</v>
      </c>
      <c r="O236" s="293" t="str">
        <f>IF(ISBLANK(INDEX('Policy Characteristics'!I:I,MATCH($C236,'Policy Characteristics'!$C:$C,0))),"",INDEX('Policy Characteristics'!I:I,MATCH($C236,'Policy Characteristics'!$C:$C,0)))</f>
        <v>MW/year</v>
      </c>
      <c r="P236" s="29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6" s="293" t="str">
        <f>IF(ISBLANK(INDEX('Policy Characteristics'!K:K,MATCH($C236,'Policy Characteristics'!$C:$C,0))),"",INDEX('Policy Characteristics'!K:K,MATCH($C236,'Policy Characteristics'!$C:$C,0)))</f>
        <v>electricity-sector-main.html#early-ret</v>
      </c>
      <c r="R236" s="293" t="str">
        <f>IF(ISBLANK(INDEX('Policy Characteristics'!L:L,MATCH($C236,'Policy Characteristics'!$C:$C,0))),"",INDEX('Policy Characteristics'!L:L,MATCH($C236,'Policy Characteristics'!$C:$C,0)))</f>
        <v>early-retirement-of-power-plants.html</v>
      </c>
    </row>
    <row r="237" spans="1:18" x14ac:dyDescent="0.25">
      <c r="A237" s="293" t="str">
        <f>IF(ISBLANK(INDEX('Policy Characteristics'!A:A,MATCH($C237,'Policy Characteristics'!$C:$C,0))),"",INDEX('Policy Characteristics'!A:A,MATCH($C237,'Policy Characteristics'!$C:$C,0)))</f>
        <v>Electricity Supply</v>
      </c>
      <c r="B237" s="294" t="str">
        <f>IF(ISBLANK(INDEX('Policy Characteristics'!B:B,MATCH($C237,'Policy Characteristics'!$C:$C,0))),"",INDEX('Policy Characteristics'!B:B,MATCH($C237,'Policy Characteristics'!$C:$C,0)))</f>
        <v>Early Retirement of Power Plants</v>
      </c>
      <c r="C237" s="293" t="str">
        <f t="shared" si="20"/>
        <v>Annual Additional Capacity Retired due to Early Retirement Policy</v>
      </c>
      <c r="D237" s="299" t="s">
        <v>705</v>
      </c>
      <c r="E237" s="298"/>
      <c r="F237" s="299" t="s">
        <v>706</v>
      </c>
      <c r="G237" s="298"/>
      <c r="H237" s="20">
        <v>630</v>
      </c>
      <c r="I237" s="295" t="s">
        <v>634</v>
      </c>
      <c r="J237" s="296" t="str">
        <f>IF(ISBLANK(INDEX('Policy Characteristics'!D:D,MATCH($C237,'Policy Characteristics'!$C:$C,0))),"",INDEX('Policy Characteristics'!D:D,MATCH($C237,'Policy Characteristics'!$C:$C,0)))</f>
        <v>Early Retirement of Power Plants</v>
      </c>
      <c r="K237" s="293" t="str">
        <f>IF(ISBLANK(INDEX('Policy Characteristics'!E:E,MATCH($C237,'Policy Characteristics'!$C:$C,0))),"",INDEX('Policy Characteristics'!E:E,MATCH($C237,'Policy Characteristics'!$C:$C,0)))</f>
        <v>elec early retirement</v>
      </c>
      <c r="L237" s="293">
        <f>IF(ISBLANK(INDEX('Policy Characteristics'!F:F,MATCH($C237,'Policy Characteristics'!$C:$C,0))),"",INDEX('Policy Characteristics'!F:F,MATCH($C237,'Policy Characteristics'!$C:$C,0)))</f>
        <v>0</v>
      </c>
      <c r="M237" s="293">
        <f>IF(ISBLANK(INDEX('Policy Characteristics'!G:G,MATCH($C237,'Policy Characteristics'!$C:$C,0))),"",INDEX('Policy Characteristics'!G:G,MATCH($C237,'Policy Characteristics'!$C:$C,0)))</f>
        <v>25000</v>
      </c>
      <c r="N237" s="293">
        <f>IF(ISBLANK(INDEX('Policy Characteristics'!H:H,MATCH($C237,'Policy Characteristics'!$C:$C,0))),"",INDEX('Policy Characteristics'!H:H,MATCH($C237,'Policy Characteristics'!$C:$C,0)))</f>
        <v>500</v>
      </c>
      <c r="O237" s="293" t="str">
        <f>IF(ISBLANK(INDEX('Policy Characteristics'!I:I,MATCH($C237,'Policy Characteristics'!$C:$C,0))),"",INDEX('Policy Characteristics'!I:I,MATCH($C237,'Policy Characteristics'!$C:$C,0)))</f>
        <v>MW/year</v>
      </c>
      <c r="P237" s="29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7" s="293" t="str">
        <f>IF(ISBLANK(INDEX('Policy Characteristics'!K:K,MATCH($C237,'Policy Characteristics'!$C:$C,0))),"",INDEX('Policy Characteristics'!K:K,MATCH($C237,'Policy Characteristics'!$C:$C,0)))</f>
        <v>electricity-sector-main.html#early-ret</v>
      </c>
      <c r="R237" s="293" t="str">
        <f>IF(ISBLANK(INDEX('Policy Characteristics'!L:L,MATCH($C237,'Policy Characteristics'!$C:$C,0))),"",INDEX('Policy Characteristics'!L:L,MATCH($C237,'Policy Characteristics'!$C:$C,0)))</f>
        <v>early-retirement-of-power-plants.html</v>
      </c>
    </row>
    <row r="238" spans="1:18" x14ac:dyDescent="0.25">
      <c r="A238" s="293" t="str">
        <f>IF(ISBLANK(INDEX('Policy Characteristics'!A:A,MATCH($C238,'Policy Characteristics'!$C:$C,0))),"",INDEX('Policy Characteristics'!A:A,MATCH($C238,'Policy Characteristics'!$C:$C,0)))</f>
        <v>Electricity Supply</v>
      </c>
      <c r="B238" s="294" t="str">
        <f>IF(ISBLANK(INDEX('Policy Characteristics'!B:B,MATCH($C238,'Policy Characteristics'!$C:$C,0))),"",INDEX('Policy Characteristics'!B:B,MATCH($C238,'Policy Characteristics'!$C:$C,0)))</f>
        <v>Early Retirement of Power Plants</v>
      </c>
      <c r="C238" s="293" t="str">
        <f t="shared" si="20"/>
        <v>Annual Additional Capacity Retired due to Early Retirement Policy</v>
      </c>
      <c r="D238" s="299" t="s">
        <v>707</v>
      </c>
      <c r="E238" s="298"/>
      <c r="F238" s="299" t="s">
        <v>708</v>
      </c>
      <c r="G238" s="298"/>
      <c r="H238" s="20">
        <v>631</v>
      </c>
      <c r="I238" s="295" t="s">
        <v>634</v>
      </c>
      <c r="J238" s="296" t="str">
        <f>IF(ISBLANK(INDEX('Policy Characteristics'!D:D,MATCH($C238,'Policy Characteristics'!$C:$C,0))),"",INDEX('Policy Characteristics'!D:D,MATCH($C238,'Policy Characteristics'!$C:$C,0)))</f>
        <v>Early Retirement of Power Plants</v>
      </c>
      <c r="K238" s="293" t="str">
        <f>IF(ISBLANK(INDEX('Policy Characteristics'!E:E,MATCH($C238,'Policy Characteristics'!$C:$C,0))),"",INDEX('Policy Characteristics'!E:E,MATCH($C238,'Policy Characteristics'!$C:$C,0)))</f>
        <v>elec early retirement</v>
      </c>
      <c r="L238" s="293">
        <f>IF(ISBLANK(INDEX('Policy Characteristics'!F:F,MATCH($C238,'Policy Characteristics'!$C:$C,0))),"",INDEX('Policy Characteristics'!F:F,MATCH($C238,'Policy Characteristics'!$C:$C,0)))</f>
        <v>0</v>
      </c>
      <c r="M238" s="293">
        <f>IF(ISBLANK(INDEX('Policy Characteristics'!G:G,MATCH($C238,'Policy Characteristics'!$C:$C,0))),"",INDEX('Policy Characteristics'!G:G,MATCH($C238,'Policy Characteristics'!$C:$C,0)))</f>
        <v>25000</v>
      </c>
      <c r="N238" s="293">
        <f>IF(ISBLANK(INDEX('Policy Characteristics'!H:H,MATCH($C238,'Policy Characteristics'!$C:$C,0))),"",INDEX('Policy Characteristics'!H:H,MATCH($C238,'Policy Characteristics'!$C:$C,0)))</f>
        <v>500</v>
      </c>
      <c r="O238" s="293" t="str">
        <f>IF(ISBLANK(INDEX('Policy Characteristics'!I:I,MATCH($C238,'Policy Characteristics'!$C:$C,0))),"",INDEX('Policy Characteristics'!I:I,MATCH($C238,'Policy Characteristics'!$C:$C,0)))</f>
        <v>MW/year</v>
      </c>
      <c r="P238" s="29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8" s="293" t="str">
        <f>IF(ISBLANK(INDEX('Policy Characteristics'!K:K,MATCH($C238,'Policy Characteristics'!$C:$C,0))),"",INDEX('Policy Characteristics'!K:K,MATCH($C238,'Policy Characteristics'!$C:$C,0)))</f>
        <v>electricity-sector-main.html#early-ret</v>
      </c>
      <c r="R238" s="293" t="str">
        <f>IF(ISBLANK(INDEX('Policy Characteristics'!L:L,MATCH($C238,'Policy Characteristics'!$C:$C,0))),"",INDEX('Policy Characteristics'!L:L,MATCH($C238,'Policy Characteristics'!$C:$C,0)))</f>
        <v>early-retirement-of-power-plants.html</v>
      </c>
    </row>
    <row r="239" spans="1:18" x14ac:dyDescent="0.25">
      <c r="A239" s="293" t="str">
        <f>IF(ISBLANK(INDEX('Policy Characteristics'!A:A,MATCH($C239,'Policy Characteristics'!$C:$C,0))),"",INDEX('Policy Characteristics'!A:A,MATCH($C239,'Policy Characteristics'!$C:$C,0)))</f>
        <v>Electricity Supply</v>
      </c>
      <c r="B239" s="294" t="str">
        <f>IF(ISBLANK(INDEX('Policy Characteristics'!B:B,MATCH($C239,'Policy Characteristics'!$C:$C,0))),"",INDEX('Policy Characteristics'!B:B,MATCH($C239,'Policy Characteristics'!$C:$C,0)))</f>
        <v>Early Retirement of Power Plants</v>
      </c>
      <c r="C239" s="293" t="str">
        <f t="shared" si="20"/>
        <v>Annual Additional Capacity Retired due to Early Retirement Policy</v>
      </c>
      <c r="D239" s="299" t="s">
        <v>709</v>
      </c>
      <c r="E239" s="298"/>
      <c r="F239" s="299" t="s">
        <v>710</v>
      </c>
      <c r="G239" s="298"/>
      <c r="H239" s="20">
        <v>632</v>
      </c>
      <c r="I239" s="295" t="s">
        <v>634</v>
      </c>
      <c r="J239" s="296" t="str">
        <f>IF(ISBLANK(INDEX('Policy Characteristics'!D:D,MATCH($C239,'Policy Characteristics'!$C:$C,0))),"",INDEX('Policy Characteristics'!D:D,MATCH($C239,'Policy Characteristics'!$C:$C,0)))</f>
        <v>Early Retirement of Power Plants</v>
      </c>
      <c r="K239" s="293" t="str">
        <f>IF(ISBLANK(INDEX('Policy Characteristics'!E:E,MATCH($C239,'Policy Characteristics'!$C:$C,0))),"",INDEX('Policy Characteristics'!E:E,MATCH($C239,'Policy Characteristics'!$C:$C,0)))</f>
        <v>elec early retirement</v>
      </c>
      <c r="L239" s="293">
        <f>IF(ISBLANK(INDEX('Policy Characteristics'!F:F,MATCH($C239,'Policy Characteristics'!$C:$C,0))),"",INDEX('Policy Characteristics'!F:F,MATCH($C239,'Policy Characteristics'!$C:$C,0)))</f>
        <v>0</v>
      </c>
      <c r="M239" s="293">
        <f>IF(ISBLANK(INDEX('Policy Characteristics'!G:G,MATCH($C239,'Policy Characteristics'!$C:$C,0))),"",INDEX('Policy Characteristics'!G:G,MATCH($C239,'Policy Characteristics'!$C:$C,0)))</f>
        <v>25000</v>
      </c>
      <c r="N239" s="293">
        <f>IF(ISBLANK(INDEX('Policy Characteristics'!H:H,MATCH($C239,'Policy Characteristics'!$C:$C,0))),"",INDEX('Policy Characteristics'!H:H,MATCH($C239,'Policy Characteristics'!$C:$C,0)))</f>
        <v>500</v>
      </c>
      <c r="O239" s="293" t="str">
        <f>IF(ISBLANK(INDEX('Policy Characteristics'!I:I,MATCH($C239,'Policy Characteristics'!$C:$C,0))),"",INDEX('Policy Characteristics'!I:I,MATCH($C239,'Policy Characteristics'!$C:$C,0)))</f>
        <v>MW/year</v>
      </c>
      <c r="P239" s="29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BAU scenario projects roughly 9 GW of coal retirements through 2050, most of it by 2029.  // **Natural Gas Non-Peaker:** The BAU Scenario projects about 1.3 GW of non-peaker retirements by 2050 // **Nuclear:**  The BAU scenario projects roughly 8 GW of nuclear retirements by 2031, then capacity mostly stabilizes to 2050 (with another 685 MW retired in 2041). // **Natural Gas Peaker:** The BAU scenario projects about 1.3 MW of natural gas peaker retirements by 2050  // **Lignite:** No lignite power plants are projected to retire by 2050 in the BAU case due to Canada's coal phaseout for electricity generation by 2030.</v>
      </c>
      <c r="Q239" s="293" t="str">
        <f>IF(ISBLANK(INDEX('Policy Characteristics'!K:K,MATCH($C239,'Policy Characteristics'!$C:$C,0))),"",INDEX('Policy Characteristics'!K:K,MATCH($C239,'Policy Characteristics'!$C:$C,0)))</f>
        <v>electricity-sector-main.html#early-ret</v>
      </c>
      <c r="R239" s="293" t="str">
        <f>IF(ISBLANK(INDEX('Policy Characteristics'!L:L,MATCH($C239,'Policy Characteristics'!$C:$C,0))),"",INDEX('Policy Characteristics'!L:L,MATCH($C239,'Policy Characteristics'!$C:$C,0)))</f>
        <v>early-retirement-of-power-plants.html</v>
      </c>
    </row>
    <row r="240" spans="1:18" x14ac:dyDescent="0.25">
      <c r="A240" s="293" t="str">
        <f>IF(ISBLANK(INDEX('Policy Characteristics'!A:A,MATCH($C240,'Policy Characteristics'!$C:$C,0))),"",INDEX('Policy Characteristics'!A:A,MATCH($C240,'Policy Characteristics'!$C:$C,0)))</f>
        <v>Electricity Supply</v>
      </c>
      <c r="B240" s="294" t="str">
        <f>IF(ISBLANK(INDEX('Policy Characteristics'!B:B,MATCH($C240,'Policy Characteristics'!$C:$C,0))),"",INDEX('Policy Characteristics'!B:B,MATCH($C240,'Policy Characteristics'!$C:$C,0)))</f>
        <v>Grid-Scale Electricity Storage</v>
      </c>
      <c r="C240" t="s">
        <v>259</v>
      </c>
      <c r="D240" s="298"/>
      <c r="E240" s="298"/>
      <c r="F240" s="298"/>
      <c r="G240" s="298"/>
      <c r="H240" s="20">
        <v>33</v>
      </c>
      <c r="I240" s="295" t="s">
        <v>624</v>
      </c>
      <c r="J240" s="296" t="str">
        <f>IF(ISBLANK(INDEX('Policy Characteristics'!D:D,MATCH($C240,'Policy Characteristics'!$C:$C,0))),"",INDEX('Policy Characteristics'!D:D,MATCH($C240,'Policy Characteristics'!$C:$C,0)))</f>
        <v>Grid-Scale Electricity Storage</v>
      </c>
      <c r="K240" s="293" t="str">
        <f>IF(ISBLANK(INDEX('Policy Characteristics'!E:E,MATCH($C240,'Policy Characteristics'!$C:$C,0))),"",INDEX('Policy Characteristics'!E:E,MATCH($C240,'Policy Characteristics'!$C:$C,0)))</f>
        <v>elec storage growth</v>
      </c>
      <c r="L240" s="237">
        <f>IF(ISBLANK(INDEX('Policy Characteristics'!F:F,MATCH($C240,'Policy Characteristics'!$C:$C,0))),"",INDEX('Policy Characteristics'!F:F,MATCH($C240,'Policy Characteristics'!$C:$C,0)))</f>
        <v>0</v>
      </c>
      <c r="M240" s="237">
        <f>IF(ISBLANK(INDEX('Policy Characteristics'!G:G,MATCH($C240,'Policy Characteristics'!$C:$C,0))),"",INDEX('Policy Characteristics'!G:G,MATCH($C240,'Policy Characteristics'!$C:$C,0)))</f>
        <v>1</v>
      </c>
      <c r="N240" s="237">
        <f>IF(ISBLANK(INDEX('Policy Characteristics'!H:H,MATCH($C240,'Policy Characteristics'!$C:$C,0))),"",INDEX('Policy Characteristics'!H:H,MATCH($C240,'Policy Characteristics'!$C:$C,0)))</f>
        <v>0.01</v>
      </c>
      <c r="O240" s="293" t="str">
        <f>IF(ISBLANK(INDEX('Policy Characteristics'!I:I,MATCH($C240,'Policy Characteristics'!$C:$C,0))),"",INDEX('Policy Characteristics'!I:I,MATCH($C240,'Policy Characteristics'!$C:$C,0)))</f>
        <v>% of potential achieved</v>
      </c>
      <c r="P240" s="293" t="str">
        <f>IF(ISBLANK(INDEX('Policy Characteristics'!J:J,MATCH($C240,'Policy Characteristics'!$C:$C,0))),"",INDEX('Policy Characteristics'!J:J,MATCH($C240,'Policy Characteristics'!$C:$C,0)))</f>
        <v xml:space="preserve">**Description:** This policy causes grid-scale electricity storage from chemical batteries to increase above the amount predicted in the BAU Scenario. // **Guidance for setting values:** No estimate of the potential growth rate of grid-scale battery storage in Canada was identified. In the USA EPS model, a 10% growth rate would be required to obtain 80% of electricity from renewables in 2050, according to the National Renewable Energy Laboratory's Renewable Electricity Futures study. </v>
      </c>
      <c r="Q240" s="293" t="str">
        <f>IF(ISBLANK(INDEX('Policy Characteristics'!K:K,MATCH($C240,'Policy Characteristics'!$C:$C,0))),"",INDEX('Policy Characteristics'!K:K,MATCH($C240,'Policy Characteristics'!$C:$C,0)))</f>
        <v>electricity-sector-main.html#storage</v>
      </c>
      <c r="R240" s="293" t="str">
        <f>IF(ISBLANK(INDEX('Policy Characteristics'!L:L,MATCH($C240,'Policy Characteristics'!$C:$C,0))),"",INDEX('Policy Characteristics'!L:L,MATCH($C240,'Policy Characteristics'!$C:$C,0)))</f>
        <v>grid-scale-electricity-storage.html</v>
      </c>
    </row>
    <row r="241" spans="1:18" x14ac:dyDescent="0.25">
      <c r="A241" s="293" t="str">
        <f>IF(ISBLANK(INDEX('Policy Characteristics'!A:A,MATCH($C241,'Policy Characteristics'!$C:$C,0))),"",INDEX('Policy Characteristics'!A:A,MATCH($C241,'Policy Characteristics'!$C:$C,0)))</f>
        <v>Electricity Supply</v>
      </c>
      <c r="B241" s="294" t="str">
        <f>IF(ISBLANK(INDEX('Policy Characteristics'!B:B,MATCH($C241,'Policy Characteristics'!$C:$C,0))),"",INDEX('Policy Characteristics'!B:B,MATCH($C241,'Policy Characteristics'!$C:$C,0)))</f>
        <v>Increase Transmission</v>
      </c>
      <c r="C241" t="s">
        <v>265</v>
      </c>
      <c r="D241" s="298"/>
      <c r="E241" s="298"/>
      <c r="F241" s="298"/>
      <c r="G241" s="298"/>
      <c r="H241" s="20">
        <v>34</v>
      </c>
      <c r="I241" s="295" t="s">
        <v>624</v>
      </c>
      <c r="J241" s="296" t="str">
        <f>IF(ISBLANK(INDEX('Policy Characteristics'!D:D,MATCH($C241,'Policy Characteristics'!$C:$C,0))),"",INDEX('Policy Characteristics'!D:D,MATCH($C241,'Policy Characteristics'!$C:$C,0)))</f>
        <v>Increase Transmission</v>
      </c>
      <c r="K241" s="293" t="str">
        <f>IF(ISBLANK(INDEX('Policy Characteristics'!E:E,MATCH($C241,'Policy Characteristics'!$C:$C,0))),"",INDEX('Policy Characteristics'!E:E,MATCH($C241,'Policy Characteristics'!$C:$C,0)))</f>
        <v>elec transmission growth</v>
      </c>
      <c r="L241" s="237">
        <f>IF(ISBLANK(INDEX('Policy Characteristics'!F:F,MATCH($C241,'Policy Characteristics'!$C:$C,0))),"",INDEX('Policy Characteristics'!F:F,MATCH($C241,'Policy Characteristics'!$C:$C,0)))</f>
        <v>0</v>
      </c>
      <c r="M241" s="237">
        <f>IF(ISBLANK(INDEX('Policy Characteristics'!G:G,MATCH($C241,'Policy Characteristics'!$C:$C,0))),"",INDEX('Policy Characteristics'!G:G,MATCH($C241,'Policy Characteristics'!$C:$C,0)))</f>
        <v>1.1299999999999999</v>
      </c>
      <c r="N241" s="237">
        <f>IF(ISBLANK(INDEX('Policy Characteristics'!H:H,MATCH($C241,'Policy Characteristics'!$C:$C,0))),"",INDEX('Policy Characteristics'!H:H,MATCH($C241,'Policy Characteristics'!$C:$C,0)))</f>
        <v>0.01</v>
      </c>
      <c r="O241" s="293" t="str">
        <f>IF(ISBLANK(INDEX('Policy Characteristics'!I:I,MATCH($C241,'Policy Characteristics'!$C:$C,0))),"",INDEX('Policy Characteristics'!I:I,MATCH($C241,'Policy Characteristics'!$C:$C,0)))</f>
        <v>% increase in transmission capacity</v>
      </c>
      <c r="P241" s="29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remain relatively stable through 2050</v>
      </c>
      <c r="Q241" s="293" t="str">
        <f>IF(ISBLANK(INDEX('Policy Characteristics'!K:K,MATCH($C241,'Policy Characteristics'!$C:$C,0))),"",INDEX('Policy Characteristics'!K:K,MATCH($C241,'Policy Characteristics'!$C:$C,0)))</f>
        <v>electricity-sector-main.html#transmission</v>
      </c>
      <c r="R241" s="293" t="str">
        <f>IF(ISBLANK(INDEX('Policy Characteristics'!L:L,MATCH($C241,'Policy Characteristics'!$C:$C,0))),"",INDEX('Policy Characteristics'!L:L,MATCH($C241,'Policy Characteristics'!$C:$C,0)))</f>
        <v>increase-transmission.html</v>
      </c>
    </row>
    <row r="242" spans="1:18" x14ac:dyDescent="0.25">
      <c r="A242" s="293" t="str">
        <f>IF(ISBLANK(INDEX('Policy Characteristics'!A:A,MATCH($C242,'Policy Characteristics'!$C:$C,0))),"",INDEX('Policy Characteristics'!A:A,MATCH($C242,'Policy Characteristics'!$C:$C,0)))</f>
        <v>Electricity Supply</v>
      </c>
      <c r="B242" s="294" t="str">
        <f>IF(ISBLANK(INDEX('Policy Characteristics'!B:B,MATCH($C242,'Policy Characteristics'!$C:$C,0))),"",INDEX('Policy Characteristics'!B:B,MATCH($C242,'Policy Characteristics'!$C:$C,0)))</f>
        <v>Non BAU Capacity Retirement Schedule</v>
      </c>
      <c r="C242" t="s">
        <v>274</v>
      </c>
      <c r="D242" s="298" t="s">
        <v>678</v>
      </c>
      <c r="E242" s="298"/>
      <c r="F242" s="298" t="s">
        <v>679</v>
      </c>
      <c r="G242" s="298"/>
      <c r="H242" s="20">
        <v>860</v>
      </c>
      <c r="I242" s="295" t="s">
        <v>634</v>
      </c>
      <c r="J242" s="296" t="str">
        <f>IF(ISBLANK(INDEX('Policy Characteristics'!D:D,MATCH($C242,'Policy Characteristics'!$C:$C,0))),"",INDEX('Policy Characteristics'!D:D,MATCH($C242,'Policy Characteristics'!$C:$C,0)))</f>
        <v>Non BAU Capacity Retirement Schedule</v>
      </c>
      <c r="K242" s="293" t="str">
        <f>IF(ISBLANK(INDEX('Policy Characteristics'!E:E,MATCH($C242,'Policy Characteristics'!$C:$C,0))),"",INDEX('Policy Characteristics'!E:E,MATCH($C242,'Policy Characteristics'!$C:$C,0)))</f>
        <v/>
      </c>
      <c r="L242" s="293">
        <f>IF(ISBLANK(INDEX('Policy Characteristics'!F:F,MATCH($C242,'Policy Characteristics'!$C:$C,0))),"",INDEX('Policy Characteristics'!F:F,MATCH($C242,'Policy Characteristics'!$C:$C,0)))</f>
        <v>0</v>
      </c>
      <c r="M242" s="293">
        <f>IF(ISBLANK(INDEX('Policy Characteristics'!G:G,MATCH($C242,'Policy Characteristics'!$C:$C,0))),"",INDEX('Policy Characteristics'!G:G,MATCH($C242,'Policy Characteristics'!$C:$C,0)))</f>
        <v>1</v>
      </c>
      <c r="N242" s="293">
        <f>IF(ISBLANK(INDEX('Policy Characteristics'!H:H,MATCH($C242,'Policy Characteristics'!$C:$C,0))),"",INDEX('Policy Characteristics'!H:H,MATCH($C242,'Policy Characteristics'!$C:$C,0)))</f>
        <v>1</v>
      </c>
      <c r="O242" s="293" t="str">
        <f>IF(ISBLANK(INDEX('Policy Characteristics'!I:I,MATCH($C242,'Policy Characteristics'!$C:$C,0))),"",INDEX('Policy Characteristics'!I:I,MATCH($C242,'Policy Characteristics'!$C:$C,0)))</f>
        <v>on/off</v>
      </c>
      <c r="P242" s="29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2" s="293" t="str">
        <f>IF(ISBLANK(INDEX('Policy Characteristics'!K:K,MATCH($C242,'Policy Characteristics'!$C:$C,0))),"",INDEX('Policy Characteristics'!K:K,MATCH($C242,'Policy Characteristics'!$C:$C,0)))</f>
        <v/>
      </c>
      <c r="R242" s="293" t="str">
        <f>IF(ISBLANK(INDEX('Policy Characteristics'!L:L,MATCH($C242,'Policy Characteristics'!$C:$C,0))),"",INDEX('Policy Characteristics'!L:L,MATCH($C242,'Policy Characteristics'!$C:$C,0)))</f>
        <v/>
      </c>
    </row>
    <row r="243" spans="1:18" x14ac:dyDescent="0.25">
      <c r="A243" s="293" t="str">
        <f>IF(ISBLANK(INDEX('Policy Characteristics'!A:A,MATCH($C243,'Policy Characteristics'!$C:$C,0))),"",INDEX('Policy Characteristics'!A:A,MATCH($C243,'Policy Characteristics'!$C:$C,0)))</f>
        <v>Electricity Supply</v>
      </c>
      <c r="B243" s="294" t="str">
        <f>IF(ISBLANK(INDEX('Policy Characteristics'!B:B,MATCH($C243,'Policy Characteristics'!$C:$C,0))),"",INDEX('Policy Characteristics'!B:B,MATCH($C243,'Policy Characteristics'!$C:$C,0)))</f>
        <v>Non BAU Capacity Retirement Schedule</v>
      </c>
      <c r="C243" s="293" t="str">
        <f t="shared" ref="C243:C257" si="21">C$242</f>
        <v>Boolean Use Non BAU Capacity Retirement Schedule</v>
      </c>
      <c r="D243" s="299" t="s">
        <v>680</v>
      </c>
      <c r="E243" s="298"/>
      <c r="F243" s="299" t="s">
        <v>681</v>
      </c>
      <c r="G243" s="298"/>
      <c r="H243" s="20">
        <v>861</v>
      </c>
      <c r="I243" s="295" t="s">
        <v>634</v>
      </c>
      <c r="J243" s="296" t="str">
        <f>IF(ISBLANK(INDEX('Policy Characteristics'!D:D,MATCH($C243,'Policy Characteristics'!$C:$C,0))),"",INDEX('Policy Characteristics'!D:D,MATCH($C243,'Policy Characteristics'!$C:$C,0)))</f>
        <v>Non BAU Capacity Retirement Schedule</v>
      </c>
      <c r="K243" s="293" t="str">
        <f>IF(ISBLANK(INDEX('Policy Characteristics'!E:E,MATCH($C243,'Policy Characteristics'!$C:$C,0))),"",INDEX('Policy Characteristics'!E:E,MATCH($C243,'Policy Characteristics'!$C:$C,0)))</f>
        <v/>
      </c>
      <c r="L243" s="293">
        <f>IF(ISBLANK(INDEX('Policy Characteristics'!F:F,MATCH($C243,'Policy Characteristics'!$C:$C,0))),"",INDEX('Policy Characteristics'!F:F,MATCH($C243,'Policy Characteristics'!$C:$C,0)))</f>
        <v>0</v>
      </c>
      <c r="M243" s="293">
        <f>IF(ISBLANK(INDEX('Policy Characteristics'!G:G,MATCH($C243,'Policy Characteristics'!$C:$C,0))),"",INDEX('Policy Characteristics'!G:G,MATCH($C243,'Policy Characteristics'!$C:$C,0)))</f>
        <v>1</v>
      </c>
      <c r="N243" s="293">
        <f>IF(ISBLANK(INDEX('Policy Characteristics'!H:H,MATCH($C243,'Policy Characteristics'!$C:$C,0))),"",INDEX('Policy Characteristics'!H:H,MATCH($C243,'Policy Characteristics'!$C:$C,0)))</f>
        <v>1</v>
      </c>
      <c r="O243" s="293" t="str">
        <f>IF(ISBLANK(INDEX('Policy Characteristics'!I:I,MATCH($C243,'Policy Characteristics'!$C:$C,0))),"",INDEX('Policy Characteristics'!I:I,MATCH($C243,'Policy Characteristics'!$C:$C,0)))</f>
        <v>on/off</v>
      </c>
      <c r="P243" s="29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3" s="293" t="str">
        <f>IF(ISBLANK(INDEX('Policy Characteristics'!K:K,MATCH($C243,'Policy Characteristics'!$C:$C,0))),"",INDEX('Policy Characteristics'!K:K,MATCH($C243,'Policy Characteristics'!$C:$C,0)))</f>
        <v/>
      </c>
      <c r="R243" s="293" t="str">
        <f>IF(ISBLANK(INDEX('Policy Characteristics'!L:L,MATCH($C243,'Policy Characteristics'!$C:$C,0))),"",INDEX('Policy Characteristics'!L:L,MATCH($C243,'Policy Characteristics'!$C:$C,0)))</f>
        <v/>
      </c>
    </row>
    <row r="244" spans="1:18" x14ac:dyDescent="0.25">
      <c r="A244" s="293" t="str">
        <f>IF(ISBLANK(INDEX('Policy Characteristics'!A:A,MATCH($C244,'Policy Characteristics'!$C:$C,0))),"",INDEX('Policy Characteristics'!A:A,MATCH($C244,'Policy Characteristics'!$C:$C,0)))</f>
        <v>Electricity Supply</v>
      </c>
      <c r="B244" s="294" t="str">
        <f>IF(ISBLANK(INDEX('Policy Characteristics'!B:B,MATCH($C244,'Policy Characteristics'!$C:$C,0))),"",INDEX('Policy Characteristics'!B:B,MATCH($C244,'Policy Characteristics'!$C:$C,0)))</f>
        <v>Non BAU Capacity Retirement Schedule</v>
      </c>
      <c r="C244" s="293" t="str">
        <f t="shared" si="21"/>
        <v>Boolean Use Non BAU Capacity Retirement Schedule</v>
      </c>
      <c r="D244" s="299" t="s">
        <v>682</v>
      </c>
      <c r="E244" s="298"/>
      <c r="F244" s="299" t="s">
        <v>683</v>
      </c>
      <c r="G244" s="298"/>
      <c r="H244" s="20">
        <v>862</v>
      </c>
      <c r="I244" s="295" t="s">
        <v>634</v>
      </c>
      <c r="J244" s="296" t="str">
        <f>IF(ISBLANK(INDEX('Policy Characteristics'!D:D,MATCH($C244,'Policy Characteristics'!$C:$C,0))),"",INDEX('Policy Characteristics'!D:D,MATCH($C244,'Policy Characteristics'!$C:$C,0)))</f>
        <v>Non BAU Capacity Retirement Schedule</v>
      </c>
      <c r="K244" s="293" t="str">
        <f>IF(ISBLANK(INDEX('Policy Characteristics'!E:E,MATCH($C244,'Policy Characteristics'!$C:$C,0))),"",INDEX('Policy Characteristics'!E:E,MATCH($C244,'Policy Characteristics'!$C:$C,0)))</f>
        <v/>
      </c>
      <c r="L244" s="293">
        <f>IF(ISBLANK(INDEX('Policy Characteristics'!F:F,MATCH($C244,'Policy Characteristics'!$C:$C,0))),"",INDEX('Policy Characteristics'!F:F,MATCH($C244,'Policy Characteristics'!$C:$C,0)))</f>
        <v>0</v>
      </c>
      <c r="M244" s="293">
        <f>IF(ISBLANK(INDEX('Policy Characteristics'!G:G,MATCH($C244,'Policy Characteristics'!$C:$C,0))),"",INDEX('Policy Characteristics'!G:G,MATCH($C244,'Policy Characteristics'!$C:$C,0)))</f>
        <v>1</v>
      </c>
      <c r="N244" s="293">
        <f>IF(ISBLANK(INDEX('Policy Characteristics'!H:H,MATCH($C244,'Policy Characteristics'!$C:$C,0))),"",INDEX('Policy Characteristics'!H:H,MATCH($C244,'Policy Characteristics'!$C:$C,0)))</f>
        <v>1</v>
      </c>
      <c r="O244" s="293" t="str">
        <f>IF(ISBLANK(INDEX('Policy Characteristics'!I:I,MATCH($C244,'Policy Characteristics'!$C:$C,0))),"",INDEX('Policy Characteristics'!I:I,MATCH($C244,'Policy Characteristics'!$C:$C,0)))</f>
        <v>on/off</v>
      </c>
      <c r="P244" s="29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4" s="293" t="str">
        <f>IF(ISBLANK(INDEX('Policy Characteristics'!K:K,MATCH($C244,'Policy Characteristics'!$C:$C,0))),"",INDEX('Policy Characteristics'!K:K,MATCH($C244,'Policy Characteristics'!$C:$C,0)))</f>
        <v/>
      </c>
      <c r="R244" s="293" t="str">
        <f>IF(ISBLANK(INDEX('Policy Characteristics'!L:L,MATCH($C244,'Policy Characteristics'!$C:$C,0))),"",INDEX('Policy Characteristics'!L:L,MATCH($C244,'Policy Characteristics'!$C:$C,0)))</f>
        <v/>
      </c>
    </row>
    <row r="245" spans="1:18" x14ac:dyDescent="0.25">
      <c r="A245" s="293" t="str">
        <f>IF(ISBLANK(INDEX('Policy Characteristics'!A:A,MATCH($C245,'Policy Characteristics'!$C:$C,0))),"",INDEX('Policy Characteristics'!A:A,MATCH($C245,'Policy Characteristics'!$C:$C,0)))</f>
        <v>Electricity Supply</v>
      </c>
      <c r="B245" s="294" t="str">
        <f>IF(ISBLANK(INDEX('Policy Characteristics'!B:B,MATCH($C245,'Policy Characteristics'!$C:$C,0))),"",INDEX('Policy Characteristics'!B:B,MATCH($C245,'Policy Characteristics'!$C:$C,0)))</f>
        <v>Non BAU Capacity Retirement Schedule</v>
      </c>
      <c r="C245" s="293" t="str">
        <f t="shared" si="21"/>
        <v>Boolean Use Non BAU Capacity Retirement Schedule</v>
      </c>
      <c r="D245" s="299" t="s">
        <v>684</v>
      </c>
      <c r="E245" s="298"/>
      <c r="F245" s="299" t="s">
        <v>685</v>
      </c>
      <c r="G245" s="298"/>
      <c r="H245" s="20">
        <v>863</v>
      </c>
      <c r="I245" s="295" t="s">
        <v>634</v>
      </c>
      <c r="J245" s="296" t="str">
        <f>IF(ISBLANK(INDEX('Policy Characteristics'!D:D,MATCH($C245,'Policy Characteristics'!$C:$C,0))),"",INDEX('Policy Characteristics'!D:D,MATCH($C245,'Policy Characteristics'!$C:$C,0)))</f>
        <v>Non BAU Capacity Retirement Schedule</v>
      </c>
      <c r="K245" s="293" t="str">
        <f>IF(ISBLANK(INDEX('Policy Characteristics'!E:E,MATCH($C245,'Policy Characteristics'!$C:$C,0))),"",INDEX('Policy Characteristics'!E:E,MATCH($C245,'Policy Characteristics'!$C:$C,0)))</f>
        <v/>
      </c>
      <c r="L245" s="293">
        <f>IF(ISBLANK(INDEX('Policy Characteristics'!F:F,MATCH($C245,'Policy Characteristics'!$C:$C,0))),"",INDEX('Policy Characteristics'!F:F,MATCH($C245,'Policy Characteristics'!$C:$C,0)))</f>
        <v>0</v>
      </c>
      <c r="M245" s="293">
        <f>IF(ISBLANK(INDEX('Policy Characteristics'!G:G,MATCH($C245,'Policy Characteristics'!$C:$C,0))),"",INDEX('Policy Characteristics'!G:G,MATCH($C245,'Policy Characteristics'!$C:$C,0)))</f>
        <v>1</v>
      </c>
      <c r="N245" s="293">
        <f>IF(ISBLANK(INDEX('Policy Characteristics'!H:H,MATCH($C245,'Policy Characteristics'!$C:$C,0))),"",INDEX('Policy Characteristics'!H:H,MATCH($C245,'Policy Characteristics'!$C:$C,0)))</f>
        <v>1</v>
      </c>
      <c r="O245" s="293" t="str">
        <f>IF(ISBLANK(INDEX('Policy Characteristics'!I:I,MATCH($C245,'Policy Characteristics'!$C:$C,0))),"",INDEX('Policy Characteristics'!I:I,MATCH($C245,'Policy Characteristics'!$C:$C,0)))</f>
        <v>on/off</v>
      </c>
      <c r="P245" s="29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5" s="293" t="str">
        <f>IF(ISBLANK(INDEX('Policy Characteristics'!K:K,MATCH($C245,'Policy Characteristics'!$C:$C,0))),"",INDEX('Policy Characteristics'!K:K,MATCH($C245,'Policy Characteristics'!$C:$C,0)))</f>
        <v/>
      </c>
      <c r="R245" s="293" t="str">
        <f>IF(ISBLANK(INDEX('Policy Characteristics'!L:L,MATCH($C245,'Policy Characteristics'!$C:$C,0))),"",INDEX('Policy Characteristics'!L:L,MATCH($C245,'Policy Characteristics'!$C:$C,0)))</f>
        <v/>
      </c>
    </row>
    <row r="246" spans="1:18" x14ac:dyDescent="0.25">
      <c r="A246" s="293" t="str">
        <f>IF(ISBLANK(INDEX('Policy Characteristics'!A:A,MATCH($C246,'Policy Characteristics'!$C:$C,0))),"",INDEX('Policy Characteristics'!A:A,MATCH($C246,'Policy Characteristics'!$C:$C,0)))</f>
        <v>Electricity Supply</v>
      </c>
      <c r="B246" s="294" t="str">
        <f>IF(ISBLANK(INDEX('Policy Characteristics'!B:B,MATCH($C246,'Policy Characteristics'!$C:$C,0))),"",INDEX('Policy Characteristics'!B:B,MATCH($C246,'Policy Characteristics'!$C:$C,0)))</f>
        <v>Non BAU Capacity Retirement Schedule</v>
      </c>
      <c r="C246" s="293" t="str">
        <f t="shared" si="21"/>
        <v>Boolean Use Non BAU Capacity Retirement Schedule</v>
      </c>
      <c r="D246" s="299" t="s">
        <v>686</v>
      </c>
      <c r="E246" s="298"/>
      <c r="F246" s="299" t="s">
        <v>687</v>
      </c>
      <c r="G246" s="298"/>
      <c r="H246" s="20">
        <v>864</v>
      </c>
      <c r="I246" s="295" t="s">
        <v>634</v>
      </c>
      <c r="J246" s="296" t="str">
        <f>IF(ISBLANK(INDEX('Policy Characteristics'!D:D,MATCH($C246,'Policy Characteristics'!$C:$C,0))),"",INDEX('Policy Characteristics'!D:D,MATCH($C246,'Policy Characteristics'!$C:$C,0)))</f>
        <v>Non BAU Capacity Retirement Schedule</v>
      </c>
      <c r="K246" s="293" t="str">
        <f>IF(ISBLANK(INDEX('Policy Characteristics'!E:E,MATCH($C246,'Policy Characteristics'!$C:$C,0))),"",INDEX('Policy Characteristics'!E:E,MATCH($C246,'Policy Characteristics'!$C:$C,0)))</f>
        <v/>
      </c>
      <c r="L246" s="293">
        <f>IF(ISBLANK(INDEX('Policy Characteristics'!F:F,MATCH($C246,'Policy Characteristics'!$C:$C,0))),"",INDEX('Policy Characteristics'!F:F,MATCH($C246,'Policy Characteristics'!$C:$C,0)))</f>
        <v>0</v>
      </c>
      <c r="M246" s="293">
        <f>IF(ISBLANK(INDEX('Policy Characteristics'!G:G,MATCH($C246,'Policy Characteristics'!$C:$C,0))),"",INDEX('Policy Characteristics'!G:G,MATCH($C246,'Policy Characteristics'!$C:$C,0)))</f>
        <v>1</v>
      </c>
      <c r="N246" s="293">
        <f>IF(ISBLANK(INDEX('Policy Characteristics'!H:H,MATCH($C246,'Policy Characteristics'!$C:$C,0))),"",INDEX('Policy Characteristics'!H:H,MATCH($C246,'Policy Characteristics'!$C:$C,0)))</f>
        <v>1</v>
      </c>
      <c r="O246" s="293" t="str">
        <f>IF(ISBLANK(INDEX('Policy Characteristics'!I:I,MATCH($C246,'Policy Characteristics'!$C:$C,0))),"",INDEX('Policy Characteristics'!I:I,MATCH($C246,'Policy Characteristics'!$C:$C,0)))</f>
        <v>on/off</v>
      </c>
      <c r="P246" s="29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6" s="293" t="str">
        <f>IF(ISBLANK(INDEX('Policy Characteristics'!K:K,MATCH($C246,'Policy Characteristics'!$C:$C,0))),"",INDEX('Policy Characteristics'!K:K,MATCH($C246,'Policy Characteristics'!$C:$C,0)))</f>
        <v/>
      </c>
      <c r="R246" s="293" t="str">
        <f>IF(ISBLANK(INDEX('Policy Characteristics'!L:L,MATCH($C246,'Policy Characteristics'!$C:$C,0))),"",INDEX('Policy Characteristics'!L:L,MATCH($C246,'Policy Characteristics'!$C:$C,0)))</f>
        <v/>
      </c>
    </row>
    <row r="247" spans="1:18" x14ac:dyDescent="0.25">
      <c r="A247" s="293" t="str">
        <f>IF(ISBLANK(INDEX('Policy Characteristics'!A:A,MATCH($C247,'Policy Characteristics'!$C:$C,0))),"",INDEX('Policy Characteristics'!A:A,MATCH($C247,'Policy Characteristics'!$C:$C,0)))</f>
        <v>Electricity Supply</v>
      </c>
      <c r="B247" s="294" t="str">
        <f>IF(ISBLANK(INDEX('Policy Characteristics'!B:B,MATCH($C247,'Policy Characteristics'!$C:$C,0))),"",INDEX('Policy Characteristics'!B:B,MATCH($C247,'Policy Characteristics'!$C:$C,0)))</f>
        <v>Non BAU Capacity Retirement Schedule</v>
      </c>
      <c r="C247" s="293" t="str">
        <f t="shared" si="21"/>
        <v>Boolean Use Non BAU Capacity Retirement Schedule</v>
      </c>
      <c r="D247" s="299" t="s">
        <v>688</v>
      </c>
      <c r="E247" s="298"/>
      <c r="F247" s="299" t="s">
        <v>689</v>
      </c>
      <c r="G247" s="298"/>
      <c r="H247" s="20">
        <v>865</v>
      </c>
      <c r="I247" s="295" t="s">
        <v>634</v>
      </c>
      <c r="J247" s="296" t="str">
        <f>IF(ISBLANK(INDEX('Policy Characteristics'!D:D,MATCH($C247,'Policy Characteristics'!$C:$C,0))),"",INDEX('Policy Characteristics'!D:D,MATCH($C247,'Policy Characteristics'!$C:$C,0)))</f>
        <v>Non BAU Capacity Retirement Schedule</v>
      </c>
      <c r="K247" s="293" t="str">
        <f>IF(ISBLANK(INDEX('Policy Characteristics'!E:E,MATCH($C247,'Policy Characteristics'!$C:$C,0))),"",INDEX('Policy Characteristics'!E:E,MATCH($C247,'Policy Characteristics'!$C:$C,0)))</f>
        <v/>
      </c>
      <c r="L247" s="293">
        <f>IF(ISBLANK(INDEX('Policy Characteristics'!F:F,MATCH($C247,'Policy Characteristics'!$C:$C,0))),"",INDEX('Policy Characteristics'!F:F,MATCH($C247,'Policy Characteristics'!$C:$C,0)))</f>
        <v>0</v>
      </c>
      <c r="M247" s="293">
        <f>IF(ISBLANK(INDEX('Policy Characteristics'!G:G,MATCH($C247,'Policy Characteristics'!$C:$C,0))),"",INDEX('Policy Characteristics'!G:G,MATCH($C247,'Policy Characteristics'!$C:$C,0)))</f>
        <v>1</v>
      </c>
      <c r="N247" s="293">
        <f>IF(ISBLANK(INDEX('Policy Characteristics'!H:H,MATCH($C247,'Policy Characteristics'!$C:$C,0))),"",INDEX('Policy Characteristics'!H:H,MATCH($C247,'Policy Characteristics'!$C:$C,0)))</f>
        <v>1</v>
      </c>
      <c r="O247" s="293" t="str">
        <f>IF(ISBLANK(INDEX('Policy Characteristics'!I:I,MATCH($C247,'Policy Characteristics'!$C:$C,0))),"",INDEX('Policy Characteristics'!I:I,MATCH($C247,'Policy Characteristics'!$C:$C,0)))</f>
        <v>on/off</v>
      </c>
      <c r="P247" s="29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7" s="293" t="str">
        <f>IF(ISBLANK(INDEX('Policy Characteristics'!K:K,MATCH($C247,'Policy Characteristics'!$C:$C,0))),"",INDEX('Policy Characteristics'!K:K,MATCH($C247,'Policy Characteristics'!$C:$C,0)))</f>
        <v/>
      </c>
      <c r="R247" s="293" t="str">
        <f>IF(ISBLANK(INDEX('Policy Characteristics'!L:L,MATCH($C247,'Policy Characteristics'!$C:$C,0))),"",INDEX('Policy Characteristics'!L:L,MATCH($C247,'Policy Characteristics'!$C:$C,0)))</f>
        <v/>
      </c>
    </row>
    <row r="248" spans="1:18" x14ac:dyDescent="0.25">
      <c r="A248" s="293" t="str">
        <f>IF(ISBLANK(INDEX('Policy Characteristics'!A:A,MATCH($C248,'Policy Characteristics'!$C:$C,0))),"",INDEX('Policy Characteristics'!A:A,MATCH($C248,'Policy Characteristics'!$C:$C,0)))</f>
        <v>Electricity Supply</v>
      </c>
      <c r="B248" s="294" t="str">
        <f>IF(ISBLANK(INDEX('Policy Characteristics'!B:B,MATCH($C248,'Policy Characteristics'!$C:$C,0))),"",INDEX('Policy Characteristics'!B:B,MATCH($C248,'Policy Characteristics'!$C:$C,0)))</f>
        <v>Non BAU Capacity Retirement Schedule</v>
      </c>
      <c r="C248" s="293" t="str">
        <f t="shared" si="21"/>
        <v>Boolean Use Non BAU Capacity Retirement Schedule</v>
      </c>
      <c r="D248" s="299" t="s">
        <v>690</v>
      </c>
      <c r="E248" s="298"/>
      <c r="F248" s="299" t="s">
        <v>691</v>
      </c>
      <c r="G248" s="298"/>
      <c r="H248" s="20">
        <v>866</v>
      </c>
      <c r="I248" s="295" t="s">
        <v>634</v>
      </c>
      <c r="J248" s="296" t="str">
        <f>IF(ISBLANK(INDEX('Policy Characteristics'!D:D,MATCH($C248,'Policy Characteristics'!$C:$C,0))),"",INDEX('Policy Characteristics'!D:D,MATCH($C248,'Policy Characteristics'!$C:$C,0)))</f>
        <v>Non BAU Capacity Retirement Schedule</v>
      </c>
      <c r="K248" s="293" t="str">
        <f>IF(ISBLANK(INDEX('Policy Characteristics'!E:E,MATCH($C248,'Policy Characteristics'!$C:$C,0))),"",INDEX('Policy Characteristics'!E:E,MATCH($C248,'Policy Characteristics'!$C:$C,0)))</f>
        <v/>
      </c>
      <c r="L248" s="293">
        <f>IF(ISBLANK(INDEX('Policy Characteristics'!F:F,MATCH($C248,'Policy Characteristics'!$C:$C,0))),"",INDEX('Policy Characteristics'!F:F,MATCH($C248,'Policy Characteristics'!$C:$C,0)))</f>
        <v>0</v>
      </c>
      <c r="M248" s="293">
        <f>IF(ISBLANK(INDEX('Policy Characteristics'!G:G,MATCH($C248,'Policy Characteristics'!$C:$C,0))),"",INDEX('Policy Characteristics'!G:G,MATCH($C248,'Policy Characteristics'!$C:$C,0)))</f>
        <v>1</v>
      </c>
      <c r="N248" s="293">
        <f>IF(ISBLANK(INDEX('Policy Characteristics'!H:H,MATCH($C248,'Policy Characteristics'!$C:$C,0))),"",INDEX('Policy Characteristics'!H:H,MATCH($C248,'Policy Characteristics'!$C:$C,0)))</f>
        <v>1</v>
      </c>
      <c r="O248" s="293" t="str">
        <f>IF(ISBLANK(INDEX('Policy Characteristics'!I:I,MATCH($C248,'Policy Characteristics'!$C:$C,0))),"",INDEX('Policy Characteristics'!I:I,MATCH($C248,'Policy Characteristics'!$C:$C,0)))</f>
        <v>on/off</v>
      </c>
      <c r="P248" s="29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8" s="293" t="str">
        <f>IF(ISBLANK(INDEX('Policy Characteristics'!K:K,MATCH($C248,'Policy Characteristics'!$C:$C,0))),"",INDEX('Policy Characteristics'!K:K,MATCH($C248,'Policy Characteristics'!$C:$C,0)))</f>
        <v/>
      </c>
      <c r="R248" s="293" t="str">
        <f>IF(ISBLANK(INDEX('Policy Characteristics'!L:L,MATCH($C248,'Policy Characteristics'!$C:$C,0))),"",INDEX('Policy Characteristics'!L:L,MATCH($C248,'Policy Characteristics'!$C:$C,0)))</f>
        <v/>
      </c>
    </row>
    <row r="249" spans="1:18" x14ac:dyDescent="0.25">
      <c r="A249" s="293" t="str">
        <f>IF(ISBLANK(INDEX('Policy Characteristics'!A:A,MATCH($C249,'Policy Characteristics'!$C:$C,0))),"",INDEX('Policy Characteristics'!A:A,MATCH($C249,'Policy Characteristics'!$C:$C,0)))</f>
        <v>Electricity Supply</v>
      </c>
      <c r="B249" s="294" t="str">
        <f>IF(ISBLANK(INDEX('Policy Characteristics'!B:B,MATCH($C249,'Policy Characteristics'!$C:$C,0))),"",INDEX('Policy Characteristics'!B:B,MATCH($C249,'Policy Characteristics'!$C:$C,0)))</f>
        <v>Non BAU Capacity Retirement Schedule</v>
      </c>
      <c r="C249" s="293" t="str">
        <f t="shared" si="21"/>
        <v>Boolean Use Non BAU Capacity Retirement Schedule</v>
      </c>
      <c r="D249" s="299" t="s">
        <v>692</v>
      </c>
      <c r="E249" s="298"/>
      <c r="F249" s="299" t="s">
        <v>693</v>
      </c>
      <c r="G249" s="298"/>
      <c r="H249" s="20">
        <v>867</v>
      </c>
      <c r="I249" s="295" t="s">
        <v>634</v>
      </c>
      <c r="J249" s="296" t="str">
        <f>IF(ISBLANK(INDEX('Policy Characteristics'!D:D,MATCH($C249,'Policy Characteristics'!$C:$C,0))),"",INDEX('Policy Characteristics'!D:D,MATCH($C249,'Policy Characteristics'!$C:$C,0)))</f>
        <v>Non BAU Capacity Retirement Schedule</v>
      </c>
      <c r="K249" s="293" t="str">
        <f>IF(ISBLANK(INDEX('Policy Characteristics'!E:E,MATCH($C249,'Policy Characteristics'!$C:$C,0))),"",INDEX('Policy Characteristics'!E:E,MATCH($C249,'Policy Characteristics'!$C:$C,0)))</f>
        <v/>
      </c>
      <c r="L249" s="293">
        <f>IF(ISBLANK(INDEX('Policy Characteristics'!F:F,MATCH($C249,'Policy Characteristics'!$C:$C,0))),"",INDEX('Policy Characteristics'!F:F,MATCH($C249,'Policy Characteristics'!$C:$C,0)))</f>
        <v>0</v>
      </c>
      <c r="M249" s="293">
        <f>IF(ISBLANK(INDEX('Policy Characteristics'!G:G,MATCH($C249,'Policy Characteristics'!$C:$C,0))),"",INDEX('Policy Characteristics'!G:G,MATCH($C249,'Policy Characteristics'!$C:$C,0)))</f>
        <v>1</v>
      </c>
      <c r="N249" s="293">
        <f>IF(ISBLANK(INDEX('Policy Characteristics'!H:H,MATCH($C249,'Policy Characteristics'!$C:$C,0))),"",INDEX('Policy Characteristics'!H:H,MATCH($C249,'Policy Characteristics'!$C:$C,0)))</f>
        <v>1</v>
      </c>
      <c r="O249" s="293" t="str">
        <f>IF(ISBLANK(INDEX('Policy Characteristics'!I:I,MATCH($C249,'Policy Characteristics'!$C:$C,0))),"",INDEX('Policy Characteristics'!I:I,MATCH($C249,'Policy Characteristics'!$C:$C,0)))</f>
        <v>on/off</v>
      </c>
      <c r="P249" s="29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49" s="293" t="str">
        <f>IF(ISBLANK(INDEX('Policy Characteristics'!K:K,MATCH($C249,'Policy Characteristics'!$C:$C,0))),"",INDEX('Policy Characteristics'!K:K,MATCH($C249,'Policy Characteristics'!$C:$C,0)))</f>
        <v/>
      </c>
      <c r="R249" s="293" t="str">
        <f>IF(ISBLANK(INDEX('Policy Characteristics'!L:L,MATCH($C249,'Policy Characteristics'!$C:$C,0))),"",INDEX('Policy Characteristics'!L:L,MATCH($C249,'Policy Characteristics'!$C:$C,0)))</f>
        <v/>
      </c>
    </row>
    <row r="250" spans="1:18" x14ac:dyDescent="0.25">
      <c r="A250" s="293" t="str">
        <f>IF(ISBLANK(INDEX('Policy Characteristics'!A:A,MATCH($C250,'Policy Characteristics'!$C:$C,0))),"",INDEX('Policy Characteristics'!A:A,MATCH($C250,'Policy Characteristics'!$C:$C,0)))</f>
        <v>Electricity Supply</v>
      </c>
      <c r="B250" s="294" t="str">
        <f>IF(ISBLANK(INDEX('Policy Characteristics'!B:B,MATCH($C250,'Policy Characteristics'!$C:$C,0))),"",INDEX('Policy Characteristics'!B:B,MATCH($C250,'Policy Characteristics'!$C:$C,0)))</f>
        <v>Non BAU Capacity Retirement Schedule</v>
      </c>
      <c r="C250" s="293" t="str">
        <f t="shared" si="21"/>
        <v>Boolean Use Non BAU Capacity Retirement Schedule</v>
      </c>
      <c r="D250" s="299" t="s">
        <v>694</v>
      </c>
      <c r="E250" s="298"/>
      <c r="F250" s="299" t="s">
        <v>695</v>
      </c>
      <c r="G250" s="298"/>
      <c r="H250" s="20">
        <v>868</v>
      </c>
      <c r="I250" s="295" t="s">
        <v>634</v>
      </c>
      <c r="J250" s="296" t="str">
        <f>IF(ISBLANK(INDEX('Policy Characteristics'!D:D,MATCH($C250,'Policy Characteristics'!$C:$C,0))),"",INDEX('Policy Characteristics'!D:D,MATCH($C250,'Policy Characteristics'!$C:$C,0)))</f>
        <v>Non BAU Capacity Retirement Schedule</v>
      </c>
      <c r="K250" s="293" t="str">
        <f>IF(ISBLANK(INDEX('Policy Characteristics'!E:E,MATCH($C250,'Policy Characteristics'!$C:$C,0))),"",INDEX('Policy Characteristics'!E:E,MATCH($C250,'Policy Characteristics'!$C:$C,0)))</f>
        <v/>
      </c>
      <c r="L250" s="293">
        <f>IF(ISBLANK(INDEX('Policy Characteristics'!F:F,MATCH($C250,'Policy Characteristics'!$C:$C,0))),"",INDEX('Policy Characteristics'!F:F,MATCH($C250,'Policy Characteristics'!$C:$C,0)))</f>
        <v>0</v>
      </c>
      <c r="M250" s="293">
        <f>IF(ISBLANK(INDEX('Policy Characteristics'!G:G,MATCH($C250,'Policy Characteristics'!$C:$C,0))),"",INDEX('Policy Characteristics'!G:G,MATCH($C250,'Policy Characteristics'!$C:$C,0)))</f>
        <v>1</v>
      </c>
      <c r="N250" s="293">
        <f>IF(ISBLANK(INDEX('Policy Characteristics'!H:H,MATCH($C250,'Policy Characteristics'!$C:$C,0))),"",INDEX('Policy Characteristics'!H:H,MATCH($C250,'Policy Characteristics'!$C:$C,0)))</f>
        <v>1</v>
      </c>
      <c r="O250" s="293" t="str">
        <f>IF(ISBLANK(INDEX('Policy Characteristics'!I:I,MATCH($C250,'Policy Characteristics'!$C:$C,0))),"",INDEX('Policy Characteristics'!I:I,MATCH($C250,'Policy Characteristics'!$C:$C,0)))</f>
        <v>on/off</v>
      </c>
      <c r="P250" s="29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0" s="293" t="str">
        <f>IF(ISBLANK(INDEX('Policy Characteristics'!K:K,MATCH($C250,'Policy Characteristics'!$C:$C,0))),"",INDEX('Policy Characteristics'!K:K,MATCH($C250,'Policy Characteristics'!$C:$C,0)))</f>
        <v/>
      </c>
      <c r="R250" s="293" t="str">
        <f>IF(ISBLANK(INDEX('Policy Characteristics'!L:L,MATCH($C250,'Policy Characteristics'!$C:$C,0))),"",INDEX('Policy Characteristics'!L:L,MATCH($C250,'Policy Characteristics'!$C:$C,0)))</f>
        <v/>
      </c>
    </row>
    <row r="251" spans="1:18" x14ac:dyDescent="0.25">
      <c r="A251" s="293" t="str">
        <f>IF(ISBLANK(INDEX('Policy Characteristics'!A:A,MATCH($C251,'Policy Characteristics'!$C:$C,0))),"",INDEX('Policy Characteristics'!A:A,MATCH($C251,'Policy Characteristics'!$C:$C,0)))</f>
        <v>Electricity Supply</v>
      </c>
      <c r="B251" s="294" t="str">
        <f>IF(ISBLANK(INDEX('Policy Characteristics'!B:B,MATCH($C251,'Policy Characteristics'!$C:$C,0))),"",INDEX('Policy Characteristics'!B:B,MATCH($C251,'Policy Characteristics'!$C:$C,0)))</f>
        <v>Non BAU Capacity Retirement Schedule</v>
      </c>
      <c r="C251" s="293" t="str">
        <f t="shared" si="21"/>
        <v>Boolean Use Non BAU Capacity Retirement Schedule</v>
      </c>
      <c r="D251" s="299" t="s">
        <v>696</v>
      </c>
      <c r="E251" s="298"/>
      <c r="F251" s="299" t="s">
        <v>697</v>
      </c>
      <c r="G251" s="298"/>
      <c r="H251" s="20">
        <v>869</v>
      </c>
      <c r="I251" s="295" t="s">
        <v>634</v>
      </c>
      <c r="J251" s="296" t="str">
        <f>IF(ISBLANK(INDEX('Policy Characteristics'!D:D,MATCH($C251,'Policy Characteristics'!$C:$C,0))),"",INDEX('Policy Characteristics'!D:D,MATCH($C251,'Policy Characteristics'!$C:$C,0)))</f>
        <v>Non BAU Capacity Retirement Schedule</v>
      </c>
      <c r="K251" s="293" t="str">
        <f>IF(ISBLANK(INDEX('Policy Characteristics'!E:E,MATCH($C251,'Policy Characteristics'!$C:$C,0))),"",INDEX('Policy Characteristics'!E:E,MATCH($C251,'Policy Characteristics'!$C:$C,0)))</f>
        <v/>
      </c>
      <c r="L251" s="293">
        <f>IF(ISBLANK(INDEX('Policy Characteristics'!F:F,MATCH($C251,'Policy Characteristics'!$C:$C,0))),"",INDEX('Policy Characteristics'!F:F,MATCH($C251,'Policy Characteristics'!$C:$C,0)))</f>
        <v>0</v>
      </c>
      <c r="M251" s="293">
        <f>IF(ISBLANK(INDEX('Policy Characteristics'!G:G,MATCH($C251,'Policy Characteristics'!$C:$C,0))),"",INDEX('Policy Characteristics'!G:G,MATCH($C251,'Policy Characteristics'!$C:$C,0)))</f>
        <v>1</v>
      </c>
      <c r="N251" s="293">
        <f>IF(ISBLANK(INDEX('Policy Characteristics'!H:H,MATCH($C251,'Policy Characteristics'!$C:$C,0))),"",INDEX('Policy Characteristics'!H:H,MATCH($C251,'Policy Characteristics'!$C:$C,0)))</f>
        <v>1</v>
      </c>
      <c r="O251" s="293" t="str">
        <f>IF(ISBLANK(INDEX('Policy Characteristics'!I:I,MATCH($C251,'Policy Characteristics'!$C:$C,0))),"",INDEX('Policy Characteristics'!I:I,MATCH($C251,'Policy Characteristics'!$C:$C,0)))</f>
        <v>on/off</v>
      </c>
      <c r="P251" s="29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1" s="293" t="str">
        <f>IF(ISBLANK(INDEX('Policy Characteristics'!K:K,MATCH($C251,'Policy Characteristics'!$C:$C,0))),"",INDEX('Policy Characteristics'!K:K,MATCH($C251,'Policy Characteristics'!$C:$C,0)))</f>
        <v/>
      </c>
      <c r="R251" s="293" t="str">
        <f>IF(ISBLANK(INDEX('Policy Characteristics'!L:L,MATCH($C251,'Policy Characteristics'!$C:$C,0))),"",INDEX('Policy Characteristics'!L:L,MATCH($C251,'Policy Characteristics'!$C:$C,0)))</f>
        <v/>
      </c>
    </row>
    <row r="252" spans="1:18" x14ac:dyDescent="0.25">
      <c r="A252" s="293" t="str">
        <f>IF(ISBLANK(INDEX('Policy Characteristics'!A:A,MATCH($C252,'Policy Characteristics'!$C:$C,0))),"",INDEX('Policy Characteristics'!A:A,MATCH($C252,'Policy Characteristics'!$C:$C,0)))</f>
        <v>Electricity Supply</v>
      </c>
      <c r="B252" s="294" t="str">
        <f>IF(ISBLANK(INDEX('Policy Characteristics'!B:B,MATCH($C252,'Policy Characteristics'!$C:$C,0))),"",INDEX('Policy Characteristics'!B:B,MATCH($C252,'Policy Characteristics'!$C:$C,0)))</f>
        <v>Non BAU Capacity Retirement Schedule</v>
      </c>
      <c r="C252" s="293" t="str">
        <f t="shared" si="21"/>
        <v>Boolean Use Non BAU Capacity Retirement Schedule</v>
      </c>
      <c r="D252" s="299" t="s">
        <v>698</v>
      </c>
      <c r="E252" s="298"/>
      <c r="F252" s="299" t="s">
        <v>699</v>
      </c>
      <c r="G252" s="298"/>
      <c r="H252" s="20">
        <v>870</v>
      </c>
      <c r="I252" s="295" t="s">
        <v>634</v>
      </c>
      <c r="J252" s="296" t="str">
        <f>IF(ISBLANK(INDEX('Policy Characteristics'!D:D,MATCH($C252,'Policy Characteristics'!$C:$C,0))),"",INDEX('Policy Characteristics'!D:D,MATCH($C252,'Policy Characteristics'!$C:$C,0)))</f>
        <v>Non BAU Capacity Retirement Schedule</v>
      </c>
      <c r="K252" s="293" t="str">
        <f>IF(ISBLANK(INDEX('Policy Characteristics'!E:E,MATCH($C252,'Policy Characteristics'!$C:$C,0))),"",INDEX('Policy Characteristics'!E:E,MATCH($C252,'Policy Characteristics'!$C:$C,0)))</f>
        <v/>
      </c>
      <c r="L252" s="293">
        <f>IF(ISBLANK(INDEX('Policy Characteristics'!F:F,MATCH($C252,'Policy Characteristics'!$C:$C,0))),"",INDEX('Policy Characteristics'!F:F,MATCH($C252,'Policy Characteristics'!$C:$C,0)))</f>
        <v>0</v>
      </c>
      <c r="M252" s="293">
        <f>IF(ISBLANK(INDEX('Policy Characteristics'!G:G,MATCH($C252,'Policy Characteristics'!$C:$C,0))),"",INDEX('Policy Characteristics'!G:G,MATCH($C252,'Policy Characteristics'!$C:$C,0)))</f>
        <v>1</v>
      </c>
      <c r="N252" s="293">
        <f>IF(ISBLANK(INDEX('Policy Characteristics'!H:H,MATCH($C252,'Policy Characteristics'!$C:$C,0))),"",INDEX('Policy Characteristics'!H:H,MATCH($C252,'Policy Characteristics'!$C:$C,0)))</f>
        <v>1</v>
      </c>
      <c r="O252" s="293" t="str">
        <f>IF(ISBLANK(INDEX('Policy Characteristics'!I:I,MATCH($C252,'Policy Characteristics'!$C:$C,0))),"",INDEX('Policy Characteristics'!I:I,MATCH($C252,'Policy Characteristics'!$C:$C,0)))</f>
        <v>on/off</v>
      </c>
      <c r="P252" s="29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2" s="293" t="str">
        <f>IF(ISBLANK(INDEX('Policy Characteristics'!K:K,MATCH($C252,'Policy Characteristics'!$C:$C,0))),"",INDEX('Policy Characteristics'!K:K,MATCH($C252,'Policy Characteristics'!$C:$C,0)))</f>
        <v/>
      </c>
      <c r="R252" s="293" t="str">
        <f>IF(ISBLANK(INDEX('Policy Characteristics'!L:L,MATCH($C252,'Policy Characteristics'!$C:$C,0))),"",INDEX('Policy Characteristics'!L:L,MATCH($C252,'Policy Characteristics'!$C:$C,0)))</f>
        <v/>
      </c>
    </row>
    <row r="253" spans="1:18" x14ac:dyDescent="0.25">
      <c r="A253" s="293" t="str">
        <f>IF(ISBLANK(INDEX('Policy Characteristics'!A:A,MATCH($C253,'Policy Characteristics'!$C:$C,0))),"",INDEX('Policy Characteristics'!A:A,MATCH($C253,'Policy Characteristics'!$C:$C,0)))</f>
        <v>Electricity Supply</v>
      </c>
      <c r="B253" s="294" t="str">
        <f>IF(ISBLANK(INDEX('Policy Characteristics'!B:B,MATCH($C253,'Policy Characteristics'!$C:$C,0))),"",INDEX('Policy Characteristics'!B:B,MATCH($C253,'Policy Characteristics'!$C:$C,0)))</f>
        <v>Non BAU Capacity Retirement Schedule</v>
      </c>
      <c r="C253" s="293" t="str">
        <f t="shared" si="21"/>
        <v>Boolean Use Non BAU Capacity Retirement Schedule</v>
      </c>
      <c r="D253" s="299" t="s">
        <v>700</v>
      </c>
      <c r="E253" s="298"/>
      <c r="F253" s="299" t="s">
        <v>701</v>
      </c>
      <c r="G253" s="298"/>
      <c r="H253" s="20">
        <v>871</v>
      </c>
      <c r="I253" s="295" t="s">
        <v>634</v>
      </c>
      <c r="J253" s="296" t="str">
        <f>IF(ISBLANK(INDEX('Policy Characteristics'!D:D,MATCH($C253,'Policy Characteristics'!$C:$C,0))),"",INDEX('Policy Characteristics'!D:D,MATCH($C253,'Policy Characteristics'!$C:$C,0)))</f>
        <v>Non BAU Capacity Retirement Schedule</v>
      </c>
      <c r="K253" s="293" t="str">
        <f>IF(ISBLANK(INDEX('Policy Characteristics'!E:E,MATCH($C253,'Policy Characteristics'!$C:$C,0))),"",INDEX('Policy Characteristics'!E:E,MATCH($C253,'Policy Characteristics'!$C:$C,0)))</f>
        <v/>
      </c>
      <c r="L253" s="293">
        <f>IF(ISBLANK(INDEX('Policy Characteristics'!F:F,MATCH($C253,'Policy Characteristics'!$C:$C,0))),"",INDEX('Policy Characteristics'!F:F,MATCH($C253,'Policy Characteristics'!$C:$C,0)))</f>
        <v>0</v>
      </c>
      <c r="M253" s="293">
        <f>IF(ISBLANK(INDEX('Policy Characteristics'!G:G,MATCH($C253,'Policy Characteristics'!$C:$C,0))),"",INDEX('Policy Characteristics'!G:G,MATCH($C253,'Policy Characteristics'!$C:$C,0)))</f>
        <v>1</v>
      </c>
      <c r="N253" s="293">
        <f>IF(ISBLANK(INDEX('Policy Characteristics'!H:H,MATCH($C253,'Policy Characteristics'!$C:$C,0))),"",INDEX('Policy Characteristics'!H:H,MATCH($C253,'Policy Characteristics'!$C:$C,0)))</f>
        <v>1</v>
      </c>
      <c r="O253" s="293" t="str">
        <f>IF(ISBLANK(INDEX('Policy Characteristics'!I:I,MATCH($C253,'Policy Characteristics'!$C:$C,0))),"",INDEX('Policy Characteristics'!I:I,MATCH($C253,'Policy Characteristics'!$C:$C,0)))</f>
        <v>on/off</v>
      </c>
      <c r="P253" s="29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3" s="293" t="str">
        <f>IF(ISBLANK(INDEX('Policy Characteristics'!K:K,MATCH($C253,'Policy Characteristics'!$C:$C,0))),"",INDEX('Policy Characteristics'!K:K,MATCH($C253,'Policy Characteristics'!$C:$C,0)))</f>
        <v/>
      </c>
      <c r="R253" s="293" t="str">
        <f>IF(ISBLANK(INDEX('Policy Characteristics'!L:L,MATCH($C253,'Policy Characteristics'!$C:$C,0))),"",INDEX('Policy Characteristics'!L:L,MATCH($C253,'Policy Characteristics'!$C:$C,0)))</f>
        <v/>
      </c>
    </row>
    <row r="254" spans="1:18" x14ac:dyDescent="0.25">
      <c r="A254" s="293" t="str">
        <f>IF(ISBLANK(INDEX('Policy Characteristics'!A:A,MATCH($C254,'Policy Characteristics'!$C:$C,0))),"",INDEX('Policy Characteristics'!A:A,MATCH($C254,'Policy Characteristics'!$C:$C,0)))</f>
        <v>Electricity Supply</v>
      </c>
      <c r="B254" s="294" t="str">
        <f>IF(ISBLANK(INDEX('Policy Characteristics'!B:B,MATCH($C254,'Policy Characteristics'!$C:$C,0))),"",INDEX('Policy Characteristics'!B:B,MATCH($C254,'Policy Characteristics'!$C:$C,0)))</f>
        <v>Non BAU Capacity Retirement Schedule</v>
      </c>
      <c r="C254" s="293" t="str">
        <f t="shared" si="21"/>
        <v>Boolean Use Non BAU Capacity Retirement Schedule</v>
      </c>
      <c r="D254" s="299" t="s">
        <v>703</v>
      </c>
      <c r="E254" s="298"/>
      <c r="F254" s="299" t="s">
        <v>704</v>
      </c>
      <c r="G254" s="298"/>
      <c r="H254" s="20">
        <v>872</v>
      </c>
      <c r="I254" s="295" t="s">
        <v>634</v>
      </c>
      <c r="J254" s="296" t="str">
        <f>IF(ISBLANK(INDEX('Policy Characteristics'!D:D,MATCH($C254,'Policy Characteristics'!$C:$C,0))),"",INDEX('Policy Characteristics'!D:D,MATCH($C254,'Policy Characteristics'!$C:$C,0)))</f>
        <v>Non BAU Capacity Retirement Schedule</v>
      </c>
      <c r="K254" s="293" t="str">
        <f>IF(ISBLANK(INDEX('Policy Characteristics'!E:E,MATCH($C254,'Policy Characteristics'!$C:$C,0))),"",INDEX('Policy Characteristics'!E:E,MATCH($C254,'Policy Characteristics'!$C:$C,0)))</f>
        <v/>
      </c>
      <c r="L254" s="293">
        <f>IF(ISBLANK(INDEX('Policy Characteristics'!F:F,MATCH($C254,'Policy Characteristics'!$C:$C,0))),"",INDEX('Policy Characteristics'!F:F,MATCH($C254,'Policy Characteristics'!$C:$C,0)))</f>
        <v>0</v>
      </c>
      <c r="M254" s="293">
        <f>IF(ISBLANK(INDEX('Policy Characteristics'!G:G,MATCH($C254,'Policy Characteristics'!$C:$C,0))),"",INDEX('Policy Characteristics'!G:G,MATCH($C254,'Policy Characteristics'!$C:$C,0)))</f>
        <v>1</v>
      </c>
      <c r="N254" s="293">
        <f>IF(ISBLANK(INDEX('Policy Characteristics'!H:H,MATCH($C254,'Policy Characteristics'!$C:$C,0))),"",INDEX('Policy Characteristics'!H:H,MATCH($C254,'Policy Characteristics'!$C:$C,0)))</f>
        <v>1</v>
      </c>
      <c r="O254" s="293" t="str">
        <f>IF(ISBLANK(INDEX('Policy Characteristics'!I:I,MATCH($C254,'Policy Characteristics'!$C:$C,0))),"",INDEX('Policy Characteristics'!I:I,MATCH($C254,'Policy Characteristics'!$C:$C,0)))</f>
        <v>on/off</v>
      </c>
      <c r="P254" s="29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4" s="293" t="str">
        <f>IF(ISBLANK(INDEX('Policy Characteristics'!K:K,MATCH($C254,'Policy Characteristics'!$C:$C,0))),"",INDEX('Policy Characteristics'!K:K,MATCH($C254,'Policy Characteristics'!$C:$C,0)))</f>
        <v/>
      </c>
      <c r="R254" s="293" t="str">
        <f>IF(ISBLANK(INDEX('Policy Characteristics'!L:L,MATCH($C254,'Policy Characteristics'!$C:$C,0))),"",INDEX('Policy Characteristics'!L:L,MATCH($C254,'Policy Characteristics'!$C:$C,0)))</f>
        <v/>
      </c>
    </row>
    <row r="255" spans="1:18" x14ac:dyDescent="0.25">
      <c r="A255" s="293" t="str">
        <f>IF(ISBLANK(INDEX('Policy Characteristics'!A:A,MATCH($C255,'Policy Characteristics'!$C:$C,0))),"",INDEX('Policy Characteristics'!A:A,MATCH($C255,'Policy Characteristics'!$C:$C,0)))</f>
        <v>Electricity Supply</v>
      </c>
      <c r="B255" s="294" t="str">
        <f>IF(ISBLANK(INDEX('Policy Characteristics'!B:B,MATCH($C255,'Policy Characteristics'!$C:$C,0))),"",INDEX('Policy Characteristics'!B:B,MATCH($C255,'Policy Characteristics'!$C:$C,0)))</f>
        <v>Non BAU Capacity Retirement Schedule</v>
      </c>
      <c r="C255" s="293" t="str">
        <f t="shared" si="21"/>
        <v>Boolean Use Non BAU Capacity Retirement Schedule</v>
      </c>
      <c r="D255" s="299" t="s">
        <v>705</v>
      </c>
      <c r="E255" s="298"/>
      <c r="F255" s="299" t="s">
        <v>706</v>
      </c>
      <c r="G255" s="298"/>
      <c r="H255" s="20">
        <v>873</v>
      </c>
      <c r="I255" s="295" t="s">
        <v>634</v>
      </c>
      <c r="J255" s="296" t="str">
        <f>IF(ISBLANK(INDEX('Policy Characteristics'!D:D,MATCH($C255,'Policy Characteristics'!$C:$C,0))),"",INDEX('Policy Characteristics'!D:D,MATCH($C255,'Policy Characteristics'!$C:$C,0)))</f>
        <v>Non BAU Capacity Retirement Schedule</v>
      </c>
      <c r="K255" s="293" t="str">
        <f>IF(ISBLANK(INDEX('Policy Characteristics'!E:E,MATCH($C255,'Policy Characteristics'!$C:$C,0))),"",INDEX('Policy Characteristics'!E:E,MATCH($C255,'Policy Characteristics'!$C:$C,0)))</f>
        <v/>
      </c>
      <c r="L255" s="293">
        <f>IF(ISBLANK(INDEX('Policy Characteristics'!F:F,MATCH($C255,'Policy Characteristics'!$C:$C,0))),"",INDEX('Policy Characteristics'!F:F,MATCH($C255,'Policy Characteristics'!$C:$C,0)))</f>
        <v>0</v>
      </c>
      <c r="M255" s="293">
        <f>IF(ISBLANK(INDEX('Policy Characteristics'!G:G,MATCH($C255,'Policy Characteristics'!$C:$C,0))),"",INDEX('Policy Characteristics'!G:G,MATCH($C255,'Policy Characteristics'!$C:$C,0)))</f>
        <v>1</v>
      </c>
      <c r="N255" s="293">
        <f>IF(ISBLANK(INDEX('Policy Characteristics'!H:H,MATCH($C255,'Policy Characteristics'!$C:$C,0))),"",INDEX('Policy Characteristics'!H:H,MATCH($C255,'Policy Characteristics'!$C:$C,0)))</f>
        <v>1</v>
      </c>
      <c r="O255" s="293" t="str">
        <f>IF(ISBLANK(INDEX('Policy Characteristics'!I:I,MATCH($C255,'Policy Characteristics'!$C:$C,0))),"",INDEX('Policy Characteristics'!I:I,MATCH($C255,'Policy Characteristics'!$C:$C,0)))</f>
        <v>on/off</v>
      </c>
      <c r="P255" s="29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5" s="293" t="str">
        <f>IF(ISBLANK(INDEX('Policy Characteristics'!K:K,MATCH($C255,'Policy Characteristics'!$C:$C,0))),"",INDEX('Policy Characteristics'!K:K,MATCH($C255,'Policy Characteristics'!$C:$C,0)))</f>
        <v/>
      </c>
      <c r="R255" s="293" t="str">
        <f>IF(ISBLANK(INDEX('Policy Characteristics'!L:L,MATCH($C255,'Policy Characteristics'!$C:$C,0))),"",INDEX('Policy Characteristics'!L:L,MATCH($C255,'Policy Characteristics'!$C:$C,0)))</f>
        <v/>
      </c>
    </row>
    <row r="256" spans="1:18" x14ac:dyDescent="0.25">
      <c r="A256" s="293" t="str">
        <f>IF(ISBLANK(INDEX('Policy Characteristics'!A:A,MATCH($C256,'Policy Characteristics'!$C:$C,0))),"",INDEX('Policy Characteristics'!A:A,MATCH($C256,'Policy Characteristics'!$C:$C,0)))</f>
        <v>Electricity Supply</v>
      </c>
      <c r="B256" s="294" t="str">
        <f>IF(ISBLANK(INDEX('Policy Characteristics'!B:B,MATCH($C256,'Policy Characteristics'!$C:$C,0))),"",INDEX('Policy Characteristics'!B:B,MATCH($C256,'Policy Characteristics'!$C:$C,0)))</f>
        <v>Non BAU Capacity Retirement Schedule</v>
      </c>
      <c r="C256" s="293" t="str">
        <f t="shared" si="21"/>
        <v>Boolean Use Non BAU Capacity Retirement Schedule</v>
      </c>
      <c r="D256" s="299" t="s">
        <v>707</v>
      </c>
      <c r="E256" s="298"/>
      <c r="F256" s="299" t="s">
        <v>708</v>
      </c>
      <c r="G256" s="298"/>
      <c r="H256" s="20">
        <v>874</v>
      </c>
      <c r="I256" s="295" t="s">
        <v>634</v>
      </c>
      <c r="J256" s="296" t="str">
        <f>IF(ISBLANK(INDEX('Policy Characteristics'!D:D,MATCH($C256,'Policy Characteristics'!$C:$C,0))),"",INDEX('Policy Characteristics'!D:D,MATCH($C256,'Policy Characteristics'!$C:$C,0)))</f>
        <v>Non BAU Capacity Retirement Schedule</v>
      </c>
      <c r="K256" s="293" t="str">
        <f>IF(ISBLANK(INDEX('Policy Characteristics'!E:E,MATCH($C256,'Policy Characteristics'!$C:$C,0))),"",INDEX('Policy Characteristics'!E:E,MATCH($C256,'Policy Characteristics'!$C:$C,0)))</f>
        <v/>
      </c>
      <c r="L256" s="293">
        <f>IF(ISBLANK(INDEX('Policy Characteristics'!F:F,MATCH($C256,'Policy Characteristics'!$C:$C,0))),"",INDEX('Policy Characteristics'!F:F,MATCH($C256,'Policy Characteristics'!$C:$C,0)))</f>
        <v>0</v>
      </c>
      <c r="M256" s="293">
        <f>IF(ISBLANK(INDEX('Policy Characteristics'!G:G,MATCH($C256,'Policy Characteristics'!$C:$C,0))),"",INDEX('Policy Characteristics'!G:G,MATCH($C256,'Policy Characteristics'!$C:$C,0)))</f>
        <v>1</v>
      </c>
      <c r="N256" s="293">
        <f>IF(ISBLANK(INDEX('Policy Characteristics'!H:H,MATCH($C256,'Policy Characteristics'!$C:$C,0))),"",INDEX('Policy Characteristics'!H:H,MATCH($C256,'Policy Characteristics'!$C:$C,0)))</f>
        <v>1</v>
      </c>
      <c r="O256" s="293" t="str">
        <f>IF(ISBLANK(INDEX('Policy Characteristics'!I:I,MATCH($C256,'Policy Characteristics'!$C:$C,0))),"",INDEX('Policy Characteristics'!I:I,MATCH($C256,'Policy Characteristics'!$C:$C,0)))</f>
        <v>on/off</v>
      </c>
      <c r="P256" s="29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6" s="293" t="str">
        <f>IF(ISBLANK(INDEX('Policy Characteristics'!K:K,MATCH($C256,'Policy Characteristics'!$C:$C,0))),"",INDEX('Policy Characteristics'!K:K,MATCH($C256,'Policy Characteristics'!$C:$C,0)))</f>
        <v/>
      </c>
      <c r="R256" s="293" t="str">
        <f>IF(ISBLANK(INDEX('Policy Characteristics'!L:L,MATCH($C256,'Policy Characteristics'!$C:$C,0))),"",INDEX('Policy Characteristics'!L:L,MATCH($C256,'Policy Characteristics'!$C:$C,0)))</f>
        <v/>
      </c>
    </row>
    <row r="257" spans="1:18" x14ac:dyDescent="0.25">
      <c r="A257" s="293" t="str">
        <f>IF(ISBLANK(INDEX('Policy Characteristics'!A:A,MATCH($C257,'Policy Characteristics'!$C:$C,0))),"",INDEX('Policy Characteristics'!A:A,MATCH($C257,'Policy Characteristics'!$C:$C,0)))</f>
        <v>Electricity Supply</v>
      </c>
      <c r="B257" s="294" t="str">
        <f>IF(ISBLANK(INDEX('Policy Characteristics'!B:B,MATCH($C257,'Policy Characteristics'!$C:$C,0))),"",INDEX('Policy Characteristics'!B:B,MATCH($C257,'Policy Characteristics'!$C:$C,0)))</f>
        <v>Non BAU Capacity Retirement Schedule</v>
      </c>
      <c r="C257" s="293" t="str">
        <f t="shared" si="21"/>
        <v>Boolean Use Non BAU Capacity Retirement Schedule</v>
      </c>
      <c r="D257" s="299" t="s">
        <v>709</v>
      </c>
      <c r="E257" s="298"/>
      <c r="F257" s="299" t="s">
        <v>710</v>
      </c>
      <c r="G257" s="298"/>
      <c r="H257" s="20">
        <v>875</v>
      </c>
      <c r="I257" s="295" t="s">
        <v>634</v>
      </c>
      <c r="J257" s="296" t="str">
        <f>IF(ISBLANK(INDEX('Policy Characteristics'!D:D,MATCH($C257,'Policy Characteristics'!$C:$C,0))),"",INDEX('Policy Characteristics'!D:D,MATCH($C257,'Policy Characteristics'!$C:$C,0)))</f>
        <v>Non BAU Capacity Retirement Schedule</v>
      </c>
      <c r="K257" s="293" t="str">
        <f>IF(ISBLANK(INDEX('Policy Characteristics'!E:E,MATCH($C257,'Policy Characteristics'!$C:$C,0))),"",INDEX('Policy Characteristics'!E:E,MATCH($C257,'Policy Characteristics'!$C:$C,0)))</f>
        <v/>
      </c>
      <c r="L257" s="293">
        <f>IF(ISBLANK(INDEX('Policy Characteristics'!F:F,MATCH($C257,'Policy Characteristics'!$C:$C,0))),"",INDEX('Policy Characteristics'!F:F,MATCH($C257,'Policy Characteristics'!$C:$C,0)))</f>
        <v>0</v>
      </c>
      <c r="M257" s="293">
        <f>IF(ISBLANK(INDEX('Policy Characteristics'!G:G,MATCH($C257,'Policy Characteristics'!$C:$C,0))),"",INDEX('Policy Characteristics'!G:G,MATCH($C257,'Policy Characteristics'!$C:$C,0)))</f>
        <v>1</v>
      </c>
      <c r="N257" s="293">
        <f>IF(ISBLANK(INDEX('Policy Characteristics'!H:H,MATCH($C257,'Policy Characteristics'!$C:$C,0))),"",INDEX('Policy Characteristics'!H:H,MATCH($C257,'Policy Characteristics'!$C:$C,0)))</f>
        <v>1</v>
      </c>
      <c r="O257" s="293" t="str">
        <f>IF(ISBLANK(INDEX('Policy Characteristics'!I:I,MATCH($C257,'Policy Characteristics'!$C:$C,0))),"",INDEX('Policy Characteristics'!I:I,MATCH($C257,'Policy Characteristics'!$C:$C,0)))</f>
        <v>on/off</v>
      </c>
      <c r="P257" s="29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In the absence of better Canadian data, the BAU scenario uses forecasted retirements from the Energy Information Administration's Annual Energy Outlook (AEO) and is also used in the USA EPS model, This BAU scenario includes some economic retirements. Toggling this policy on will only retire announced, planned retirements and exclude the economic retirements listed in the AEO.</v>
      </c>
      <c r="Q257" s="293" t="str">
        <f>IF(ISBLANK(INDEX('Policy Characteristics'!K:K,MATCH($C257,'Policy Characteristics'!$C:$C,0))),"",INDEX('Policy Characteristics'!K:K,MATCH($C257,'Policy Characteristics'!$C:$C,0)))</f>
        <v/>
      </c>
      <c r="R257" s="293" t="str">
        <f>IF(ISBLANK(INDEX('Policy Characteristics'!L:L,MATCH($C257,'Policy Characteristics'!$C:$C,0))),"",INDEX('Policy Characteristics'!L:L,MATCH($C257,'Policy Characteristics'!$C:$C,0)))</f>
        <v/>
      </c>
    </row>
    <row r="258" spans="1:18" s="293" customFormat="1" x14ac:dyDescent="0.25">
      <c r="A258" s="293" t="str">
        <f>IF(ISBLANK(INDEX('Policy Characteristics'!A:A,MATCH($C258,'Policy Characteristics'!$C:$C,0))),"",INDEX('Policy Characteristics'!A:A,MATCH($C258,'Policy Characteristics'!$C:$C,0)))</f>
        <v>Electricity Supply</v>
      </c>
      <c r="B258" s="294" t="str">
        <f>IF(ISBLANK(INDEX('Policy Characteristics'!B:B,MATCH($C258,'Policy Characteristics'!$C:$C,0))),"",INDEX('Policy Characteristics'!B:B,MATCH($C258,'Policy Characteristics'!$C:$C,0)))</f>
        <v>Non BAU Mandated Capacity Construction</v>
      </c>
      <c r="C258" t="s">
        <v>276</v>
      </c>
      <c r="D258" s="298" t="s">
        <v>678</v>
      </c>
      <c r="E258" s="298"/>
      <c r="F258" s="298" t="s">
        <v>679</v>
      </c>
      <c r="G258" s="298"/>
      <c r="H258" s="20">
        <v>633</v>
      </c>
      <c r="I258" s="295" t="s">
        <v>634</v>
      </c>
      <c r="J258" s="296" t="str">
        <f>IF(ISBLANK(INDEX('Policy Characteristics'!D:D,MATCH($C258,'Policy Characteristics'!$C:$C,0))),"",INDEX('Policy Characteristics'!D:D,MATCH($C258,'Policy Characteristics'!$C:$C,0)))</f>
        <v>Non BAU Mandated Capacity Construction</v>
      </c>
      <c r="K258" s="293" t="str">
        <f>IF(ISBLANK(INDEX('Policy Characteristics'!E:E,MATCH($C258,'Policy Characteristics'!$C:$C,0))),"",INDEX('Policy Characteristics'!E:E,MATCH($C258,'Policy Characteristics'!$C:$C,0)))</f>
        <v/>
      </c>
      <c r="L258" s="293">
        <f>IF(ISBLANK(INDEX('Policy Characteristics'!F:F,MATCH($C258,'Policy Characteristics'!$C:$C,0))),"",INDEX('Policy Characteristics'!F:F,MATCH($C258,'Policy Characteristics'!$C:$C,0)))</f>
        <v>0</v>
      </c>
      <c r="M258" s="293">
        <f>IF(ISBLANK(INDEX('Policy Characteristics'!G:G,MATCH($C258,'Policy Characteristics'!$C:$C,0))),"",INDEX('Policy Characteristics'!G:G,MATCH($C258,'Policy Characteristics'!$C:$C,0)))</f>
        <v>1</v>
      </c>
      <c r="N258" s="293">
        <f>IF(ISBLANK(INDEX('Policy Characteristics'!H:H,MATCH($C258,'Policy Characteristics'!$C:$C,0))),"",INDEX('Policy Characteristics'!H:H,MATCH($C258,'Policy Characteristics'!$C:$C,0)))</f>
        <v>1</v>
      </c>
      <c r="O258" s="293" t="str">
        <f>IF(ISBLANK(INDEX('Policy Characteristics'!I:I,MATCH($C258,'Policy Characteristics'!$C:$C,0))),"",INDEX('Policy Characteristics'!I:I,MATCH($C258,'Policy Characteristics'!$C:$C,0)))</f>
        <v>on/off</v>
      </c>
      <c r="P258" s="293" t="str">
        <f>IF(ISBLANK(INDEX('Policy Characteristics'!J:J,MATCH($C258,'Policy Characteristics'!$C:$C,0))),"",INDEX('Policy Characteristics'!J:J,MATCH($C258,'Policy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8" s="293" t="str">
        <f>IF(ISBLANK(INDEX('Policy Characteristics'!K:K,MATCH($C258,'Policy Characteristics'!$C:$C,0))),"",INDEX('Policy Characteristics'!K:K,MATCH($C258,'Policy Characteristics'!$C:$C,0)))</f>
        <v/>
      </c>
      <c r="R258" s="293" t="str">
        <f>IF(ISBLANK(INDEX('Policy Characteristics'!L:L,MATCH($C258,'Policy Characteristics'!$C:$C,0))),"",INDEX('Policy Characteristics'!L:L,MATCH($C258,'Policy Characteristics'!$C:$C,0)))</f>
        <v/>
      </c>
    </row>
    <row r="259" spans="1:18" s="293" customFormat="1" x14ac:dyDescent="0.25">
      <c r="A259" s="293" t="str">
        <f>IF(ISBLANK(INDEX('Policy Characteristics'!A:A,MATCH($C259,'Policy Characteristics'!$C:$C,0))),"",INDEX('Policy Characteristics'!A:A,MATCH($C259,'Policy Characteristics'!$C:$C,0)))</f>
        <v>Electricity Supply</v>
      </c>
      <c r="B259" s="294" t="str">
        <f>IF(ISBLANK(INDEX('Policy Characteristics'!B:B,MATCH($C259,'Policy Characteristics'!$C:$C,0))),"",INDEX('Policy Characteristics'!B:B,MATCH($C259,'Policy Characteristics'!$C:$C,0)))</f>
        <v>Non BAU Mandated Capacity Construction</v>
      </c>
      <c r="C259" s="293" t="str">
        <f t="shared" ref="C259:C273" si="22">C$258</f>
        <v>Boolean Use Non BAU Mandated Capacity Construction Schedule</v>
      </c>
      <c r="D259" s="299" t="s">
        <v>680</v>
      </c>
      <c r="E259" s="298"/>
      <c r="F259" s="299" t="s">
        <v>681</v>
      </c>
      <c r="G259" s="298"/>
      <c r="H259" s="20">
        <v>634</v>
      </c>
      <c r="I259" s="295" t="s">
        <v>634</v>
      </c>
      <c r="J259" s="296" t="str">
        <f>IF(ISBLANK(INDEX('Policy Characteristics'!D:D,MATCH($C259,'Policy Characteristics'!$C:$C,0))),"",INDEX('Policy Characteristics'!D:D,MATCH($C259,'Policy Characteristics'!$C:$C,0)))</f>
        <v>Non BAU Mandated Capacity Construction</v>
      </c>
      <c r="K259" s="293" t="str">
        <f>IF(ISBLANK(INDEX('Policy Characteristics'!E:E,MATCH($C259,'Policy Characteristics'!$C:$C,0))),"",INDEX('Policy Characteristics'!E:E,MATCH($C259,'Policy Characteristics'!$C:$C,0)))</f>
        <v/>
      </c>
      <c r="L259" s="293">
        <f>IF(ISBLANK(INDEX('Policy Characteristics'!F:F,MATCH($C259,'Policy Characteristics'!$C:$C,0))),"",INDEX('Policy Characteristics'!F:F,MATCH($C259,'Policy Characteristics'!$C:$C,0)))</f>
        <v>0</v>
      </c>
      <c r="M259" s="293">
        <f>IF(ISBLANK(INDEX('Policy Characteristics'!G:G,MATCH($C259,'Policy Characteristics'!$C:$C,0))),"",INDEX('Policy Characteristics'!G:G,MATCH($C259,'Policy Characteristics'!$C:$C,0)))</f>
        <v>1</v>
      </c>
      <c r="N259" s="293">
        <f>IF(ISBLANK(INDEX('Policy Characteristics'!H:H,MATCH($C259,'Policy Characteristics'!$C:$C,0))),"",INDEX('Policy Characteristics'!H:H,MATCH($C259,'Policy Characteristics'!$C:$C,0)))</f>
        <v>1</v>
      </c>
      <c r="O259" s="293" t="str">
        <f>IF(ISBLANK(INDEX('Policy Characteristics'!I:I,MATCH($C259,'Policy Characteristics'!$C:$C,0))),"",INDEX('Policy Characteristics'!I:I,MATCH($C259,'Policy Characteristics'!$C:$C,0)))</f>
        <v>on/off</v>
      </c>
      <c r="P259" s="293" t="str">
        <f>IF(ISBLANK(INDEX('Policy Characteristics'!J:J,MATCH($C259,'Policy Characteristics'!$C:$C,0))),"",INDEX('Policy Characteristics'!J:J,MATCH($C259,'Policy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59" s="293" t="str">
        <f>IF(ISBLANK(INDEX('Policy Characteristics'!K:K,MATCH($C259,'Policy Characteristics'!$C:$C,0))),"",INDEX('Policy Characteristics'!K:K,MATCH($C259,'Policy Characteristics'!$C:$C,0)))</f>
        <v/>
      </c>
      <c r="R259" s="293" t="str">
        <f>IF(ISBLANK(INDEX('Policy Characteristics'!L:L,MATCH($C259,'Policy Characteristics'!$C:$C,0))),"",INDEX('Policy Characteristics'!L:L,MATCH($C259,'Policy Characteristics'!$C:$C,0)))</f>
        <v/>
      </c>
    </row>
    <row r="260" spans="1:18" s="293" customFormat="1" x14ac:dyDescent="0.25">
      <c r="A260" s="293" t="str">
        <f>IF(ISBLANK(INDEX('Policy Characteristics'!A:A,MATCH($C260,'Policy Characteristics'!$C:$C,0))),"",INDEX('Policy Characteristics'!A:A,MATCH($C260,'Policy Characteristics'!$C:$C,0)))</f>
        <v>Electricity Supply</v>
      </c>
      <c r="B260" s="294" t="str">
        <f>IF(ISBLANK(INDEX('Policy Characteristics'!B:B,MATCH($C260,'Policy Characteristics'!$C:$C,0))),"",INDEX('Policy Characteristics'!B:B,MATCH($C260,'Policy Characteristics'!$C:$C,0)))</f>
        <v>Non BAU Mandated Capacity Construction</v>
      </c>
      <c r="C260" s="293" t="str">
        <f t="shared" si="22"/>
        <v>Boolean Use Non BAU Mandated Capacity Construction Schedule</v>
      </c>
      <c r="D260" s="299" t="s">
        <v>682</v>
      </c>
      <c r="E260" s="298"/>
      <c r="F260" s="299" t="s">
        <v>683</v>
      </c>
      <c r="G260" s="298"/>
      <c r="H260" s="20">
        <v>635</v>
      </c>
      <c r="I260" s="295" t="s">
        <v>634</v>
      </c>
      <c r="J260" s="296" t="str">
        <f>IF(ISBLANK(INDEX('Policy Characteristics'!D:D,MATCH($C260,'Policy Characteristics'!$C:$C,0))),"",INDEX('Policy Characteristics'!D:D,MATCH($C260,'Policy Characteristics'!$C:$C,0)))</f>
        <v>Non BAU Mandated Capacity Construction</v>
      </c>
      <c r="K260" s="293" t="str">
        <f>IF(ISBLANK(INDEX('Policy Characteristics'!E:E,MATCH($C260,'Policy Characteristics'!$C:$C,0))),"",INDEX('Policy Characteristics'!E:E,MATCH($C260,'Policy Characteristics'!$C:$C,0)))</f>
        <v/>
      </c>
      <c r="L260" s="293">
        <f>IF(ISBLANK(INDEX('Policy Characteristics'!F:F,MATCH($C260,'Policy Characteristics'!$C:$C,0))),"",INDEX('Policy Characteristics'!F:F,MATCH($C260,'Policy Characteristics'!$C:$C,0)))</f>
        <v>0</v>
      </c>
      <c r="M260" s="293">
        <f>IF(ISBLANK(INDEX('Policy Characteristics'!G:G,MATCH($C260,'Policy Characteristics'!$C:$C,0))),"",INDEX('Policy Characteristics'!G:G,MATCH($C260,'Policy Characteristics'!$C:$C,0)))</f>
        <v>1</v>
      </c>
      <c r="N260" s="293">
        <f>IF(ISBLANK(INDEX('Policy Characteristics'!H:H,MATCH($C260,'Policy Characteristics'!$C:$C,0))),"",INDEX('Policy Characteristics'!H:H,MATCH($C260,'Policy Characteristics'!$C:$C,0)))</f>
        <v>1</v>
      </c>
      <c r="O260" s="293" t="str">
        <f>IF(ISBLANK(INDEX('Policy Characteristics'!I:I,MATCH($C260,'Policy Characteristics'!$C:$C,0))),"",INDEX('Policy Characteristics'!I:I,MATCH($C260,'Policy Characteristics'!$C:$C,0)))</f>
        <v>on/off</v>
      </c>
      <c r="P260" s="293" t="str">
        <f>IF(ISBLANK(INDEX('Policy Characteristics'!J:J,MATCH($C260,'Policy Characteristics'!$C:$C,0))),"",INDEX('Policy Characteristics'!J:J,MATCH($C260,'Policy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0" s="293" t="str">
        <f>IF(ISBLANK(INDEX('Policy Characteristics'!K:K,MATCH($C260,'Policy Characteristics'!$C:$C,0))),"",INDEX('Policy Characteristics'!K:K,MATCH($C260,'Policy Characteristics'!$C:$C,0)))</f>
        <v/>
      </c>
      <c r="R260" s="293" t="str">
        <f>IF(ISBLANK(INDEX('Policy Characteristics'!L:L,MATCH($C260,'Policy Characteristics'!$C:$C,0))),"",INDEX('Policy Characteristics'!L:L,MATCH($C260,'Policy Characteristics'!$C:$C,0)))</f>
        <v/>
      </c>
    </row>
    <row r="261" spans="1:18" s="293" customFormat="1" x14ac:dyDescent="0.25">
      <c r="A261" s="293" t="str">
        <f>IF(ISBLANK(INDEX('Policy Characteristics'!A:A,MATCH($C261,'Policy Characteristics'!$C:$C,0))),"",INDEX('Policy Characteristics'!A:A,MATCH($C261,'Policy Characteristics'!$C:$C,0)))</f>
        <v>Electricity Supply</v>
      </c>
      <c r="B261" s="294" t="str">
        <f>IF(ISBLANK(INDEX('Policy Characteristics'!B:B,MATCH($C261,'Policy Characteristics'!$C:$C,0))),"",INDEX('Policy Characteristics'!B:B,MATCH($C261,'Policy Characteristics'!$C:$C,0)))</f>
        <v>Non BAU Mandated Capacity Construction</v>
      </c>
      <c r="C261" s="293" t="str">
        <f t="shared" si="22"/>
        <v>Boolean Use Non BAU Mandated Capacity Construction Schedule</v>
      </c>
      <c r="D261" s="299" t="s">
        <v>684</v>
      </c>
      <c r="E261" s="298"/>
      <c r="F261" s="299" t="s">
        <v>685</v>
      </c>
      <c r="G261" s="298"/>
      <c r="H261" s="20">
        <v>636</v>
      </c>
      <c r="I261" s="295" t="s">
        <v>634</v>
      </c>
      <c r="J261" s="296" t="str">
        <f>IF(ISBLANK(INDEX('Policy Characteristics'!D:D,MATCH($C261,'Policy Characteristics'!$C:$C,0))),"",INDEX('Policy Characteristics'!D:D,MATCH($C261,'Policy Characteristics'!$C:$C,0)))</f>
        <v>Non BAU Mandated Capacity Construction</v>
      </c>
      <c r="K261" s="293" t="str">
        <f>IF(ISBLANK(INDEX('Policy Characteristics'!E:E,MATCH($C261,'Policy Characteristics'!$C:$C,0))),"",INDEX('Policy Characteristics'!E:E,MATCH($C261,'Policy Characteristics'!$C:$C,0)))</f>
        <v/>
      </c>
      <c r="L261" s="293">
        <f>IF(ISBLANK(INDEX('Policy Characteristics'!F:F,MATCH($C261,'Policy Characteristics'!$C:$C,0))),"",INDEX('Policy Characteristics'!F:F,MATCH($C261,'Policy Characteristics'!$C:$C,0)))</f>
        <v>0</v>
      </c>
      <c r="M261" s="293">
        <f>IF(ISBLANK(INDEX('Policy Characteristics'!G:G,MATCH($C261,'Policy Characteristics'!$C:$C,0))),"",INDEX('Policy Characteristics'!G:G,MATCH($C261,'Policy Characteristics'!$C:$C,0)))</f>
        <v>1</v>
      </c>
      <c r="N261" s="293">
        <f>IF(ISBLANK(INDEX('Policy Characteristics'!H:H,MATCH($C261,'Policy Characteristics'!$C:$C,0))),"",INDEX('Policy Characteristics'!H:H,MATCH($C261,'Policy Characteristics'!$C:$C,0)))</f>
        <v>1</v>
      </c>
      <c r="O261" s="293" t="str">
        <f>IF(ISBLANK(INDEX('Policy Characteristics'!I:I,MATCH($C261,'Policy Characteristics'!$C:$C,0))),"",INDEX('Policy Characteristics'!I:I,MATCH($C261,'Policy Characteristics'!$C:$C,0)))</f>
        <v>on/off</v>
      </c>
      <c r="P261" s="293" t="str">
        <f>IF(ISBLANK(INDEX('Policy Characteristics'!J:J,MATCH($C261,'Policy Characteristics'!$C:$C,0))),"",INDEX('Policy Characteristics'!J:J,MATCH($C261,'Policy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1" s="293" t="str">
        <f>IF(ISBLANK(INDEX('Policy Characteristics'!K:K,MATCH($C261,'Policy Characteristics'!$C:$C,0))),"",INDEX('Policy Characteristics'!K:K,MATCH($C261,'Policy Characteristics'!$C:$C,0)))</f>
        <v/>
      </c>
      <c r="R261" s="293" t="str">
        <f>IF(ISBLANK(INDEX('Policy Characteristics'!L:L,MATCH($C261,'Policy Characteristics'!$C:$C,0))),"",INDEX('Policy Characteristics'!L:L,MATCH($C261,'Policy Characteristics'!$C:$C,0)))</f>
        <v/>
      </c>
    </row>
    <row r="262" spans="1:18" s="293" customFormat="1" x14ac:dyDescent="0.25">
      <c r="A262" s="293" t="str">
        <f>IF(ISBLANK(INDEX('Policy Characteristics'!A:A,MATCH($C262,'Policy Characteristics'!$C:$C,0))),"",INDEX('Policy Characteristics'!A:A,MATCH($C262,'Policy Characteristics'!$C:$C,0)))</f>
        <v>Electricity Supply</v>
      </c>
      <c r="B262" s="294" t="str">
        <f>IF(ISBLANK(INDEX('Policy Characteristics'!B:B,MATCH($C262,'Policy Characteristics'!$C:$C,0))),"",INDEX('Policy Characteristics'!B:B,MATCH($C262,'Policy Characteristics'!$C:$C,0)))</f>
        <v>Non BAU Mandated Capacity Construction</v>
      </c>
      <c r="C262" s="293" t="str">
        <f t="shared" si="22"/>
        <v>Boolean Use Non BAU Mandated Capacity Construction Schedule</v>
      </c>
      <c r="D262" s="299" t="s">
        <v>686</v>
      </c>
      <c r="E262" s="298"/>
      <c r="F262" s="299" t="s">
        <v>687</v>
      </c>
      <c r="G262" s="298"/>
      <c r="H262" s="20">
        <v>637</v>
      </c>
      <c r="I262" s="295" t="s">
        <v>634</v>
      </c>
      <c r="J262" s="296" t="str">
        <f>IF(ISBLANK(INDEX('Policy Characteristics'!D:D,MATCH($C262,'Policy Characteristics'!$C:$C,0))),"",INDEX('Policy Characteristics'!D:D,MATCH($C262,'Policy Characteristics'!$C:$C,0)))</f>
        <v>Non BAU Mandated Capacity Construction</v>
      </c>
      <c r="K262" s="293" t="str">
        <f>IF(ISBLANK(INDEX('Policy Characteristics'!E:E,MATCH($C262,'Policy Characteristics'!$C:$C,0))),"",INDEX('Policy Characteristics'!E:E,MATCH($C262,'Policy Characteristics'!$C:$C,0)))</f>
        <v/>
      </c>
      <c r="L262" s="293">
        <f>IF(ISBLANK(INDEX('Policy Characteristics'!F:F,MATCH($C262,'Policy Characteristics'!$C:$C,0))),"",INDEX('Policy Characteristics'!F:F,MATCH($C262,'Policy Characteristics'!$C:$C,0)))</f>
        <v>0</v>
      </c>
      <c r="M262" s="293">
        <f>IF(ISBLANK(INDEX('Policy Characteristics'!G:G,MATCH($C262,'Policy Characteristics'!$C:$C,0))),"",INDEX('Policy Characteristics'!G:G,MATCH($C262,'Policy Characteristics'!$C:$C,0)))</f>
        <v>1</v>
      </c>
      <c r="N262" s="293">
        <f>IF(ISBLANK(INDEX('Policy Characteristics'!H:H,MATCH($C262,'Policy Characteristics'!$C:$C,0))),"",INDEX('Policy Characteristics'!H:H,MATCH($C262,'Policy Characteristics'!$C:$C,0)))</f>
        <v>1</v>
      </c>
      <c r="O262" s="293" t="str">
        <f>IF(ISBLANK(INDEX('Policy Characteristics'!I:I,MATCH($C262,'Policy Characteristics'!$C:$C,0))),"",INDEX('Policy Characteristics'!I:I,MATCH($C262,'Policy Characteristics'!$C:$C,0)))</f>
        <v>on/off</v>
      </c>
      <c r="P262" s="293" t="str">
        <f>IF(ISBLANK(INDEX('Policy Characteristics'!J:J,MATCH($C262,'Policy Characteristics'!$C:$C,0))),"",INDEX('Policy Characteristics'!J:J,MATCH($C262,'Policy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2" s="293" t="str">
        <f>IF(ISBLANK(INDEX('Policy Characteristics'!K:K,MATCH($C262,'Policy Characteristics'!$C:$C,0))),"",INDEX('Policy Characteristics'!K:K,MATCH($C262,'Policy Characteristics'!$C:$C,0)))</f>
        <v/>
      </c>
      <c r="R262" s="293" t="str">
        <f>IF(ISBLANK(INDEX('Policy Characteristics'!L:L,MATCH($C262,'Policy Characteristics'!$C:$C,0))),"",INDEX('Policy Characteristics'!L:L,MATCH($C262,'Policy Characteristics'!$C:$C,0)))</f>
        <v/>
      </c>
    </row>
    <row r="263" spans="1:18" s="293" customFormat="1" x14ac:dyDescent="0.25">
      <c r="A263" s="293" t="str">
        <f>IF(ISBLANK(INDEX('Policy Characteristics'!A:A,MATCH($C263,'Policy Characteristics'!$C:$C,0))),"",INDEX('Policy Characteristics'!A:A,MATCH($C263,'Policy Characteristics'!$C:$C,0)))</f>
        <v>Electricity Supply</v>
      </c>
      <c r="B263" s="294" t="str">
        <f>IF(ISBLANK(INDEX('Policy Characteristics'!B:B,MATCH($C263,'Policy Characteristics'!$C:$C,0))),"",INDEX('Policy Characteristics'!B:B,MATCH($C263,'Policy Characteristics'!$C:$C,0)))</f>
        <v>Non BAU Mandated Capacity Construction</v>
      </c>
      <c r="C263" s="293" t="str">
        <f t="shared" si="22"/>
        <v>Boolean Use Non BAU Mandated Capacity Construction Schedule</v>
      </c>
      <c r="D263" s="299" t="s">
        <v>688</v>
      </c>
      <c r="E263" s="298"/>
      <c r="F263" s="299" t="s">
        <v>689</v>
      </c>
      <c r="G263" s="298"/>
      <c r="H263" s="20">
        <v>638</v>
      </c>
      <c r="I263" s="295" t="s">
        <v>634</v>
      </c>
      <c r="J263" s="296" t="str">
        <f>IF(ISBLANK(INDEX('Policy Characteristics'!D:D,MATCH($C263,'Policy Characteristics'!$C:$C,0))),"",INDEX('Policy Characteristics'!D:D,MATCH($C263,'Policy Characteristics'!$C:$C,0)))</f>
        <v>Non BAU Mandated Capacity Construction</v>
      </c>
      <c r="K263" s="293" t="str">
        <f>IF(ISBLANK(INDEX('Policy Characteristics'!E:E,MATCH($C263,'Policy Characteristics'!$C:$C,0))),"",INDEX('Policy Characteristics'!E:E,MATCH($C263,'Policy Characteristics'!$C:$C,0)))</f>
        <v/>
      </c>
      <c r="L263" s="293">
        <f>IF(ISBLANK(INDEX('Policy Characteristics'!F:F,MATCH($C263,'Policy Characteristics'!$C:$C,0))),"",INDEX('Policy Characteristics'!F:F,MATCH($C263,'Policy Characteristics'!$C:$C,0)))</f>
        <v>0</v>
      </c>
      <c r="M263" s="293">
        <f>IF(ISBLANK(INDEX('Policy Characteristics'!G:G,MATCH($C263,'Policy Characteristics'!$C:$C,0))),"",INDEX('Policy Characteristics'!G:G,MATCH($C263,'Policy Characteristics'!$C:$C,0)))</f>
        <v>1</v>
      </c>
      <c r="N263" s="293">
        <f>IF(ISBLANK(INDEX('Policy Characteristics'!H:H,MATCH($C263,'Policy Characteristics'!$C:$C,0))),"",INDEX('Policy Characteristics'!H:H,MATCH($C263,'Policy Characteristics'!$C:$C,0)))</f>
        <v>1</v>
      </c>
      <c r="O263" s="293" t="str">
        <f>IF(ISBLANK(INDEX('Policy Characteristics'!I:I,MATCH($C263,'Policy Characteristics'!$C:$C,0))),"",INDEX('Policy Characteristics'!I:I,MATCH($C263,'Policy Characteristics'!$C:$C,0)))</f>
        <v>on/off</v>
      </c>
      <c r="P263" s="293" t="str">
        <f>IF(ISBLANK(INDEX('Policy Characteristics'!J:J,MATCH($C263,'Policy Characteristics'!$C:$C,0))),"",INDEX('Policy Characteristics'!J:J,MATCH($C263,'Policy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3" s="293" t="str">
        <f>IF(ISBLANK(INDEX('Policy Characteristics'!K:K,MATCH($C263,'Policy Characteristics'!$C:$C,0))),"",INDEX('Policy Characteristics'!K:K,MATCH($C263,'Policy Characteristics'!$C:$C,0)))</f>
        <v/>
      </c>
      <c r="R263" s="293" t="str">
        <f>IF(ISBLANK(INDEX('Policy Characteristics'!L:L,MATCH($C263,'Policy Characteristics'!$C:$C,0))),"",INDEX('Policy Characteristics'!L:L,MATCH($C263,'Policy Characteristics'!$C:$C,0)))</f>
        <v/>
      </c>
    </row>
    <row r="264" spans="1:18" s="293" customFormat="1" x14ac:dyDescent="0.25">
      <c r="A264" s="293" t="str">
        <f>IF(ISBLANK(INDEX('Policy Characteristics'!A:A,MATCH($C264,'Policy Characteristics'!$C:$C,0))),"",INDEX('Policy Characteristics'!A:A,MATCH($C264,'Policy Characteristics'!$C:$C,0)))</f>
        <v>Electricity Supply</v>
      </c>
      <c r="B264" s="294" t="str">
        <f>IF(ISBLANK(INDEX('Policy Characteristics'!B:B,MATCH($C264,'Policy Characteristics'!$C:$C,0))),"",INDEX('Policy Characteristics'!B:B,MATCH($C264,'Policy Characteristics'!$C:$C,0)))</f>
        <v>Non BAU Mandated Capacity Construction</v>
      </c>
      <c r="C264" s="293" t="str">
        <f t="shared" si="22"/>
        <v>Boolean Use Non BAU Mandated Capacity Construction Schedule</v>
      </c>
      <c r="D264" s="299" t="s">
        <v>690</v>
      </c>
      <c r="E264" s="298"/>
      <c r="F264" s="299" t="s">
        <v>691</v>
      </c>
      <c r="G264" s="298"/>
      <c r="H264" s="20">
        <v>639</v>
      </c>
      <c r="I264" s="295" t="s">
        <v>634</v>
      </c>
      <c r="J264" s="296" t="str">
        <f>IF(ISBLANK(INDEX('Policy Characteristics'!D:D,MATCH($C264,'Policy Characteristics'!$C:$C,0))),"",INDEX('Policy Characteristics'!D:D,MATCH($C264,'Policy Characteristics'!$C:$C,0)))</f>
        <v>Non BAU Mandated Capacity Construction</v>
      </c>
      <c r="K264" s="293" t="str">
        <f>IF(ISBLANK(INDEX('Policy Characteristics'!E:E,MATCH($C264,'Policy Characteristics'!$C:$C,0))),"",INDEX('Policy Characteristics'!E:E,MATCH($C264,'Policy Characteristics'!$C:$C,0)))</f>
        <v/>
      </c>
      <c r="L264" s="293">
        <f>IF(ISBLANK(INDEX('Policy Characteristics'!F:F,MATCH($C264,'Policy Characteristics'!$C:$C,0))),"",INDEX('Policy Characteristics'!F:F,MATCH($C264,'Policy Characteristics'!$C:$C,0)))</f>
        <v>0</v>
      </c>
      <c r="M264" s="293">
        <f>IF(ISBLANK(INDEX('Policy Characteristics'!G:G,MATCH($C264,'Policy Characteristics'!$C:$C,0))),"",INDEX('Policy Characteristics'!G:G,MATCH($C264,'Policy Characteristics'!$C:$C,0)))</f>
        <v>1</v>
      </c>
      <c r="N264" s="293">
        <f>IF(ISBLANK(INDEX('Policy Characteristics'!H:H,MATCH($C264,'Policy Characteristics'!$C:$C,0))),"",INDEX('Policy Characteristics'!H:H,MATCH($C264,'Policy Characteristics'!$C:$C,0)))</f>
        <v>1</v>
      </c>
      <c r="O264" s="293" t="str">
        <f>IF(ISBLANK(INDEX('Policy Characteristics'!I:I,MATCH($C264,'Policy Characteristics'!$C:$C,0))),"",INDEX('Policy Characteristics'!I:I,MATCH($C264,'Policy Characteristics'!$C:$C,0)))</f>
        <v>on/off</v>
      </c>
      <c r="P264" s="293" t="str">
        <f>IF(ISBLANK(INDEX('Policy Characteristics'!J:J,MATCH($C264,'Policy Characteristics'!$C:$C,0))),"",INDEX('Policy Characteristics'!J:J,MATCH($C264,'Policy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4" s="293" t="str">
        <f>IF(ISBLANK(INDEX('Policy Characteristics'!K:K,MATCH($C264,'Policy Characteristics'!$C:$C,0))),"",INDEX('Policy Characteristics'!K:K,MATCH($C264,'Policy Characteristics'!$C:$C,0)))</f>
        <v/>
      </c>
      <c r="R264" s="293" t="str">
        <f>IF(ISBLANK(INDEX('Policy Characteristics'!L:L,MATCH($C264,'Policy Characteristics'!$C:$C,0))),"",INDEX('Policy Characteristics'!L:L,MATCH($C264,'Policy Characteristics'!$C:$C,0)))</f>
        <v/>
      </c>
    </row>
    <row r="265" spans="1:18" s="293" customFormat="1" x14ac:dyDescent="0.25">
      <c r="A265" s="293" t="str">
        <f>IF(ISBLANK(INDEX('Policy Characteristics'!A:A,MATCH($C265,'Policy Characteristics'!$C:$C,0))),"",INDEX('Policy Characteristics'!A:A,MATCH($C265,'Policy Characteristics'!$C:$C,0)))</f>
        <v>Electricity Supply</v>
      </c>
      <c r="B265" s="294" t="str">
        <f>IF(ISBLANK(INDEX('Policy Characteristics'!B:B,MATCH($C265,'Policy Characteristics'!$C:$C,0))),"",INDEX('Policy Characteristics'!B:B,MATCH($C265,'Policy Characteristics'!$C:$C,0)))</f>
        <v>Non BAU Mandated Capacity Construction</v>
      </c>
      <c r="C265" s="293" t="str">
        <f t="shared" si="22"/>
        <v>Boolean Use Non BAU Mandated Capacity Construction Schedule</v>
      </c>
      <c r="D265" s="299" t="s">
        <v>692</v>
      </c>
      <c r="E265" s="298"/>
      <c r="F265" s="299" t="s">
        <v>693</v>
      </c>
      <c r="G265" s="298"/>
      <c r="H265" s="20">
        <v>640</v>
      </c>
      <c r="I265" s="295" t="s">
        <v>634</v>
      </c>
      <c r="J265" s="296" t="str">
        <f>IF(ISBLANK(INDEX('Policy Characteristics'!D:D,MATCH($C265,'Policy Characteristics'!$C:$C,0))),"",INDEX('Policy Characteristics'!D:D,MATCH($C265,'Policy Characteristics'!$C:$C,0)))</f>
        <v>Non BAU Mandated Capacity Construction</v>
      </c>
      <c r="K265" s="293" t="str">
        <f>IF(ISBLANK(INDEX('Policy Characteristics'!E:E,MATCH($C265,'Policy Characteristics'!$C:$C,0))),"",INDEX('Policy Characteristics'!E:E,MATCH($C265,'Policy Characteristics'!$C:$C,0)))</f>
        <v/>
      </c>
      <c r="L265" s="293">
        <f>IF(ISBLANK(INDEX('Policy Characteristics'!F:F,MATCH($C265,'Policy Characteristics'!$C:$C,0))),"",INDEX('Policy Characteristics'!F:F,MATCH($C265,'Policy Characteristics'!$C:$C,0)))</f>
        <v>0</v>
      </c>
      <c r="M265" s="293">
        <f>IF(ISBLANK(INDEX('Policy Characteristics'!G:G,MATCH($C265,'Policy Characteristics'!$C:$C,0))),"",INDEX('Policy Characteristics'!G:G,MATCH($C265,'Policy Characteristics'!$C:$C,0)))</f>
        <v>1</v>
      </c>
      <c r="N265" s="293">
        <f>IF(ISBLANK(INDEX('Policy Characteristics'!H:H,MATCH($C265,'Policy Characteristics'!$C:$C,0))),"",INDEX('Policy Characteristics'!H:H,MATCH($C265,'Policy Characteristics'!$C:$C,0)))</f>
        <v>1</v>
      </c>
      <c r="O265" s="293" t="str">
        <f>IF(ISBLANK(INDEX('Policy Characteristics'!I:I,MATCH($C265,'Policy Characteristics'!$C:$C,0))),"",INDEX('Policy Characteristics'!I:I,MATCH($C265,'Policy Characteristics'!$C:$C,0)))</f>
        <v>on/off</v>
      </c>
      <c r="P265" s="293" t="str">
        <f>IF(ISBLANK(INDEX('Policy Characteristics'!J:J,MATCH($C265,'Policy Characteristics'!$C:$C,0))),"",INDEX('Policy Characteristics'!J:J,MATCH($C265,'Policy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5" s="293" t="str">
        <f>IF(ISBLANK(INDEX('Policy Characteristics'!K:K,MATCH($C265,'Policy Characteristics'!$C:$C,0))),"",INDEX('Policy Characteristics'!K:K,MATCH($C265,'Policy Characteristics'!$C:$C,0)))</f>
        <v/>
      </c>
      <c r="R265" s="293" t="str">
        <f>IF(ISBLANK(INDEX('Policy Characteristics'!L:L,MATCH($C265,'Policy Characteristics'!$C:$C,0))),"",INDEX('Policy Characteristics'!L:L,MATCH($C265,'Policy Characteristics'!$C:$C,0)))</f>
        <v/>
      </c>
    </row>
    <row r="266" spans="1:18" s="293" customFormat="1" x14ac:dyDescent="0.25">
      <c r="A266" s="293" t="str">
        <f>IF(ISBLANK(INDEX('Policy Characteristics'!A:A,MATCH($C266,'Policy Characteristics'!$C:$C,0))),"",INDEX('Policy Characteristics'!A:A,MATCH($C266,'Policy Characteristics'!$C:$C,0)))</f>
        <v>Electricity Supply</v>
      </c>
      <c r="B266" s="294" t="str">
        <f>IF(ISBLANK(INDEX('Policy Characteristics'!B:B,MATCH($C266,'Policy Characteristics'!$C:$C,0))),"",INDEX('Policy Characteristics'!B:B,MATCH($C266,'Policy Characteristics'!$C:$C,0)))</f>
        <v>Non BAU Mandated Capacity Construction</v>
      </c>
      <c r="C266" s="293" t="str">
        <f t="shared" si="22"/>
        <v>Boolean Use Non BAU Mandated Capacity Construction Schedule</v>
      </c>
      <c r="D266" s="299" t="s">
        <v>694</v>
      </c>
      <c r="E266" s="298"/>
      <c r="F266" s="299" t="s">
        <v>695</v>
      </c>
      <c r="G266" s="298"/>
      <c r="H266" s="20">
        <v>641</v>
      </c>
      <c r="I266" s="295" t="s">
        <v>634</v>
      </c>
      <c r="J266" s="296" t="str">
        <f>IF(ISBLANK(INDEX('Policy Characteristics'!D:D,MATCH($C266,'Policy Characteristics'!$C:$C,0))),"",INDEX('Policy Characteristics'!D:D,MATCH($C266,'Policy Characteristics'!$C:$C,0)))</f>
        <v>Non BAU Mandated Capacity Construction</v>
      </c>
      <c r="K266" s="293" t="str">
        <f>IF(ISBLANK(INDEX('Policy Characteristics'!E:E,MATCH($C266,'Policy Characteristics'!$C:$C,0))),"",INDEX('Policy Characteristics'!E:E,MATCH($C266,'Policy Characteristics'!$C:$C,0)))</f>
        <v/>
      </c>
      <c r="L266" s="293">
        <f>IF(ISBLANK(INDEX('Policy Characteristics'!F:F,MATCH($C266,'Policy Characteristics'!$C:$C,0))),"",INDEX('Policy Characteristics'!F:F,MATCH($C266,'Policy Characteristics'!$C:$C,0)))</f>
        <v>0</v>
      </c>
      <c r="M266" s="293">
        <f>IF(ISBLANK(INDEX('Policy Characteristics'!G:G,MATCH($C266,'Policy Characteristics'!$C:$C,0))),"",INDEX('Policy Characteristics'!G:G,MATCH($C266,'Policy Characteristics'!$C:$C,0)))</f>
        <v>1</v>
      </c>
      <c r="N266" s="293">
        <f>IF(ISBLANK(INDEX('Policy Characteristics'!H:H,MATCH($C266,'Policy Characteristics'!$C:$C,0))),"",INDEX('Policy Characteristics'!H:H,MATCH($C266,'Policy Characteristics'!$C:$C,0)))</f>
        <v>1</v>
      </c>
      <c r="O266" s="293" t="str">
        <f>IF(ISBLANK(INDEX('Policy Characteristics'!I:I,MATCH($C266,'Policy Characteristics'!$C:$C,0))),"",INDEX('Policy Characteristics'!I:I,MATCH($C266,'Policy Characteristics'!$C:$C,0)))</f>
        <v>on/off</v>
      </c>
      <c r="P266" s="293" t="str">
        <f>IF(ISBLANK(INDEX('Policy Characteristics'!J:J,MATCH($C266,'Policy Characteristics'!$C:$C,0))),"",INDEX('Policy Characteristics'!J:J,MATCH($C266,'Policy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6" s="293" t="str">
        <f>IF(ISBLANK(INDEX('Policy Characteristics'!K:K,MATCH($C266,'Policy Characteristics'!$C:$C,0))),"",INDEX('Policy Characteristics'!K:K,MATCH($C266,'Policy Characteristics'!$C:$C,0)))</f>
        <v/>
      </c>
      <c r="R266" s="293" t="str">
        <f>IF(ISBLANK(INDEX('Policy Characteristics'!L:L,MATCH($C266,'Policy Characteristics'!$C:$C,0))),"",INDEX('Policy Characteristics'!L:L,MATCH($C266,'Policy Characteristics'!$C:$C,0)))</f>
        <v/>
      </c>
    </row>
    <row r="267" spans="1:18" s="293" customFormat="1" x14ac:dyDescent="0.25">
      <c r="A267" s="293" t="str">
        <f>IF(ISBLANK(INDEX('Policy Characteristics'!A:A,MATCH($C267,'Policy Characteristics'!$C:$C,0))),"",INDEX('Policy Characteristics'!A:A,MATCH($C267,'Policy Characteristics'!$C:$C,0)))</f>
        <v>Electricity Supply</v>
      </c>
      <c r="B267" s="294" t="str">
        <f>IF(ISBLANK(INDEX('Policy Characteristics'!B:B,MATCH($C267,'Policy Characteristics'!$C:$C,0))),"",INDEX('Policy Characteristics'!B:B,MATCH($C267,'Policy Characteristics'!$C:$C,0)))</f>
        <v>Non BAU Mandated Capacity Construction</v>
      </c>
      <c r="C267" s="293" t="str">
        <f t="shared" si="22"/>
        <v>Boolean Use Non BAU Mandated Capacity Construction Schedule</v>
      </c>
      <c r="D267" s="299" t="s">
        <v>696</v>
      </c>
      <c r="E267" s="298"/>
      <c r="F267" s="299" t="s">
        <v>697</v>
      </c>
      <c r="G267" s="298"/>
      <c r="H267" s="20">
        <v>642</v>
      </c>
      <c r="I267" s="295" t="s">
        <v>634</v>
      </c>
      <c r="J267" s="296" t="str">
        <f>IF(ISBLANK(INDEX('Policy Characteristics'!D:D,MATCH($C267,'Policy Characteristics'!$C:$C,0))),"",INDEX('Policy Characteristics'!D:D,MATCH($C267,'Policy Characteristics'!$C:$C,0)))</f>
        <v>Non BAU Mandated Capacity Construction</v>
      </c>
      <c r="K267" s="293" t="str">
        <f>IF(ISBLANK(INDEX('Policy Characteristics'!E:E,MATCH($C267,'Policy Characteristics'!$C:$C,0))),"",INDEX('Policy Characteristics'!E:E,MATCH($C267,'Policy Characteristics'!$C:$C,0)))</f>
        <v/>
      </c>
      <c r="L267" s="293">
        <f>IF(ISBLANK(INDEX('Policy Characteristics'!F:F,MATCH($C267,'Policy Characteristics'!$C:$C,0))),"",INDEX('Policy Characteristics'!F:F,MATCH($C267,'Policy Characteristics'!$C:$C,0)))</f>
        <v>0</v>
      </c>
      <c r="M267" s="293">
        <f>IF(ISBLANK(INDEX('Policy Characteristics'!G:G,MATCH($C267,'Policy Characteristics'!$C:$C,0))),"",INDEX('Policy Characteristics'!G:G,MATCH($C267,'Policy Characteristics'!$C:$C,0)))</f>
        <v>1</v>
      </c>
      <c r="N267" s="293">
        <f>IF(ISBLANK(INDEX('Policy Characteristics'!H:H,MATCH($C267,'Policy Characteristics'!$C:$C,0))),"",INDEX('Policy Characteristics'!H:H,MATCH($C267,'Policy Characteristics'!$C:$C,0)))</f>
        <v>1</v>
      </c>
      <c r="O267" s="293" t="str">
        <f>IF(ISBLANK(INDEX('Policy Characteristics'!I:I,MATCH($C267,'Policy Characteristics'!$C:$C,0))),"",INDEX('Policy Characteristics'!I:I,MATCH($C267,'Policy Characteristics'!$C:$C,0)))</f>
        <v>on/off</v>
      </c>
      <c r="P267" s="293" t="str">
        <f>IF(ISBLANK(INDEX('Policy Characteristics'!J:J,MATCH($C267,'Policy Characteristics'!$C:$C,0))),"",INDEX('Policy Characteristics'!J:J,MATCH($C267,'Policy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7" s="293" t="str">
        <f>IF(ISBLANK(INDEX('Policy Characteristics'!K:K,MATCH($C267,'Policy Characteristics'!$C:$C,0))),"",INDEX('Policy Characteristics'!K:K,MATCH($C267,'Policy Characteristics'!$C:$C,0)))</f>
        <v/>
      </c>
      <c r="R267" s="293" t="str">
        <f>IF(ISBLANK(INDEX('Policy Characteristics'!L:L,MATCH($C267,'Policy Characteristics'!$C:$C,0))),"",INDEX('Policy Characteristics'!L:L,MATCH($C267,'Policy Characteristics'!$C:$C,0)))</f>
        <v/>
      </c>
    </row>
    <row r="268" spans="1:18" s="293" customFormat="1" x14ac:dyDescent="0.25">
      <c r="A268" s="293" t="str">
        <f>IF(ISBLANK(INDEX('Policy Characteristics'!A:A,MATCH($C268,'Policy Characteristics'!$C:$C,0))),"",INDEX('Policy Characteristics'!A:A,MATCH($C268,'Policy Characteristics'!$C:$C,0)))</f>
        <v>Electricity Supply</v>
      </c>
      <c r="B268" s="294" t="str">
        <f>IF(ISBLANK(INDEX('Policy Characteristics'!B:B,MATCH($C268,'Policy Characteristics'!$C:$C,0))),"",INDEX('Policy Characteristics'!B:B,MATCH($C268,'Policy Characteristics'!$C:$C,0)))</f>
        <v>Non BAU Mandated Capacity Construction</v>
      </c>
      <c r="C268" s="293" t="str">
        <f t="shared" si="22"/>
        <v>Boolean Use Non BAU Mandated Capacity Construction Schedule</v>
      </c>
      <c r="D268" s="299" t="s">
        <v>698</v>
      </c>
      <c r="E268" s="298"/>
      <c r="F268" s="299" t="s">
        <v>699</v>
      </c>
      <c r="G268" s="298"/>
      <c r="H268" s="20">
        <v>643</v>
      </c>
      <c r="I268" s="295" t="s">
        <v>634</v>
      </c>
      <c r="J268" s="296" t="str">
        <f>IF(ISBLANK(INDEX('Policy Characteristics'!D:D,MATCH($C268,'Policy Characteristics'!$C:$C,0))),"",INDEX('Policy Characteristics'!D:D,MATCH($C268,'Policy Characteristics'!$C:$C,0)))</f>
        <v>Non BAU Mandated Capacity Construction</v>
      </c>
      <c r="K268" s="293" t="str">
        <f>IF(ISBLANK(INDEX('Policy Characteristics'!E:E,MATCH($C268,'Policy Characteristics'!$C:$C,0))),"",INDEX('Policy Characteristics'!E:E,MATCH($C268,'Policy Characteristics'!$C:$C,0)))</f>
        <v/>
      </c>
      <c r="L268" s="293">
        <f>IF(ISBLANK(INDEX('Policy Characteristics'!F:F,MATCH($C268,'Policy Characteristics'!$C:$C,0))),"",INDEX('Policy Characteristics'!F:F,MATCH($C268,'Policy Characteristics'!$C:$C,0)))</f>
        <v>0</v>
      </c>
      <c r="M268" s="293">
        <f>IF(ISBLANK(INDEX('Policy Characteristics'!G:G,MATCH($C268,'Policy Characteristics'!$C:$C,0))),"",INDEX('Policy Characteristics'!G:G,MATCH($C268,'Policy Characteristics'!$C:$C,0)))</f>
        <v>1</v>
      </c>
      <c r="N268" s="293">
        <f>IF(ISBLANK(INDEX('Policy Characteristics'!H:H,MATCH($C268,'Policy Characteristics'!$C:$C,0))),"",INDEX('Policy Characteristics'!H:H,MATCH($C268,'Policy Characteristics'!$C:$C,0)))</f>
        <v>1</v>
      </c>
      <c r="O268" s="293" t="str">
        <f>IF(ISBLANK(INDEX('Policy Characteristics'!I:I,MATCH($C268,'Policy Characteristics'!$C:$C,0))),"",INDEX('Policy Characteristics'!I:I,MATCH($C268,'Policy Characteristics'!$C:$C,0)))</f>
        <v>on/off</v>
      </c>
      <c r="P268" s="293" t="str">
        <f>IF(ISBLANK(INDEX('Policy Characteristics'!J:J,MATCH($C268,'Policy Characteristics'!$C:$C,0))),"",INDEX('Policy Characteristics'!J:J,MATCH($C268,'Policy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8" s="293" t="str">
        <f>IF(ISBLANK(INDEX('Policy Characteristics'!K:K,MATCH($C268,'Policy Characteristics'!$C:$C,0))),"",INDEX('Policy Characteristics'!K:K,MATCH($C268,'Policy Characteristics'!$C:$C,0)))</f>
        <v/>
      </c>
      <c r="R268" s="293" t="str">
        <f>IF(ISBLANK(INDEX('Policy Characteristics'!L:L,MATCH($C268,'Policy Characteristics'!$C:$C,0))),"",INDEX('Policy Characteristics'!L:L,MATCH($C268,'Policy Characteristics'!$C:$C,0)))</f>
        <v/>
      </c>
    </row>
    <row r="269" spans="1:18" s="293" customFormat="1" x14ac:dyDescent="0.25">
      <c r="A269" s="293" t="str">
        <f>IF(ISBLANK(INDEX('Policy Characteristics'!A:A,MATCH($C269,'Policy Characteristics'!$C:$C,0))),"",INDEX('Policy Characteristics'!A:A,MATCH($C269,'Policy Characteristics'!$C:$C,0)))</f>
        <v>Electricity Supply</v>
      </c>
      <c r="B269" s="294" t="str">
        <f>IF(ISBLANK(INDEX('Policy Characteristics'!B:B,MATCH($C269,'Policy Characteristics'!$C:$C,0))),"",INDEX('Policy Characteristics'!B:B,MATCH($C269,'Policy Characteristics'!$C:$C,0)))</f>
        <v>Non BAU Mandated Capacity Construction</v>
      </c>
      <c r="C269" s="293" t="str">
        <f t="shared" si="22"/>
        <v>Boolean Use Non BAU Mandated Capacity Construction Schedule</v>
      </c>
      <c r="D269" s="299" t="s">
        <v>700</v>
      </c>
      <c r="E269" s="298"/>
      <c r="F269" s="299" t="s">
        <v>701</v>
      </c>
      <c r="G269" s="298"/>
      <c r="H269" s="20">
        <v>644</v>
      </c>
      <c r="I269" s="295" t="s">
        <v>634</v>
      </c>
      <c r="J269" s="296" t="str">
        <f>IF(ISBLANK(INDEX('Policy Characteristics'!D:D,MATCH($C269,'Policy Characteristics'!$C:$C,0))),"",INDEX('Policy Characteristics'!D:D,MATCH($C269,'Policy Characteristics'!$C:$C,0)))</f>
        <v>Non BAU Mandated Capacity Construction</v>
      </c>
      <c r="K269" s="293" t="str">
        <f>IF(ISBLANK(INDEX('Policy Characteristics'!E:E,MATCH($C269,'Policy Characteristics'!$C:$C,0))),"",INDEX('Policy Characteristics'!E:E,MATCH($C269,'Policy Characteristics'!$C:$C,0)))</f>
        <v/>
      </c>
      <c r="L269" s="293">
        <f>IF(ISBLANK(INDEX('Policy Characteristics'!F:F,MATCH($C269,'Policy Characteristics'!$C:$C,0))),"",INDEX('Policy Characteristics'!F:F,MATCH($C269,'Policy Characteristics'!$C:$C,0)))</f>
        <v>0</v>
      </c>
      <c r="M269" s="293">
        <f>IF(ISBLANK(INDEX('Policy Characteristics'!G:G,MATCH($C269,'Policy Characteristics'!$C:$C,0))),"",INDEX('Policy Characteristics'!G:G,MATCH($C269,'Policy Characteristics'!$C:$C,0)))</f>
        <v>1</v>
      </c>
      <c r="N269" s="293">
        <f>IF(ISBLANK(INDEX('Policy Characteristics'!H:H,MATCH($C269,'Policy Characteristics'!$C:$C,0))),"",INDEX('Policy Characteristics'!H:H,MATCH($C269,'Policy Characteristics'!$C:$C,0)))</f>
        <v>1</v>
      </c>
      <c r="O269" s="293" t="str">
        <f>IF(ISBLANK(INDEX('Policy Characteristics'!I:I,MATCH($C269,'Policy Characteristics'!$C:$C,0))),"",INDEX('Policy Characteristics'!I:I,MATCH($C269,'Policy Characteristics'!$C:$C,0)))</f>
        <v>on/off</v>
      </c>
      <c r="P269" s="293" t="str">
        <f>IF(ISBLANK(INDEX('Policy Characteristics'!J:J,MATCH($C269,'Policy Characteristics'!$C:$C,0))),"",INDEX('Policy Characteristics'!J:J,MATCH($C269,'Policy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69" s="293" t="str">
        <f>IF(ISBLANK(INDEX('Policy Characteristics'!K:K,MATCH($C269,'Policy Characteristics'!$C:$C,0))),"",INDEX('Policy Characteristics'!K:K,MATCH($C269,'Policy Characteristics'!$C:$C,0)))</f>
        <v/>
      </c>
      <c r="R269" s="293" t="str">
        <f>IF(ISBLANK(INDEX('Policy Characteristics'!L:L,MATCH($C269,'Policy Characteristics'!$C:$C,0))),"",INDEX('Policy Characteristics'!L:L,MATCH($C269,'Policy Characteristics'!$C:$C,0)))</f>
        <v/>
      </c>
    </row>
    <row r="270" spans="1:18" s="293" customFormat="1" x14ac:dyDescent="0.25">
      <c r="A270" s="293" t="str">
        <f>IF(ISBLANK(INDEX('Policy Characteristics'!A:A,MATCH($C270,'Policy Characteristics'!$C:$C,0))),"",INDEX('Policy Characteristics'!A:A,MATCH($C270,'Policy Characteristics'!$C:$C,0)))</f>
        <v>Electricity Supply</v>
      </c>
      <c r="B270" s="294" t="str">
        <f>IF(ISBLANK(INDEX('Policy Characteristics'!B:B,MATCH($C270,'Policy Characteristics'!$C:$C,0))),"",INDEX('Policy Characteristics'!B:B,MATCH($C270,'Policy Characteristics'!$C:$C,0)))</f>
        <v>Non BAU Mandated Capacity Construction</v>
      </c>
      <c r="C270" s="293" t="str">
        <f t="shared" si="22"/>
        <v>Boolean Use Non BAU Mandated Capacity Construction Schedule</v>
      </c>
      <c r="D270" s="299" t="s">
        <v>703</v>
      </c>
      <c r="E270" s="298"/>
      <c r="F270" s="299" t="s">
        <v>704</v>
      </c>
      <c r="G270" s="298"/>
      <c r="H270" s="20">
        <v>645</v>
      </c>
      <c r="I270" s="295" t="s">
        <v>634</v>
      </c>
      <c r="J270" s="296" t="str">
        <f>IF(ISBLANK(INDEX('Policy Characteristics'!D:D,MATCH($C270,'Policy Characteristics'!$C:$C,0))),"",INDEX('Policy Characteristics'!D:D,MATCH($C270,'Policy Characteristics'!$C:$C,0)))</f>
        <v>Non BAU Mandated Capacity Construction</v>
      </c>
      <c r="K270" s="293" t="str">
        <f>IF(ISBLANK(INDEX('Policy Characteristics'!E:E,MATCH($C270,'Policy Characteristics'!$C:$C,0))),"",INDEX('Policy Characteristics'!E:E,MATCH($C270,'Policy Characteristics'!$C:$C,0)))</f>
        <v/>
      </c>
      <c r="L270" s="293">
        <f>IF(ISBLANK(INDEX('Policy Characteristics'!F:F,MATCH($C270,'Policy Characteristics'!$C:$C,0))),"",INDEX('Policy Characteristics'!F:F,MATCH($C270,'Policy Characteristics'!$C:$C,0)))</f>
        <v>0</v>
      </c>
      <c r="M270" s="293">
        <f>IF(ISBLANK(INDEX('Policy Characteristics'!G:G,MATCH($C270,'Policy Characteristics'!$C:$C,0))),"",INDEX('Policy Characteristics'!G:G,MATCH($C270,'Policy Characteristics'!$C:$C,0)))</f>
        <v>1</v>
      </c>
      <c r="N270" s="293">
        <f>IF(ISBLANK(INDEX('Policy Characteristics'!H:H,MATCH($C270,'Policy Characteristics'!$C:$C,0))),"",INDEX('Policy Characteristics'!H:H,MATCH($C270,'Policy Characteristics'!$C:$C,0)))</f>
        <v>1</v>
      </c>
      <c r="O270" s="293" t="str">
        <f>IF(ISBLANK(INDEX('Policy Characteristics'!I:I,MATCH($C270,'Policy Characteristics'!$C:$C,0))),"",INDEX('Policy Characteristics'!I:I,MATCH($C270,'Policy Characteristics'!$C:$C,0)))</f>
        <v>on/off</v>
      </c>
      <c r="P270" s="293" t="str">
        <f>IF(ISBLANK(INDEX('Policy Characteristics'!J:J,MATCH($C270,'Policy Characteristics'!$C:$C,0))),"",INDEX('Policy Characteristics'!J:J,MATCH($C270,'Policy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0" s="293" t="str">
        <f>IF(ISBLANK(INDEX('Policy Characteristics'!K:K,MATCH($C270,'Policy Characteristics'!$C:$C,0))),"",INDEX('Policy Characteristics'!K:K,MATCH($C270,'Policy Characteristics'!$C:$C,0)))</f>
        <v/>
      </c>
      <c r="R270" s="293" t="str">
        <f>IF(ISBLANK(INDEX('Policy Characteristics'!L:L,MATCH($C270,'Policy Characteristics'!$C:$C,0))),"",INDEX('Policy Characteristics'!L:L,MATCH($C270,'Policy Characteristics'!$C:$C,0)))</f>
        <v/>
      </c>
    </row>
    <row r="271" spans="1:18" s="293" customFormat="1" x14ac:dyDescent="0.25">
      <c r="A271" s="293" t="str">
        <f>IF(ISBLANK(INDEX('Policy Characteristics'!A:A,MATCH($C271,'Policy Characteristics'!$C:$C,0))),"",INDEX('Policy Characteristics'!A:A,MATCH($C271,'Policy Characteristics'!$C:$C,0)))</f>
        <v>Electricity Supply</v>
      </c>
      <c r="B271" s="294" t="str">
        <f>IF(ISBLANK(INDEX('Policy Characteristics'!B:B,MATCH($C271,'Policy Characteristics'!$C:$C,0))),"",INDEX('Policy Characteristics'!B:B,MATCH($C271,'Policy Characteristics'!$C:$C,0)))</f>
        <v>Non BAU Mandated Capacity Construction</v>
      </c>
      <c r="C271" s="293" t="str">
        <f t="shared" si="22"/>
        <v>Boolean Use Non BAU Mandated Capacity Construction Schedule</v>
      </c>
      <c r="D271" s="299" t="s">
        <v>705</v>
      </c>
      <c r="E271" s="298"/>
      <c r="F271" s="299" t="s">
        <v>706</v>
      </c>
      <c r="G271" s="298"/>
      <c r="H271" s="20">
        <v>646</v>
      </c>
      <c r="I271" s="295" t="s">
        <v>634</v>
      </c>
      <c r="J271" s="296" t="str">
        <f>IF(ISBLANK(INDEX('Policy Characteristics'!D:D,MATCH($C271,'Policy Characteristics'!$C:$C,0))),"",INDEX('Policy Characteristics'!D:D,MATCH($C271,'Policy Characteristics'!$C:$C,0)))</f>
        <v>Non BAU Mandated Capacity Construction</v>
      </c>
      <c r="K271" s="293" t="str">
        <f>IF(ISBLANK(INDEX('Policy Characteristics'!E:E,MATCH($C271,'Policy Characteristics'!$C:$C,0))),"",INDEX('Policy Characteristics'!E:E,MATCH($C271,'Policy Characteristics'!$C:$C,0)))</f>
        <v/>
      </c>
      <c r="L271" s="293">
        <f>IF(ISBLANK(INDEX('Policy Characteristics'!F:F,MATCH($C271,'Policy Characteristics'!$C:$C,0))),"",INDEX('Policy Characteristics'!F:F,MATCH($C271,'Policy Characteristics'!$C:$C,0)))</f>
        <v>0</v>
      </c>
      <c r="M271" s="293">
        <f>IF(ISBLANK(INDEX('Policy Characteristics'!G:G,MATCH($C271,'Policy Characteristics'!$C:$C,0))),"",INDEX('Policy Characteristics'!G:G,MATCH($C271,'Policy Characteristics'!$C:$C,0)))</f>
        <v>1</v>
      </c>
      <c r="N271" s="293">
        <f>IF(ISBLANK(INDEX('Policy Characteristics'!H:H,MATCH($C271,'Policy Characteristics'!$C:$C,0))),"",INDEX('Policy Characteristics'!H:H,MATCH($C271,'Policy Characteristics'!$C:$C,0)))</f>
        <v>1</v>
      </c>
      <c r="O271" s="293" t="str">
        <f>IF(ISBLANK(INDEX('Policy Characteristics'!I:I,MATCH($C271,'Policy Characteristics'!$C:$C,0))),"",INDEX('Policy Characteristics'!I:I,MATCH($C271,'Policy Characteristics'!$C:$C,0)))</f>
        <v>on/off</v>
      </c>
      <c r="P271" s="293" t="str">
        <f>IF(ISBLANK(INDEX('Policy Characteristics'!J:J,MATCH($C271,'Policy Characteristics'!$C:$C,0))),"",INDEX('Policy Characteristics'!J:J,MATCH($C271,'Policy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1" s="293" t="str">
        <f>IF(ISBLANK(INDEX('Policy Characteristics'!K:K,MATCH($C271,'Policy Characteristics'!$C:$C,0))),"",INDEX('Policy Characteristics'!K:K,MATCH($C271,'Policy Characteristics'!$C:$C,0)))</f>
        <v/>
      </c>
      <c r="R271" s="293" t="str">
        <f>IF(ISBLANK(INDEX('Policy Characteristics'!L:L,MATCH($C271,'Policy Characteristics'!$C:$C,0))),"",INDEX('Policy Characteristics'!L:L,MATCH($C271,'Policy Characteristics'!$C:$C,0)))</f>
        <v/>
      </c>
    </row>
    <row r="272" spans="1:18" s="293" customFormat="1" x14ac:dyDescent="0.25">
      <c r="A272" s="293" t="str">
        <f>IF(ISBLANK(INDEX('Policy Characteristics'!A:A,MATCH($C272,'Policy Characteristics'!$C:$C,0))),"",INDEX('Policy Characteristics'!A:A,MATCH($C272,'Policy Characteristics'!$C:$C,0)))</f>
        <v>Electricity Supply</v>
      </c>
      <c r="B272" s="294" t="str">
        <f>IF(ISBLANK(INDEX('Policy Characteristics'!B:B,MATCH($C272,'Policy Characteristics'!$C:$C,0))),"",INDEX('Policy Characteristics'!B:B,MATCH($C272,'Policy Characteristics'!$C:$C,0)))</f>
        <v>Non BAU Mandated Capacity Construction</v>
      </c>
      <c r="C272" s="293" t="str">
        <f t="shared" si="22"/>
        <v>Boolean Use Non BAU Mandated Capacity Construction Schedule</v>
      </c>
      <c r="D272" s="299" t="s">
        <v>707</v>
      </c>
      <c r="E272" s="298"/>
      <c r="F272" s="299" t="s">
        <v>708</v>
      </c>
      <c r="G272" s="298"/>
      <c r="H272" s="20">
        <v>647</v>
      </c>
      <c r="I272" s="295" t="s">
        <v>634</v>
      </c>
      <c r="J272" s="296" t="str">
        <f>IF(ISBLANK(INDEX('Policy Characteristics'!D:D,MATCH($C272,'Policy Characteristics'!$C:$C,0))),"",INDEX('Policy Characteristics'!D:D,MATCH($C272,'Policy Characteristics'!$C:$C,0)))</f>
        <v>Non BAU Mandated Capacity Construction</v>
      </c>
      <c r="K272" s="293" t="str">
        <f>IF(ISBLANK(INDEX('Policy Characteristics'!E:E,MATCH($C272,'Policy Characteristics'!$C:$C,0))),"",INDEX('Policy Characteristics'!E:E,MATCH($C272,'Policy Characteristics'!$C:$C,0)))</f>
        <v/>
      </c>
      <c r="L272" s="293">
        <f>IF(ISBLANK(INDEX('Policy Characteristics'!F:F,MATCH($C272,'Policy Characteristics'!$C:$C,0))),"",INDEX('Policy Characteristics'!F:F,MATCH($C272,'Policy Characteristics'!$C:$C,0)))</f>
        <v>0</v>
      </c>
      <c r="M272" s="293">
        <f>IF(ISBLANK(INDEX('Policy Characteristics'!G:G,MATCH($C272,'Policy Characteristics'!$C:$C,0))),"",INDEX('Policy Characteristics'!G:G,MATCH($C272,'Policy Characteristics'!$C:$C,0)))</f>
        <v>1</v>
      </c>
      <c r="N272" s="293">
        <f>IF(ISBLANK(INDEX('Policy Characteristics'!H:H,MATCH($C272,'Policy Characteristics'!$C:$C,0))),"",INDEX('Policy Characteristics'!H:H,MATCH($C272,'Policy Characteristics'!$C:$C,0)))</f>
        <v>1</v>
      </c>
      <c r="O272" s="293" t="str">
        <f>IF(ISBLANK(INDEX('Policy Characteristics'!I:I,MATCH($C272,'Policy Characteristics'!$C:$C,0))),"",INDEX('Policy Characteristics'!I:I,MATCH($C272,'Policy Characteristics'!$C:$C,0)))</f>
        <v>on/off</v>
      </c>
      <c r="P272" s="293" t="str">
        <f>IF(ISBLANK(INDEX('Policy Characteristics'!J:J,MATCH($C272,'Policy Characteristics'!$C:$C,0))),"",INDEX('Policy Characteristics'!J:J,MATCH($C272,'Policy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2" s="293" t="str">
        <f>IF(ISBLANK(INDEX('Policy Characteristics'!K:K,MATCH($C272,'Policy Characteristics'!$C:$C,0))),"",INDEX('Policy Characteristics'!K:K,MATCH($C272,'Policy Characteristics'!$C:$C,0)))</f>
        <v/>
      </c>
      <c r="R272" s="293" t="str">
        <f>IF(ISBLANK(INDEX('Policy Characteristics'!L:L,MATCH($C272,'Policy Characteristics'!$C:$C,0))),"",INDEX('Policy Characteristics'!L:L,MATCH($C272,'Policy Characteristics'!$C:$C,0)))</f>
        <v/>
      </c>
    </row>
    <row r="273" spans="1:18" s="293" customFormat="1" x14ac:dyDescent="0.25">
      <c r="A273" s="293" t="str">
        <f>IF(ISBLANK(INDEX('Policy Characteristics'!A:A,MATCH($C273,'Policy Characteristics'!$C:$C,0))),"",INDEX('Policy Characteristics'!A:A,MATCH($C273,'Policy Characteristics'!$C:$C,0)))</f>
        <v>Electricity Supply</v>
      </c>
      <c r="B273" s="294" t="str">
        <f>IF(ISBLANK(INDEX('Policy Characteristics'!B:B,MATCH($C273,'Policy Characteristics'!$C:$C,0))),"",INDEX('Policy Characteristics'!B:B,MATCH($C273,'Policy Characteristics'!$C:$C,0)))</f>
        <v>Non BAU Mandated Capacity Construction</v>
      </c>
      <c r="C273" s="293" t="str">
        <f t="shared" si="22"/>
        <v>Boolean Use Non BAU Mandated Capacity Construction Schedule</v>
      </c>
      <c r="D273" s="299" t="s">
        <v>709</v>
      </c>
      <c r="E273" s="298"/>
      <c r="F273" s="299" t="s">
        <v>710</v>
      </c>
      <c r="G273" s="298"/>
      <c r="H273" s="20">
        <v>648</v>
      </c>
      <c r="I273" s="295" t="s">
        <v>634</v>
      </c>
      <c r="J273" s="296" t="str">
        <f>IF(ISBLANK(INDEX('Policy Characteristics'!D:D,MATCH($C273,'Policy Characteristics'!$C:$C,0))),"",INDEX('Policy Characteristics'!D:D,MATCH($C273,'Policy Characteristics'!$C:$C,0)))</f>
        <v>Non BAU Mandated Capacity Construction</v>
      </c>
      <c r="K273" s="293" t="str">
        <f>IF(ISBLANK(INDEX('Policy Characteristics'!E:E,MATCH($C273,'Policy Characteristics'!$C:$C,0))),"",INDEX('Policy Characteristics'!E:E,MATCH($C273,'Policy Characteristics'!$C:$C,0)))</f>
        <v/>
      </c>
      <c r="L273" s="293">
        <f>IF(ISBLANK(INDEX('Policy Characteristics'!F:F,MATCH($C273,'Policy Characteristics'!$C:$C,0))),"",INDEX('Policy Characteristics'!F:F,MATCH($C273,'Policy Characteristics'!$C:$C,0)))</f>
        <v>0</v>
      </c>
      <c r="M273" s="293">
        <f>IF(ISBLANK(INDEX('Policy Characteristics'!G:G,MATCH($C273,'Policy Characteristics'!$C:$C,0))),"",INDEX('Policy Characteristics'!G:G,MATCH($C273,'Policy Characteristics'!$C:$C,0)))</f>
        <v>1</v>
      </c>
      <c r="N273" s="293">
        <f>IF(ISBLANK(INDEX('Policy Characteristics'!H:H,MATCH($C273,'Policy Characteristics'!$C:$C,0))),"",INDEX('Policy Characteristics'!H:H,MATCH($C273,'Policy Characteristics'!$C:$C,0)))</f>
        <v>1</v>
      </c>
      <c r="O273" s="293" t="str">
        <f>IF(ISBLANK(INDEX('Policy Characteristics'!I:I,MATCH($C273,'Policy Characteristics'!$C:$C,0))),"",INDEX('Policy Characteristics'!I:I,MATCH($C273,'Policy Characteristics'!$C:$C,0)))</f>
        <v>on/off</v>
      </c>
      <c r="P273" s="293" t="str">
        <f>IF(ISBLANK(INDEX('Policy Characteristics'!J:J,MATCH($C273,'Policy Characteristics'!$C:$C,0))),"",INDEX('Policy Characteristics'!J:J,MATCH($C273,'Policy Characteristics'!$C:$C,0)))</f>
        <v>**Description:** The BAU case includes all planned capacity additions. This policy blocks all planned additions of the selected type(s) that have not already received regulatory approval. // **Guidance for setting values:** // **Natural Gas Nonpeaker:** This policy levers blocks roughly 15 GW of new natural gas between now and 2025. // **Offshore Wind:** When used in the context of the NDC scenario from the USA EPS Model, this policy results in roughly 30 GW of offshore wind by 2030 and 215 GW of offshore wind by 2050.</v>
      </c>
      <c r="Q273" s="293" t="str">
        <f>IF(ISBLANK(INDEX('Policy Characteristics'!K:K,MATCH($C273,'Policy Characteristics'!$C:$C,0))),"",INDEX('Policy Characteristics'!K:K,MATCH($C273,'Policy Characteristics'!$C:$C,0)))</f>
        <v/>
      </c>
      <c r="R273" s="293" t="str">
        <f>IF(ISBLANK(INDEX('Policy Characteristics'!L:L,MATCH($C273,'Policy Characteristics'!$C:$C,0))),"",INDEX('Policy Characteristics'!L:L,MATCH($C273,'Policy Characteristics'!$C:$C,0)))</f>
        <v/>
      </c>
    </row>
    <row r="274" spans="1:18" s="293" customFormat="1" x14ac:dyDescent="0.25">
      <c r="A274" s="293" t="str">
        <f>IF(ISBLANK(INDEX('Policy Characteristics'!A:A,MATCH($C274,'Policy Characteristics'!$C:$C,0))),"",INDEX('Policy Characteristics'!A:A,MATCH($C274,'Policy Characteristics'!$C:$C,0)))</f>
        <v>Electricity Supply</v>
      </c>
      <c r="B274" s="294" t="str">
        <f>IF(ISBLANK(INDEX('Policy Characteristics'!B:B,MATCH($C274,'Policy Characteristics'!$C:$C,0))),"",INDEX('Policy Characteristics'!B:B,MATCH($C274,'Policy Characteristics'!$C:$C,0)))</f>
        <v>Non BAU RPS Qualifying Resources</v>
      </c>
      <c r="C274" t="s">
        <v>278</v>
      </c>
      <c r="D274" s="298"/>
      <c r="E274" s="298"/>
      <c r="F274" s="298"/>
      <c r="G274" s="298"/>
      <c r="H274" s="20">
        <v>649</v>
      </c>
      <c r="I274" s="295" t="s">
        <v>634</v>
      </c>
      <c r="J274" s="296" t="str">
        <f>IF(ISBLANK(INDEX('Policy Characteristics'!D:D,MATCH($C274,'Policy Characteristics'!$C:$C,0))),"",INDEX('Policy Characteristics'!D:D,MATCH($C274,'Policy Characteristics'!$C:$C,0)))</f>
        <v>Non BAU RPS Qualifying Resources</v>
      </c>
      <c r="K274" s="293" t="str">
        <f>IF(ISBLANK(INDEX('Policy Characteristics'!E:E,MATCH($C274,'Policy Characteristics'!$C:$C,0))),"",INDEX('Policy Characteristics'!E:E,MATCH($C274,'Policy Characteristics'!$C:$C,0)))</f>
        <v>elec non BAU RPS qualifying resources</v>
      </c>
      <c r="L274" s="293">
        <f>IF(ISBLANK(INDEX('Policy Characteristics'!F:F,MATCH($C274,'Policy Characteristics'!$C:$C,0))),"",INDEX('Policy Characteristics'!F:F,MATCH($C274,'Policy Characteristics'!$C:$C,0)))</f>
        <v>0</v>
      </c>
      <c r="M274" s="293">
        <f>IF(ISBLANK(INDEX('Policy Characteristics'!G:G,MATCH($C274,'Policy Characteristics'!$C:$C,0))),"",INDEX('Policy Characteristics'!G:G,MATCH($C274,'Policy Characteristics'!$C:$C,0)))</f>
        <v>1</v>
      </c>
      <c r="N274" s="293">
        <f>IF(ISBLANK(INDEX('Policy Characteristics'!H:H,MATCH($C274,'Policy Characteristics'!$C:$C,0))),"",INDEX('Policy Characteristics'!H:H,MATCH($C274,'Policy Characteristics'!$C:$C,0)))</f>
        <v>1</v>
      </c>
      <c r="O274" s="293" t="str">
        <f>IF(ISBLANK(INDEX('Policy Characteristics'!I:I,MATCH($C274,'Policy Characteristics'!$C:$C,0))),"",INDEX('Policy Characteristics'!I:I,MATCH($C274,'Policy Characteristics'!$C:$C,0)))</f>
        <v>on/off</v>
      </c>
      <c r="P274" s="293" t="str">
        <f>IF(ISBLANK(INDEX('Policy Characteristics'!J:J,MATCH($C274,'Policy Characteristics'!$C:$C,0))),"",INDEX('Policy Characteristics'!J:J,MATCH($C274,'Policy Characteristics'!$C:$C,0)))</f>
        <v/>
      </c>
      <c r="Q274" s="293" t="str">
        <f>IF(ISBLANK(INDEX('Policy Characteristics'!K:K,MATCH($C274,'Policy Characteristics'!$C:$C,0))),"",INDEX('Policy Characteristics'!K:K,MATCH($C274,'Policy Characteristics'!$C:$C,0)))</f>
        <v/>
      </c>
      <c r="R274" s="293" t="str">
        <f>IF(ISBLANK(INDEX('Policy Characteristics'!L:L,MATCH($C274,'Policy Characteristics'!$C:$C,0))),"",INDEX('Policy Characteristics'!L:L,MATCH($C274,'Policy Characteristics'!$C:$C,0)))</f>
        <v/>
      </c>
    </row>
    <row r="275" spans="1:18" s="293" customFormat="1" x14ac:dyDescent="0.25">
      <c r="A275" s="293" t="str">
        <f>IF(ISBLANK(INDEX('Policy Characteristics'!A:A,MATCH($C275,'Policy Characteristics'!$C:$C,0))),"",INDEX('Policy Characteristics'!A:A,MATCH($C275,'Policy Characteristics'!$C:$C,0)))</f>
        <v>Electricity Supply</v>
      </c>
      <c r="B275" s="294" t="str">
        <f>IF(ISBLANK(INDEX('Policy Characteristics'!B:B,MATCH($C275,'Policy Characteristics'!$C:$C,0))),"",INDEX('Policy Characteristics'!B:B,MATCH($C275,'Policy Characteristics'!$C:$C,0)))</f>
        <v>Nuclear Plant Lifetime Extension</v>
      </c>
      <c r="C275" t="s">
        <v>281</v>
      </c>
      <c r="D275" s="299"/>
      <c r="E275" s="300"/>
      <c r="F275" s="299"/>
      <c r="G275" s="300"/>
      <c r="H275" s="20">
        <v>35</v>
      </c>
      <c r="I275" s="297" t="s">
        <v>634</v>
      </c>
      <c r="J275" s="296" t="str">
        <f>IF(ISBLANK(INDEX('Policy Characteristics'!D:D,MATCH($C275,'Policy Characteristics'!$C:$C,0))),"",INDEX('Policy Characteristics'!D:D,MATCH($C275,'Policy Characteristics'!$C:$C,0)))</f>
        <v>Nuclear Lifetime Extension</v>
      </c>
      <c r="K275" s="293" t="str">
        <f>IF(ISBLANK(INDEX('Policy Characteristics'!E:E,MATCH($C275,'Policy Characteristics'!$C:$C,0))),"",INDEX('Policy Characteristics'!E:E,MATCH($C275,'Policy Characteristics'!$C:$C,0)))</f>
        <v/>
      </c>
      <c r="L275" s="293">
        <f>IF(ISBLANK(INDEX('Policy Characteristics'!F:F,MATCH($C275,'Policy Characteristics'!$C:$C,0))),"",INDEX('Policy Characteristics'!F:F,MATCH($C275,'Policy Characteristics'!$C:$C,0)))</f>
        <v>0</v>
      </c>
      <c r="M275" s="293">
        <f>IF(ISBLANK(INDEX('Policy Characteristics'!G:G,MATCH($C275,'Policy Characteristics'!$C:$C,0))),"",INDEX('Policy Characteristics'!G:G,MATCH($C275,'Policy Characteristics'!$C:$C,0)))</f>
        <v>20</v>
      </c>
      <c r="N275" s="293">
        <f>IF(ISBLANK(INDEX('Policy Characteristics'!H:H,MATCH($C275,'Policy Characteristics'!$C:$C,0))),"",INDEX('Policy Characteristics'!H:H,MATCH($C275,'Policy Characteristics'!$C:$C,0)))</f>
        <v>1</v>
      </c>
      <c r="O275" s="293" t="str">
        <f>IF(ISBLANK(INDEX('Policy Characteristics'!I:I,MATCH($C275,'Policy Characteristics'!$C:$C,0))),"",INDEX('Policy Characteristics'!I:I,MATCH($C275,'Policy Characteristics'!$C:$C,0)))</f>
        <v>year(s)</v>
      </c>
      <c r="P275" s="293" t="str">
        <f>IF(ISBLANK(INDEX('Policy Characteristics'!J:J,MATCH($C275,'Policy Characteristics'!$C:$C,0))),"",INDEX('Policy Characteristics'!J:J,MATCH($C275,'Policy Characteristics'!$C:$C,0)))</f>
        <v>**Description:** This policy extends the lifetime of all nuclear plants by the specified number of years.</v>
      </c>
      <c r="Q275" s="293" t="str">
        <f>IF(ISBLANK(INDEX('Policy Characteristics'!K:K,MATCH($C275,'Policy Characteristics'!$C:$C,0))),"",INDEX('Policy Characteristics'!K:K,MATCH($C275,'Policy Characteristics'!$C:$C,0)))</f>
        <v>electricity-sector-main.html#life-ext</v>
      </c>
      <c r="R275" s="293" t="str">
        <f>IF(ISBLANK(INDEX('Policy Characteristics'!L:L,MATCH($C275,'Policy Characteristics'!$C:$C,0))),"",INDEX('Policy Characteristics'!L:L,MATCH($C275,'Policy Characteristics'!$C:$C,0)))</f>
        <v>nuclear-lifetime-extension.html</v>
      </c>
    </row>
    <row r="276" spans="1:18" s="275" customFormat="1" x14ac:dyDescent="0.25">
      <c r="A276" s="293" t="str">
        <f>IF(ISBLANK(INDEX('Policy Characteristics'!A:A,MATCH($C276,'Policy Characteristics'!$C:$C,0))),"",INDEX('Policy Characteristics'!A:A,MATCH($C276,'Policy Characteristics'!$C:$C,0)))</f>
        <v>Electricity Supply</v>
      </c>
      <c r="B276" s="294" t="str">
        <f>IF(ISBLANK(INDEX('Policy Characteristics'!B:B,MATCH($C276,'Policy Characteristics'!$C:$C,0))),"",INDEX('Policy Characteristics'!B:B,MATCH($C276,'Policy Characteristics'!$C:$C,0)))</f>
        <v>Reduce Plant Downtime</v>
      </c>
      <c r="C276" s="275" t="s">
        <v>289</v>
      </c>
      <c r="D276" s="299" t="s">
        <v>678</v>
      </c>
      <c r="E276" s="299" t="s">
        <v>711</v>
      </c>
      <c r="F276" s="298"/>
      <c r="G276" s="299"/>
      <c r="H276" s="255">
        <v>650</v>
      </c>
      <c r="I276" s="297" t="s">
        <v>634</v>
      </c>
      <c r="J276" s="296" t="str">
        <f>IF(ISBLANK(INDEX('Policy Characteristics'!D:D,MATCH($C276,'Policy Characteristics'!$C:$C,0))),"",INDEX('Policy Characteristics'!D:D,MATCH($C276,'Policy Characteristics'!$C:$C,0)))</f>
        <v>Reduce Plant Downtime</v>
      </c>
      <c r="K276" s="293" t="str">
        <f>IF(ISBLANK(INDEX('Policy Characteristics'!E:E,MATCH($C276,'Policy Characteristics'!$C:$C,0))),"",INDEX('Policy Characteristics'!E:E,MATCH($C276,'Policy Characteristics'!$C:$C,0)))</f>
        <v>elec reduce plant downtime</v>
      </c>
      <c r="L276" s="237">
        <f>IF(ISBLANK(INDEX('Policy Characteristics'!F:F,MATCH($C276,'Policy Characteristics'!$C:$C,0))),"",INDEX('Policy Characteristics'!F:F,MATCH($C276,'Policy Characteristics'!$C:$C,0)))</f>
        <v>0</v>
      </c>
      <c r="M276" s="237">
        <f>IF(ISBLANK(INDEX('Policy Characteristics'!G:G,MATCH($C276,'Policy Characteristics'!$C:$C,0))),"",INDEX('Policy Characteristics'!G:G,MATCH($C276,'Policy Characteristics'!$C:$C,0)))</f>
        <v>0.6</v>
      </c>
      <c r="N276" s="237">
        <f>IF(ISBLANK(INDEX('Policy Characteristics'!H:H,MATCH($C276,'Policy Characteristics'!$C:$C,0))),"",INDEX('Policy Characteristics'!H:H,MATCH($C276,'Policy Characteristics'!$C:$C,0)))</f>
        <v>0.01</v>
      </c>
      <c r="O276" s="293" t="str">
        <f>IF(ISBLANK(INDEX('Policy Characteristics'!I:I,MATCH($C276,'Policy Characteristics'!$C:$C,0))),"",INDEX('Policy Characteristics'!I:I,MATCH($C276,'Policy Characteristics'!$C:$C,0)))</f>
        <v>% reduction in downtime</v>
      </c>
      <c r="P276" s="29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93" t="str">
        <f>IF(ISBLANK(INDEX('Policy Characteristics'!K:K,MATCH($C276,'Policy Characteristics'!$C:$C,0))),"",INDEX('Policy Characteristics'!K:K,MATCH($C276,'Policy Characteristics'!$C:$C,0)))</f>
        <v>electricity-sector-main.html#red-downtime</v>
      </c>
      <c r="R276" s="293" t="str">
        <f>IF(ISBLANK(INDEX('Policy Characteristics'!L:L,MATCH($C276,'Policy Characteristics'!$C:$C,0))),"",INDEX('Policy Characteristics'!L:L,MATCH($C276,'Policy Characteristics'!$C:$C,0)))</f>
        <v>reduce-downtime.html</v>
      </c>
    </row>
    <row r="277" spans="1:18" s="275" customFormat="1" x14ac:dyDescent="0.25">
      <c r="A277" s="293" t="str">
        <f>IF(ISBLANK(INDEX('Policy Characteristics'!A:A,MATCH($C277,'Policy Characteristics'!$C:$C,0))),"",INDEX('Policy Characteristics'!A:A,MATCH($C277,'Policy Characteristics'!$C:$C,0)))</f>
        <v>Electricity Supply</v>
      </c>
      <c r="B277" s="294" t="str">
        <f>IF(ISBLANK(INDEX('Policy Characteristics'!B:B,MATCH($C277,'Policy Characteristics'!$C:$C,0))),"",INDEX('Policy Characteristics'!B:B,MATCH($C277,'Policy Characteristics'!$C:$C,0)))</f>
        <v>Reduce Plant Downtime</v>
      </c>
      <c r="C277" s="254" t="str">
        <f t="shared" ref="C277:C306" si="23">C$276</f>
        <v>Percentage Reduction in Plant Downtime</v>
      </c>
      <c r="D277" s="299" t="s">
        <v>678</v>
      </c>
      <c r="E277" s="299" t="s">
        <v>712</v>
      </c>
      <c r="F277" s="298"/>
      <c r="G277" s="299"/>
      <c r="H277" s="255">
        <v>651</v>
      </c>
      <c r="I277" s="297" t="s">
        <v>634</v>
      </c>
      <c r="J277" s="296" t="str">
        <f>IF(ISBLANK(INDEX('Policy Characteristics'!D:D,MATCH($C277,'Policy Characteristics'!$C:$C,0))),"",INDEX('Policy Characteristics'!D:D,MATCH($C277,'Policy Characteristics'!$C:$C,0)))</f>
        <v>Reduce Plant Downtime</v>
      </c>
      <c r="K277" s="293" t="str">
        <f>IF(ISBLANK(INDEX('Policy Characteristics'!E:E,MATCH($C277,'Policy Characteristics'!$C:$C,0))),"",INDEX('Policy Characteristics'!E:E,MATCH($C277,'Policy Characteristics'!$C:$C,0)))</f>
        <v>elec reduce plant downtime</v>
      </c>
      <c r="L277" s="237">
        <f>IF(ISBLANK(INDEX('Policy Characteristics'!F:F,MATCH($C277,'Policy Characteristics'!$C:$C,0))),"",INDEX('Policy Characteristics'!F:F,MATCH($C277,'Policy Characteristics'!$C:$C,0)))</f>
        <v>0</v>
      </c>
      <c r="M277" s="237">
        <f>IF(ISBLANK(INDEX('Policy Characteristics'!G:G,MATCH($C277,'Policy Characteristics'!$C:$C,0))),"",INDEX('Policy Characteristics'!G:G,MATCH($C277,'Policy Characteristics'!$C:$C,0)))</f>
        <v>0.6</v>
      </c>
      <c r="N277" s="237">
        <f>IF(ISBLANK(INDEX('Policy Characteristics'!H:H,MATCH($C277,'Policy Characteristics'!$C:$C,0))),"",INDEX('Policy Characteristics'!H:H,MATCH($C277,'Policy Characteristics'!$C:$C,0)))</f>
        <v>0.01</v>
      </c>
      <c r="O277" s="293" t="str">
        <f>IF(ISBLANK(INDEX('Policy Characteristics'!I:I,MATCH($C277,'Policy Characteristics'!$C:$C,0))),"",INDEX('Policy Characteristics'!I:I,MATCH($C277,'Policy Characteristics'!$C:$C,0)))</f>
        <v>% reduction in downtime</v>
      </c>
      <c r="P277" s="29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93" t="str">
        <f>IF(ISBLANK(INDEX('Policy Characteristics'!K:K,MATCH($C277,'Policy Characteristics'!$C:$C,0))),"",INDEX('Policy Characteristics'!K:K,MATCH($C277,'Policy Characteristics'!$C:$C,0)))</f>
        <v>electricity-sector-main.html#red-downtime</v>
      </c>
      <c r="R277" s="293" t="str">
        <f>IF(ISBLANK(INDEX('Policy Characteristics'!L:L,MATCH($C277,'Policy Characteristics'!$C:$C,0))),"",INDEX('Policy Characteristics'!L:L,MATCH($C277,'Policy Characteristics'!$C:$C,0)))</f>
        <v>reduce-downtime.html</v>
      </c>
    </row>
    <row r="278" spans="1:18" s="275" customFormat="1" x14ac:dyDescent="0.25">
      <c r="A278" s="293" t="str">
        <f>IF(ISBLANK(INDEX('Policy Characteristics'!A:A,MATCH($C278,'Policy Characteristics'!$C:$C,0))),"",INDEX('Policy Characteristics'!A:A,MATCH($C278,'Policy Characteristics'!$C:$C,0)))</f>
        <v>Electricity Supply</v>
      </c>
      <c r="B278" s="294" t="str">
        <f>IF(ISBLANK(INDEX('Policy Characteristics'!B:B,MATCH($C278,'Policy Characteristics'!$C:$C,0))),"",INDEX('Policy Characteristics'!B:B,MATCH($C278,'Policy Characteristics'!$C:$C,0)))</f>
        <v>Reduce Plant Downtime</v>
      </c>
      <c r="C278" s="254" t="str">
        <f t="shared" si="23"/>
        <v>Percentage Reduction in Plant Downtime</v>
      </c>
      <c r="D278" s="299" t="s">
        <v>678</v>
      </c>
      <c r="E278" s="299" t="s">
        <v>713</v>
      </c>
      <c r="F278" s="298"/>
      <c r="G278" s="299"/>
      <c r="H278" s="255">
        <v>652</v>
      </c>
      <c r="I278" s="297" t="s">
        <v>634</v>
      </c>
      <c r="J278" s="296" t="str">
        <f>IF(ISBLANK(INDEX('Policy Characteristics'!D:D,MATCH($C278,'Policy Characteristics'!$C:$C,0))),"",INDEX('Policy Characteristics'!D:D,MATCH($C278,'Policy Characteristics'!$C:$C,0)))</f>
        <v>Reduce Plant Downtime</v>
      </c>
      <c r="K278" s="293" t="str">
        <f>IF(ISBLANK(INDEX('Policy Characteristics'!E:E,MATCH($C278,'Policy Characteristics'!$C:$C,0))),"",INDEX('Policy Characteristics'!E:E,MATCH($C278,'Policy Characteristics'!$C:$C,0)))</f>
        <v>elec reduce plant downtime</v>
      </c>
      <c r="L278" s="237">
        <f>IF(ISBLANK(INDEX('Policy Characteristics'!F:F,MATCH($C278,'Policy Characteristics'!$C:$C,0))),"",INDEX('Policy Characteristics'!F:F,MATCH($C278,'Policy Characteristics'!$C:$C,0)))</f>
        <v>0</v>
      </c>
      <c r="M278" s="237">
        <f>IF(ISBLANK(INDEX('Policy Characteristics'!G:G,MATCH($C278,'Policy Characteristics'!$C:$C,0))),"",INDEX('Policy Characteristics'!G:G,MATCH($C278,'Policy Characteristics'!$C:$C,0)))</f>
        <v>0.6</v>
      </c>
      <c r="N278" s="237">
        <f>IF(ISBLANK(INDEX('Policy Characteristics'!H:H,MATCH($C278,'Policy Characteristics'!$C:$C,0))),"",INDEX('Policy Characteristics'!H:H,MATCH($C278,'Policy Characteristics'!$C:$C,0)))</f>
        <v>0.01</v>
      </c>
      <c r="O278" s="293" t="str">
        <f>IF(ISBLANK(INDEX('Policy Characteristics'!I:I,MATCH($C278,'Policy Characteristics'!$C:$C,0))),"",INDEX('Policy Characteristics'!I:I,MATCH($C278,'Policy Characteristics'!$C:$C,0)))</f>
        <v>% reduction in downtime</v>
      </c>
      <c r="P278" s="29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93" t="str">
        <f>IF(ISBLANK(INDEX('Policy Characteristics'!K:K,MATCH($C278,'Policy Characteristics'!$C:$C,0))),"",INDEX('Policy Characteristics'!K:K,MATCH($C278,'Policy Characteristics'!$C:$C,0)))</f>
        <v>electricity-sector-main.html#red-downtime</v>
      </c>
      <c r="R278" s="293" t="str">
        <f>IF(ISBLANK(INDEX('Policy Characteristics'!L:L,MATCH($C278,'Policy Characteristics'!$C:$C,0))),"",INDEX('Policy Characteristics'!L:L,MATCH($C278,'Policy Characteristics'!$C:$C,0)))</f>
        <v>reduce-downtime.html</v>
      </c>
    </row>
    <row r="279" spans="1:18" s="275" customFormat="1" x14ac:dyDescent="0.25">
      <c r="A279" s="293" t="str">
        <f>IF(ISBLANK(INDEX('Policy Characteristics'!A:A,MATCH($C279,'Policy Characteristics'!$C:$C,0))),"",INDEX('Policy Characteristics'!A:A,MATCH($C279,'Policy Characteristics'!$C:$C,0)))</f>
        <v>Electricity Supply</v>
      </c>
      <c r="B279" s="294" t="str">
        <f>IF(ISBLANK(INDEX('Policy Characteristics'!B:B,MATCH($C279,'Policy Characteristics'!$C:$C,0))),"",INDEX('Policy Characteristics'!B:B,MATCH($C279,'Policy Characteristics'!$C:$C,0)))</f>
        <v>Reduce Plant Downtime</v>
      </c>
      <c r="C279" s="254" t="str">
        <f t="shared" si="23"/>
        <v>Percentage Reduction in Plant Downtime</v>
      </c>
      <c r="D279" s="299" t="s">
        <v>680</v>
      </c>
      <c r="E279" s="299" t="s">
        <v>711</v>
      </c>
      <c r="F279" s="299" t="s">
        <v>681</v>
      </c>
      <c r="G279" s="299" t="s">
        <v>714</v>
      </c>
      <c r="H279" s="255">
        <v>141</v>
      </c>
      <c r="I279" s="297" t="s">
        <v>624</v>
      </c>
      <c r="J279" s="296" t="str">
        <f>IF(ISBLANK(INDEX('Policy Characteristics'!D:D,MATCH($C279,'Policy Characteristics'!$C:$C,0))),"",INDEX('Policy Characteristics'!D:D,MATCH($C279,'Policy Characteristics'!$C:$C,0)))</f>
        <v>Reduce Plant Downtime</v>
      </c>
      <c r="K279" s="293" t="str">
        <f>IF(ISBLANK(INDEX('Policy Characteristics'!E:E,MATCH($C279,'Policy Characteristics'!$C:$C,0))),"",INDEX('Policy Characteristics'!E:E,MATCH($C279,'Policy Characteristics'!$C:$C,0)))</f>
        <v>elec reduce plant downtime</v>
      </c>
      <c r="L279" s="237">
        <f>IF(ISBLANK(INDEX('Policy Characteristics'!F:F,MATCH($C279,'Policy Characteristics'!$C:$C,0))),"",INDEX('Policy Characteristics'!F:F,MATCH($C279,'Policy Characteristics'!$C:$C,0)))</f>
        <v>0</v>
      </c>
      <c r="M279" s="237">
        <f>IF(ISBLANK(INDEX('Policy Characteristics'!G:G,MATCH($C279,'Policy Characteristics'!$C:$C,0))),"",INDEX('Policy Characteristics'!G:G,MATCH($C279,'Policy Characteristics'!$C:$C,0)))</f>
        <v>0.6</v>
      </c>
      <c r="N279" s="237">
        <f>IF(ISBLANK(INDEX('Policy Characteristics'!H:H,MATCH($C279,'Policy Characteristics'!$C:$C,0))),"",INDEX('Policy Characteristics'!H:H,MATCH($C279,'Policy Characteristics'!$C:$C,0)))</f>
        <v>0.01</v>
      </c>
      <c r="O279" s="293" t="str">
        <f>IF(ISBLANK(INDEX('Policy Characteristics'!I:I,MATCH($C279,'Policy Characteristics'!$C:$C,0))),"",INDEX('Policy Characteristics'!I:I,MATCH($C279,'Policy Characteristics'!$C:$C,0)))</f>
        <v>% reduction in downtime</v>
      </c>
      <c r="P279" s="29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93" t="str">
        <f>IF(ISBLANK(INDEX('Policy Characteristics'!K:K,MATCH($C279,'Policy Characteristics'!$C:$C,0))),"",INDEX('Policy Characteristics'!K:K,MATCH($C279,'Policy Characteristics'!$C:$C,0)))</f>
        <v>electricity-sector-main.html#red-downtime</v>
      </c>
      <c r="R279" s="293" t="str">
        <f>IF(ISBLANK(INDEX('Policy Characteristics'!L:L,MATCH($C279,'Policy Characteristics'!$C:$C,0))),"",INDEX('Policy Characteristics'!L:L,MATCH($C279,'Policy Characteristics'!$C:$C,0)))</f>
        <v>reduce-downtime.html</v>
      </c>
    </row>
    <row r="280" spans="1:18" s="275" customFormat="1" x14ac:dyDescent="0.25">
      <c r="A280" s="293" t="str">
        <f>IF(ISBLANK(INDEX('Policy Characteristics'!A:A,MATCH($C280,'Policy Characteristics'!$C:$C,0))),"",INDEX('Policy Characteristics'!A:A,MATCH($C280,'Policy Characteristics'!$C:$C,0)))</f>
        <v>Electricity Supply</v>
      </c>
      <c r="B280" s="294" t="str">
        <f>IF(ISBLANK(INDEX('Policy Characteristics'!B:B,MATCH($C280,'Policy Characteristics'!$C:$C,0))),"",INDEX('Policy Characteristics'!B:B,MATCH($C280,'Policy Characteristics'!$C:$C,0)))</f>
        <v>Reduce Plant Downtime</v>
      </c>
      <c r="C280" s="254" t="str">
        <f t="shared" si="23"/>
        <v>Percentage Reduction in Plant Downtime</v>
      </c>
      <c r="D280" s="299" t="s">
        <v>680</v>
      </c>
      <c r="E280" s="299" t="s">
        <v>712</v>
      </c>
      <c r="F280" s="299"/>
      <c r="G280" s="299"/>
      <c r="H280" s="255">
        <v>653</v>
      </c>
      <c r="I280" s="297" t="s">
        <v>634</v>
      </c>
      <c r="J280" s="296" t="str">
        <f>IF(ISBLANK(INDEX('Policy Characteristics'!D:D,MATCH($C280,'Policy Characteristics'!$C:$C,0))),"",INDEX('Policy Characteristics'!D:D,MATCH($C280,'Policy Characteristics'!$C:$C,0)))</f>
        <v>Reduce Plant Downtime</v>
      </c>
      <c r="K280" s="293" t="str">
        <f>IF(ISBLANK(INDEX('Policy Characteristics'!E:E,MATCH($C280,'Policy Characteristics'!$C:$C,0))),"",INDEX('Policy Characteristics'!E:E,MATCH($C280,'Policy Characteristics'!$C:$C,0)))</f>
        <v>elec reduce plant downtime</v>
      </c>
      <c r="L280" s="237">
        <f>IF(ISBLANK(INDEX('Policy Characteristics'!F:F,MATCH($C280,'Policy Characteristics'!$C:$C,0))),"",INDEX('Policy Characteristics'!F:F,MATCH($C280,'Policy Characteristics'!$C:$C,0)))</f>
        <v>0</v>
      </c>
      <c r="M280" s="237">
        <f>IF(ISBLANK(INDEX('Policy Characteristics'!G:G,MATCH($C280,'Policy Characteristics'!$C:$C,0))),"",INDEX('Policy Characteristics'!G:G,MATCH($C280,'Policy Characteristics'!$C:$C,0)))</f>
        <v>0.6</v>
      </c>
      <c r="N280" s="237">
        <f>IF(ISBLANK(INDEX('Policy Characteristics'!H:H,MATCH($C280,'Policy Characteristics'!$C:$C,0))),"",INDEX('Policy Characteristics'!H:H,MATCH($C280,'Policy Characteristics'!$C:$C,0)))</f>
        <v>0.01</v>
      </c>
      <c r="O280" s="293" t="str">
        <f>IF(ISBLANK(INDEX('Policy Characteristics'!I:I,MATCH($C280,'Policy Characteristics'!$C:$C,0))),"",INDEX('Policy Characteristics'!I:I,MATCH($C280,'Policy Characteristics'!$C:$C,0)))</f>
        <v>% reduction in downtime</v>
      </c>
      <c r="P280" s="29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93" t="str">
        <f>IF(ISBLANK(INDEX('Policy Characteristics'!K:K,MATCH($C280,'Policy Characteristics'!$C:$C,0))),"",INDEX('Policy Characteristics'!K:K,MATCH($C280,'Policy Characteristics'!$C:$C,0)))</f>
        <v>electricity-sector-main.html#red-downtime</v>
      </c>
      <c r="R280" s="293" t="str">
        <f>IF(ISBLANK(INDEX('Policy Characteristics'!L:L,MATCH($C280,'Policy Characteristics'!$C:$C,0))),"",INDEX('Policy Characteristics'!L:L,MATCH($C280,'Policy Characteristics'!$C:$C,0)))</f>
        <v>reduce-downtime.html</v>
      </c>
    </row>
    <row r="281" spans="1:18" s="275" customFormat="1" x14ac:dyDescent="0.25">
      <c r="A281" s="293" t="str">
        <f>IF(ISBLANK(INDEX('Policy Characteristics'!A:A,MATCH($C281,'Policy Characteristics'!$C:$C,0))),"",INDEX('Policy Characteristics'!A:A,MATCH($C281,'Policy Characteristics'!$C:$C,0)))</f>
        <v>Electricity Supply</v>
      </c>
      <c r="B281" s="294" t="str">
        <f>IF(ISBLANK(INDEX('Policy Characteristics'!B:B,MATCH($C281,'Policy Characteristics'!$C:$C,0))),"",INDEX('Policy Characteristics'!B:B,MATCH($C281,'Policy Characteristics'!$C:$C,0)))</f>
        <v>Reduce Plant Downtime</v>
      </c>
      <c r="C281" s="254" t="str">
        <f t="shared" si="23"/>
        <v>Percentage Reduction in Plant Downtime</v>
      </c>
      <c r="D281" s="299" t="s">
        <v>680</v>
      </c>
      <c r="E281" s="299" t="s">
        <v>713</v>
      </c>
      <c r="F281" s="299"/>
      <c r="G281" s="299"/>
      <c r="H281" s="255">
        <v>654</v>
      </c>
      <c r="I281" s="297" t="s">
        <v>634</v>
      </c>
      <c r="J281" s="296" t="str">
        <f>IF(ISBLANK(INDEX('Policy Characteristics'!D:D,MATCH($C281,'Policy Characteristics'!$C:$C,0))),"",INDEX('Policy Characteristics'!D:D,MATCH($C281,'Policy Characteristics'!$C:$C,0)))</f>
        <v>Reduce Plant Downtime</v>
      </c>
      <c r="K281" s="293" t="str">
        <f>IF(ISBLANK(INDEX('Policy Characteristics'!E:E,MATCH($C281,'Policy Characteristics'!$C:$C,0))),"",INDEX('Policy Characteristics'!E:E,MATCH($C281,'Policy Characteristics'!$C:$C,0)))</f>
        <v>elec reduce plant downtime</v>
      </c>
      <c r="L281" s="237">
        <f>IF(ISBLANK(INDEX('Policy Characteristics'!F:F,MATCH($C281,'Policy Characteristics'!$C:$C,0))),"",INDEX('Policy Characteristics'!F:F,MATCH($C281,'Policy Characteristics'!$C:$C,0)))</f>
        <v>0</v>
      </c>
      <c r="M281" s="237">
        <f>IF(ISBLANK(INDEX('Policy Characteristics'!G:G,MATCH($C281,'Policy Characteristics'!$C:$C,0))),"",INDEX('Policy Characteristics'!G:G,MATCH($C281,'Policy Characteristics'!$C:$C,0)))</f>
        <v>0.6</v>
      </c>
      <c r="N281" s="237">
        <f>IF(ISBLANK(INDEX('Policy Characteristics'!H:H,MATCH($C281,'Policy Characteristics'!$C:$C,0))),"",INDEX('Policy Characteristics'!H:H,MATCH($C281,'Policy Characteristics'!$C:$C,0)))</f>
        <v>0.01</v>
      </c>
      <c r="O281" s="293" t="str">
        <f>IF(ISBLANK(INDEX('Policy Characteristics'!I:I,MATCH($C281,'Policy Characteristics'!$C:$C,0))),"",INDEX('Policy Characteristics'!I:I,MATCH($C281,'Policy Characteristics'!$C:$C,0)))</f>
        <v>% reduction in downtime</v>
      </c>
      <c r="P281" s="29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93" t="str">
        <f>IF(ISBLANK(INDEX('Policy Characteristics'!K:K,MATCH($C281,'Policy Characteristics'!$C:$C,0))),"",INDEX('Policy Characteristics'!K:K,MATCH($C281,'Policy Characteristics'!$C:$C,0)))</f>
        <v>electricity-sector-main.html#red-downtime</v>
      </c>
      <c r="R281" s="293" t="str">
        <f>IF(ISBLANK(INDEX('Policy Characteristics'!L:L,MATCH($C281,'Policy Characteristics'!$C:$C,0))),"",INDEX('Policy Characteristics'!L:L,MATCH($C281,'Policy Characteristics'!$C:$C,0)))</f>
        <v>reduce-downtime.html</v>
      </c>
    </row>
    <row r="282" spans="1:18" s="275" customFormat="1" x14ac:dyDescent="0.25">
      <c r="A282" s="293" t="str">
        <f>IF(ISBLANK(INDEX('Policy Characteristics'!A:A,MATCH($C282,'Policy Characteristics'!$C:$C,0))),"",INDEX('Policy Characteristics'!A:A,MATCH($C282,'Policy Characteristics'!$C:$C,0)))</f>
        <v>Electricity Supply</v>
      </c>
      <c r="B282" s="294" t="str">
        <f>IF(ISBLANK(INDEX('Policy Characteristics'!B:B,MATCH($C282,'Policy Characteristics'!$C:$C,0))),"",INDEX('Policy Characteristics'!B:B,MATCH($C282,'Policy Characteristics'!$C:$C,0)))</f>
        <v>Reduce Plant Downtime</v>
      </c>
      <c r="C282" s="254" t="str">
        <f t="shared" si="23"/>
        <v>Percentage Reduction in Plant Downtime</v>
      </c>
      <c r="D282" s="299" t="s">
        <v>682</v>
      </c>
      <c r="E282" s="299" t="s">
        <v>711</v>
      </c>
      <c r="F282" s="299"/>
      <c r="G282" s="299"/>
      <c r="H282" s="255">
        <v>655</v>
      </c>
      <c r="I282" s="297" t="s">
        <v>634</v>
      </c>
      <c r="J282" s="296" t="str">
        <f>IF(ISBLANK(INDEX('Policy Characteristics'!D:D,MATCH($C282,'Policy Characteristics'!$C:$C,0))),"",INDEX('Policy Characteristics'!D:D,MATCH($C282,'Policy Characteristics'!$C:$C,0)))</f>
        <v>Reduce Plant Downtime</v>
      </c>
      <c r="K282" s="293" t="str">
        <f>IF(ISBLANK(INDEX('Policy Characteristics'!E:E,MATCH($C282,'Policy Characteristics'!$C:$C,0))),"",INDEX('Policy Characteristics'!E:E,MATCH($C282,'Policy Characteristics'!$C:$C,0)))</f>
        <v>elec reduce plant downtime</v>
      </c>
      <c r="L282" s="237">
        <f>IF(ISBLANK(INDEX('Policy Characteristics'!F:F,MATCH($C282,'Policy Characteristics'!$C:$C,0))),"",INDEX('Policy Characteristics'!F:F,MATCH($C282,'Policy Characteristics'!$C:$C,0)))</f>
        <v>0</v>
      </c>
      <c r="M282" s="237">
        <f>IF(ISBLANK(INDEX('Policy Characteristics'!G:G,MATCH($C282,'Policy Characteristics'!$C:$C,0))),"",INDEX('Policy Characteristics'!G:G,MATCH($C282,'Policy Characteristics'!$C:$C,0)))</f>
        <v>0.6</v>
      </c>
      <c r="N282" s="237">
        <f>IF(ISBLANK(INDEX('Policy Characteristics'!H:H,MATCH($C282,'Policy Characteristics'!$C:$C,0))),"",INDEX('Policy Characteristics'!H:H,MATCH($C282,'Policy Characteristics'!$C:$C,0)))</f>
        <v>0.01</v>
      </c>
      <c r="O282" s="293" t="str">
        <f>IF(ISBLANK(INDEX('Policy Characteristics'!I:I,MATCH($C282,'Policy Characteristics'!$C:$C,0))),"",INDEX('Policy Characteristics'!I:I,MATCH($C282,'Policy Characteristics'!$C:$C,0)))</f>
        <v>% reduction in downtime</v>
      </c>
      <c r="P282" s="29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93" t="str">
        <f>IF(ISBLANK(INDEX('Policy Characteristics'!K:K,MATCH($C282,'Policy Characteristics'!$C:$C,0))),"",INDEX('Policy Characteristics'!K:K,MATCH($C282,'Policy Characteristics'!$C:$C,0)))</f>
        <v>electricity-sector-main.html#red-downtime</v>
      </c>
      <c r="R282" s="293" t="str">
        <f>IF(ISBLANK(INDEX('Policy Characteristics'!L:L,MATCH($C282,'Policy Characteristics'!$C:$C,0))),"",INDEX('Policy Characteristics'!L:L,MATCH($C282,'Policy Characteristics'!$C:$C,0)))</f>
        <v>reduce-downtime.html</v>
      </c>
    </row>
    <row r="283" spans="1:18" s="275" customFormat="1" x14ac:dyDescent="0.25">
      <c r="A283" s="293" t="str">
        <f>IF(ISBLANK(INDEX('Policy Characteristics'!A:A,MATCH($C283,'Policy Characteristics'!$C:$C,0))),"",INDEX('Policy Characteristics'!A:A,MATCH($C283,'Policy Characteristics'!$C:$C,0)))</f>
        <v>Electricity Supply</v>
      </c>
      <c r="B283" s="294" t="str">
        <f>IF(ISBLANK(INDEX('Policy Characteristics'!B:B,MATCH($C283,'Policy Characteristics'!$C:$C,0))),"",INDEX('Policy Characteristics'!B:B,MATCH($C283,'Policy Characteristics'!$C:$C,0)))</f>
        <v>Reduce Plant Downtime</v>
      </c>
      <c r="C283" s="254" t="str">
        <f t="shared" si="23"/>
        <v>Percentage Reduction in Plant Downtime</v>
      </c>
      <c r="D283" s="299" t="s">
        <v>682</v>
      </c>
      <c r="E283" s="299" t="s">
        <v>712</v>
      </c>
      <c r="F283" s="299"/>
      <c r="G283" s="299"/>
      <c r="H283" s="255">
        <v>656</v>
      </c>
      <c r="I283" s="297" t="s">
        <v>634</v>
      </c>
      <c r="J283" s="296" t="str">
        <f>IF(ISBLANK(INDEX('Policy Characteristics'!D:D,MATCH($C283,'Policy Characteristics'!$C:$C,0))),"",INDEX('Policy Characteristics'!D:D,MATCH($C283,'Policy Characteristics'!$C:$C,0)))</f>
        <v>Reduce Plant Downtime</v>
      </c>
      <c r="K283" s="293" t="str">
        <f>IF(ISBLANK(INDEX('Policy Characteristics'!E:E,MATCH($C283,'Policy Characteristics'!$C:$C,0))),"",INDEX('Policy Characteristics'!E:E,MATCH($C283,'Policy Characteristics'!$C:$C,0)))</f>
        <v>elec reduce plant downtime</v>
      </c>
      <c r="L283" s="237">
        <f>IF(ISBLANK(INDEX('Policy Characteristics'!F:F,MATCH($C283,'Policy Characteristics'!$C:$C,0))),"",INDEX('Policy Characteristics'!F:F,MATCH($C283,'Policy Characteristics'!$C:$C,0)))</f>
        <v>0</v>
      </c>
      <c r="M283" s="237">
        <f>IF(ISBLANK(INDEX('Policy Characteristics'!G:G,MATCH($C283,'Policy Characteristics'!$C:$C,0))),"",INDEX('Policy Characteristics'!G:G,MATCH($C283,'Policy Characteristics'!$C:$C,0)))</f>
        <v>0.6</v>
      </c>
      <c r="N283" s="237">
        <f>IF(ISBLANK(INDEX('Policy Characteristics'!H:H,MATCH($C283,'Policy Characteristics'!$C:$C,0))),"",INDEX('Policy Characteristics'!H:H,MATCH($C283,'Policy Characteristics'!$C:$C,0)))</f>
        <v>0.01</v>
      </c>
      <c r="O283" s="293" t="str">
        <f>IF(ISBLANK(INDEX('Policy Characteristics'!I:I,MATCH($C283,'Policy Characteristics'!$C:$C,0))),"",INDEX('Policy Characteristics'!I:I,MATCH($C283,'Policy Characteristics'!$C:$C,0)))</f>
        <v>% reduction in downtime</v>
      </c>
      <c r="P283" s="29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93" t="str">
        <f>IF(ISBLANK(INDEX('Policy Characteristics'!K:K,MATCH($C283,'Policy Characteristics'!$C:$C,0))),"",INDEX('Policy Characteristics'!K:K,MATCH($C283,'Policy Characteristics'!$C:$C,0)))</f>
        <v>electricity-sector-main.html#red-downtime</v>
      </c>
      <c r="R283" s="293" t="str">
        <f>IF(ISBLANK(INDEX('Policy Characteristics'!L:L,MATCH($C283,'Policy Characteristics'!$C:$C,0))),"",INDEX('Policy Characteristics'!L:L,MATCH($C283,'Policy Characteristics'!$C:$C,0)))</f>
        <v>reduce-downtime.html</v>
      </c>
    </row>
    <row r="284" spans="1:18" s="275" customFormat="1" x14ac:dyDescent="0.25">
      <c r="A284" s="293" t="str">
        <f>IF(ISBLANK(INDEX('Policy Characteristics'!A:A,MATCH($C284,'Policy Characteristics'!$C:$C,0))),"",INDEX('Policy Characteristics'!A:A,MATCH($C284,'Policy Characteristics'!$C:$C,0)))</f>
        <v>Electricity Supply</v>
      </c>
      <c r="B284" s="294" t="str">
        <f>IF(ISBLANK(INDEX('Policy Characteristics'!B:B,MATCH($C284,'Policy Characteristics'!$C:$C,0))),"",INDEX('Policy Characteristics'!B:B,MATCH($C284,'Policy Characteristics'!$C:$C,0)))</f>
        <v>Reduce Plant Downtime</v>
      </c>
      <c r="C284" s="254" t="str">
        <f t="shared" si="23"/>
        <v>Percentage Reduction in Plant Downtime</v>
      </c>
      <c r="D284" s="299" t="s">
        <v>682</v>
      </c>
      <c r="E284" s="299" t="s">
        <v>713</v>
      </c>
      <c r="F284" s="299"/>
      <c r="G284" s="299"/>
      <c r="H284" s="255">
        <v>657</v>
      </c>
      <c r="I284" s="297" t="s">
        <v>634</v>
      </c>
      <c r="J284" s="296" t="str">
        <f>IF(ISBLANK(INDEX('Policy Characteristics'!D:D,MATCH($C284,'Policy Characteristics'!$C:$C,0))),"",INDEX('Policy Characteristics'!D:D,MATCH($C284,'Policy Characteristics'!$C:$C,0)))</f>
        <v>Reduce Plant Downtime</v>
      </c>
      <c r="K284" s="293" t="str">
        <f>IF(ISBLANK(INDEX('Policy Characteristics'!E:E,MATCH($C284,'Policy Characteristics'!$C:$C,0))),"",INDEX('Policy Characteristics'!E:E,MATCH($C284,'Policy Characteristics'!$C:$C,0)))</f>
        <v>elec reduce plant downtime</v>
      </c>
      <c r="L284" s="237">
        <f>IF(ISBLANK(INDEX('Policy Characteristics'!F:F,MATCH($C284,'Policy Characteristics'!$C:$C,0))),"",INDEX('Policy Characteristics'!F:F,MATCH($C284,'Policy Characteristics'!$C:$C,0)))</f>
        <v>0</v>
      </c>
      <c r="M284" s="237">
        <f>IF(ISBLANK(INDEX('Policy Characteristics'!G:G,MATCH($C284,'Policy Characteristics'!$C:$C,0))),"",INDEX('Policy Characteristics'!G:G,MATCH($C284,'Policy Characteristics'!$C:$C,0)))</f>
        <v>0.6</v>
      </c>
      <c r="N284" s="237">
        <f>IF(ISBLANK(INDEX('Policy Characteristics'!H:H,MATCH($C284,'Policy Characteristics'!$C:$C,0))),"",INDEX('Policy Characteristics'!H:H,MATCH($C284,'Policy Characteristics'!$C:$C,0)))</f>
        <v>0.01</v>
      </c>
      <c r="O284" s="293" t="str">
        <f>IF(ISBLANK(INDEX('Policy Characteristics'!I:I,MATCH($C284,'Policy Characteristics'!$C:$C,0))),"",INDEX('Policy Characteristics'!I:I,MATCH($C284,'Policy Characteristics'!$C:$C,0)))</f>
        <v>% reduction in downtime</v>
      </c>
      <c r="P284" s="29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93" t="str">
        <f>IF(ISBLANK(INDEX('Policy Characteristics'!K:K,MATCH($C284,'Policy Characteristics'!$C:$C,0))),"",INDEX('Policy Characteristics'!K:K,MATCH($C284,'Policy Characteristics'!$C:$C,0)))</f>
        <v>electricity-sector-main.html#red-downtime</v>
      </c>
      <c r="R284" s="293" t="str">
        <f>IF(ISBLANK(INDEX('Policy Characteristics'!L:L,MATCH($C284,'Policy Characteristics'!$C:$C,0))),"",INDEX('Policy Characteristics'!L:L,MATCH($C284,'Policy Characteristics'!$C:$C,0)))</f>
        <v>reduce-downtime.html</v>
      </c>
    </row>
    <row r="285" spans="1:18" s="275" customFormat="1" x14ac:dyDescent="0.25">
      <c r="A285" s="293" t="str">
        <f>IF(ISBLANK(INDEX('Policy Characteristics'!A:A,MATCH($C285,'Policy Characteristics'!$C:$C,0))),"",INDEX('Policy Characteristics'!A:A,MATCH($C285,'Policy Characteristics'!$C:$C,0)))</f>
        <v>Electricity Supply</v>
      </c>
      <c r="B285" s="294" t="str">
        <f>IF(ISBLANK(INDEX('Policy Characteristics'!B:B,MATCH($C285,'Policy Characteristics'!$C:$C,0))),"",INDEX('Policy Characteristics'!B:B,MATCH($C285,'Policy Characteristics'!$C:$C,0)))</f>
        <v>Reduce Plant Downtime</v>
      </c>
      <c r="C285" s="254" t="str">
        <f t="shared" si="23"/>
        <v>Percentage Reduction in Plant Downtime</v>
      </c>
      <c r="D285" s="299" t="s">
        <v>684</v>
      </c>
      <c r="E285" s="299" t="s">
        <v>711</v>
      </c>
      <c r="F285" s="299"/>
      <c r="G285" s="299"/>
      <c r="H285" s="255">
        <v>658</v>
      </c>
      <c r="I285" s="297" t="s">
        <v>634</v>
      </c>
      <c r="J285" s="296" t="str">
        <f>IF(ISBLANK(INDEX('Policy Characteristics'!D:D,MATCH($C285,'Policy Characteristics'!$C:$C,0))),"",INDEX('Policy Characteristics'!D:D,MATCH($C285,'Policy Characteristics'!$C:$C,0)))</f>
        <v>Reduce Plant Downtime</v>
      </c>
      <c r="K285" s="293" t="str">
        <f>IF(ISBLANK(INDEX('Policy Characteristics'!E:E,MATCH($C285,'Policy Characteristics'!$C:$C,0))),"",INDEX('Policy Characteristics'!E:E,MATCH($C285,'Policy Characteristics'!$C:$C,0)))</f>
        <v>elec reduce plant downtime</v>
      </c>
      <c r="L285" s="237">
        <f>IF(ISBLANK(INDEX('Policy Characteristics'!F:F,MATCH($C285,'Policy Characteristics'!$C:$C,0))),"",INDEX('Policy Characteristics'!F:F,MATCH($C285,'Policy Characteristics'!$C:$C,0)))</f>
        <v>0</v>
      </c>
      <c r="M285" s="237">
        <f>IF(ISBLANK(INDEX('Policy Characteristics'!G:G,MATCH($C285,'Policy Characteristics'!$C:$C,0))),"",INDEX('Policy Characteristics'!G:G,MATCH($C285,'Policy Characteristics'!$C:$C,0)))</f>
        <v>0.6</v>
      </c>
      <c r="N285" s="237">
        <f>IF(ISBLANK(INDEX('Policy Characteristics'!H:H,MATCH($C285,'Policy Characteristics'!$C:$C,0))),"",INDEX('Policy Characteristics'!H:H,MATCH($C285,'Policy Characteristics'!$C:$C,0)))</f>
        <v>0.01</v>
      </c>
      <c r="O285" s="293" t="str">
        <f>IF(ISBLANK(INDEX('Policy Characteristics'!I:I,MATCH($C285,'Policy Characteristics'!$C:$C,0))),"",INDEX('Policy Characteristics'!I:I,MATCH($C285,'Policy Characteristics'!$C:$C,0)))</f>
        <v>% reduction in downtime</v>
      </c>
      <c r="P285" s="29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93" t="str">
        <f>IF(ISBLANK(INDEX('Policy Characteristics'!K:K,MATCH($C285,'Policy Characteristics'!$C:$C,0))),"",INDEX('Policy Characteristics'!K:K,MATCH($C285,'Policy Characteristics'!$C:$C,0)))</f>
        <v>electricity-sector-main.html#red-downtime</v>
      </c>
      <c r="R285" s="293" t="str">
        <f>IF(ISBLANK(INDEX('Policy Characteristics'!L:L,MATCH($C285,'Policy Characteristics'!$C:$C,0))),"",INDEX('Policy Characteristics'!L:L,MATCH($C285,'Policy Characteristics'!$C:$C,0)))</f>
        <v>reduce-downtime.html</v>
      </c>
    </row>
    <row r="286" spans="1:18" s="275" customFormat="1" x14ac:dyDescent="0.25">
      <c r="A286" s="293" t="str">
        <f>IF(ISBLANK(INDEX('Policy Characteristics'!A:A,MATCH($C286,'Policy Characteristics'!$C:$C,0))),"",INDEX('Policy Characteristics'!A:A,MATCH($C286,'Policy Characteristics'!$C:$C,0)))</f>
        <v>Electricity Supply</v>
      </c>
      <c r="B286" s="294" t="str">
        <f>IF(ISBLANK(INDEX('Policy Characteristics'!B:B,MATCH($C286,'Policy Characteristics'!$C:$C,0))),"",INDEX('Policy Characteristics'!B:B,MATCH($C286,'Policy Characteristics'!$C:$C,0)))</f>
        <v>Reduce Plant Downtime</v>
      </c>
      <c r="C286" s="254" t="str">
        <f t="shared" si="23"/>
        <v>Percentage Reduction in Plant Downtime</v>
      </c>
      <c r="D286" s="299" t="s">
        <v>684</v>
      </c>
      <c r="E286" s="299" t="s">
        <v>712</v>
      </c>
      <c r="F286" s="299"/>
      <c r="G286" s="299"/>
      <c r="H286" s="255">
        <v>659</v>
      </c>
      <c r="I286" s="297" t="s">
        <v>634</v>
      </c>
      <c r="J286" s="296" t="str">
        <f>IF(ISBLANK(INDEX('Policy Characteristics'!D:D,MATCH($C286,'Policy Characteristics'!$C:$C,0))),"",INDEX('Policy Characteristics'!D:D,MATCH($C286,'Policy Characteristics'!$C:$C,0)))</f>
        <v>Reduce Plant Downtime</v>
      </c>
      <c r="K286" s="293" t="str">
        <f>IF(ISBLANK(INDEX('Policy Characteristics'!E:E,MATCH($C286,'Policy Characteristics'!$C:$C,0))),"",INDEX('Policy Characteristics'!E:E,MATCH($C286,'Policy Characteristics'!$C:$C,0)))</f>
        <v>elec reduce plant downtime</v>
      </c>
      <c r="L286" s="237">
        <f>IF(ISBLANK(INDEX('Policy Characteristics'!F:F,MATCH($C286,'Policy Characteristics'!$C:$C,0))),"",INDEX('Policy Characteristics'!F:F,MATCH($C286,'Policy Characteristics'!$C:$C,0)))</f>
        <v>0</v>
      </c>
      <c r="M286" s="237">
        <f>IF(ISBLANK(INDEX('Policy Characteristics'!G:G,MATCH($C286,'Policy Characteristics'!$C:$C,0))),"",INDEX('Policy Characteristics'!G:G,MATCH($C286,'Policy Characteristics'!$C:$C,0)))</f>
        <v>0.6</v>
      </c>
      <c r="N286" s="237">
        <f>IF(ISBLANK(INDEX('Policy Characteristics'!H:H,MATCH($C286,'Policy Characteristics'!$C:$C,0))),"",INDEX('Policy Characteristics'!H:H,MATCH($C286,'Policy Characteristics'!$C:$C,0)))</f>
        <v>0.01</v>
      </c>
      <c r="O286" s="293" t="str">
        <f>IF(ISBLANK(INDEX('Policy Characteristics'!I:I,MATCH($C286,'Policy Characteristics'!$C:$C,0))),"",INDEX('Policy Characteristics'!I:I,MATCH($C286,'Policy Characteristics'!$C:$C,0)))</f>
        <v>% reduction in downtime</v>
      </c>
      <c r="P286" s="29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93" t="str">
        <f>IF(ISBLANK(INDEX('Policy Characteristics'!K:K,MATCH($C286,'Policy Characteristics'!$C:$C,0))),"",INDEX('Policy Characteristics'!K:K,MATCH($C286,'Policy Characteristics'!$C:$C,0)))</f>
        <v>electricity-sector-main.html#red-downtime</v>
      </c>
      <c r="R286" s="293" t="str">
        <f>IF(ISBLANK(INDEX('Policy Characteristics'!L:L,MATCH($C286,'Policy Characteristics'!$C:$C,0))),"",INDEX('Policy Characteristics'!L:L,MATCH($C286,'Policy Characteristics'!$C:$C,0)))</f>
        <v>reduce-downtime.html</v>
      </c>
    </row>
    <row r="287" spans="1:18" s="275" customFormat="1" x14ac:dyDescent="0.25">
      <c r="A287" s="293" t="str">
        <f>IF(ISBLANK(INDEX('Policy Characteristics'!A:A,MATCH($C287,'Policy Characteristics'!$C:$C,0))),"",INDEX('Policy Characteristics'!A:A,MATCH($C287,'Policy Characteristics'!$C:$C,0)))</f>
        <v>Electricity Supply</v>
      </c>
      <c r="B287" s="294" t="str">
        <f>IF(ISBLANK(INDEX('Policy Characteristics'!B:B,MATCH($C287,'Policy Characteristics'!$C:$C,0))),"",INDEX('Policy Characteristics'!B:B,MATCH($C287,'Policy Characteristics'!$C:$C,0)))</f>
        <v>Reduce Plant Downtime</v>
      </c>
      <c r="C287" s="254" t="str">
        <f t="shared" si="23"/>
        <v>Percentage Reduction in Plant Downtime</v>
      </c>
      <c r="D287" s="299" t="s">
        <v>684</v>
      </c>
      <c r="E287" s="299" t="s">
        <v>713</v>
      </c>
      <c r="F287" s="299"/>
      <c r="G287" s="299"/>
      <c r="H287" s="255">
        <v>660</v>
      </c>
      <c r="I287" s="297" t="s">
        <v>634</v>
      </c>
      <c r="J287" s="296" t="str">
        <f>IF(ISBLANK(INDEX('Policy Characteristics'!D:D,MATCH($C287,'Policy Characteristics'!$C:$C,0))),"",INDEX('Policy Characteristics'!D:D,MATCH($C287,'Policy Characteristics'!$C:$C,0)))</f>
        <v>Reduce Plant Downtime</v>
      </c>
      <c r="K287" s="293" t="str">
        <f>IF(ISBLANK(INDEX('Policy Characteristics'!E:E,MATCH($C287,'Policy Characteristics'!$C:$C,0))),"",INDEX('Policy Characteristics'!E:E,MATCH($C287,'Policy Characteristics'!$C:$C,0)))</f>
        <v>elec reduce plant downtime</v>
      </c>
      <c r="L287" s="237">
        <f>IF(ISBLANK(INDEX('Policy Characteristics'!F:F,MATCH($C287,'Policy Characteristics'!$C:$C,0))),"",INDEX('Policy Characteristics'!F:F,MATCH($C287,'Policy Characteristics'!$C:$C,0)))</f>
        <v>0</v>
      </c>
      <c r="M287" s="237">
        <f>IF(ISBLANK(INDEX('Policy Characteristics'!G:G,MATCH($C287,'Policy Characteristics'!$C:$C,0))),"",INDEX('Policy Characteristics'!G:G,MATCH($C287,'Policy Characteristics'!$C:$C,0)))</f>
        <v>0.6</v>
      </c>
      <c r="N287" s="237">
        <f>IF(ISBLANK(INDEX('Policy Characteristics'!H:H,MATCH($C287,'Policy Characteristics'!$C:$C,0))),"",INDEX('Policy Characteristics'!H:H,MATCH($C287,'Policy Characteristics'!$C:$C,0)))</f>
        <v>0.01</v>
      </c>
      <c r="O287" s="293" t="str">
        <f>IF(ISBLANK(INDEX('Policy Characteristics'!I:I,MATCH($C287,'Policy Characteristics'!$C:$C,0))),"",INDEX('Policy Characteristics'!I:I,MATCH($C287,'Policy Characteristics'!$C:$C,0)))</f>
        <v>% reduction in downtime</v>
      </c>
      <c r="P287" s="29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93" t="str">
        <f>IF(ISBLANK(INDEX('Policy Characteristics'!K:K,MATCH($C287,'Policy Characteristics'!$C:$C,0))),"",INDEX('Policy Characteristics'!K:K,MATCH($C287,'Policy Characteristics'!$C:$C,0)))</f>
        <v>electricity-sector-main.html#red-downtime</v>
      </c>
      <c r="R287" s="293" t="str">
        <f>IF(ISBLANK(INDEX('Policy Characteristics'!L:L,MATCH($C287,'Policy Characteristics'!$C:$C,0))),"",INDEX('Policy Characteristics'!L:L,MATCH($C287,'Policy Characteristics'!$C:$C,0)))</f>
        <v>reduce-downtime.html</v>
      </c>
    </row>
    <row r="288" spans="1:18" s="275" customFormat="1" x14ac:dyDescent="0.25">
      <c r="A288" s="293" t="str">
        <f>IF(ISBLANK(INDEX('Policy Characteristics'!A:A,MATCH($C288,'Policy Characteristics'!$C:$C,0))),"",INDEX('Policy Characteristics'!A:A,MATCH($C288,'Policy Characteristics'!$C:$C,0)))</f>
        <v>Electricity Supply</v>
      </c>
      <c r="B288" s="294" t="str">
        <f>IF(ISBLANK(INDEX('Policy Characteristics'!B:B,MATCH($C288,'Policy Characteristics'!$C:$C,0))),"",INDEX('Policy Characteristics'!B:B,MATCH($C288,'Policy Characteristics'!$C:$C,0)))</f>
        <v>Reduce Plant Downtime</v>
      </c>
      <c r="C288" s="254" t="str">
        <f t="shared" si="23"/>
        <v>Percentage Reduction in Plant Downtime</v>
      </c>
      <c r="D288" s="299" t="s">
        <v>686</v>
      </c>
      <c r="E288" s="299" t="s">
        <v>711</v>
      </c>
      <c r="F288" s="299"/>
      <c r="G288" s="299"/>
      <c r="H288" s="255">
        <v>661</v>
      </c>
      <c r="I288" s="297" t="s">
        <v>634</v>
      </c>
      <c r="J288" s="296" t="str">
        <f>IF(ISBLANK(INDEX('Policy Characteristics'!D:D,MATCH($C288,'Policy Characteristics'!$C:$C,0))),"",INDEX('Policy Characteristics'!D:D,MATCH($C288,'Policy Characteristics'!$C:$C,0)))</f>
        <v>Reduce Plant Downtime</v>
      </c>
      <c r="K288" s="293" t="str">
        <f>IF(ISBLANK(INDEX('Policy Characteristics'!E:E,MATCH($C288,'Policy Characteristics'!$C:$C,0))),"",INDEX('Policy Characteristics'!E:E,MATCH($C288,'Policy Characteristics'!$C:$C,0)))</f>
        <v>elec reduce plant downtime</v>
      </c>
      <c r="L288" s="237">
        <f>IF(ISBLANK(INDEX('Policy Characteristics'!F:F,MATCH($C288,'Policy Characteristics'!$C:$C,0))),"",INDEX('Policy Characteristics'!F:F,MATCH($C288,'Policy Characteristics'!$C:$C,0)))</f>
        <v>0</v>
      </c>
      <c r="M288" s="237">
        <f>IF(ISBLANK(INDEX('Policy Characteristics'!G:G,MATCH($C288,'Policy Characteristics'!$C:$C,0))),"",INDEX('Policy Characteristics'!G:G,MATCH($C288,'Policy Characteristics'!$C:$C,0)))</f>
        <v>0.6</v>
      </c>
      <c r="N288" s="237">
        <f>IF(ISBLANK(INDEX('Policy Characteristics'!H:H,MATCH($C288,'Policy Characteristics'!$C:$C,0))),"",INDEX('Policy Characteristics'!H:H,MATCH($C288,'Policy Characteristics'!$C:$C,0)))</f>
        <v>0.01</v>
      </c>
      <c r="O288" s="293" t="str">
        <f>IF(ISBLANK(INDEX('Policy Characteristics'!I:I,MATCH($C288,'Policy Characteristics'!$C:$C,0))),"",INDEX('Policy Characteristics'!I:I,MATCH($C288,'Policy Characteristics'!$C:$C,0)))</f>
        <v>% reduction in downtime</v>
      </c>
      <c r="P288" s="29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93" t="str">
        <f>IF(ISBLANK(INDEX('Policy Characteristics'!K:K,MATCH($C288,'Policy Characteristics'!$C:$C,0))),"",INDEX('Policy Characteristics'!K:K,MATCH($C288,'Policy Characteristics'!$C:$C,0)))</f>
        <v>electricity-sector-main.html#red-downtime</v>
      </c>
      <c r="R288" s="293" t="str">
        <f>IF(ISBLANK(INDEX('Policy Characteristics'!L:L,MATCH($C288,'Policy Characteristics'!$C:$C,0))),"",INDEX('Policy Characteristics'!L:L,MATCH($C288,'Policy Characteristics'!$C:$C,0)))</f>
        <v>reduce-downtime.html</v>
      </c>
    </row>
    <row r="289" spans="1:18" s="275" customFormat="1" x14ac:dyDescent="0.25">
      <c r="A289" s="293" t="str">
        <f>IF(ISBLANK(INDEX('Policy Characteristics'!A:A,MATCH($C289,'Policy Characteristics'!$C:$C,0))),"",INDEX('Policy Characteristics'!A:A,MATCH($C289,'Policy Characteristics'!$C:$C,0)))</f>
        <v>Electricity Supply</v>
      </c>
      <c r="B289" s="294" t="str">
        <f>IF(ISBLANK(INDEX('Policy Characteristics'!B:B,MATCH($C289,'Policy Characteristics'!$C:$C,0))),"",INDEX('Policy Characteristics'!B:B,MATCH($C289,'Policy Characteristics'!$C:$C,0)))</f>
        <v>Reduce Plant Downtime</v>
      </c>
      <c r="C289" s="254" t="str">
        <f t="shared" si="23"/>
        <v>Percentage Reduction in Plant Downtime</v>
      </c>
      <c r="D289" s="299" t="s">
        <v>686</v>
      </c>
      <c r="E289" s="299" t="s">
        <v>712</v>
      </c>
      <c r="F289" s="299"/>
      <c r="G289" s="299"/>
      <c r="H289" s="255">
        <v>662</v>
      </c>
      <c r="I289" s="297" t="s">
        <v>634</v>
      </c>
      <c r="J289" s="296" t="str">
        <f>IF(ISBLANK(INDEX('Policy Characteristics'!D:D,MATCH($C289,'Policy Characteristics'!$C:$C,0))),"",INDEX('Policy Characteristics'!D:D,MATCH($C289,'Policy Characteristics'!$C:$C,0)))</f>
        <v>Reduce Plant Downtime</v>
      </c>
      <c r="K289" s="293" t="str">
        <f>IF(ISBLANK(INDEX('Policy Characteristics'!E:E,MATCH($C289,'Policy Characteristics'!$C:$C,0))),"",INDEX('Policy Characteristics'!E:E,MATCH($C289,'Policy Characteristics'!$C:$C,0)))</f>
        <v>elec reduce plant downtime</v>
      </c>
      <c r="L289" s="237">
        <f>IF(ISBLANK(INDEX('Policy Characteristics'!F:F,MATCH($C289,'Policy Characteristics'!$C:$C,0))),"",INDEX('Policy Characteristics'!F:F,MATCH($C289,'Policy Characteristics'!$C:$C,0)))</f>
        <v>0</v>
      </c>
      <c r="M289" s="237">
        <f>IF(ISBLANK(INDEX('Policy Characteristics'!G:G,MATCH($C289,'Policy Characteristics'!$C:$C,0))),"",INDEX('Policy Characteristics'!G:G,MATCH($C289,'Policy Characteristics'!$C:$C,0)))</f>
        <v>0.6</v>
      </c>
      <c r="N289" s="237">
        <f>IF(ISBLANK(INDEX('Policy Characteristics'!H:H,MATCH($C289,'Policy Characteristics'!$C:$C,0))),"",INDEX('Policy Characteristics'!H:H,MATCH($C289,'Policy Characteristics'!$C:$C,0)))</f>
        <v>0.01</v>
      </c>
      <c r="O289" s="293" t="str">
        <f>IF(ISBLANK(INDEX('Policy Characteristics'!I:I,MATCH($C289,'Policy Characteristics'!$C:$C,0))),"",INDEX('Policy Characteristics'!I:I,MATCH($C289,'Policy Characteristics'!$C:$C,0)))</f>
        <v>% reduction in downtime</v>
      </c>
      <c r="P289" s="29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93" t="str">
        <f>IF(ISBLANK(INDEX('Policy Characteristics'!K:K,MATCH($C289,'Policy Characteristics'!$C:$C,0))),"",INDEX('Policy Characteristics'!K:K,MATCH($C289,'Policy Characteristics'!$C:$C,0)))</f>
        <v>electricity-sector-main.html#red-downtime</v>
      </c>
      <c r="R289" s="293" t="str">
        <f>IF(ISBLANK(INDEX('Policy Characteristics'!L:L,MATCH($C289,'Policy Characteristics'!$C:$C,0))),"",INDEX('Policy Characteristics'!L:L,MATCH($C289,'Policy Characteristics'!$C:$C,0)))</f>
        <v>reduce-downtime.html</v>
      </c>
    </row>
    <row r="290" spans="1:18" s="275" customFormat="1" x14ac:dyDescent="0.25">
      <c r="A290" s="293" t="str">
        <f>IF(ISBLANK(INDEX('Policy Characteristics'!A:A,MATCH($C290,'Policy Characteristics'!$C:$C,0))),"",INDEX('Policy Characteristics'!A:A,MATCH($C290,'Policy Characteristics'!$C:$C,0)))</f>
        <v>Electricity Supply</v>
      </c>
      <c r="B290" s="294" t="str">
        <f>IF(ISBLANK(INDEX('Policy Characteristics'!B:B,MATCH($C290,'Policy Characteristics'!$C:$C,0))),"",INDEX('Policy Characteristics'!B:B,MATCH($C290,'Policy Characteristics'!$C:$C,0)))</f>
        <v>Reduce Plant Downtime</v>
      </c>
      <c r="C290" s="254" t="str">
        <f t="shared" si="23"/>
        <v>Percentage Reduction in Plant Downtime</v>
      </c>
      <c r="D290" s="299" t="s">
        <v>686</v>
      </c>
      <c r="E290" s="299" t="s">
        <v>713</v>
      </c>
      <c r="F290" s="299" t="s">
        <v>687</v>
      </c>
      <c r="G290" s="299" t="s">
        <v>715</v>
      </c>
      <c r="H290" s="255">
        <v>143</v>
      </c>
      <c r="I290" s="297" t="s">
        <v>624</v>
      </c>
      <c r="J290" s="296" t="str">
        <f>IF(ISBLANK(INDEX('Policy Characteristics'!D:D,MATCH($C290,'Policy Characteristics'!$C:$C,0))),"",INDEX('Policy Characteristics'!D:D,MATCH($C290,'Policy Characteristics'!$C:$C,0)))</f>
        <v>Reduce Plant Downtime</v>
      </c>
      <c r="K290" s="293" t="str">
        <f>IF(ISBLANK(INDEX('Policy Characteristics'!E:E,MATCH($C290,'Policy Characteristics'!$C:$C,0))),"",INDEX('Policy Characteristics'!E:E,MATCH($C290,'Policy Characteristics'!$C:$C,0)))</f>
        <v>elec reduce plant downtime</v>
      </c>
      <c r="L290" s="237">
        <f>IF(ISBLANK(INDEX('Policy Characteristics'!F:F,MATCH($C290,'Policy Characteristics'!$C:$C,0))),"",INDEX('Policy Characteristics'!F:F,MATCH($C290,'Policy Characteristics'!$C:$C,0)))</f>
        <v>0</v>
      </c>
      <c r="M290" s="237">
        <f>IF(ISBLANK(INDEX('Policy Characteristics'!G:G,MATCH($C290,'Policy Characteristics'!$C:$C,0))),"",INDEX('Policy Characteristics'!G:G,MATCH($C290,'Policy Characteristics'!$C:$C,0)))</f>
        <v>0.6</v>
      </c>
      <c r="N290" s="237">
        <f>IF(ISBLANK(INDEX('Policy Characteristics'!H:H,MATCH($C290,'Policy Characteristics'!$C:$C,0))),"",INDEX('Policy Characteristics'!H:H,MATCH($C290,'Policy Characteristics'!$C:$C,0)))</f>
        <v>0.01</v>
      </c>
      <c r="O290" s="293" t="str">
        <f>IF(ISBLANK(INDEX('Policy Characteristics'!I:I,MATCH($C290,'Policy Characteristics'!$C:$C,0))),"",INDEX('Policy Characteristics'!I:I,MATCH($C290,'Policy Characteristics'!$C:$C,0)))</f>
        <v>% reduction in downtime</v>
      </c>
      <c r="P290" s="29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93" t="str">
        <f>IF(ISBLANK(INDEX('Policy Characteristics'!K:K,MATCH($C290,'Policy Characteristics'!$C:$C,0))),"",INDEX('Policy Characteristics'!K:K,MATCH($C290,'Policy Characteristics'!$C:$C,0)))</f>
        <v>electricity-sector-main.html#red-downtime</v>
      </c>
      <c r="R290" s="293" t="str">
        <f>IF(ISBLANK(INDEX('Policy Characteristics'!L:L,MATCH($C290,'Policy Characteristics'!$C:$C,0))),"",INDEX('Policy Characteristics'!L:L,MATCH($C290,'Policy Characteristics'!$C:$C,0)))</f>
        <v>reduce-downtime.html</v>
      </c>
    </row>
    <row r="291" spans="1:18" s="275" customFormat="1" x14ac:dyDescent="0.25">
      <c r="A291" s="293" t="str">
        <f>IF(ISBLANK(INDEX('Policy Characteristics'!A:A,MATCH($C291,'Policy Characteristics'!$C:$C,0))),"",INDEX('Policy Characteristics'!A:A,MATCH($C291,'Policy Characteristics'!$C:$C,0)))</f>
        <v>Electricity Supply</v>
      </c>
      <c r="B291" s="294" t="str">
        <f>IF(ISBLANK(INDEX('Policy Characteristics'!B:B,MATCH($C291,'Policy Characteristics'!$C:$C,0))),"",INDEX('Policy Characteristics'!B:B,MATCH($C291,'Policy Characteristics'!$C:$C,0)))</f>
        <v>Reduce Plant Downtime</v>
      </c>
      <c r="C291" s="254" t="str">
        <f t="shared" si="23"/>
        <v>Percentage Reduction in Plant Downtime</v>
      </c>
      <c r="D291" s="299" t="s">
        <v>688</v>
      </c>
      <c r="E291" s="299" t="s">
        <v>711</v>
      </c>
      <c r="F291" s="299"/>
      <c r="G291" s="299"/>
      <c r="H291" s="255">
        <v>663</v>
      </c>
      <c r="I291" s="297" t="s">
        <v>634</v>
      </c>
      <c r="J291" s="296" t="str">
        <f>IF(ISBLANK(INDEX('Policy Characteristics'!D:D,MATCH($C291,'Policy Characteristics'!$C:$C,0))),"",INDEX('Policy Characteristics'!D:D,MATCH($C291,'Policy Characteristics'!$C:$C,0)))</f>
        <v>Reduce Plant Downtime</v>
      </c>
      <c r="K291" s="293" t="str">
        <f>IF(ISBLANK(INDEX('Policy Characteristics'!E:E,MATCH($C291,'Policy Characteristics'!$C:$C,0))),"",INDEX('Policy Characteristics'!E:E,MATCH($C291,'Policy Characteristics'!$C:$C,0)))</f>
        <v>elec reduce plant downtime</v>
      </c>
      <c r="L291" s="237">
        <f>IF(ISBLANK(INDEX('Policy Characteristics'!F:F,MATCH($C291,'Policy Characteristics'!$C:$C,0))),"",INDEX('Policy Characteristics'!F:F,MATCH($C291,'Policy Characteristics'!$C:$C,0)))</f>
        <v>0</v>
      </c>
      <c r="M291" s="237">
        <f>IF(ISBLANK(INDEX('Policy Characteristics'!G:G,MATCH($C291,'Policy Characteristics'!$C:$C,0))),"",INDEX('Policy Characteristics'!G:G,MATCH($C291,'Policy Characteristics'!$C:$C,0)))</f>
        <v>0.6</v>
      </c>
      <c r="N291" s="237">
        <f>IF(ISBLANK(INDEX('Policy Characteristics'!H:H,MATCH($C291,'Policy Characteristics'!$C:$C,0))),"",INDEX('Policy Characteristics'!H:H,MATCH($C291,'Policy Characteristics'!$C:$C,0)))</f>
        <v>0.01</v>
      </c>
      <c r="O291" s="293" t="str">
        <f>IF(ISBLANK(INDEX('Policy Characteristics'!I:I,MATCH($C291,'Policy Characteristics'!$C:$C,0))),"",INDEX('Policy Characteristics'!I:I,MATCH($C291,'Policy Characteristics'!$C:$C,0)))</f>
        <v>% reduction in downtime</v>
      </c>
      <c r="P291" s="29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93" t="str">
        <f>IF(ISBLANK(INDEX('Policy Characteristics'!K:K,MATCH($C291,'Policy Characteristics'!$C:$C,0))),"",INDEX('Policy Characteristics'!K:K,MATCH($C291,'Policy Characteristics'!$C:$C,0)))</f>
        <v>electricity-sector-main.html#red-downtime</v>
      </c>
      <c r="R291" s="293" t="str">
        <f>IF(ISBLANK(INDEX('Policy Characteristics'!L:L,MATCH($C291,'Policy Characteristics'!$C:$C,0))),"",INDEX('Policy Characteristics'!L:L,MATCH($C291,'Policy Characteristics'!$C:$C,0)))</f>
        <v>reduce-downtime.html</v>
      </c>
    </row>
    <row r="292" spans="1:18" s="275" customFormat="1" x14ac:dyDescent="0.25">
      <c r="A292" s="293" t="str">
        <f>IF(ISBLANK(INDEX('Policy Characteristics'!A:A,MATCH($C292,'Policy Characteristics'!$C:$C,0))),"",INDEX('Policy Characteristics'!A:A,MATCH($C292,'Policy Characteristics'!$C:$C,0)))</f>
        <v>Electricity Supply</v>
      </c>
      <c r="B292" s="294" t="str">
        <f>IF(ISBLANK(INDEX('Policy Characteristics'!B:B,MATCH($C292,'Policy Characteristics'!$C:$C,0))),"",INDEX('Policy Characteristics'!B:B,MATCH($C292,'Policy Characteristics'!$C:$C,0)))</f>
        <v>Reduce Plant Downtime</v>
      </c>
      <c r="C292" s="254" t="str">
        <f t="shared" si="23"/>
        <v>Percentage Reduction in Plant Downtime</v>
      </c>
      <c r="D292" s="299" t="s">
        <v>688</v>
      </c>
      <c r="E292" s="299" t="s">
        <v>712</v>
      </c>
      <c r="F292" s="299"/>
      <c r="G292" s="299"/>
      <c r="H292" s="255">
        <v>664</v>
      </c>
      <c r="I292" s="297" t="s">
        <v>634</v>
      </c>
      <c r="J292" s="296" t="str">
        <f>IF(ISBLANK(INDEX('Policy Characteristics'!D:D,MATCH($C292,'Policy Characteristics'!$C:$C,0))),"",INDEX('Policy Characteristics'!D:D,MATCH($C292,'Policy Characteristics'!$C:$C,0)))</f>
        <v>Reduce Plant Downtime</v>
      </c>
      <c r="K292" s="293" t="str">
        <f>IF(ISBLANK(INDEX('Policy Characteristics'!E:E,MATCH($C292,'Policy Characteristics'!$C:$C,0))),"",INDEX('Policy Characteristics'!E:E,MATCH($C292,'Policy Characteristics'!$C:$C,0)))</f>
        <v>elec reduce plant downtime</v>
      </c>
      <c r="L292" s="237">
        <f>IF(ISBLANK(INDEX('Policy Characteristics'!F:F,MATCH($C292,'Policy Characteristics'!$C:$C,0))),"",INDEX('Policy Characteristics'!F:F,MATCH($C292,'Policy Characteristics'!$C:$C,0)))</f>
        <v>0</v>
      </c>
      <c r="M292" s="237">
        <f>IF(ISBLANK(INDEX('Policy Characteristics'!G:G,MATCH($C292,'Policy Characteristics'!$C:$C,0))),"",INDEX('Policy Characteristics'!G:G,MATCH($C292,'Policy Characteristics'!$C:$C,0)))</f>
        <v>0.6</v>
      </c>
      <c r="N292" s="237">
        <f>IF(ISBLANK(INDEX('Policy Characteristics'!H:H,MATCH($C292,'Policy Characteristics'!$C:$C,0))),"",INDEX('Policy Characteristics'!H:H,MATCH($C292,'Policy Characteristics'!$C:$C,0)))</f>
        <v>0.01</v>
      </c>
      <c r="O292" s="293" t="str">
        <f>IF(ISBLANK(INDEX('Policy Characteristics'!I:I,MATCH($C292,'Policy Characteristics'!$C:$C,0))),"",INDEX('Policy Characteristics'!I:I,MATCH($C292,'Policy Characteristics'!$C:$C,0)))</f>
        <v>% reduction in downtime</v>
      </c>
      <c r="P292" s="29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93" t="str">
        <f>IF(ISBLANK(INDEX('Policy Characteristics'!K:K,MATCH($C292,'Policy Characteristics'!$C:$C,0))),"",INDEX('Policy Characteristics'!K:K,MATCH($C292,'Policy Characteristics'!$C:$C,0)))</f>
        <v>electricity-sector-main.html#red-downtime</v>
      </c>
      <c r="R292" s="293" t="str">
        <f>IF(ISBLANK(INDEX('Policy Characteristics'!L:L,MATCH($C292,'Policy Characteristics'!$C:$C,0))),"",INDEX('Policy Characteristics'!L:L,MATCH($C292,'Policy Characteristics'!$C:$C,0)))</f>
        <v>reduce-downtime.html</v>
      </c>
    </row>
    <row r="293" spans="1:18" s="275" customFormat="1" x14ac:dyDescent="0.25">
      <c r="A293" s="293" t="str">
        <f>IF(ISBLANK(INDEX('Policy Characteristics'!A:A,MATCH($C293,'Policy Characteristics'!$C:$C,0))),"",INDEX('Policy Characteristics'!A:A,MATCH($C293,'Policy Characteristics'!$C:$C,0)))</f>
        <v>Electricity Supply</v>
      </c>
      <c r="B293" s="294" t="str">
        <f>IF(ISBLANK(INDEX('Policy Characteristics'!B:B,MATCH($C293,'Policy Characteristics'!$C:$C,0))),"",INDEX('Policy Characteristics'!B:B,MATCH($C293,'Policy Characteristics'!$C:$C,0)))</f>
        <v>Reduce Plant Downtime</v>
      </c>
      <c r="C293" s="254" t="str">
        <f t="shared" si="23"/>
        <v>Percentage Reduction in Plant Downtime</v>
      </c>
      <c r="D293" s="299" t="s">
        <v>688</v>
      </c>
      <c r="E293" s="299" t="s">
        <v>713</v>
      </c>
      <c r="F293" s="299" t="s">
        <v>689</v>
      </c>
      <c r="G293" s="299" t="s">
        <v>715</v>
      </c>
      <c r="H293" s="255">
        <v>144</v>
      </c>
      <c r="I293" s="297" t="s">
        <v>624</v>
      </c>
      <c r="J293" s="296" t="str">
        <f>IF(ISBLANK(INDEX('Policy Characteristics'!D:D,MATCH($C293,'Policy Characteristics'!$C:$C,0))),"",INDEX('Policy Characteristics'!D:D,MATCH($C293,'Policy Characteristics'!$C:$C,0)))</f>
        <v>Reduce Plant Downtime</v>
      </c>
      <c r="K293" s="293" t="str">
        <f>IF(ISBLANK(INDEX('Policy Characteristics'!E:E,MATCH($C293,'Policy Characteristics'!$C:$C,0))),"",INDEX('Policy Characteristics'!E:E,MATCH($C293,'Policy Characteristics'!$C:$C,0)))</f>
        <v>elec reduce plant downtime</v>
      </c>
      <c r="L293" s="237">
        <f>IF(ISBLANK(INDEX('Policy Characteristics'!F:F,MATCH($C293,'Policy Characteristics'!$C:$C,0))),"",INDEX('Policy Characteristics'!F:F,MATCH($C293,'Policy Characteristics'!$C:$C,0)))</f>
        <v>0</v>
      </c>
      <c r="M293" s="237">
        <f>IF(ISBLANK(INDEX('Policy Characteristics'!G:G,MATCH($C293,'Policy Characteristics'!$C:$C,0))),"",INDEX('Policy Characteristics'!G:G,MATCH($C293,'Policy Characteristics'!$C:$C,0)))</f>
        <v>0.6</v>
      </c>
      <c r="N293" s="237">
        <f>IF(ISBLANK(INDEX('Policy Characteristics'!H:H,MATCH($C293,'Policy Characteristics'!$C:$C,0))),"",INDEX('Policy Characteristics'!H:H,MATCH($C293,'Policy Characteristics'!$C:$C,0)))</f>
        <v>0.01</v>
      </c>
      <c r="O293" s="293" t="str">
        <f>IF(ISBLANK(INDEX('Policy Characteristics'!I:I,MATCH($C293,'Policy Characteristics'!$C:$C,0))),"",INDEX('Policy Characteristics'!I:I,MATCH($C293,'Policy Characteristics'!$C:$C,0)))</f>
        <v>% reduction in downtime</v>
      </c>
      <c r="P293" s="29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93" t="str">
        <f>IF(ISBLANK(INDEX('Policy Characteristics'!K:K,MATCH($C293,'Policy Characteristics'!$C:$C,0))),"",INDEX('Policy Characteristics'!K:K,MATCH($C293,'Policy Characteristics'!$C:$C,0)))</f>
        <v>electricity-sector-main.html#red-downtime</v>
      </c>
      <c r="R293" s="293" t="str">
        <f>IF(ISBLANK(INDEX('Policy Characteristics'!L:L,MATCH($C293,'Policy Characteristics'!$C:$C,0))),"",INDEX('Policy Characteristics'!L:L,MATCH($C293,'Policy Characteristics'!$C:$C,0)))</f>
        <v>reduce-downtime.html</v>
      </c>
    </row>
    <row r="294" spans="1:18" s="275" customFormat="1" x14ac:dyDescent="0.25">
      <c r="A294" s="293" t="str">
        <f>IF(ISBLANK(INDEX('Policy Characteristics'!A:A,MATCH($C294,'Policy Characteristics'!$C:$C,0))),"",INDEX('Policy Characteristics'!A:A,MATCH($C294,'Policy Characteristics'!$C:$C,0)))</f>
        <v>Electricity Supply</v>
      </c>
      <c r="B294" s="294" t="str">
        <f>IF(ISBLANK(INDEX('Policy Characteristics'!B:B,MATCH($C294,'Policy Characteristics'!$C:$C,0))),"",INDEX('Policy Characteristics'!B:B,MATCH($C294,'Policy Characteristics'!$C:$C,0)))</f>
        <v>Reduce Plant Downtime</v>
      </c>
      <c r="C294" s="254" t="str">
        <f t="shared" si="23"/>
        <v>Percentage Reduction in Plant Downtime</v>
      </c>
      <c r="D294" s="299" t="s">
        <v>690</v>
      </c>
      <c r="E294" s="299" t="s">
        <v>711</v>
      </c>
      <c r="F294" s="299"/>
      <c r="G294" s="299"/>
      <c r="H294" s="255">
        <v>665</v>
      </c>
      <c r="I294" s="297" t="s">
        <v>634</v>
      </c>
      <c r="J294" s="296" t="str">
        <f>IF(ISBLANK(INDEX('Policy Characteristics'!D:D,MATCH($C294,'Policy Characteristics'!$C:$C,0))),"",INDEX('Policy Characteristics'!D:D,MATCH($C294,'Policy Characteristics'!$C:$C,0)))</f>
        <v>Reduce Plant Downtime</v>
      </c>
      <c r="K294" s="293" t="str">
        <f>IF(ISBLANK(INDEX('Policy Characteristics'!E:E,MATCH($C294,'Policy Characteristics'!$C:$C,0))),"",INDEX('Policy Characteristics'!E:E,MATCH($C294,'Policy Characteristics'!$C:$C,0)))</f>
        <v>elec reduce plant downtime</v>
      </c>
      <c r="L294" s="237">
        <f>IF(ISBLANK(INDEX('Policy Characteristics'!F:F,MATCH($C294,'Policy Characteristics'!$C:$C,0))),"",INDEX('Policy Characteristics'!F:F,MATCH($C294,'Policy Characteristics'!$C:$C,0)))</f>
        <v>0</v>
      </c>
      <c r="M294" s="237">
        <f>IF(ISBLANK(INDEX('Policy Characteristics'!G:G,MATCH($C294,'Policy Characteristics'!$C:$C,0))),"",INDEX('Policy Characteristics'!G:G,MATCH($C294,'Policy Characteristics'!$C:$C,0)))</f>
        <v>0.6</v>
      </c>
      <c r="N294" s="237">
        <f>IF(ISBLANK(INDEX('Policy Characteristics'!H:H,MATCH($C294,'Policy Characteristics'!$C:$C,0))),"",INDEX('Policy Characteristics'!H:H,MATCH($C294,'Policy Characteristics'!$C:$C,0)))</f>
        <v>0.01</v>
      </c>
      <c r="O294" s="293" t="str">
        <f>IF(ISBLANK(INDEX('Policy Characteristics'!I:I,MATCH($C294,'Policy Characteristics'!$C:$C,0))),"",INDEX('Policy Characteristics'!I:I,MATCH($C294,'Policy Characteristics'!$C:$C,0)))</f>
        <v>% reduction in downtime</v>
      </c>
      <c r="P294" s="29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93" t="str">
        <f>IF(ISBLANK(INDEX('Policy Characteristics'!K:K,MATCH($C294,'Policy Characteristics'!$C:$C,0))),"",INDEX('Policy Characteristics'!K:K,MATCH($C294,'Policy Characteristics'!$C:$C,0)))</f>
        <v>electricity-sector-main.html#red-downtime</v>
      </c>
      <c r="R294" s="293" t="str">
        <f>IF(ISBLANK(INDEX('Policy Characteristics'!L:L,MATCH($C294,'Policy Characteristics'!$C:$C,0))),"",INDEX('Policy Characteristics'!L:L,MATCH($C294,'Policy Characteristics'!$C:$C,0)))</f>
        <v>reduce-downtime.html</v>
      </c>
    </row>
    <row r="295" spans="1:18" s="275" customFormat="1" x14ac:dyDescent="0.25">
      <c r="A295" s="293" t="str">
        <f>IF(ISBLANK(INDEX('Policy Characteristics'!A:A,MATCH($C295,'Policy Characteristics'!$C:$C,0))),"",INDEX('Policy Characteristics'!A:A,MATCH($C295,'Policy Characteristics'!$C:$C,0)))</f>
        <v>Electricity Supply</v>
      </c>
      <c r="B295" s="294" t="str">
        <f>IF(ISBLANK(INDEX('Policy Characteristics'!B:B,MATCH($C295,'Policy Characteristics'!$C:$C,0))),"",INDEX('Policy Characteristics'!B:B,MATCH($C295,'Policy Characteristics'!$C:$C,0)))</f>
        <v>Reduce Plant Downtime</v>
      </c>
      <c r="C295" s="254" t="str">
        <f t="shared" si="23"/>
        <v>Percentage Reduction in Plant Downtime</v>
      </c>
      <c r="D295" s="299" t="s">
        <v>690</v>
      </c>
      <c r="E295" s="299" t="s">
        <v>712</v>
      </c>
      <c r="F295" s="299"/>
      <c r="G295" s="299"/>
      <c r="H295" s="255">
        <v>666</v>
      </c>
      <c r="I295" s="297" t="s">
        <v>634</v>
      </c>
      <c r="J295" s="296" t="str">
        <f>IF(ISBLANK(INDEX('Policy Characteristics'!D:D,MATCH($C295,'Policy Characteristics'!$C:$C,0))),"",INDEX('Policy Characteristics'!D:D,MATCH($C295,'Policy Characteristics'!$C:$C,0)))</f>
        <v>Reduce Plant Downtime</v>
      </c>
      <c r="K295" s="293" t="str">
        <f>IF(ISBLANK(INDEX('Policy Characteristics'!E:E,MATCH($C295,'Policy Characteristics'!$C:$C,0))),"",INDEX('Policy Characteristics'!E:E,MATCH($C295,'Policy Characteristics'!$C:$C,0)))</f>
        <v>elec reduce plant downtime</v>
      </c>
      <c r="L295" s="237">
        <f>IF(ISBLANK(INDEX('Policy Characteristics'!F:F,MATCH($C295,'Policy Characteristics'!$C:$C,0))),"",INDEX('Policy Characteristics'!F:F,MATCH($C295,'Policy Characteristics'!$C:$C,0)))</f>
        <v>0</v>
      </c>
      <c r="M295" s="237">
        <f>IF(ISBLANK(INDEX('Policy Characteristics'!G:G,MATCH($C295,'Policy Characteristics'!$C:$C,0))),"",INDEX('Policy Characteristics'!G:G,MATCH($C295,'Policy Characteristics'!$C:$C,0)))</f>
        <v>0.6</v>
      </c>
      <c r="N295" s="237">
        <f>IF(ISBLANK(INDEX('Policy Characteristics'!H:H,MATCH($C295,'Policy Characteristics'!$C:$C,0))),"",INDEX('Policy Characteristics'!H:H,MATCH($C295,'Policy Characteristics'!$C:$C,0)))</f>
        <v>0.01</v>
      </c>
      <c r="O295" s="293" t="str">
        <f>IF(ISBLANK(INDEX('Policy Characteristics'!I:I,MATCH($C295,'Policy Characteristics'!$C:$C,0))),"",INDEX('Policy Characteristics'!I:I,MATCH($C295,'Policy Characteristics'!$C:$C,0)))</f>
        <v>% reduction in downtime</v>
      </c>
      <c r="P295" s="29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93" t="str">
        <f>IF(ISBLANK(INDEX('Policy Characteristics'!K:K,MATCH($C295,'Policy Characteristics'!$C:$C,0))),"",INDEX('Policy Characteristics'!K:K,MATCH($C295,'Policy Characteristics'!$C:$C,0)))</f>
        <v>electricity-sector-main.html#red-downtime</v>
      </c>
      <c r="R295" s="293" t="str">
        <f>IF(ISBLANK(INDEX('Policy Characteristics'!L:L,MATCH($C295,'Policy Characteristics'!$C:$C,0))),"",INDEX('Policy Characteristics'!L:L,MATCH($C295,'Policy Characteristics'!$C:$C,0)))</f>
        <v>reduce-downtime.html</v>
      </c>
    </row>
    <row r="296" spans="1:18" s="275" customFormat="1" x14ac:dyDescent="0.25">
      <c r="A296" s="293" t="str">
        <f>IF(ISBLANK(INDEX('Policy Characteristics'!A:A,MATCH($C296,'Policy Characteristics'!$C:$C,0))),"",INDEX('Policy Characteristics'!A:A,MATCH($C296,'Policy Characteristics'!$C:$C,0)))</f>
        <v>Electricity Supply</v>
      </c>
      <c r="B296" s="294" t="str">
        <f>IF(ISBLANK(INDEX('Policy Characteristics'!B:B,MATCH($C296,'Policy Characteristics'!$C:$C,0))),"",INDEX('Policy Characteristics'!B:B,MATCH($C296,'Policy Characteristics'!$C:$C,0)))</f>
        <v>Reduce Plant Downtime</v>
      </c>
      <c r="C296" s="254" t="str">
        <f t="shared" si="23"/>
        <v>Percentage Reduction in Plant Downtime</v>
      </c>
      <c r="D296" s="299" t="s">
        <v>690</v>
      </c>
      <c r="E296" s="299" t="s">
        <v>713</v>
      </c>
      <c r="F296" s="299"/>
      <c r="G296" s="299"/>
      <c r="H296" s="255">
        <v>667</v>
      </c>
      <c r="I296" s="297" t="s">
        <v>634</v>
      </c>
      <c r="J296" s="296" t="str">
        <f>IF(ISBLANK(INDEX('Policy Characteristics'!D:D,MATCH($C296,'Policy Characteristics'!$C:$C,0))),"",INDEX('Policy Characteristics'!D:D,MATCH($C296,'Policy Characteristics'!$C:$C,0)))</f>
        <v>Reduce Plant Downtime</v>
      </c>
      <c r="K296" s="293" t="str">
        <f>IF(ISBLANK(INDEX('Policy Characteristics'!E:E,MATCH($C296,'Policy Characteristics'!$C:$C,0))),"",INDEX('Policy Characteristics'!E:E,MATCH($C296,'Policy Characteristics'!$C:$C,0)))</f>
        <v>elec reduce plant downtime</v>
      </c>
      <c r="L296" s="237">
        <f>IF(ISBLANK(INDEX('Policy Characteristics'!F:F,MATCH($C296,'Policy Characteristics'!$C:$C,0))),"",INDEX('Policy Characteristics'!F:F,MATCH($C296,'Policy Characteristics'!$C:$C,0)))</f>
        <v>0</v>
      </c>
      <c r="M296" s="237">
        <f>IF(ISBLANK(INDEX('Policy Characteristics'!G:G,MATCH($C296,'Policy Characteristics'!$C:$C,0))),"",INDEX('Policy Characteristics'!G:G,MATCH($C296,'Policy Characteristics'!$C:$C,0)))</f>
        <v>0.6</v>
      </c>
      <c r="N296" s="237">
        <f>IF(ISBLANK(INDEX('Policy Characteristics'!H:H,MATCH($C296,'Policy Characteristics'!$C:$C,0))),"",INDEX('Policy Characteristics'!H:H,MATCH($C296,'Policy Characteristics'!$C:$C,0)))</f>
        <v>0.01</v>
      </c>
      <c r="O296" s="293" t="str">
        <f>IF(ISBLANK(INDEX('Policy Characteristics'!I:I,MATCH($C296,'Policy Characteristics'!$C:$C,0))),"",INDEX('Policy Characteristics'!I:I,MATCH($C296,'Policy Characteristics'!$C:$C,0)))</f>
        <v>% reduction in downtime</v>
      </c>
      <c r="P296" s="29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93" t="str">
        <f>IF(ISBLANK(INDEX('Policy Characteristics'!K:K,MATCH($C296,'Policy Characteristics'!$C:$C,0))),"",INDEX('Policy Characteristics'!K:K,MATCH($C296,'Policy Characteristics'!$C:$C,0)))</f>
        <v>electricity-sector-main.html#red-downtime</v>
      </c>
      <c r="R296" s="293" t="str">
        <f>IF(ISBLANK(INDEX('Policy Characteristics'!L:L,MATCH($C296,'Policy Characteristics'!$C:$C,0))),"",INDEX('Policy Characteristics'!L:L,MATCH($C296,'Policy Characteristics'!$C:$C,0)))</f>
        <v>reduce-downtime.html</v>
      </c>
    </row>
    <row r="297" spans="1:18" s="275" customFormat="1" x14ac:dyDescent="0.25">
      <c r="A297" s="293" t="str">
        <f>IF(ISBLANK(INDEX('Policy Characteristics'!A:A,MATCH($C297,'Policy Characteristics'!$C:$C,0))),"",INDEX('Policy Characteristics'!A:A,MATCH($C297,'Policy Characteristics'!$C:$C,0)))</f>
        <v>Electricity Supply</v>
      </c>
      <c r="B297" s="294" t="str">
        <f>IF(ISBLANK(INDEX('Policy Characteristics'!B:B,MATCH($C297,'Policy Characteristics'!$C:$C,0))),"",INDEX('Policy Characteristics'!B:B,MATCH($C297,'Policy Characteristics'!$C:$C,0)))</f>
        <v>Reduce Plant Downtime</v>
      </c>
      <c r="C297" s="254" t="str">
        <f t="shared" si="23"/>
        <v>Percentage Reduction in Plant Downtime</v>
      </c>
      <c r="D297" s="299" t="s">
        <v>692</v>
      </c>
      <c r="E297" s="299" t="s">
        <v>711</v>
      </c>
      <c r="F297" s="299"/>
      <c r="G297" s="299"/>
      <c r="H297" s="255">
        <v>668</v>
      </c>
      <c r="I297" s="297" t="s">
        <v>634</v>
      </c>
      <c r="J297" s="296" t="str">
        <f>IF(ISBLANK(INDEX('Policy Characteristics'!D:D,MATCH($C297,'Policy Characteristics'!$C:$C,0))),"",INDEX('Policy Characteristics'!D:D,MATCH($C297,'Policy Characteristics'!$C:$C,0)))</f>
        <v>Reduce Plant Downtime</v>
      </c>
      <c r="K297" s="293" t="str">
        <f>IF(ISBLANK(INDEX('Policy Characteristics'!E:E,MATCH($C297,'Policy Characteristics'!$C:$C,0))),"",INDEX('Policy Characteristics'!E:E,MATCH($C297,'Policy Characteristics'!$C:$C,0)))</f>
        <v>elec reduce plant downtime</v>
      </c>
      <c r="L297" s="237">
        <f>IF(ISBLANK(INDEX('Policy Characteristics'!F:F,MATCH($C297,'Policy Characteristics'!$C:$C,0))),"",INDEX('Policy Characteristics'!F:F,MATCH($C297,'Policy Characteristics'!$C:$C,0)))</f>
        <v>0</v>
      </c>
      <c r="M297" s="237">
        <f>IF(ISBLANK(INDEX('Policy Characteristics'!G:G,MATCH($C297,'Policy Characteristics'!$C:$C,0))),"",INDEX('Policy Characteristics'!G:G,MATCH($C297,'Policy Characteristics'!$C:$C,0)))</f>
        <v>0.6</v>
      </c>
      <c r="N297" s="237">
        <f>IF(ISBLANK(INDEX('Policy Characteristics'!H:H,MATCH($C297,'Policy Characteristics'!$C:$C,0))),"",INDEX('Policy Characteristics'!H:H,MATCH($C297,'Policy Characteristics'!$C:$C,0)))</f>
        <v>0.01</v>
      </c>
      <c r="O297" s="293" t="str">
        <f>IF(ISBLANK(INDEX('Policy Characteristics'!I:I,MATCH($C297,'Policy Characteristics'!$C:$C,0))),"",INDEX('Policy Characteristics'!I:I,MATCH($C297,'Policy Characteristics'!$C:$C,0)))</f>
        <v>% reduction in downtime</v>
      </c>
      <c r="P297" s="29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93" t="str">
        <f>IF(ISBLANK(INDEX('Policy Characteristics'!K:K,MATCH($C297,'Policy Characteristics'!$C:$C,0))),"",INDEX('Policy Characteristics'!K:K,MATCH($C297,'Policy Characteristics'!$C:$C,0)))</f>
        <v>electricity-sector-main.html#red-downtime</v>
      </c>
      <c r="R297" s="293" t="str">
        <f>IF(ISBLANK(INDEX('Policy Characteristics'!L:L,MATCH($C297,'Policy Characteristics'!$C:$C,0))),"",INDEX('Policy Characteristics'!L:L,MATCH($C297,'Policy Characteristics'!$C:$C,0)))</f>
        <v>reduce-downtime.html</v>
      </c>
    </row>
    <row r="298" spans="1:18" s="275" customFormat="1" x14ac:dyDescent="0.25">
      <c r="A298" s="293" t="str">
        <f>IF(ISBLANK(INDEX('Policy Characteristics'!A:A,MATCH($C298,'Policy Characteristics'!$C:$C,0))),"",INDEX('Policy Characteristics'!A:A,MATCH($C298,'Policy Characteristics'!$C:$C,0)))</f>
        <v>Electricity Supply</v>
      </c>
      <c r="B298" s="294" t="str">
        <f>IF(ISBLANK(INDEX('Policy Characteristics'!B:B,MATCH($C298,'Policy Characteristics'!$C:$C,0))),"",INDEX('Policy Characteristics'!B:B,MATCH($C298,'Policy Characteristics'!$C:$C,0)))</f>
        <v>Reduce Plant Downtime</v>
      </c>
      <c r="C298" s="254" t="str">
        <f t="shared" si="23"/>
        <v>Percentage Reduction in Plant Downtime</v>
      </c>
      <c r="D298" s="299" t="s">
        <v>692</v>
      </c>
      <c r="E298" s="299" t="s">
        <v>712</v>
      </c>
      <c r="F298" s="299"/>
      <c r="G298" s="299"/>
      <c r="H298" s="255">
        <v>669</v>
      </c>
      <c r="I298" s="297" t="s">
        <v>634</v>
      </c>
      <c r="J298" s="296" t="str">
        <f>IF(ISBLANK(INDEX('Policy Characteristics'!D:D,MATCH($C298,'Policy Characteristics'!$C:$C,0))),"",INDEX('Policy Characteristics'!D:D,MATCH($C298,'Policy Characteristics'!$C:$C,0)))</f>
        <v>Reduce Plant Downtime</v>
      </c>
      <c r="K298" s="293" t="str">
        <f>IF(ISBLANK(INDEX('Policy Characteristics'!E:E,MATCH($C298,'Policy Characteristics'!$C:$C,0))),"",INDEX('Policy Characteristics'!E:E,MATCH($C298,'Policy Characteristics'!$C:$C,0)))</f>
        <v>elec reduce plant downtime</v>
      </c>
      <c r="L298" s="237">
        <f>IF(ISBLANK(INDEX('Policy Characteristics'!F:F,MATCH($C298,'Policy Characteristics'!$C:$C,0))),"",INDEX('Policy Characteristics'!F:F,MATCH($C298,'Policy Characteristics'!$C:$C,0)))</f>
        <v>0</v>
      </c>
      <c r="M298" s="237">
        <f>IF(ISBLANK(INDEX('Policy Characteristics'!G:G,MATCH($C298,'Policy Characteristics'!$C:$C,0))),"",INDEX('Policy Characteristics'!G:G,MATCH($C298,'Policy Characteristics'!$C:$C,0)))</f>
        <v>0.6</v>
      </c>
      <c r="N298" s="237">
        <f>IF(ISBLANK(INDEX('Policy Characteristics'!H:H,MATCH($C298,'Policy Characteristics'!$C:$C,0))),"",INDEX('Policy Characteristics'!H:H,MATCH($C298,'Policy Characteristics'!$C:$C,0)))</f>
        <v>0.01</v>
      </c>
      <c r="O298" s="293" t="str">
        <f>IF(ISBLANK(INDEX('Policy Characteristics'!I:I,MATCH($C298,'Policy Characteristics'!$C:$C,0))),"",INDEX('Policy Characteristics'!I:I,MATCH($C298,'Policy Characteristics'!$C:$C,0)))</f>
        <v>% reduction in downtime</v>
      </c>
      <c r="P298" s="29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93" t="str">
        <f>IF(ISBLANK(INDEX('Policy Characteristics'!K:K,MATCH($C298,'Policy Characteristics'!$C:$C,0))),"",INDEX('Policy Characteristics'!K:K,MATCH($C298,'Policy Characteristics'!$C:$C,0)))</f>
        <v>electricity-sector-main.html#red-downtime</v>
      </c>
      <c r="R298" s="293" t="str">
        <f>IF(ISBLANK(INDEX('Policy Characteristics'!L:L,MATCH($C298,'Policy Characteristics'!$C:$C,0))),"",INDEX('Policy Characteristics'!L:L,MATCH($C298,'Policy Characteristics'!$C:$C,0)))</f>
        <v>reduce-downtime.html</v>
      </c>
    </row>
    <row r="299" spans="1:18" s="275" customFormat="1" x14ac:dyDescent="0.25">
      <c r="A299" s="293" t="str">
        <f>IF(ISBLANK(INDEX('Policy Characteristics'!A:A,MATCH($C299,'Policy Characteristics'!$C:$C,0))),"",INDEX('Policy Characteristics'!A:A,MATCH($C299,'Policy Characteristics'!$C:$C,0)))</f>
        <v>Electricity Supply</v>
      </c>
      <c r="B299" s="294" t="str">
        <f>IF(ISBLANK(INDEX('Policy Characteristics'!B:B,MATCH($C299,'Policy Characteristics'!$C:$C,0))),"",INDEX('Policy Characteristics'!B:B,MATCH($C299,'Policy Characteristics'!$C:$C,0)))</f>
        <v>Reduce Plant Downtime</v>
      </c>
      <c r="C299" s="254" t="str">
        <f t="shared" si="23"/>
        <v>Percentage Reduction in Plant Downtime</v>
      </c>
      <c r="D299" s="299" t="s">
        <v>692</v>
      </c>
      <c r="E299" s="299" t="s">
        <v>713</v>
      </c>
      <c r="F299" s="299"/>
      <c r="G299" s="299"/>
      <c r="H299" s="255">
        <v>670</v>
      </c>
      <c r="I299" s="297" t="s">
        <v>634</v>
      </c>
      <c r="J299" s="296" t="str">
        <f>IF(ISBLANK(INDEX('Policy Characteristics'!D:D,MATCH($C299,'Policy Characteristics'!$C:$C,0))),"",INDEX('Policy Characteristics'!D:D,MATCH($C299,'Policy Characteristics'!$C:$C,0)))</f>
        <v>Reduce Plant Downtime</v>
      </c>
      <c r="K299" s="293" t="str">
        <f>IF(ISBLANK(INDEX('Policy Characteristics'!E:E,MATCH($C299,'Policy Characteristics'!$C:$C,0))),"",INDEX('Policy Characteristics'!E:E,MATCH($C299,'Policy Characteristics'!$C:$C,0)))</f>
        <v>elec reduce plant downtime</v>
      </c>
      <c r="L299" s="237">
        <f>IF(ISBLANK(INDEX('Policy Characteristics'!F:F,MATCH($C299,'Policy Characteristics'!$C:$C,0))),"",INDEX('Policy Characteristics'!F:F,MATCH($C299,'Policy Characteristics'!$C:$C,0)))</f>
        <v>0</v>
      </c>
      <c r="M299" s="237">
        <f>IF(ISBLANK(INDEX('Policy Characteristics'!G:G,MATCH($C299,'Policy Characteristics'!$C:$C,0))),"",INDEX('Policy Characteristics'!G:G,MATCH($C299,'Policy Characteristics'!$C:$C,0)))</f>
        <v>0.6</v>
      </c>
      <c r="N299" s="237">
        <f>IF(ISBLANK(INDEX('Policy Characteristics'!H:H,MATCH($C299,'Policy Characteristics'!$C:$C,0))),"",INDEX('Policy Characteristics'!H:H,MATCH($C299,'Policy Characteristics'!$C:$C,0)))</f>
        <v>0.01</v>
      </c>
      <c r="O299" s="293" t="str">
        <f>IF(ISBLANK(INDEX('Policy Characteristics'!I:I,MATCH($C299,'Policy Characteristics'!$C:$C,0))),"",INDEX('Policy Characteristics'!I:I,MATCH($C299,'Policy Characteristics'!$C:$C,0)))</f>
        <v>% reduction in downtime</v>
      </c>
      <c r="P299" s="29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93" t="str">
        <f>IF(ISBLANK(INDEX('Policy Characteristics'!K:K,MATCH($C299,'Policy Characteristics'!$C:$C,0))),"",INDEX('Policy Characteristics'!K:K,MATCH($C299,'Policy Characteristics'!$C:$C,0)))</f>
        <v>electricity-sector-main.html#red-downtime</v>
      </c>
      <c r="R299" s="293" t="str">
        <f>IF(ISBLANK(INDEX('Policy Characteristics'!L:L,MATCH($C299,'Policy Characteristics'!$C:$C,0))),"",INDEX('Policy Characteristics'!L:L,MATCH($C299,'Policy Characteristics'!$C:$C,0)))</f>
        <v>reduce-downtime.html</v>
      </c>
    </row>
    <row r="300" spans="1:18" s="275" customFormat="1" x14ac:dyDescent="0.25">
      <c r="A300" s="293" t="str">
        <f>IF(ISBLANK(INDEX('Policy Characteristics'!A:A,MATCH($C300,'Policy Characteristics'!$C:$C,0))),"",INDEX('Policy Characteristics'!A:A,MATCH($C300,'Policy Characteristics'!$C:$C,0)))</f>
        <v>Electricity Supply</v>
      </c>
      <c r="B300" s="294" t="str">
        <f>IF(ISBLANK(INDEX('Policy Characteristics'!B:B,MATCH($C300,'Policy Characteristics'!$C:$C,0))),"",INDEX('Policy Characteristics'!B:B,MATCH($C300,'Policy Characteristics'!$C:$C,0)))</f>
        <v>Reduce Plant Downtime</v>
      </c>
      <c r="C300" s="254" t="str">
        <f t="shared" si="23"/>
        <v>Percentage Reduction in Plant Downtime</v>
      </c>
      <c r="D300" s="299" t="s">
        <v>696</v>
      </c>
      <c r="E300" s="299" t="s">
        <v>711</v>
      </c>
      <c r="F300" s="299"/>
      <c r="G300" s="299"/>
      <c r="H300" s="255">
        <v>671</v>
      </c>
      <c r="I300" s="297" t="s">
        <v>634</v>
      </c>
      <c r="J300" s="296" t="str">
        <f>IF(ISBLANK(INDEX('Policy Characteristics'!D:D,MATCH($C300,'Policy Characteristics'!$C:$C,0))),"",INDEX('Policy Characteristics'!D:D,MATCH($C300,'Policy Characteristics'!$C:$C,0)))</f>
        <v>Reduce Plant Downtime</v>
      </c>
      <c r="K300" s="293" t="str">
        <f>IF(ISBLANK(INDEX('Policy Characteristics'!E:E,MATCH($C300,'Policy Characteristics'!$C:$C,0))),"",INDEX('Policy Characteristics'!E:E,MATCH($C300,'Policy Characteristics'!$C:$C,0)))</f>
        <v>elec reduce plant downtime</v>
      </c>
      <c r="L300" s="237">
        <f>IF(ISBLANK(INDEX('Policy Characteristics'!F:F,MATCH($C300,'Policy Characteristics'!$C:$C,0))),"",INDEX('Policy Characteristics'!F:F,MATCH($C300,'Policy Characteristics'!$C:$C,0)))</f>
        <v>0</v>
      </c>
      <c r="M300" s="237">
        <f>IF(ISBLANK(INDEX('Policy Characteristics'!G:G,MATCH($C300,'Policy Characteristics'!$C:$C,0))),"",INDEX('Policy Characteristics'!G:G,MATCH($C300,'Policy Characteristics'!$C:$C,0)))</f>
        <v>0.6</v>
      </c>
      <c r="N300" s="237">
        <f>IF(ISBLANK(INDEX('Policy Characteristics'!H:H,MATCH($C300,'Policy Characteristics'!$C:$C,0))),"",INDEX('Policy Characteristics'!H:H,MATCH($C300,'Policy Characteristics'!$C:$C,0)))</f>
        <v>0.01</v>
      </c>
      <c r="O300" s="293" t="str">
        <f>IF(ISBLANK(INDEX('Policy Characteristics'!I:I,MATCH($C300,'Policy Characteristics'!$C:$C,0))),"",INDEX('Policy Characteristics'!I:I,MATCH($C300,'Policy Characteristics'!$C:$C,0)))</f>
        <v>% reduction in downtime</v>
      </c>
      <c r="P300" s="29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93" t="str">
        <f>IF(ISBLANK(INDEX('Policy Characteristics'!K:K,MATCH($C300,'Policy Characteristics'!$C:$C,0))),"",INDEX('Policy Characteristics'!K:K,MATCH($C300,'Policy Characteristics'!$C:$C,0)))</f>
        <v>electricity-sector-main.html#red-downtime</v>
      </c>
      <c r="R300" s="293" t="str">
        <f>IF(ISBLANK(INDEX('Policy Characteristics'!L:L,MATCH($C300,'Policy Characteristics'!$C:$C,0))),"",INDEX('Policy Characteristics'!L:L,MATCH($C300,'Policy Characteristics'!$C:$C,0)))</f>
        <v>reduce-downtime.html</v>
      </c>
    </row>
    <row r="301" spans="1:18" s="275" customFormat="1" x14ac:dyDescent="0.25">
      <c r="A301" s="293" t="str">
        <f>IF(ISBLANK(INDEX('Policy Characteristics'!A:A,MATCH($C301,'Policy Characteristics'!$C:$C,0))),"",INDEX('Policy Characteristics'!A:A,MATCH($C301,'Policy Characteristics'!$C:$C,0)))</f>
        <v>Electricity Supply</v>
      </c>
      <c r="B301" s="294" t="str">
        <f>IF(ISBLANK(INDEX('Policy Characteristics'!B:B,MATCH($C301,'Policy Characteristics'!$C:$C,0))),"",INDEX('Policy Characteristics'!B:B,MATCH($C301,'Policy Characteristics'!$C:$C,0)))</f>
        <v>Reduce Plant Downtime</v>
      </c>
      <c r="C301" s="254" t="str">
        <f t="shared" si="23"/>
        <v>Percentage Reduction in Plant Downtime</v>
      </c>
      <c r="D301" s="299" t="s">
        <v>696</v>
      </c>
      <c r="E301" s="299" t="s">
        <v>712</v>
      </c>
      <c r="F301" s="299"/>
      <c r="G301" s="299"/>
      <c r="H301" s="255">
        <v>672</v>
      </c>
      <c r="I301" s="297" t="s">
        <v>634</v>
      </c>
      <c r="J301" s="296" t="str">
        <f>IF(ISBLANK(INDEX('Policy Characteristics'!D:D,MATCH($C301,'Policy Characteristics'!$C:$C,0))),"",INDEX('Policy Characteristics'!D:D,MATCH($C301,'Policy Characteristics'!$C:$C,0)))</f>
        <v>Reduce Plant Downtime</v>
      </c>
      <c r="K301" s="293" t="str">
        <f>IF(ISBLANK(INDEX('Policy Characteristics'!E:E,MATCH($C301,'Policy Characteristics'!$C:$C,0))),"",INDEX('Policy Characteristics'!E:E,MATCH($C301,'Policy Characteristics'!$C:$C,0)))</f>
        <v>elec reduce plant downtime</v>
      </c>
      <c r="L301" s="237">
        <f>IF(ISBLANK(INDEX('Policy Characteristics'!F:F,MATCH($C301,'Policy Characteristics'!$C:$C,0))),"",INDEX('Policy Characteristics'!F:F,MATCH($C301,'Policy Characteristics'!$C:$C,0)))</f>
        <v>0</v>
      </c>
      <c r="M301" s="237">
        <f>IF(ISBLANK(INDEX('Policy Characteristics'!G:G,MATCH($C301,'Policy Characteristics'!$C:$C,0))),"",INDEX('Policy Characteristics'!G:G,MATCH($C301,'Policy Characteristics'!$C:$C,0)))</f>
        <v>0.6</v>
      </c>
      <c r="N301" s="237">
        <f>IF(ISBLANK(INDEX('Policy Characteristics'!H:H,MATCH($C301,'Policy Characteristics'!$C:$C,0))),"",INDEX('Policy Characteristics'!H:H,MATCH($C301,'Policy Characteristics'!$C:$C,0)))</f>
        <v>0.01</v>
      </c>
      <c r="O301" s="293" t="str">
        <f>IF(ISBLANK(INDEX('Policy Characteristics'!I:I,MATCH($C301,'Policy Characteristics'!$C:$C,0))),"",INDEX('Policy Characteristics'!I:I,MATCH($C301,'Policy Characteristics'!$C:$C,0)))</f>
        <v>% reduction in downtime</v>
      </c>
      <c r="P301" s="29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93" t="str">
        <f>IF(ISBLANK(INDEX('Policy Characteristics'!K:K,MATCH($C301,'Policy Characteristics'!$C:$C,0))),"",INDEX('Policy Characteristics'!K:K,MATCH($C301,'Policy Characteristics'!$C:$C,0)))</f>
        <v>electricity-sector-main.html#red-downtime</v>
      </c>
      <c r="R301" s="293" t="str">
        <f>IF(ISBLANK(INDEX('Policy Characteristics'!L:L,MATCH($C301,'Policy Characteristics'!$C:$C,0))),"",INDEX('Policy Characteristics'!L:L,MATCH($C301,'Policy Characteristics'!$C:$C,0)))</f>
        <v>reduce-downtime.html</v>
      </c>
    </row>
    <row r="302" spans="1:18" s="275" customFormat="1" x14ac:dyDescent="0.25">
      <c r="A302" s="293" t="str">
        <f>IF(ISBLANK(INDEX('Policy Characteristics'!A:A,MATCH($C302,'Policy Characteristics'!$C:$C,0))),"",INDEX('Policy Characteristics'!A:A,MATCH($C302,'Policy Characteristics'!$C:$C,0)))</f>
        <v>Electricity Supply</v>
      </c>
      <c r="B302" s="294" t="str">
        <f>IF(ISBLANK(INDEX('Policy Characteristics'!B:B,MATCH($C302,'Policy Characteristics'!$C:$C,0))),"",INDEX('Policy Characteristics'!B:B,MATCH($C302,'Policy Characteristics'!$C:$C,0)))</f>
        <v>Reduce Plant Downtime</v>
      </c>
      <c r="C302" s="254" t="str">
        <f t="shared" si="23"/>
        <v>Percentage Reduction in Plant Downtime</v>
      </c>
      <c r="D302" s="299" t="s">
        <v>696</v>
      </c>
      <c r="E302" s="299" t="s">
        <v>713</v>
      </c>
      <c r="F302" s="299"/>
      <c r="G302" s="299"/>
      <c r="H302" s="255">
        <v>673</v>
      </c>
      <c r="I302" s="297" t="s">
        <v>634</v>
      </c>
      <c r="J302" s="296" t="str">
        <f>IF(ISBLANK(INDEX('Policy Characteristics'!D:D,MATCH($C302,'Policy Characteristics'!$C:$C,0))),"",INDEX('Policy Characteristics'!D:D,MATCH($C302,'Policy Characteristics'!$C:$C,0)))</f>
        <v>Reduce Plant Downtime</v>
      </c>
      <c r="K302" s="293" t="str">
        <f>IF(ISBLANK(INDEX('Policy Characteristics'!E:E,MATCH($C302,'Policy Characteristics'!$C:$C,0))),"",INDEX('Policy Characteristics'!E:E,MATCH($C302,'Policy Characteristics'!$C:$C,0)))</f>
        <v>elec reduce plant downtime</v>
      </c>
      <c r="L302" s="237">
        <f>IF(ISBLANK(INDEX('Policy Characteristics'!F:F,MATCH($C302,'Policy Characteristics'!$C:$C,0))),"",INDEX('Policy Characteristics'!F:F,MATCH($C302,'Policy Characteristics'!$C:$C,0)))</f>
        <v>0</v>
      </c>
      <c r="M302" s="237">
        <f>IF(ISBLANK(INDEX('Policy Characteristics'!G:G,MATCH($C302,'Policy Characteristics'!$C:$C,0))),"",INDEX('Policy Characteristics'!G:G,MATCH($C302,'Policy Characteristics'!$C:$C,0)))</f>
        <v>0.6</v>
      </c>
      <c r="N302" s="237">
        <f>IF(ISBLANK(INDEX('Policy Characteristics'!H:H,MATCH($C302,'Policy Characteristics'!$C:$C,0))),"",INDEX('Policy Characteristics'!H:H,MATCH($C302,'Policy Characteristics'!$C:$C,0)))</f>
        <v>0.01</v>
      </c>
      <c r="O302" s="293" t="str">
        <f>IF(ISBLANK(INDEX('Policy Characteristics'!I:I,MATCH($C302,'Policy Characteristics'!$C:$C,0))),"",INDEX('Policy Characteristics'!I:I,MATCH($C302,'Policy Characteristics'!$C:$C,0)))</f>
        <v>% reduction in downtime</v>
      </c>
      <c r="P302" s="29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93" t="str">
        <f>IF(ISBLANK(INDEX('Policy Characteristics'!K:K,MATCH($C302,'Policy Characteristics'!$C:$C,0))),"",INDEX('Policy Characteristics'!K:K,MATCH($C302,'Policy Characteristics'!$C:$C,0)))</f>
        <v>electricity-sector-main.html#red-downtime</v>
      </c>
      <c r="R302" s="293" t="str">
        <f>IF(ISBLANK(INDEX('Policy Characteristics'!L:L,MATCH($C302,'Policy Characteristics'!$C:$C,0))),"",INDEX('Policy Characteristics'!L:L,MATCH($C302,'Policy Characteristics'!$C:$C,0)))</f>
        <v>reduce-downtime.html</v>
      </c>
    </row>
    <row r="303" spans="1:18" s="275" customFormat="1" x14ac:dyDescent="0.25">
      <c r="A303" s="293" t="str">
        <f>IF(ISBLANK(INDEX('Policy Characteristics'!A:A,MATCH($C303,'Policy Characteristics'!$C:$C,0))),"",INDEX('Policy Characteristics'!A:A,MATCH($C303,'Policy Characteristics'!$C:$C,0)))</f>
        <v>Electricity Supply</v>
      </c>
      <c r="B303" s="294" t="str">
        <f>IF(ISBLANK(INDEX('Policy Characteristics'!B:B,MATCH($C303,'Policy Characteristics'!$C:$C,0))),"",INDEX('Policy Characteristics'!B:B,MATCH($C303,'Policy Characteristics'!$C:$C,0)))</f>
        <v>Reduce Plant Downtime</v>
      </c>
      <c r="C303" s="254" t="str">
        <f t="shared" si="23"/>
        <v>Percentage Reduction in Plant Downtime</v>
      </c>
      <c r="D303" s="299" t="s">
        <v>698</v>
      </c>
      <c r="E303" s="299" t="s">
        <v>711</v>
      </c>
      <c r="F303" s="299"/>
      <c r="G303" s="299"/>
      <c r="H303" s="255">
        <v>674</v>
      </c>
      <c r="I303" s="297" t="s">
        <v>634</v>
      </c>
      <c r="J303" s="296" t="str">
        <f>IF(ISBLANK(INDEX('Policy Characteristics'!D:D,MATCH($C303,'Policy Characteristics'!$C:$C,0))),"",INDEX('Policy Characteristics'!D:D,MATCH($C303,'Policy Characteristics'!$C:$C,0)))</f>
        <v>Reduce Plant Downtime</v>
      </c>
      <c r="K303" s="293" t="str">
        <f>IF(ISBLANK(INDEX('Policy Characteristics'!E:E,MATCH($C303,'Policy Characteristics'!$C:$C,0))),"",INDEX('Policy Characteristics'!E:E,MATCH($C303,'Policy Characteristics'!$C:$C,0)))</f>
        <v>elec reduce plant downtime</v>
      </c>
      <c r="L303" s="237">
        <f>IF(ISBLANK(INDEX('Policy Characteristics'!F:F,MATCH($C303,'Policy Characteristics'!$C:$C,0))),"",INDEX('Policy Characteristics'!F:F,MATCH($C303,'Policy Characteristics'!$C:$C,0)))</f>
        <v>0</v>
      </c>
      <c r="M303" s="237">
        <f>IF(ISBLANK(INDEX('Policy Characteristics'!G:G,MATCH($C303,'Policy Characteristics'!$C:$C,0))),"",INDEX('Policy Characteristics'!G:G,MATCH($C303,'Policy Characteristics'!$C:$C,0)))</f>
        <v>0.6</v>
      </c>
      <c r="N303" s="237">
        <f>IF(ISBLANK(INDEX('Policy Characteristics'!H:H,MATCH($C303,'Policy Characteristics'!$C:$C,0))),"",INDEX('Policy Characteristics'!H:H,MATCH($C303,'Policy Characteristics'!$C:$C,0)))</f>
        <v>0.01</v>
      </c>
      <c r="O303" s="293" t="str">
        <f>IF(ISBLANK(INDEX('Policy Characteristics'!I:I,MATCH($C303,'Policy Characteristics'!$C:$C,0))),"",INDEX('Policy Characteristics'!I:I,MATCH($C303,'Policy Characteristics'!$C:$C,0)))</f>
        <v>% reduction in downtime</v>
      </c>
      <c r="P303" s="29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93" t="str">
        <f>IF(ISBLANK(INDEX('Policy Characteristics'!K:K,MATCH($C303,'Policy Characteristics'!$C:$C,0))),"",INDEX('Policy Characteristics'!K:K,MATCH($C303,'Policy Characteristics'!$C:$C,0)))</f>
        <v>electricity-sector-main.html#red-downtime</v>
      </c>
      <c r="R303" s="293" t="str">
        <f>IF(ISBLANK(INDEX('Policy Characteristics'!L:L,MATCH($C303,'Policy Characteristics'!$C:$C,0))),"",INDEX('Policy Characteristics'!L:L,MATCH($C303,'Policy Characteristics'!$C:$C,0)))</f>
        <v>reduce-downtime.html</v>
      </c>
    </row>
    <row r="304" spans="1:18" s="275" customFormat="1" x14ac:dyDescent="0.25">
      <c r="A304" s="293" t="str">
        <f>IF(ISBLANK(INDEX('Policy Characteristics'!A:A,MATCH($C304,'Policy Characteristics'!$C:$C,0))),"",INDEX('Policy Characteristics'!A:A,MATCH($C304,'Policy Characteristics'!$C:$C,0)))</f>
        <v>Electricity Supply</v>
      </c>
      <c r="B304" s="294" t="str">
        <f>IF(ISBLANK(INDEX('Policy Characteristics'!B:B,MATCH($C304,'Policy Characteristics'!$C:$C,0))),"",INDEX('Policy Characteristics'!B:B,MATCH($C304,'Policy Characteristics'!$C:$C,0)))</f>
        <v>Reduce Plant Downtime</v>
      </c>
      <c r="C304" s="254" t="str">
        <f t="shared" si="23"/>
        <v>Percentage Reduction in Plant Downtime</v>
      </c>
      <c r="D304" s="299" t="s">
        <v>698</v>
      </c>
      <c r="E304" s="299" t="s">
        <v>712</v>
      </c>
      <c r="F304" s="299"/>
      <c r="G304" s="299"/>
      <c r="H304" s="255">
        <v>675</v>
      </c>
      <c r="I304" s="297" t="s">
        <v>634</v>
      </c>
      <c r="J304" s="296" t="str">
        <f>IF(ISBLANK(INDEX('Policy Characteristics'!D:D,MATCH($C304,'Policy Characteristics'!$C:$C,0))),"",INDEX('Policy Characteristics'!D:D,MATCH($C304,'Policy Characteristics'!$C:$C,0)))</f>
        <v>Reduce Plant Downtime</v>
      </c>
      <c r="K304" s="293" t="str">
        <f>IF(ISBLANK(INDEX('Policy Characteristics'!E:E,MATCH($C304,'Policy Characteristics'!$C:$C,0))),"",INDEX('Policy Characteristics'!E:E,MATCH($C304,'Policy Characteristics'!$C:$C,0)))</f>
        <v>elec reduce plant downtime</v>
      </c>
      <c r="L304" s="237">
        <f>IF(ISBLANK(INDEX('Policy Characteristics'!F:F,MATCH($C304,'Policy Characteristics'!$C:$C,0))),"",INDEX('Policy Characteristics'!F:F,MATCH($C304,'Policy Characteristics'!$C:$C,0)))</f>
        <v>0</v>
      </c>
      <c r="M304" s="237">
        <f>IF(ISBLANK(INDEX('Policy Characteristics'!G:G,MATCH($C304,'Policy Characteristics'!$C:$C,0))),"",INDEX('Policy Characteristics'!G:G,MATCH($C304,'Policy Characteristics'!$C:$C,0)))</f>
        <v>0.6</v>
      </c>
      <c r="N304" s="237">
        <f>IF(ISBLANK(INDEX('Policy Characteristics'!H:H,MATCH($C304,'Policy Characteristics'!$C:$C,0))),"",INDEX('Policy Characteristics'!H:H,MATCH($C304,'Policy Characteristics'!$C:$C,0)))</f>
        <v>0.01</v>
      </c>
      <c r="O304" s="293" t="str">
        <f>IF(ISBLANK(INDEX('Policy Characteristics'!I:I,MATCH($C304,'Policy Characteristics'!$C:$C,0))),"",INDEX('Policy Characteristics'!I:I,MATCH($C304,'Policy Characteristics'!$C:$C,0)))</f>
        <v>% reduction in downtime</v>
      </c>
      <c r="P304" s="29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93" t="str">
        <f>IF(ISBLANK(INDEX('Policy Characteristics'!K:K,MATCH($C304,'Policy Characteristics'!$C:$C,0))),"",INDEX('Policy Characteristics'!K:K,MATCH($C304,'Policy Characteristics'!$C:$C,0)))</f>
        <v>electricity-sector-main.html#red-downtime</v>
      </c>
      <c r="R304" s="293" t="str">
        <f>IF(ISBLANK(INDEX('Policy Characteristics'!L:L,MATCH($C304,'Policy Characteristics'!$C:$C,0))),"",INDEX('Policy Characteristics'!L:L,MATCH($C304,'Policy Characteristics'!$C:$C,0)))</f>
        <v>reduce-downtime.html</v>
      </c>
    </row>
    <row r="305" spans="1:18" s="275" customFormat="1" x14ac:dyDescent="0.25">
      <c r="A305" s="293" t="str">
        <f>IF(ISBLANK(INDEX('Policy Characteristics'!A:A,MATCH($C305,'Policy Characteristics'!$C:$C,0))),"",INDEX('Policy Characteristics'!A:A,MATCH($C305,'Policy Characteristics'!$C:$C,0)))</f>
        <v>Electricity Supply</v>
      </c>
      <c r="B305" s="294" t="str">
        <f>IF(ISBLANK(INDEX('Policy Characteristics'!B:B,MATCH($C305,'Policy Characteristics'!$C:$C,0))),"",INDEX('Policy Characteristics'!B:B,MATCH($C305,'Policy Characteristics'!$C:$C,0)))</f>
        <v>Reduce Plant Downtime</v>
      </c>
      <c r="C305" s="254" t="str">
        <f t="shared" si="23"/>
        <v>Percentage Reduction in Plant Downtime</v>
      </c>
      <c r="D305" s="299" t="s">
        <v>698</v>
      </c>
      <c r="E305" s="299" t="s">
        <v>713</v>
      </c>
      <c r="F305" s="299"/>
      <c r="G305" s="299"/>
      <c r="H305" s="255">
        <v>676</v>
      </c>
      <c r="I305" s="297" t="s">
        <v>634</v>
      </c>
      <c r="J305" s="296" t="str">
        <f>IF(ISBLANK(INDEX('Policy Characteristics'!D:D,MATCH($C305,'Policy Characteristics'!$C:$C,0))),"",INDEX('Policy Characteristics'!D:D,MATCH($C305,'Policy Characteristics'!$C:$C,0)))</f>
        <v>Reduce Plant Downtime</v>
      </c>
      <c r="K305" s="293" t="str">
        <f>IF(ISBLANK(INDEX('Policy Characteristics'!E:E,MATCH($C305,'Policy Characteristics'!$C:$C,0))),"",INDEX('Policy Characteristics'!E:E,MATCH($C305,'Policy Characteristics'!$C:$C,0)))</f>
        <v>elec reduce plant downtime</v>
      </c>
      <c r="L305" s="237">
        <f>IF(ISBLANK(INDEX('Policy Characteristics'!F:F,MATCH($C305,'Policy Characteristics'!$C:$C,0))),"",INDEX('Policy Characteristics'!F:F,MATCH($C305,'Policy Characteristics'!$C:$C,0)))</f>
        <v>0</v>
      </c>
      <c r="M305" s="237">
        <f>IF(ISBLANK(INDEX('Policy Characteristics'!G:G,MATCH($C305,'Policy Characteristics'!$C:$C,0))),"",INDEX('Policy Characteristics'!G:G,MATCH($C305,'Policy Characteristics'!$C:$C,0)))</f>
        <v>0.6</v>
      </c>
      <c r="N305" s="237">
        <f>IF(ISBLANK(INDEX('Policy Characteristics'!H:H,MATCH($C305,'Policy Characteristics'!$C:$C,0))),"",INDEX('Policy Characteristics'!H:H,MATCH($C305,'Policy Characteristics'!$C:$C,0)))</f>
        <v>0.01</v>
      </c>
      <c r="O305" s="293" t="str">
        <f>IF(ISBLANK(INDEX('Policy Characteristics'!I:I,MATCH($C305,'Policy Characteristics'!$C:$C,0))),"",INDEX('Policy Characteristics'!I:I,MATCH($C305,'Policy Characteristics'!$C:$C,0)))</f>
        <v>% reduction in downtime</v>
      </c>
      <c r="P305" s="29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93" t="str">
        <f>IF(ISBLANK(INDEX('Policy Characteristics'!K:K,MATCH($C305,'Policy Characteristics'!$C:$C,0))),"",INDEX('Policy Characteristics'!K:K,MATCH($C305,'Policy Characteristics'!$C:$C,0)))</f>
        <v>electricity-sector-main.html#red-downtime</v>
      </c>
      <c r="R305" s="293" t="str">
        <f>IF(ISBLANK(INDEX('Policy Characteristics'!L:L,MATCH($C305,'Policy Characteristics'!$C:$C,0))),"",INDEX('Policy Characteristics'!L:L,MATCH($C305,'Policy Characteristics'!$C:$C,0)))</f>
        <v>reduce-downtime.html</v>
      </c>
    </row>
    <row r="306" spans="1:18" s="275" customFormat="1" x14ac:dyDescent="0.25">
      <c r="A306" s="293" t="str">
        <f>IF(ISBLANK(INDEX('Policy Characteristics'!A:A,MATCH($C306,'Policy Characteristics'!$C:$C,0))),"",INDEX('Policy Characteristics'!A:A,MATCH($C306,'Policy Characteristics'!$C:$C,0)))</f>
        <v>Electricity Supply</v>
      </c>
      <c r="B306" s="294" t="str">
        <f>IF(ISBLANK(INDEX('Policy Characteristics'!B:B,MATCH($C306,'Policy Characteristics'!$C:$C,0))),"",INDEX('Policy Characteristics'!B:B,MATCH($C306,'Policy Characteristics'!$C:$C,0)))</f>
        <v>Reduce Plant Downtime</v>
      </c>
      <c r="C306" s="254" t="str">
        <f t="shared" si="23"/>
        <v>Percentage Reduction in Plant Downtime</v>
      </c>
      <c r="D306" s="299" t="s">
        <v>700</v>
      </c>
      <c r="E306" s="299" t="s">
        <v>711</v>
      </c>
      <c r="F306" s="299"/>
      <c r="G306" s="299"/>
      <c r="H306" s="255">
        <v>677</v>
      </c>
      <c r="I306" s="297" t="s">
        <v>634</v>
      </c>
      <c r="J306" s="296" t="str">
        <f>IF(ISBLANK(INDEX('Policy Characteristics'!D:D,MATCH($C306,'Policy Characteristics'!$C:$C,0))),"",INDEX('Policy Characteristics'!D:D,MATCH($C306,'Policy Characteristics'!$C:$C,0)))</f>
        <v>Reduce Plant Downtime</v>
      </c>
      <c r="K306" s="293" t="str">
        <f>IF(ISBLANK(INDEX('Policy Characteristics'!E:E,MATCH($C306,'Policy Characteristics'!$C:$C,0))),"",INDEX('Policy Characteristics'!E:E,MATCH($C306,'Policy Characteristics'!$C:$C,0)))</f>
        <v>elec reduce plant downtime</v>
      </c>
      <c r="L306" s="237">
        <f>IF(ISBLANK(INDEX('Policy Characteristics'!F:F,MATCH($C306,'Policy Characteristics'!$C:$C,0))),"",INDEX('Policy Characteristics'!F:F,MATCH($C306,'Policy Characteristics'!$C:$C,0)))</f>
        <v>0</v>
      </c>
      <c r="M306" s="237">
        <f>IF(ISBLANK(INDEX('Policy Characteristics'!G:G,MATCH($C306,'Policy Characteristics'!$C:$C,0))),"",INDEX('Policy Characteristics'!G:G,MATCH($C306,'Policy Characteristics'!$C:$C,0)))</f>
        <v>0.6</v>
      </c>
      <c r="N306" s="237">
        <f>IF(ISBLANK(INDEX('Policy Characteristics'!H:H,MATCH($C306,'Policy Characteristics'!$C:$C,0))),"",INDEX('Policy Characteristics'!H:H,MATCH($C306,'Policy Characteristics'!$C:$C,0)))</f>
        <v>0.01</v>
      </c>
      <c r="O306" s="293" t="str">
        <f>IF(ISBLANK(INDEX('Policy Characteristics'!I:I,MATCH($C306,'Policy Characteristics'!$C:$C,0))),"",INDEX('Policy Characteristics'!I:I,MATCH($C306,'Policy Characteristics'!$C:$C,0)))</f>
        <v>% reduction in downtime</v>
      </c>
      <c r="P306" s="29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93" t="str">
        <f>IF(ISBLANK(INDEX('Policy Characteristics'!K:K,MATCH($C306,'Policy Characteristics'!$C:$C,0))),"",INDEX('Policy Characteristics'!K:K,MATCH($C306,'Policy Characteristics'!$C:$C,0)))</f>
        <v>electricity-sector-main.html#red-downtime</v>
      </c>
      <c r="R306" s="293" t="str">
        <f>IF(ISBLANK(INDEX('Policy Characteristics'!L:L,MATCH($C306,'Policy Characteristics'!$C:$C,0))),"",INDEX('Policy Characteristics'!L:L,MATCH($C306,'Policy Characteristics'!$C:$C,0)))</f>
        <v>reduce-downtime.html</v>
      </c>
    </row>
    <row r="307" spans="1:18" s="275" customFormat="1" x14ac:dyDescent="0.25">
      <c r="A307" s="293" t="str">
        <f>IF(ISBLANK(INDEX('Policy Characteristics'!A:A,MATCH($C307,'Policy Characteristics'!$C:$C,0))),"",INDEX('Policy Characteristics'!A:A,MATCH($C307,'Policy Characteristics'!$C:$C,0)))</f>
        <v>Electricity Supply</v>
      </c>
      <c r="B307" s="294" t="str">
        <f>IF(ISBLANK(INDEX('Policy Characteristics'!B:B,MATCH($C307,'Policy Characteristics'!$C:$C,0))),"",INDEX('Policy Characteristics'!B:B,MATCH($C307,'Policy Characteristics'!$C:$C,0)))</f>
        <v>Reduce Plant Downtime</v>
      </c>
      <c r="C307" s="254" t="str">
        <f t="shared" ref="C307:C320" si="24">C$276</f>
        <v>Percentage Reduction in Plant Downtime</v>
      </c>
      <c r="D307" s="299" t="s">
        <v>700</v>
      </c>
      <c r="E307" s="299" t="s">
        <v>712</v>
      </c>
      <c r="F307" s="299"/>
      <c r="G307" s="299"/>
      <c r="H307" s="255">
        <v>678</v>
      </c>
      <c r="I307" s="297" t="s">
        <v>634</v>
      </c>
      <c r="J307" s="296" t="str">
        <f>IF(ISBLANK(INDEX('Policy Characteristics'!D:D,MATCH($C307,'Policy Characteristics'!$C:$C,0))),"",INDEX('Policy Characteristics'!D:D,MATCH($C307,'Policy Characteristics'!$C:$C,0)))</f>
        <v>Reduce Plant Downtime</v>
      </c>
      <c r="K307" s="293" t="str">
        <f>IF(ISBLANK(INDEX('Policy Characteristics'!E:E,MATCH($C307,'Policy Characteristics'!$C:$C,0))),"",INDEX('Policy Characteristics'!E:E,MATCH($C307,'Policy Characteristics'!$C:$C,0)))</f>
        <v>elec reduce plant downtime</v>
      </c>
      <c r="L307" s="237">
        <f>IF(ISBLANK(INDEX('Policy Characteristics'!F:F,MATCH($C307,'Policy Characteristics'!$C:$C,0))),"",INDEX('Policy Characteristics'!F:F,MATCH($C307,'Policy Characteristics'!$C:$C,0)))</f>
        <v>0</v>
      </c>
      <c r="M307" s="237">
        <f>IF(ISBLANK(INDEX('Policy Characteristics'!G:G,MATCH($C307,'Policy Characteristics'!$C:$C,0))),"",INDEX('Policy Characteristics'!G:G,MATCH($C307,'Policy Characteristics'!$C:$C,0)))</f>
        <v>0.6</v>
      </c>
      <c r="N307" s="237">
        <f>IF(ISBLANK(INDEX('Policy Characteristics'!H:H,MATCH($C307,'Policy Characteristics'!$C:$C,0))),"",INDEX('Policy Characteristics'!H:H,MATCH($C307,'Policy Characteristics'!$C:$C,0)))</f>
        <v>0.01</v>
      </c>
      <c r="O307" s="293" t="str">
        <f>IF(ISBLANK(INDEX('Policy Characteristics'!I:I,MATCH($C307,'Policy Characteristics'!$C:$C,0))),"",INDEX('Policy Characteristics'!I:I,MATCH($C307,'Policy Characteristics'!$C:$C,0)))</f>
        <v>% reduction in downtime</v>
      </c>
      <c r="P307" s="29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93" t="str">
        <f>IF(ISBLANK(INDEX('Policy Characteristics'!K:K,MATCH($C307,'Policy Characteristics'!$C:$C,0))),"",INDEX('Policy Characteristics'!K:K,MATCH($C307,'Policy Characteristics'!$C:$C,0)))</f>
        <v>electricity-sector-main.html#red-downtime</v>
      </c>
      <c r="R307" s="293" t="str">
        <f>IF(ISBLANK(INDEX('Policy Characteristics'!L:L,MATCH($C307,'Policy Characteristics'!$C:$C,0))),"",INDEX('Policy Characteristics'!L:L,MATCH($C307,'Policy Characteristics'!$C:$C,0)))</f>
        <v>reduce-downtime.html</v>
      </c>
    </row>
    <row r="308" spans="1:18" s="275" customFormat="1" x14ac:dyDescent="0.25">
      <c r="A308" s="293" t="str">
        <f>IF(ISBLANK(INDEX('Policy Characteristics'!A:A,MATCH($C308,'Policy Characteristics'!$C:$C,0))),"",INDEX('Policy Characteristics'!A:A,MATCH($C308,'Policy Characteristics'!$C:$C,0)))</f>
        <v>Electricity Supply</v>
      </c>
      <c r="B308" s="294" t="str">
        <f>IF(ISBLANK(INDEX('Policy Characteristics'!B:B,MATCH($C308,'Policy Characteristics'!$C:$C,0))),"",INDEX('Policy Characteristics'!B:B,MATCH($C308,'Policy Characteristics'!$C:$C,0)))</f>
        <v>Reduce Plant Downtime</v>
      </c>
      <c r="C308" s="254" t="str">
        <f t="shared" si="24"/>
        <v>Percentage Reduction in Plant Downtime</v>
      </c>
      <c r="D308" s="299" t="s">
        <v>700</v>
      </c>
      <c r="E308" s="299" t="s">
        <v>713</v>
      </c>
      <c r="F308" s="299"/>
      <c r="G308" s="299"/>
      <c r="H308" s="255">
        <v>679</v>
      </c>
      <c r="I308" s="297" t="s">
        <v>634</v>
      </c>
      <c r="J308" s="296" t="str">
        <f>IF(ISBLANK(INDEX('Policy Characteristics'!D:D,MATCH($C308,'Policy Characteristics'!$C:$C,0))),"",INDEX('Policy Characteristics'!D:D,MATCH($C308,'Policy Characteristics'!$C:$C,0)))</f>
        <v>Reduce Plant Downtime</v>
      </c>
      <c r="K308" s="293" t="str">
        <f>IF(ISBLANK(INDEX('Policy Characteristics'!E:E,MATCH($C308,'Policy Characteristics'!$C:$C,0))),"",INDEX('Policy Characteristics'!E:E,MATCH($C308,'Policy Characteristics'!$C:$C,0)))</f>
        <v>elec reduce plant downtime</v>
      </c>
      <c r="L308" s="237">
        <f>IF(ISBLANK(INDEX('Policy Characteristics'!F:F,MATCH($C308,'Policy Characteristics'!$C:$C,0))),"",INDEX('Policy Characteristics'!F:F,MATCH($C308,'Policy Characteristics'!$C:$C,0)))</f>
        <v>0</v>
      </c>
      <c r="M308" s="237">
        <f>IF(ISBLANK(INDEX('Policy Characteristics'!G:G,MATCH($C308,'Policy Characteristics'!$C:$C,0))),"",INDEX('Policy Characteristics'!G:G,MATCH($C308,'Policy Characteristics'!$C:$C,0)))</f>
        <v>0.6</v>
      </c>
      <c r="N308" s="237">
        <f>IF(ISBLANK(INDEX('Policy Characteristics'!H:H,MATCH($C308,'Policy Characteristics'!$C:$C,0))),"",INDEX('Policy Characteristics'!H:H,MATCH($C308,'Policy Characteristics'!$C:$C,0)))</f>
        <v>0.01</v>
      </c>
      <c r="O308" s="293" t="str">
        <f>IF(ISBLANK(INDEX('Policy Characteristics'!I:I,MATCH($C308,'Policy Characteristics'!$C:$C,0))),"",INDEX('Policy Characteristics'!I:I,MATCH($C308,'Policy Characteristics'!$C:$C,0)))</f>
        <v>% reduction in downtime</v>
      </c>
      <c r="P308" s="29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93" t="str">
        <f>IF(ISBLANK(INDEX('Policy Characteristics'!K:K,MATCH($C308,'Policy Characteristics'!$C:$C,0))),"",INDEX('Policy Characteristics'!K:K,MATCH($C308,'Policy Characteristics'!$C:$C,0)))</f>
        <v>electricity-sector-main.html#red-downtime</v>
      </c>
      <c r="R308" s="293" t="str">
        <f>IF(ISBLANK(INDEX('Policy Characteristics'!L:L,MATCH($C308,'Policy Characteristics'!$C:$C,0))),"",INDEX('Policy Characteristics'!L:L,MATCH($C308,'Policy Characteristics'!$C:$C,0)))</f>
        <v>reduce-downtime.html</v>
      </c>
    </row>
    <row r="309" spans="1:18" s="275" customFormat="1" x14ac:dyDescent="0.25">
      <c r="A309" s="293" t="str">
        <f>IF(ISBLANK(INDEX('Policy Characteristics'!A:A,MATCH($C309,'Policy Characteristics'!$C:$C,0))),"",INDEX('Policy Characteristics'!A:A,MATCH($C309,'Policy Characteristics'!$C:$C,0)))</f>
        <v>Electricity Supply</v>
      </c>
      <c r="B309" s="294" t="str">
        <f>IF(ISBLANK(INDEX('Policy Characteristics'!B:B,MATCH($C309,'Policy Characteristics'!$C:$C,0))),"",INDEX('Policy Characteristics'!B:B,MATCH($C309,'Policy Characteristics'!$C:$C,0)))</f>
        <v>Reduce Plant Downtime</v>
      </c>
      <c r="C309" s="254" t="str">
        <f t="shared" si="24"/>
        <v>Percentage Reduction in Plant Downtime</v>
      </c>
      <c r="D309" s="299" t="s">
        <v>703</v>
      </c>
      <c r="E309" s="299" t="s">
        <v>711</v>
      </c>
      <c r="F309" s="299"/>
      <c r="G309" s="299"/>
      <c r="H309" s="255">
        <v>680</v>
      </c>
      <c r="I309" s="297" t="s">
        <v>634</v>
      </c>
      <c r="J309" s="296" t="str">
        <f>IF(ISBLANK(INDEX('Policy Characteristics'!D:D,MATCH($C309,'Policy Characteristics'!$C:$C,0))),"",INDEX('Policy Characteristics'!D:D,MATCH($C309,'Policy Characteristics'!$C:$C,0)))</f>
        <v>Reduce Plant Downtime</v>
      </c>
      <c r="K309" s="293" t="str">
        <f>IF(ISBLANK(INDEX('Policy Characteristics'!E:E,MATCH($C309,'Policy Characteristics'!$C:$C,0))),"",INDEX('Policy Characteristics'!E:E,MATCH($C309,'Policy Characteristics'!$C:$C,0)))</f>
        <v>elec reduce plant downtime</v>
      </c>
      <c r="L309" s="237">
        <f>IF(ISBLANK(INDEX('Policy Characteristics'!F:F,MATCH($C309,'Policy Characteristics'!$C:$C,0))),"",INDEX('Policy Characteristics'!F:F,MATCH($C309,'Policy Characteristics'!$C:$C,0)))</f>
        <v>0</v>
      </c>
      <c r="M309" s="237">
        <f>IF(ISBLANK(INDEX('Policy Characteristics'!G:G,MATCH($C309,'Policy Characteristics'!$C:$C,0))),"",INDEX('Policy Characteristics'!G:G,MATCH($C309,'Policy Characteristics'!$C:$C,0)))</f>
        <v>0.6</v>
      </c>
      <c r="N309" s="237">
        <f>IF(ISBLANK(INDEX('Policy Characteristics'!H:H,MATCH($C309,'Policy Characteristics'!$C:$C,0))),"",INDEX('Policy Characteristics'!H:H,MATCH($C309,'Policy Characteristics'!$C:$C,0)))</f>
        <v>0.01</v>
      </c>
      <c r="O309" s="293" t="str">
        <f>IF(ISBLANK(INDEX('Policy Characteristics'!I:I,MATCH($C309,'Policy Characteristics'!$C:$C,0))),"",INDEX('Policy Characteristics'!I:I,MATCH($C309,'Policy Characteristics'!$C:$C,0)))</f>
        <v>% reduction in downtime</v>
      </c>
      <c r="P309" s="29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93" t="str">
        <f>IF(ISBLANK(INDEX('Policy Characteristics'!K:K,MATCH($C309,'Policy Characteristics'!$C:$C,0))),"",INDEX('Policy Characteristics'!K:K,MATCH($C309,'Policy Characteristics'!$C:$C,0)))</f>
        <v>electricity-sector-main.html#red-downtime</v>
      </c>
      <c r="R309" s="293" t="str">
        <f>IF(ISBLANK(INDEX('Policy Characteristics'!L:L,MATCH($C309,'Policy Characteristics'!$C:$C,0))),"",INDEX('Policy Characteristics'!L:L,MATCH($C309,'Policy Characteristics'!$C:$C,0)))</f>
        <v>reduce-downtime.html</v>
      </c>
    </row>
    <row r="310" spans="1:18" s="275" customFormat="1" x14ac:dyDescent="0.25">
      <c r="A310" s="293" t="str">
        <f>IF(ISBLANK(INDEX('Policy Characteristics'!A:A,MATCH($C310,'Policy Characteristics'!$C:$C,0))),"",INDEX('Policy Characteristics'!A:A,MATCH($C310,'Policy Characteristics'!$C:$C,0)))</f>
        <v>Electricity Supply</v>
      </c>
      <c r="B310" s="294" t="str">
        <f>IF(ISBLANK(INDEX('Policy Characteristics'!B:B,MATCH($C310,'Policy Characteristics'!$C:$C,0))),"",INDEX('Policy Characteristics'!B:B,MATCH($C310,'Policy Characteristics'!$C:$C,0)))</f>
        <v>Reduce Plant Downtime</v>
      </c>
      <c r="C310" s="254" t="str">
        <f t="shared" si="24"/>
        <v>Percentage Reduction in Plant Downtime</v>
      </c>
      <c r="D310" s="299" t="s">
        <v>703</v>
      </c>
      <c r="E310" s="299" t="s">
        <v>712</v>
      </c>
      <c r="F310" s="299"/>
      <c r="G310" s="299"/>
      <c r="H310" s="255">
        <v>681</v>
      </c>
      <c r="I310" s="297" t="s">
        <v>634</v>
      </c>
      <c r="J310" s="296" t="str">
        <f>IF(ISBLANK(INDEX('Policy Characteristics'!D:D,MATCH($C310,'Policy Characteristics'!$C:$C,0))),"",INDEX('Policy Characteristics'!D:D,MATCH($C310,'Policy Characteristics'!$C:$C,0)))</f>
        <v>Reduce Plant Downtime</v>
      </c>
      <c r="K310" s="293" t="str">
        <f>IF(ISBLANK(INDEX('Policy Characteristics'!E:E,MATCH($C310,'Policy Characteristics'!$C:$C,0))),"",INDEX('Policy Characteristics'!E:E,MATCH($C310,'Policy Characteristics'!$C:$C,0)))</f>
        <v>elec reduce plant downtime</v>
      </c>
      <c r="L310" s="237">
        <f>IF(ISBLANK(INDEX('Policy Characteristics'!F:F,MATCH($C310,'Policy Characteristics'!$C:$C,0))),"",INDEX('Policy Characteristics'!F:F,MATCH($C310,'Policy Characteristics'!$C:$C,0)))</f>
        <v>0</v>
      </c>
      <c r="M310" s="237">
        <f>IF(ISBLANK(INDEX('Policy Characteristics'!G:G,MATCH($C310,'Policy Characteristics'!$C:$C,0))),"",INDEX('Policy Characteristics'!G:G,MATCH($C310,'Policy Characteristics'!$C:$C,0)))</f>
        <v>0.6</v>
      </c>
      <c r="N310" s="237">
        <f>IF(ISBLANK(INDEX('Policy Characteristics'!H:H,MATCH($C310,'Policy Characteristics'!$C:$C,0))),"",INDEX('Policy Characteristics'!H:H,MATCH($C310,'Policy Characteristics'!$C:$C,0)))</f>
        <v>0.01</v>
      </c>
      <c r="O310" s="293" t="str">
        <f>IF(ISBLANK(INDEX('Policy Characteristics'!I:I,MATCH($C310,'Policy Characteristics'!$C:$C,0))),"",INDEX('Policy Characteristics'!I:I,MATCH($C310,'Policy Characteristics'!$C:$C,0)))</f>
        <v>% reduction in downtime</v>
      </c>
      <c r="P310" s="29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93" t="str">
        <f>IF(ISBLANK(INDEX('Policy Characteristics'!K:K,MATCH($C310,'Policy Characteristics'!$C:$C,0))),"",INDEX('Policy Characteristics'!K:K,MATCH($C310,'Policy Characteristics'!$C:$C,0)))</f>
        <v>electricity-sector-main.html#red-downtime</v>
      </c>
      <c r="R310" s="293" t="str">
        <f>IF(ISBLANK(INDEX('Policy Characteristics'!L:L,MATCH($C310,'Policy Characteristics'!$C:$C,0))),"",INDEX('Policy Characteristics'!L:L,MATCH($C310,'Policy Characteristics'!$C:$C,0)))</f>
        <v>reduce-downtime.html</v>
      </c>
    </row>
    <row r="311" spans="1:18" s="275" customFormat="1" x14ac:dyDescent="0.25">
      <c r="A311" s="293" t="str">
        <f>IF(ISBLANK(INDEX('Policy Characteristics'!A:A,MATCH($C311,'Policy Characteristics'!$C:$C,0))),"",INDEX('Policy Characteristics'!A:A,MATCH($C311,'Policy Characteristics'!$C:$C,0)))</f>
        <v>Electricity Supply</v>
      </c>
      <c r="B311" s="294" t="str">
        <f>IF(ISBLANK(INDEX('Policy Characteristics'!B:B,MATCH($C311,'Policy Characteristics'!$C:$C,0))),"",INDEX('Policy Characteristics'!B:B,MATCH($C311,'Policy Characteristics'!$C:$C,0)))</f>
        <v>Reduce Plant Downtime</v>
      </c>
      <c r="C311" s="254" t="str">
        <f t="shared" si="24"/>
        <v>Percentage Reduction in Plant Downtime</v>
      </c>
      <c r="D311" s="299" t="s">
        <v>703</v>
      </c>
      <c r="E311" s="299" t="s">
        <v>713</v>
      </c>
      <c r="F311" s="299" t="s">
        <v>704</v>
      </c>
      <c r="G311" s="299" t="s">
        <v>715</v>
      </c>
      <c r="H311" s="255">
        <v>182</v>
      </c>
      <c r="I311" s="297" t="s">
        <v>624</v>
      </c>
      <c r="J311" s="296" t="str">
        <f>IF(ISBLANK(INDEX('Policy Characteristics'!D:D,MATCH($C311,'Policy Characteristics'!$C:$C,0))),"",INDEX('Policy Characteristics'!D:D,MATCH($C311,'Policy Characteristics'!$C:$C,0)))</f>
        <v>Reduce Plant Downtime</v>
      </c>
      <c r="K311" s="293" t="str">
        <f>IF(ISBLANK(INDEX('Policy Characteristics'!E:E,MATCH($C311,'Policy Characteristics'!$C:$C,0))),"",INDEX('Policy Characteristics'!E:E,MATCH($C311,'Policy Characteristics'!$C:$C,0)))</f>
        <v>elec reduce plant downtime</v>
      </c>
      <c r="L311" s="237">
        <f>IF(ISBLANK(INDEX('Policy Characteristics'!F:F,MATCH($C311,'Policy Characteristics'!$C:$C,0))),"",INDEX('Policy Characteristics'!F:F,MATCH($C311,'Policy Characteristics'!$C:$C,0)))</f>
        <v>0</v>
      </c>
      <c r="M311" s="237">
        <f>IF(ISBLANK(INDEX('Policy Characteristics'!G:G,MATCH($C311,'Policy Characteristics'!$C:$C,0))),"",INDEX('Policy Characteristics'!G:G,MATCH($C311,'Policy Characteristics'!$C:$C,0)))</f>
        <v>0.6</v>
      </c>
      <c r="N311" s="237">
        <f>IF(ISBLANK(INDEX('Policy Characteristics'!H:H,MATCH($C311,'Policy Characteristics'!$C:$C,0))),"",INDEX('Policy Characteristics'!H:H,MATCH($C311,'Policy Characteristics'!$C:$C,0)))</f>
        <v>0.01</v>
      </c>
      <c r="O311" s="293" t="str">
        <f>IF(ISBLANK(INDEX('Policy Characteristics'!I:I,MATCH($C311,'Policy Characteristics'!$C:$C,0))),"",INDEX('Policy Characteristics'!I:I,MATCH($C311,'Policy Characteristics'!$C:$C,0)))</f>
        <v>% reduction in downtime</v>
      </c>
      <c r="P311" s="29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93" t="str">
        <f>IF(ISBLANK(INDEX('Policy Characteristics'!K:K,MATCH($C311,'Policy Characteristics'!$C:$C,0))),"",INDEX('Policy Characteristics'!K:K,MATCH($C311,'Policy Characteristics'!$C:$C,0)))</f>
        <v>electricity-sector-main.html#red-downtime</v>
      </c>
      <c r="R311" s="293" t="str">
        <f>IF(ISBLANK(INDEX('Policy Characteristics'!L:L,MATCH($C311,'Policy Characteristics'!$C:$C,0))),"",INDEX('Policy Characteristics'!L:L,MATCH($C311,'Policy Characteristics'!$C:$C,0)))</f>
        <v>reduce-downtime.html</v>
      </c>
    </row>
    <row r="312" spans="1:18" s="275" customFormat="1" x14ac:dyDescent="0.25">
      <c r="A312" s="293" t="str">
        <f>IF(ISBLANK(INDEX('Policy Characteristics'!A:A,MATCH($C312,'Policy Characteristics'!$C:$C,0))),"",INDEX('Policy Characteristics'!A:A,MATCH($C312,'Policy Characteristics'!$C:$C,0)))</f>
        <v>Electricity Supply</v>
      </c>
      <c r="B312" s="294" t="str">
        <f>IF(ISBLANK(INDEX('Policy Characteristics'!B:B,MATCH($C312,'Policy Characteristics'!$C:$C,0))),"",INDEX('Policy Characteristics'!B:B,MATCH($C312,'Policy Characteristics'!$C:$C,0)))</f>
        <v>Reduce Plant Downtime</v>
      </c>
      <c r="C312" s="254" t="str">
        <f t="shared" si="24"/>
        <v>Percentage Reduction in Plant Downtime</v>
      </c>
      <c r="D312" s="299" t="s">
        <v>705</v>
      </c>
      <c r="E312" s="299" t="s">
        <v>711</v>
      </c>
      <c r="G312" s="299"/>
      <c r="H312" s="255">
        <v>682</v>
      </c>
      <c r="I312" s="297" t="s">
        <v>634</v>
      </c>
      <c r="J312" s="296" t="str">
        <f>IF(ISBLANK(INDEX('Policy Characteristics'!D:D,MATCH($C312,'Policy Characteristics'!$C:$C,0))),"",INDEX('Policy Characteristics'!D:D,MATCH($C312,'Policy Characteristics'!$C:$C,0)))</f>
        <v>Reduce Plant Downtime</v>
      </c>
      <c r="K312" s="293" t="str">
        <f>IF(ISBLANK(INDEX('Policy Characteristics'!E:E,MATCH($C312,'Policy Characteristics'!$C:$C,0))),"",INDEX('Policy Characteristics'!E:E,MATCH($C312,'Policy Characteristics'!$C:$C,0)))</f>
        <v>elec reduce plant downtime</v>
      </c>
      <c r="L312" s="237">
        <f>IF(ISBLANK(INDEX('Policy Characteristics'!F:F,MATCH($C312,'Policy Characteristics'!$C:$C,0))),"",INDEX('Policy Characteristics'!F:F,MATCH($C312,'Policy Characteristics'!$C:$C,0)))</f>
        <v>0</v>
      </c>
      <c r="M312" s="237">
        <f>IF(ISBLANK(INDEX('Policy Characteristics'!G:G,MATCH($C312,'Policy Characteristics'!$C:$C,0))),"",INDEX('Policy Characteristics'!G:G,MATCH($C312,'Policy Characteristics'!$C:$C,0)))</f>
        <v>0.6</v>
      </c>
      <c r="N312" s="237">
        <f>IF(ISBLANK(INDEX('Policy Characteristics'!H:H,MATCH($C312,'Policy Characteristics'!$C:$C,0))),"",INDEX('Policy Characteristics'!H:H,MATCH($C312,'Policy Characteristics'!$C:$C,0)))</f>
        <v>0.01</v>
      </c>
      <c r="O312" s="293" t="str">
        <f>IF(ISBLANK(INDEX('Policy Characteristics'!I:I,MATCH($C312,'Policy Characteristics'!$C:$C,0))),"",INDEX('Policy Characteristics'!I:I,MATCH($C312,'Policy Characteristics'!$C:$C,0)))</f>
        <v>% reduction in downtime</v>
      </c>
      <c r="P312" s="29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93" t="str">
        <f>IF(ISBLANK(INDEX('Policy Characteristics'!K:K,MATCH($C312,'Policy Characteristics'!$C:$C,0))),"",INDEX('Policy Characteristics'!K:K,MATCH($C312,'Policy Characteristics'!$C:$C,0)))</f>
        <v>electricity-sector-main.html#red-downtime</v>
      </c>
      <c r="R312" s="293" t="str">
        <f>IF(ISBLANK(INDEX('Policy Characteristics'!L:L,MATCH($C312,'Policy Characteristics'!$C:$C,0))),"",INDEX('Policy Characteristics'!L:L,MATCH($C312,'Policy Characteristics'!$C:$C,0)))</f>
        <v>reduce-downtime.html</v>
      </c>
    </row>
    <row r="313" spans="1:18" s="275" customFormat="1" x14ac:dyDescent="0.25">
      <c r="A313" s="293" t="str">
        <f>IF(ISBLANK(INDEX('Policy Characteristics'!A:A,MATCH($C313,'Policy Characteristics'!$C:$C,0))),"",INDEX('Policy Characteristics'!A:A,MATCH($C313,'Policy Characteristics'!$C:$C,0)))</f>
        <v>Electricity Supply</v>
      </c>
      <c r="B313" s="294" t="str">
        <f>IF(ISBLANK(INDEX('Policy Characteristics'!B:B,MATCH($C313,'Policy Characteristics'!$C:$C,0))),"",INDEX('Policy Characteristics'!B:B,MATCH($C313,'Policy Characteristics'!$C:$C,0)))</f>
        <v>Reduce Plant Downtime</v>
      </c>
      <c r="C313" s="254" t="str">
        <f t="shared" si="24"/>
        <v>Percentage Reduction in Plant Downtime</v>
      </c>
      <c r="D313" s="299" t="s">
        <v>705</v>
      </c>
      <c r="E313" s="299" t="s">
        <v>712</v>
      </c>
      <c r="H313" s="255">
        <v>683</v>
      </c>
      <c r="I313" s="297" t="s">
        <v>634</v>
      </c>
      <c r="J313" s="296" t="str">
        <f>IF(ISBLANK(INDEX('Policy Characteristics'!D:D,MATCH($C313,'Policy Characteristics'!$C:$C,0))),"",INDEX('Policy Characteristics'!D:D,MATCH($C313,'Policy Characteristics'!$C:$C,0)))</f>
        <v>Reduce Plant Downtime</v>
      </c>
      <c r="K313" s="293" t="str">
        <f>IF(ISBLANK(INDEX('Policy Characteristics'!E:E,MATCH($C313,'Policy Characteristics'!$C:$C,0))),"",INDEX('Policy Characteristics'!E:E,MATCH($C313,'Policy Characteristics'!$C:$C,0)))</f>
        <v>elec reduce plant downtime</v>
      </c>
      <c r="L313" s="237">
        <f>IF(ISBLANK(INDEX('Policy Characteristics'!F:F,MATCH($C313,'Policy Characteristics'!$C:$C,0))),"",INDEX('Policy Characteristics'!F:F,MATCH($C313,'Policy Characteristics'!$C:$C,0)))</f>
        <v>0</v>
      </c>
      <c r="M313" s="237">
        <f>IF(ISBLANK(INDEX('Policy Characteristics'!G:G,MATCH($C313,'Policy Characteristics'!$C:$C,0))),"",INDEX('Policy Characteristics'!G:G,MATCH($C313,'Policy Characteristics'!$C:$C,0)))</f>
        <v>0.6</v>
      </c>
      <c r="N313" s="237">
        <f>IF(ISBLANK(INDEX('Policy Characteristics'!H:H,MATCH($C313,'Policy Characteristics'!$C:$C,0))),"",INDEX('Policy Characteristics'!H:H,MATCH($C313,'Policy Characteristics'!$C:$C,0)))</f>
        <v>0.01</v>
      </c>
      <c r="O313" s="293" t="str">
        <f>IF(ISBLANK(INDEX('Policy Characteristics'!I:I,MATCH($C313,'Policy Characteristics'!$C:$C,0))),"",INDEX('Policy Characteristics'!I:I,MATCH($C313,'Policy Characteristics'!$C:$C,0)))</f>
        <v>% reduction in downtime</v>
      </c>
      <c r="P313" s="29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93" t="str">
        <f>IF(ISBLANK(INDEX('Policy Characteristics'!K:K,MATCH($C313,'Policy Characteristics'!$C:$C,0))),"",INDEX('Policy Characteristics'!K:K,MATCH($C313,'Policy Characteristics'!$C:$C,0)))</f>
        <v>electricity-sector-main.html#red-downtime</v>
      </c>
      <c r="R313" s="293" t="str">
        <f>IF(ISBLANK(INDEX('Policy Characteristics'!L:L,MATCH($C313,'Policy Characteristics'!$C:$C,0))),"",INDEX('Policy Characteristics'!L:L,MATCH($C313,'Policy Characteristics'!$C:$C,0)))</f>
        <v>reduce-downtime.html</v>
      </c>
    </row>
    <row r="314" spans="1:18" s="275" customFormat="1" x14ac:dyDescent="0.25">
      <c r="A314" s="293" t="str">
        <f>IF(ISBLANK(INDEX('Policy Characteristics'!A:A,MATCH($C314,'Policy Characteristics'!$C:$C,0))),"",INDEX('Policy Characteristics'!A:A,MATCH($C314,'Policy Characteristics'!$C:$C,0)))</f>
        <v>Electricity Supply</v>
      </c>
      <c r="B314" s="294" t="str">
        <f>IF(ISBLANK(INDEX('Policy Characteristics'!B:B,MATCH($C314,'Policy Characteristics'!$C:$C,0))),"",INDEX('Policy Characteristics'!B:B,MATCH($C314,'Policy Characteristics'!$C:$C,0)))</f>
        <v>Reduce Plant Downtime</v>
      </c>
      <c r="C314" s="254" t="str">
        <f t="shared" si="24"/>
        <v>Percentage Reduction in Plant Downtime</v>
      </c>
      <c r="D314" s="299" t="s">
        <v>705</v>
      </c>
      <c r="E314" s="299" t="s">
        <v>713</v>
      </c>
      <c r="H314" s="255">
        <v>684</v>
      </c>
      <c r="I314" s="297" t="s">
        <v>634</v>
      </c>
      <c r="J314" s="296" t="str">
        <f>IF(ISBLANK(INDEX('Policy Characteristics'!D:D,MATCH($C314,'Policy Characteristics'!$C:$C,0))),"",INDEX('Policy Characteristics'!D:D,MATCH($C314,'Policy Characteristics'!$C:$C,0)))</f>
        <v>Reduce Plant Downtime</v>
      </c>
      <c r="K314" s="293" t="str">
        <f>IF(ISBLANK(INDEX('Policy Characteristics'!E:E,MATCH($C314,'Policy Characteristics'!$C:$C,0))),"",INDEX('Policy Characteristics'!E:E,MATCH($C314,'Policy Characteristics'!$C:$C,0)))</f>
        <v>elec reduce plant downtime</v>
      </c>
      <c r="L314" s="237">
        <f>IF(ISBLANK(INDEX('Policy Characteristics'!F:F,MATCH($C314,'Policy Characteristics'!$C:$C,0))),"",INDEX('Policy Characteristics'!F:F,MATCH($C314,'Policy Characteristics'!$C:$C,0)))</f>
        <v>0</v>
      </c>
      <c r="M314" s="237">
        <f>IF(ISBLANK(INDEX('Policy Characteristics'!G:G,MATCH($C314,'Policy Characteristics'!$C:$C,0))),"",INDEX('Policy Characteristics'!G:G,MATCH($C314,'Policy Characteristics'!$C:$C,0)))</f>
        <v>0.6</v>
      </c>
      <c r="N314" s="237">
        <f>IF(ISBLANK(INDEX('Policy Characteristics'!H:H,MATCH($C314,'Policy Characteristics'!$C:$C,0))),"",INDEX('Policy Characteristics'!H:H,MATCH($C314,'Policy Characteristics'!$C:$C,0)))</f>
        <v>0.01</v>
      </c>
      <c r="O314" s="293" t="str">
        <f>IF(ISBLANK(INDEX('Policy Characteristics'!I:I,MATCH($C314,'Policy Characteristics'!$C:$C,0))),"",INDEX('Policy Characteristics'!I:I,MATCH($C314,'Policy Characteristics'!$C:$C,0)))</f>
        <v>% reduction in downtime</v>
      </c>
      <c r="P314" s="29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93" t="str">
        <f>IF(ISBLANK(INDEX('Policy Characteristics'!K:K,MATCH($C314,'Policy Characteristics'!$C:$C,0))),"",INDEX('Policy Characteristics'!K:K,MATCH($C314,'Policy Characteristics'!$C:$C,0)))</f>
        <v>electricity-sector-main.html#red-downtime</v>
      </c>
      <c r="R314" s="293" t="str">
        <f>IF(ISBLANK(INDEX('Policy Characteristics'!L:L,MATCH($C314,'Policy Characteristics'!$C:$C,0))),"",INDEX('Policy Characteristics'!L:L,MATCH($C314,'Policy Characteristics'!$C:$C,0)))</f>
        <v>reduce-downtime.html</v>
      </c>
    </row>
    <row r="315" spans="1:18" s="275" customFormat="1" x14ac:dyDescent="0.25">
      <c r="A315" s="293" t="str">
        <f>IF(ISBLANK(INDEX('Policy Characteristics'!A:A,MATCH($C315,'Policy Characteristics'!$C:$C,0))),"",INDEX('Policy Characteristics'!A:A,MATCH($C315,'Policy Characteristics'!$C:$C,0)))</f>
        <v>Electricity Supply</v>
      </c>
      <c r="B315" s="294" t="str">
        <f>IF(ISBLANK(INDEX('Policy Characteristics'!B:B,MATCH($C315,'Policy Characteristics'!$C:$C,0))),"",INDEX('Policy Characteristics'!B:B,MATCH($C315,'Policy Characteristics'!$C:$C,0)))</f>
        <v>Reduce Plant Downtime</v>
      </c>
      <c r="C315" s="254" t="str">
        <f t="shared" si="24"/>
        <v>Percentage Reduction in Plant Downtime</v>
      </c>
      <c r="D315" s="299" t="s">
        <v>707</v>
      </c>
      <c r="E315" s="299" t="s">
        <v>711</v>
      </c>
      <c r="G315" s="299"/>
      <c r="H315" s="255">
        <v>685</v>
      </c>
      <c r="I315" s="297" t="s">
        <v>634</v>
      </c>
      <c r="J315" s="296" t="str">
        <f>IF(ISBLANK(INDEX('Policy Characteristics'!D:D,MATCH($C315,'Policy Characteristics'!$C:$C,0))),"",INDEX('Policy Characteristics'!D:D,MATCH($C315,'Policy Characteristics'!$C:$C,0)))</f>
        <v>Reduce Plant Downtime</v>
      </c>
      <c r="K315" s="293" t="str">
        <f>IF(ISBLANK(INDEX('Policy Characteristics'!E:E,MATCH($C315,'Policy Characteristics'!$C:$C,0))),"",INDEX('Policy Characteristics'!E:E,MATCH($C315,'Policy Characteristics'!$C:$C,0)))</f>
        <v>elec reduce plant downtime</v>
      </c>
      <c r="L315" s="237">
        <f>IF(ISBLANK(INDEX('Policy Characteristics'!F:F,MATCH($C315,'Policy Characteristics'!$C:$C,0))),"",INDEX('Policy Characteristics'!F:F,MATCH($C315,'Policy Characteristics'!$C:$C,0)))</f>
        <v>0</v>
      </c>
      <c r="M315" s="237">
        <f>IF(ISBLANK(INDEX('Policy Characteristics'!G:G,MATCH($C315,'Policy Characteristics'!$C:$C,0))),"",INDEX('Policy Characteristics'!G:G,MATCH($C315,'Policy Characteristics'!$C:$C,0)))</f>
        <v>0.6</v>
      </c>
      <c r="N315" s="237">
        <f>IF(ISBLANK(INDEX('Policy Characteristics'!H:H,MATCH($C315,'Policy Characteristics'!$C:$C,0))),"",INDEX('Policy Characteristics'!H:H,MATCH($C315,'Policy Characteristics'!$C:$C,0)))</f>
        <v>0.01</v>
      </c>
      <c r="O315" s="293" t="str">
        <f>IF(ISBLANK(INDEX('Policy Characteristics'!I:I,MATCH($C315,'Policy Characteristics'!$C:$C,0))),"",INDEX('Policy Characteristics'!I:I,MATCH($C315,'Policy Characteristics'!$C:$C,0)))</f>
        <v>% reduction in downtime</v>
      </c>
      <c r="P315" s="29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93" t="str">
        <f>IF(ISBLANK(INDEX('Policy Characteristics'!K:K,MATCH($C315,'Policy Characteristics'!$C:$C,0))),"",INDEX('Policy Characteristics'!K:K,MATCH($C315,'Policy Characteristics'!$C:$C,0)))</f>
        <v>electricity-sector-main.html#red-downtime</v>
      </c>
      <c r="R315" s="293" t="str">
        <f>IF(ISBLANK(INDEX('Policy Characteristics'!L:L,MATCH($C315,'Policy Characteristics'!$C:$C,0))),"",INDEX('Policy Characteristics'!L:L,MATCH($C315,'Policy Characteristics'!$C:$C,0)))</f>
        <v>reduce-downtime.html</v>
      </c>
    </row>
    <row r="316" spans="1:18" s="275" customFormat="1" x14ac:dyDescent="0.25">
      <c r="A316" s="293" t="str">
        <f>IF(ISBLANK(INDEX('Policy Characteristics'!A:A,MATCH($C316,'Policy Characteristics'!$C:$C,0))),"",INDEX('Policy Characteristics'!A:A,MATCH($C316,'Policy Characteristics'!$C:$C,0)))</f>
        <v>Electricity Supply</v>
      </c>
      <c r="B316" s="294" t="str">
        <f>IF(ISBLANK(INDEX('Policy Characteristics'!B:B,MATCH($C316,'Policy Characteristics'!$C:$C,0))),"",INDEX('Policy Characteristics'!B:B,MATCH($C316,'Policy Characteristics'!$C:$C,0)))</f>
        <v>Reduce Plant Downtime</v>
      </c>
      <c r="C316" s="254" t="str">
        <f t="shared" si="24"/>
        <v>Percentage Reduction in Plant Downtime</v>
      </c>
      <c r="D316" s="299" t="s">
        <v>707</v>
      </c>
      <c r="E316" s="299" t="s">
        <v>712</v>
      </c>
      <c r="H316" s="255">
        <v>686</v>
      </c>
      <c r="I316" s="297" t="s">
        <v>634</v>
      </c>
      <c r="J316" s="296" t="str">
        <f>IF(ISBLANK(INDEX('Policy Characteristics'!D:D,MATCH($C316,'Policy Characteristics'!$C:$C,0))),"",INDEX('Policy Characteristics'!D:D,MATCH($C316,'Policy Characteristics'!$C:$C,0)))</f>
        <v>Reduce Plant Downtime</v>
      </c>
      <c r="K316" s="293" t="str">
        <f>IF(ISBLANK(INDEX('Policy Characteristics'!E:E,MATCH($C316,'Policy Characteristics'!$C:$C,0))),"",INDEX('Policy Characteristics'!E:E,MATCH($C316,'Policy Characteristics'!$C:$C,0)))</f>
        <v>elec reduce plant downtime</v>
      </c>
      <c r="L316" s="237">
        <f>IF(ISBLANK(INDEX('Policy Characteristics'!F:F,MATCH($C316,'Policy Characteristics'!$C:$C,0))),"",INDEX('Policy Characteristics'!F:F,MATCH($C316,'Policy Characteristics'!$C:$C,0)))</f>
        <v>0</v>
      </c>
      <c r="M316" s="237">
        <f>IF(ISBLANK(INDEX('Policy Characteristics'!G:G,MATCH($C316,'Policy Characteristics'!$C:$C,0))),"",INDEX('Policy Characteristics'!G:G,MATCH($C316,'Policy Characteristics'!$C:$C,0)))</f>
        <v>0.6</v>
      </c>
      <c r="N316" s="237">
        <f>IF(ISBLANK(INDEX('Policy Characteristics'!H:H,MATCH($C316,'Policy Characteristics'!$C:$C,0))),"",INDEX('Policy Characteristics'!H:H,MATCH($C316,'Policy Characteristics'!$C:$C,0)))</f>
        <v>0.01</v>
      </c>
      <c r="O316" s="293" t="str">
        <f>IF(ISBLANK(INDEX('Policy Characteristics'!I:I,MATCH($C316,'Policy Characteristics'!$C:$C,0))),"",INDEX('Policy Characteristics'!I:I,MATCH($C316,'Policy Characteristics'!$C:$C,0)))</f>
        <v>% reduction in downtime</v>
      </c>
      <c r="P316" s="29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93" t="str">
        <f>IF(ISBLANK(INDEX('Policy Characteristics'!K:K,MATCH($C316,'Policy Characteristics'!$C:$C,0))),"",INDEX('Policy Characteristics'!K:K,MATCH($C316,'Policy Characteristics'!$C:$C,0)))</f>
        <v>electricity-sector-main.html#red-downtime</v>
      </c>
      <c r="R316" s="293" t="str">
        <f>IF(ISBLANK(INDEX('Policy Characteristics'!L:L,MATCH($C316,'Policy Characteristics'!$C:$C,0))),"",INDEX('Policy Characteristics'!L:L,MATCH($C316,'Policy Characteristics'!$C:$C,0)))</f>
        <v>reduce-downtime.html</v>
      </c>
    </row>
    <row r="317" spans="1:18" s="275" customFormat="1" x14ac:dyDescent="0.25">
      <c r="A317" s="293" t="str">
        <f>IF(ISBLANK(INDEX('Policy Characteristics'!A:A,MATCH($C317,'Policy Characteristics'!$C:$C,0))),"",INDEX('Policy Characteristics'!A:A,MATCH($C317,'Policy Characteristics'!$C:$C,0)))</f>
        <v>Electricity Supply</v>
      </c>
      <c r="B317" s="294" t="str">
        <f>IF(ISBLANK(INDEX('Policy Characteristics'!B:B,MATCH($C317,'Policy Characteristics'!$C:$C,0))),"",INDEX('Policy Characteristics'!B:B,MATCH($C317,'Policy Characteristics'!$C:$C,0)))</f>
        <v>Reduce Plant Downtime</v>
      </c>
      <c r="C317" s="254" t="str">
        <f t="shared" si="24"/>
        <v>Percentage Reduction in Plant Downtime</v>
      </c>
      <c r="D317" s="299" t="s">
        <v>707</v>
      </c>
      <c r="E317" s="299" t="s">
        <v>713</v>
      </c>
      <c r="G317" s="299"/>
      <c r="H317" s="255">
        <v>687</v>
      </c>
      <c r="I317" s="297" t="s">
        <v>634</v>
      </c>
      <c r="J317" s="296" t="str">
        <f>IF(ISBLANK(INDEX('Policy Characteristics'!D:D,MATCH($C317,'Policy Characteristics'!$C:$C,0))),"",INDEX('Policy Characteristics'!D:D,MATCH($C317,'Policy Characteristics'!$C:$C,0)))</f>
        <v>Reduce Plant Downtime</v>
      </c>
      <c r="K317" s="293" t="str">
        <f>IF(ISBLANK(INDEX('Policy Characteristics'!E:E,MATCH($C317,'Policy Characteristics'!$C:$C,0))),"",INDEX('Policy Characteristics'!E:E,MATCH($C317,'Policy Characteristics'!$C:$C,0)))</f>
        <v>elec reduce plant downtime</v>
      </c>
      <c r="L317" s="237">
        <f>IF(ISBLANK(INDEX('Policy Characteristics'!F:F,MATCH($C317,'Policy Characteristics'!$C:$C,0))),"",INDEX('Policy Characteristics'!F:F,MATCH($C317,'Policy Characteristics'!$C:$C,0)))</f>
        <v>0</v>
      </c>
      <c r="M317" s="237">
        <f>IF(ISBLANK(INDEX('Policy Characteristics'!G:G,MATCH($C317,'Policy Characteristics'!$C:$C,0))),"",INDEX('Policy Characteristics'!G:G,MATCH($C317,'Policy Characteristics'!$C:$C,0)))</f>
        <v>0.6</v>
      </c>
      <c r="N317" s="237">
        <f>IF(ISBLANK(INDEX('Policy Characteristics'!H:H,MATCH($C317,'Policy Characteristics'!$C:$C,0))),"",INDEX('Policy Characteristics'!H:H,MATCH($C317,'Policy Characteristics'!$C:$C,0)))</f>
        <v>0.01</v>
      </c>
      <c r="O317" s="293" t="str">
        <f>IF(ISBLANK(INDEX('Policy Characteristics'!I:I,MATCH($C317,'Policy Characteristics'!$C:$C,0))),"",INDEX('Policy Characteristics'!I:I,MATCH($C317,'Policy Characteristics'!$C:$C,0)))</f>
        <v>% reduction in downtime</v>
      </c>
      <c r="P317" s="29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93" t="str">
        <f>IF(ISBLANK(INDEX('Policy Characteristics'!K:K,MATCH($C317,'Policy Characteristics'!$C:$C,0))),"",INDEX('Policy Characteristics'!K:K,MATCH($C317,'Policy Characteristics'!$C:$C,0)))</f>
        <v>electricity-sector-main.html#red-downtime</v>
      </c>
      <c r="R317" s="293" t="str">
        <f>IF(ISBLANK(INDEX('Policy Characteristics'!L:L,MATCH($C317,'Policy Characteristics'!$C:$C,0))),"",INDEX('Policy Characteristics'!L:L,MATCH($C317,'Policy Characteristics'!$C:$C,0)))</f>
        <v>reduce-downtime.html</v>
      </c>
    </row>
    <row r="318" spans="1:18" s="275" customFormat="1" x14ac:dyDescent="0.25">
      <c r="A318" s="293" t="str">
        <f>IF(ISBLANK(INDEX('Policy Characteristics'!A:A,MATCH($C318,'Policy Characteristics'!$C:$C,0))),"",INDEX('Policy Characteristics'!A:A,MATCH($C318,'Policy Characteristics'!$C:$C,0)))</f>
        <v>Electricity Supply</v>
      </c>
      <c r="B318" s="294" t="str">
        <f>IF(ISBLANK(INDEX('Policy Characteristics'!B:B,MATCH($C318,'Policy Characteristics'!$C:$C,0))),"",INDEX('Policy Characteristics'!B:B,MATCH($C318,'Policy Characteristics'!$C:$C,0)))</f>
        <v>Reduce Plant Downtime</v>
      </c>
      <c r="C318" s="254" t="str">
        <f t="shared" si="24"/>
        <v>Percentage Reduction in Plant Downtime</v>
      </c>
      <c r="D318" s="299" t="s">
        <v>709</v>
      </c>
      <c r="E318" s="299" t="s">
        <v>711</v>
      </c>
      <c r="G318" s="299"/>
      <c r="H318" s="255">
        <v>688</v>
      </c>
      <c r="I318" s="297" t="s">
        <v>634</v>
      </c>
      <c r="J318" s="296" t="str">
        <f>IF(ISBLANK(INDEX('Policy Characteristics'!D:D,MATCH($C318,'Policy Characteristics'!$C:$C,0))),"",INDEX('Policy Characteristics'!D:D,MATCH($C318,'Policy Characteristics'!$C:$C,0)))</f>
        <v>Reduce Plant Downtime</v>
      </c>
      <c r="K318" s="293" t="str">
        <f>IF(ISBLANK(INDEX('Policy Characteristics'!E:E,MATCH($C318,'Policy Characteristics'!$C:$C,0))),"",INDEX('Policy Characteristics'!E:E,MATCH($C318,'Policy Characteristics'!$C:$C,0)))</f>
        <v>elec reduce plant downtime</v>
      </c>
      <c r="L318" s="237">
        <f>IF(ISBLANK(INDEX('Policy Characteristics'!F:F,MATCH($C318,'Policy Characteristics'!$C:$C,0))),"",INDEX('Policy Characteristics'!F:F,MATCH($C318,'Policy Characteristics'!$C:$C,0)))</f>
        <v>0</v>
      </c>
      <c r="M318" s="237">
        <f>IF(ISBLANK(INDEX('Policy Characteristics'!G:G,MATCH($C318,'Policy Characteristics'!$C:$C,0))),"",INDEX('Policy Characteristics'!G:G,MATCH($C318,'Policy Characteristics'!$C:$C,0)))</f>
        <v>0.6</v>
      </c>
      <c r="N318" s="237">
        <f>IF(ISBLANK(INDEX('Policy Characteristics'!H:H,MATCH($C318,'Policy Characteristics'!$C:$C,0))),"",INDEX('Policy Characteristics'!H:H,MATCH($C318,'Policy Characteristics'!$C:$C,0)))</f>
        <v>0.01</v>
      </c>
      <c r="O318" s="293" t="str">
        <f>IF(ISBLANK(INDEX('Policy Characteristics'!I:I,MATCH($C318,'Policy Characteristics'!$C:$C,0))),"",INDEX('Policy Characteristics'!I:I,MATCH($C318,'Policy Characteristics'!$C:$C,0)))</f>
        <v>% reduction in downtime</v>
      </c>
      <c r="P318" s="29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93" t="str">
        <f>IF(ISBLANK(INDEX('Policy Characteristics'!K:K,MATCH($C318,'Policy Characteristics'!$C:$C,0))),"",INDEX('Policy Characteristics'!K:K,MATCH($C318,'Policy Characteristics'!$C:$C,0)))</f>
        <v>electricity-sector-main.html#red-downtime</v>
      </c>
      <c r="R318" s="293" t="str">
        <f>IF(ISBLANK(INDEX('Policy Characteristics'!L:L,MATCH($C318,'Policy Characteristics'!$C:$C,0))),"",INDEX('Policy Characteristics'!L:L,MATCH($C318,'Policy Characteristics'!$C:$C,0)))</f>
        <v>reduce-downtime.html</v>
      </c>
    </row>
    <row r="319" spans="1:18" s="275" customFormat="1" x14ac:dyDescent="0.25">
      <c r="A319" s="293" t="str">
        <f>IF(ISBLANK(INDEX('Policy Characteristics'!A:A,MATCH($C319,'Policy Characteristics'!$C:$C,0))),"",INDEX('Policy Characteristics'!A:A,MATCH($C319,'Policy Characteristics'!$C:$C,0)))</f>
        <v>Electricity Supply</v>
      </c>
      <c r="B319" s="294" t="str">
        <f>IF(ISBLANK(INDEX('Policy Characteristics'!B:B,MATCH($C319,'Policy Characteristics'!$C:$C,0))),"",INDEX('Policy Characteristics'!B:B,MATCH($C319,'Policy Characteristics'!$C:$C,0)))</f>
        <v>Reduce Plant Downtime</v>
      </c>
      <c r="C319" s="254" t="str">
        <f t="shared" si="24"/>
        <v>Percentage Reduction in Plant Downtime</v>
      </c>
      <c r="D319" s="299" t="s">
        <v>709</v>
      </c>
      <c r="E319" s="299" t="s">
        <v>712</v>
      </c>
      <c r="F319" s="299"/>
      <c r="G319" s="299"/>
      <c r="H319" s="255">
        <v>689</v>
      </c>
      <c r="I319" s="297" t="s">
        <v>634</v>
      </c>
      <c r="J319" s="296" t="str">
        <f>IF(ISBLANK(INDEX('Policy Characteristics'!D:D,MATCH($C319,'Policy Characteristics'!$C:$C,0))),"",INDEX('Policy Characteristics'!D:D,MATCH($C319,'Policy Characteristics'!$C:$C,0)))</f>
        <v>Reduce Plant Downtime</v>
      </c>
      <c r="K319" s="293" t="str">
        <f>IF(ISBLANK(INDEX('Policy Characteristics'!E:E,MATCH($C319,'Policy Characteristics'!$C:$C,0))),"",INDEX('Policy Characteristics'!E:E,MATCH($C319,'Policy Characteristics'!$C:$C,0)))</f>
        <v>elec reduce plant downtime</v>
      </c>
      <c r="L319" s="237">
        <f>IF(ISBLANK(INDEX('Policy Characteristics'!F:F,MATCH($C319,'Policy Characteristics'!$C:$C,0))),"",INDEX('Policy Characteristics'!F:F,MATCH($C319,'Policy Characteristics'!$C:$C,0)))</f>
        <v>0</v>
      </c>
      <c r="M319" s="237">
        <f>IF(ISBLANK(INDEX('Policy Characteristics'!G:G,MATCH($C319,'Policy Characteristics'!$C:$C,0))),"",INDEX('Policy Characteristics'!G:G,MATCH($C319,'Policy Characteristics'!$C:$C,0)))</f>
        <v>0.6</v>
      </c>
      <c r="N319" s="237">
        <f>IF(ISBLANK(INDEX('Policy Characteristics'!H:H,MATCH($C319,'Policy Characteristics'!$C:$C,0))),"",INDEX('Policy Characteristics'!H:H,MATCH($C319,'Policy Characteristics'!$C:$C,0)))</f>
        <v>0.01</v>
      </c>
      <c r="O319" s="293" t="str">
        <f>IF(ISBLANK(INDEX('Policy Characteristics'!I:I,MATCH($C319,'Policy Characteristics'!$C:$C,0))),"",INDEX('Policy Characteristics'!I:I,MATCH($C319,'Policy Characteristics'!$C:$C,0)))</f>
        <v>% reduction in downtime</v>
      </c>
      <c r="P319" s="29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93" t="str">
        <f>IF(ISBLANK(INDEX('Policy Characteristics'!K:K,MATCH($C319,'Policy Characteristics'!$C:$C,0))),"",INDEX('Policy Characteristics'!K:K,MATCH($C319,'Policy Characteristics'!$C:$C,0)))</f>
        <v>electricity-sector-main.html#red-downtime</v>
      </c>
      <c r="R319" s="293" t="str">
        <f>IF(ISBLANK(INDEX('Policy Characteristics'!L:L,MATCH($C319,'Policy Characteristics'!$C:$C,0))),"",INDEX('Policy Characteristics'!L:L,MATCH($C319,'Policy Characteristics'!$C:$C,0)))</f>
        <v>reduce-downtime.html</v>
      </c>
    </row>
    <row r="320" spans="1:18" s="275" customFormat="1" x14ac:dyDescent="0.25">
      <c r="A320" s="293" t="str">
        <f>IF(ISBLANK(INDEX('Policy Characteristics'!A:A,MATCH($C320,'Policy Characteristics'!$C:$C,0))),"",INDEX('Policy Characteristics'!A:A,MATCH($C320,'Policy Characteristics'!$C:$C,0)))</f>
        <v>Electricity Supply</v>
      </c>
      <c r="B320" s="294" t="str">
        <f>IF(ISBLANK(INDEX('Policy Characteristics'!B:B,MATCH($C320,'Policy Characteristics'!$C:$C,0))),"",INDEX('Policy Characteristics'!B:B,MATCH($C320,'Policy Characteristics'!$C:$C,0)))</f>
        <v>Reduce Plant Downtime</v>
      </c>
      <c r="C320" s="254" t="str">
        <f t="shared" si="24"/>
        <v>Percentage Reduction in Plant Downtime</v>
      </c>
      <c r="D320" s="299" t="s">
        <v>709</v>
      </c>
      <c r="E320" s="299" t="s">
        <v>713</v>
      </c>
      <c r="F320" s="299"/>
      <c r="G320" s="299"/>
      <c r="H320" s="255">
        <v>690</v>
      </c>
      <c r="I320" s="297" t="s">
        <v>634</v>
      </c>
      <c r="J320" s="296" t="str">
        <f>IF(ISBLANK(INDEX('Policy Characteristics'!D:D,MATCH($C320,'Policy Characteristics'!$C:$C,0))),"",INDEX('Policy Characteristics'!D:D,MATCH($C320,'Policy Characteristics'!$C:$C,0)))</f>
        <v>Reduce Plant Downtime</v>
      </c>
      <c r="K320" s="293" t="str">
        <f>IF(ISBLANK(INDEX('Policy Characteristics'!E:E,MATCH($C320,'Policy Characteristics'!$C:$C,0))),"",INDEX('Policy Characteristics'!E:E,MATCH($C320,'Policy Characteristics'!$C:$C,0)))</f>
        <v>elec reduce plant downtime</v>
      </c>
      <c r="L320" s="237">
        <f>IF(ISBLANK(INDEX('Policy Characteristics'!F:F,MATCH($C320,'Policy Characteristics'!$C:$C,0))),"",INDEX('Policy Characteristics'!F:F,MATCH($C320,'Policy Characteristics'!$C:$C,0)))</f>
        <v>0</v>
      </c>
      <c r="M320" s="237">
        <f>IF(ISBLANK(INDEX('Policy Characteristics'!G:G,MATCH($C320,'Policy Characteristics'!$C:$C,0))),"",INDEX('Policy Characteristics'!G:G,MATCH($C320,'Policy Characteristics'!$C:$C,0)))</f>
        <v>0.6</v>
      </c>
      <c r="N320" s="237">
        <f>IF(ISBLANK(INDEX('Policy Characteristics'!H:H,MATCH($C320,'Policy Characteristics'!$C:$C,0))),"",INDEX('Policy Characteristics'!H:H,MATCH($C320,'Policy Characteristics'!$C:$C,0)))</f>
        <v>0.01</v>
      </c>
      <c r="O320" s="293" t="str">
        <f>IF(ISBLANK(INDEX('Policy Characteristics'!I:I,MATCH($C320,'Policy Characteristics'!$C:$C,0))),"",INDEX('Policy Characteristics'!I:I,MATCH($C320,'Policy Characteristics'!$C:$C,0)))</f>
        <v>% reduction in downtime</v>
      </c>
      <c r="P320" s="29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In the absence of better Canadaian data, the USA EPS Model has preexisting natural gas nonpeakers with an average capacity factor of 48%; however, as part of the proposed Clean Power Plan, the EPA assumed that nonpeaking natural gas plants could reach a 75% capacity factor (ramping up to that value over a number of years).  This would represent a 49% reduction in downtime.  // **New Wind:** Availability of wind cannot be changed by policy, so the main method of increasing capacity factor is technological improvement of wind turbines.  In the absence of better Canadaian data, the USA EPS model uses the National Renewable Energy Laboratory estimates that "near-future" wind technology could increase capacity factors by about 10 percentage points.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93" t="str">
        <f>IF(ISBLANK(INDEX('Policy Characteristics'!K:K,MATCH($C320,'Policy Characteristics'!$C:$C,0))),"",INDEX('Policy Characteristics'!K:K,MATCH($C320,'Policy Characteristics'!$C:$C,0)))</f>
        <v>electricity-sector-main.html#red-downtime</v>
      </c>
      <c r="R320" s="293" t="str">
        <f>IF(ISBLANK(INDEX('Policy Characteristics'!L:L,MATCH($C320,'Policy Characteristics'!$C:$C,0))),"",INDEX('Policy Characteristics'!L:L,MATCH($C320,'Policy Characteristics'!$C:$C,0)))</f>
        <v>reduce-downtime.html</v>
      </c>
    </row>
    <row r="321" spans="1:18" s="275" customFormat="1" x14ac:dyDescent="0.25">
      <c r="A321" s="293" t="str">
        <f>IF(ISBLANK(INDEX('Policy Characteristics'!A:A,MATCH($C321,'Policy Characteristics'!$C:$C,0))),"",INDEX('Policy Characteristics'!A:A,MATCH($C321,'Policy Characteristics'!$C:$C,0)))</f>
        <v>Electricity Supply</v>
      </c>
      <c r="B321" s="294" t="str">
        <f>IF(ISBLANK(INDEX('Policy Characteristics'!B:B,MATCH($C321,'Policy Characteristics'!$C:$C,0))),"",INDEX('Policy Characteristics'!B:B,MATCH($C321,'Policy Characteristics'!$C:$C,0)))</f>
        <v>Reduce Soft Costs</v>
      </c>
      <c r="C321" s="255" t="s">
        <v>296</v>
      </c>
      <c r="D321" s="299" t="s">
        <v>686</v>
      </c>
      <c r="E321" s="299"/>
      <c r="F321" s="299" t="s">
        <v>687</v>
      </c>
      <c r="G321" s="299"/>
      <c r="H321" s="255">
        <v>194</v>
      </c>
      <c r="I321" s="297" t="s">
        <v>624</v>
      </c>
      <c r="J321" s="296" t="str">
        <f>IF(ISBLANK(INDEX('Policy Characteristics'!D:D,MATCH($C321,'Policy Characteristics'!$C:$C,0))),"",INDEX('Policy Characteristics'!D:D,MATCH($C321,'Policy Characteristics'!$C:$C,0)))</f>
        <v>Reduce Soft Costs</v>
      </c>
      <c r="K321" s="293" t="str">
        <f>IF(ISBLANK(INDEX('Policy Characteristics'!E:E,MATCH($C321,'Policy Characteristics'!$C:$C,0))),"",INDEX('Policy Characteristics'!E:E,MATCH($C321,'Policy Characteristics'!$C:$C,0)))</f>
        <v>elec reduce soft costs</v>
      </c>
      <c r="L321" s="237">
        <f>IF(ISBLANK(INDEX('Policy Characteristics'!F:F,MATCH($C321,'Policy Characteristics'!$C:$C,0))),"",INDEX('Policy Characteristics'!F:F,MATCH($C321,'Policy Characteristics'!$C:$C,0)))</f>
        <v>0</v>
      </c>
      <c r="M321" s="237">
        <f>IF(ISBLANK(INDEX('Policy Characteristics'!G:G,MATCH($C321,'Policy Characteristics'!$C:$C,0))),"",INDEX('Policy Characteristics'!G:G,MATCH($C321,'Policy Characteristics'!$C:$C,0)))</f>
        <v>0.9</v>
      </c>
      <c r="N321" s="237">
        <f>IF(ISBLANK(INDEX('Policy Characteristics'!H:H,MATCH($C321,'Policy Characteristics'!$C:$C,0))),"",INDEX('Policy Characteristics'!H:H,MATCH($C321,'Policy Characteristics'!$C:$C,0)))</f>
        <v>0.01</v>
      </c>
      <c r="O321" s="293" t="str">
        <f>IF(ISBLANK(INDEX('Policy Characteristics'!I:I,MATCH($C321,'Policy Characteristics'!$C:$C,0))),"",INDEX('Policy Characteristics'!I:I,MATCH($C321,'Policy Characteristics'!$C:$C,0)))</f>
        <v>% reduction in soft costs</v>
      </c>
      <c r="P321" s="29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93" t="str">
        <f>IF(ISBLANK(INDEX('Policy Characteristics'!K:K,MATCH($C321,'Policy Characteristics'!$C:$C,0))),"",INDEX('Policy Characteristics'!K:K,MATCH($C321,'Policy Characteristics'!$C:$C,0)))</f>
        <v>endogenous-learning.html#red-soft-costs</v>
      </c>
      <c r="R321" s="293" t="str">
        <f>IF(ISBLANK(INDEX('Policy Characteristics'!L:L,MATCH($C321,'Policy Characteristics'!$C:$C,0))),"",INDEX('Policy Characteristics'!L:L,MATCH($C321,'Policy Characteristics'!$C:$C,0)))</f>
        <v>reduce-soft-costs.html</v>
      </c>
    </row>
    <row r="322" spans="1:18" s="275" customFormat="1" x14ac:dyDescent="0.25">
      <c r="A322" s="293" t="str">
        <f>IF(ISBLANK(INDEX('Policy Characteristics'!A:A,MATCH($C322,'Policy Characteristics'!$C:$C,0))),"",INDEX('Policy Characteristics'!A:A,MATCH($C322,'Policy Characteristics'!$C:$C,0)))</f>
        <v>Electricity Supply</v>
      </c>
      <c r="B322" s="294" t="str">
        <f>IF(ISBLANK(INDEX('Policy Characteristics'!B:B,MATCH($C322,'Policy Characteristics'!$C:$C,0))),"",INDEX('Policy Characteristics'!B:B,MATCH($C322,'Policy Characteristics'!$C:$C,0)))</f>
        <v>Reduce Soft Costs</v>
      </c>
      <c r="C322" s="254" t="str">
        <f t="shared" ref="C322:C323" si="25">C$321</f>
        <v>Percent Reduction in Soft Costs of Capacity Construction</v>
      </c>
      <c r="D322" s="299" t="s">
        <v>688</v>
      </c>
      <c r="E322" s="299"/>
      <c r="F322" s="299" t="s">
        <v>689</v>
      </c>
      <c r="G322" s="299"/>
      <c r="H322" s="255">
        <v>195</v>
      </c>
      <c r="I322" s="297" t="s">
        <v>624</v>
      </c>
      <c r="J322" s="296" t="str">
        <f>IF(ISBLANK(INDEX('Policy Characteristics'!D:D,MATCH($C322,'Policy Characteristics'!$C:$C,0))),"",INDEX('Policy Characteristics'!D:D,MATCH($C322,'Policy Characteristics'!$C:$C,0)))</f>
        <v>Reduce Soft Costs</v>
      </c>
      <c r="K322" s="293" t="str">
        <f>IF(ISBLANK(INDEX('Policy Characteristics'!E:E,MATCH($C322,'Policy Characteristics'!$C:$C,0))),"",INDEX('Policy Characteristics'!E:E,MATCH($C322,'Policy Characteristics'!$C:$C,0)))</f>
        <v>elec reduce soft costs</v>
      </c>
      <c r="L322" s="237">
        <f>IF(ISBLANK(INDEX('Policy Characteristics'!F:F,MATCH($C322,'Policy Characteristics'!$C:$C,0))),"",INDEX('Policy Characteristics'!F:F,MATCH($C322,'Policy Characteristics'!$C:$C,0)))</f>
        <v>0</v>
      </c>
      <c r="M322" s="237">
        <f>IF(ISBLANK(INDEX('Policy Characteristics'!G:G,MATCH($C322,'Policy Characteristics'!$C:$C,0))),"",INDEX('Policy Characteristics'!G:G,MATCH($C322,'Policy Characteristics'!$C:$C,0)))</f>
        <v>0.9</v>
      </c>
      <c r="N322" s="237">
        <f>IF(ISBLANK(INDEX('Policy Characteristics'!H:H,MATCH($C322,'Policy Characteristics'!$C:$C,0))),"",INDEX('Policy Characteristics'!H:H,MATCH($C322,'Policy Characteristics'!$C:$C,0)))</f>
        <v>0.01</v>
      </c>
      <c r="O322" s="293" t="str">
        <f>IF(ISBLANK(INDEX('Policy Characteristics'!I:I,MATCH($C322,'Policy Characteristics'!$C:$C,0))),"",INDEX('Policy Characteristics'!I:I,MATCH($C322,'Policy Characteristics'!$C:$C,0)))</f>
        <v>% reduction in soft costs</v>
      </c>
      <c r="P322" s="29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93" t="str">
        <f>IF(ISBLANK(INDEX('Policy Characteristics'!K:K,MATCH($C322,'Policy Characteristics'!$C:$C,0))),"",INDEX('Policy Characteristics'!K:K,MATCH($C322,'Policy Characteristics'!$C:$C,0)))</f>
        <v>endogenous-learning.html#red-soft-costs</v>
      </c>
      <c r="R322" s="293" t="str">
        <f>IF(ISBLANK(INDEX('Policy Characteristics'!L:L,MATCH($C322,'Policy Characteristics'!$C:$C,0))),"",INDEX('Policy Characteristics'!L:L,MATCH($C322,'Policy Characteristics'!$C:$C,0)))</f>
        <v>reduce-soft-costs.html</v>
      </c>
    </row>
    <row r="323" spans="1:18" s="275" customFormat="1" x14ac:dyDescent="0.25">
      <c r="A323" s="293" t="str">
        <f>IF(ISBLANK(INDEX('Policy Characteristics'!A:A,MATCH($C323,'Policy Characteristics'!$C:$C,0))),"",INDEX('Policy Characteristics'!A:A,MATCH($C323,'Policy Characteristics'!$C:$C,0)))</f>
        <v>Electricity Supply</v>
      </c>
      <c r="B323" s="294" t="str">
        <f>IF(ISBLANK(INDEX('Policy Characteristics'!B:B,MATCH($C323,'Policy Characteristics'!$C:$C,0))),"",INDEX('Policy Characteristics'!B:B,MATCH($C323,'Policy Characteristics'!$C:$C,0)))</f>
        <v>Reduce Soft Costs</v>
      </c>
      <c r="C323" s="254" t="str">
        <f t="shared" si="25"/>
        <v>Percent Reduction in Soft Costs of Capacity Construction</v>
      </c>
      <c r="D323" s="299" t="s">
        <v>703</v>
      </c>
      <c r="E323" s="299"/>
      <c r="F323" s="299" t="s">
        <v>704</v>
      </c>
      <c r="G323" s="299"/>
      <c r="H323" s="255">
        <v>196</v>
      </c>
      <c r="I323" s="297" t="s">
        <v>624</v>
      </c>
      <c r="J323" s="296" t="str">
        <f>IF(ISBLANK(INDEX('Policy Characteristics'!D:D,MATCH($C323,'Policy Characteristics'!$C:$C,0))),"",INDEX('Policy Characteristics'!D:D,MATCH($C323,'Policy Characteristics'!$C:$C,0)))</f>
        <v>Reduce Soft Costs</v>
      </c>
      <c r="K323" s="293" t="str">
        <f>IF(ISBLANK(INDEX('Policy Characteristics'!E:E,MATCH($C323,'Policy Characteristics'!$C:$C,0))),"",INDEX('Policy Characteristics'!E:E,MATCH($C323,'Policy Characteristics'!$C:$C,0)))</f>
        <v>elec reduce soft costs</v>
      </c>
      <c r="L323" s="237">
        <f>IF(ISBLANK(INDEX('Policy Characteristics'!F:F,MATCH($C323,'Policy Characteristics'!$C:$C,0))),"",INDEX('Policy Characteristics'!F:F,MATCH($C323,'Policy Characteristics'!$C:$C,0)))</f>
        <v>0</v>
      </c>
      <c r="M323" s="237">
        <f>IF(ISBLANK(INDEX('Policy Characteristics'!G:G,MATCH($C323,'Policy Characteristics'!$C:$C,0))),"",INDEX('Policy Characteristics'!G:G,MATCH($C323,'Policy Characteristics'!$C:$C,0)))</f>
        <v>0.9</v>
      </c>
      <c r="N323" s="237">
        <f>IF(ISBLANK(INDEX('Policy Characteristics'!H:H,MATCH($C323,'Policy Characteristics'!$C:$C,0))),"",INDEX('Policy Characteristics'!H:H,MATCH($C323,'Policy Characteristics'!$C:$C,0)))</f>
        <v>0.01</v>
      </c>
      <c r="O323" s="293" t="str">
        <f>IF(ISBLANK(INDEX('Policy Characteristics'!I:I,MATCH($C323,'Policy Characteristics'!$C:$C,0))),"",INDEX('Policy Characteristics'!I:I,MATCH($C323,'Policy Characteristics'!$C:$C,0)))</f>
        <v>% reduction in soft costs</v>
      </c>
      <c r="P323" s="29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93" t="str">
        <f>IF(ISBLANK(INDEX('Policy Characteristics'!K:K,MATCH($C323,'Policy Characteristics'!$C:$C,0))),"",INDEX('Policy Characteristics'!K:K,MATCH($C323,'Policy Characteristics'!$C:$C,0)))</f>
        <v>endogenous-learning.html#red-soft-costs</v>
      </c>
      <c r="R323" s="293" t="str">
        <f>IF(ISBLANK(INDEX('Policy Characteristics'!L:L,MATCH($C323,'Policy Characteristics'!$C:$C,0))),"",INDEX('Policy Characteristics'!L:L,MATCH($C323,'Policy Characteristics'!$C:$C,0)))</f>
        <v>reduce-soft-costs.html</v>
      </c>
    </row>
    <row r="324" spans="1:18" s="275" customFormat="1" x14ac:dyDescent="0.25">
      <c r="A324" s="293" t="str">
        <f>IF(ISBLANK(INDEX('Policy Characteristics'!A:A,MATCH($C324,'Policy Characteristics'!$C:$C,0))),"",INDEX('Policy Characteristics'!A:A,MATCH($C324,'Policy Characteristics'!$C:$C,0)))</f>
        <v>Electricity Supply</v>
      </c>
      <c r="B324" s="294" t="str">
        <f>IF(ISBLANK(INDEX('Policy Characteristics'!B:B,MATCH($C324,'Policy Characteristics'!$C:$C,0))),"",INDEX('Policy Characteristics'!B:B,MATCH($C324,'Policy Characteristics'!$C:$C,0)))</f>
        <v>Reduce Transmission &amp; Distribution Losses</v>
      </c>
      <c r="C324" s="275" t="s">
        <v>303</v>
      </c>
      <c r="D324" s="299"/>
      <c r="E324" s="299"/>
      <c r="F324" s="299"/>
      <c r="G324" s="299"/>
      <c r="H324" s="255">
        <v>145</v>
      </c>
      <c r="I324" s="297" t="s">
        <v>624</v>
      </c>
      <c r="J324" s="296" t="str">
        <f>IF(ISBLANK(INDEX('Policy Characteristics'!D:D,MATCH($C324,'Policy Characteristics'!$C:$C,0))),"",INDEX('Policy Characteristics'!D:D,MATCH($C324,'Policy Characteristics'!$C:$C,0)))</f>
        <v>Reduce T&amp;D Losses</v>
      </c>
      <c r="K324" s="293" t="str">
        <f>IF(ISBLANK(INDEX('Policy Characteristics'!E:E,MATCH($C324,'Policy Characteristics'!$C:$C,0))),"",INDEX('Policy Characteristics'!E:E,MATCH($C324,'Policy Characteristics'!$C:$C,0)))</f>
        <v>elec avoid TND loss</v>
      </c>
      <c r="L324" s="237">
        <f>IF(ISBLANK(INDEX('Policy Characteristics'!F:F,MATCH($C324,'Policy Characteristics'!$C:$C,0))),"",INDEX('Policy Characteristics'!F:F,MATCH($C324,'Policy Characteristics'!$C:$C,0)))</f>
        <v>0</v>
      </c>
      <c r="M324" s="237">
        <f>IF(ISBLANK(INDEX('Policy Characteristics'!G:G,MATCH($C324,'Policy Characteristics'!$C:$C,0))),"",INDEX('Policy Characteristics'!G:G,MATCH($C324,'Policy Characteristics'!$C:$C,0)))</f>
        <v>0.4</v>
      </c>
      <c r="N324" s="237">
        <f>IF(ISBLANK(INDEX('Policy Characteristics'!H:H,MATCH($C324,'Policy Characteristics'!$C:$C,0))),"",INDEX('Policy Characteristics'!H:H,MATCH($C324,'Policy Characteristics'!$C:$C,0)))</f>
        <v>0.01</v>
      </c>
      <c r="O324" s="293" t="str">
        <f>IF(ISBLANK(INDEX('Policy Characteristics'!I:I,MATCH($C324,'Policy Characteristics'!$C:$C,0))),"",INDEX('Policy Characteristics'!I:I,MATCH($C324,'Policy Characteristics'!$C:$C,0)))</f>
        <v>% of losses avoided</v>
      </c>
      <c r="P324" s="29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Canada has transmission and distribution losses of about 6.5%.  Germany, Japan, Finland, and the Netherlands have T&amp;D losses of around 4%.  Therefore, a 38% policy setting would cause Canada to match these countries' current level of T&amp;D losses by 2050.</v>
      </c>
      <c r="Q324" s="293" t="str">
        <f>IF(ISBLANK(INDEX('Policy Characteristics'!K:K,MATCH($C324,'Policy Characteristics'!$C:$C,0))),"",INDEX('Policy Characteristics'!K:K,MATCH($C324,'Policy Characteristics'!$C:$C,0)))</f>
        <v>electricity-sector-main.html#red-tnd-losses</v>
      </c>
      <c r="R324" s="293" t="str">
        <f>IF(ISBLANK(INDEX('Policy Characteristics'!L:L,MATCH($C324,'Policy Characteristics'!$C:$C,0))),"",INDEX('Policy Characteristics'!L:L,MATCH($C324,'Policy Characteristics'!$C:$C,0)))</f>
        <v>reduce-tnd-losses.html</v>
      </c>
    </row>
    <row r="325" spans="1:18" s="275" customFormat="1" x14ac:dyDescent="0.25">
      <c r="A325" s="293" t="str">
        <f>IF(ISBLANK(INDEX('Policy Characteristics'!A:A,MATCH($C325,'Policy Characteristics'!$C:$C,0))),"",INDEX('Policy Characteristics'!A:A,MATCH($C325,'Policy Characteristics'!$C:$C,0)))</f>
        <v>Electricity Supply</v>
      </c>
      <c r="B325" s="294" t="str">
        <f>IF(ISBLANK(INDEX('Policy Characteristics'!B:B,MATCH($C325,'Policy Characteristics'!$C:$C,0))),"",INDEX('Policy Characteristics'!B:B,MATCH($C325,'Policy Characteristics'!$C:$C,0)))</f>
        <v>Subsidy for Capacity Construction</v>
      </c>
      <c r="C325" s="275" t="s">
        <v>312</v>
      </c>
      <c r="D325" s="298" t="s">
        <v>678</v>
      </c>
      <c r="E325" s="298"/>
      <c r="F325" s="299" t="s">
        <v>679</v>
      </c>
      <c r="G325" s="299"/>
      <c r="H325" s="255">
        <v>691</v>
      </c>
      <c r="I325" s="297" t="s">
        <v>634</v>
      </c>
      <c r="J325" s="296" t="str">
        <f>IF(ISBLANK(INDEX('Policy Characteristics'!D:D,MATCH($C325,'Policy Characteristics'!$C:$C,0))),"",INDEX('Policy Characteristics'!D:D,MATCH($C325,'Policy Characteristics'!$C:$C,0)))</f>
        <v>Subsidy for Capacity Construction</v>
      </c>
      <c r="K325" s="293" t="str">
        <f>IF(ISBLANK(INDEX('Policy Characteristics'!E:E,MATCH($C325,'Policy Characteristics'!$C:$C,0))),"",INDEX('Policy Characteristics'!E:E,MATCH($C325,'Policy Characteristics'!$C:$C,0)))</f>
        <v>elec capacity construction subsidy</v>
      </c>
      <c r="L325" s="237">
        <f>IF(ISBLANK(INDEX('Policy Characteristics'!F:F,MATCH($C325,'Policy Characteristics'!$C:$C,0))),"",INDEX('Policy Characteristics'!F:F,MATCH($C325,'Policy Characteristics'!$C:$C,0)))</f>
        <v>0</v>
      </c>
      <c r="M325" s="237">
        <f>IF(ISBLANK(INDEX('Policy Characteristics'!G:G,MATCH($C325,'Policy Characteristics'!$C:$C,0))),"",INDEX('Policy Characteristics'!G:G,MATCH($C325,'Policy Characteristics'!$C:$C,0)))</f>
        <v>0.95</v>
      </c>
      <c r="N325" s="237">
        <f>IF(ISBLANK(INDEX('Policy Characteristics'!H:H,MATCH($C325,'Policy Characteristics'!$C:$C,0))),"",INDEX('Policy Characteristics'!H:H,MATCH($C325,'Policy Characteristics'!$C:$C,0)))</f>
        <v>0.01</v>
      </c>
      <c r="O325" s="293" t="str">
        <f>IF(ISBLANK(INDEX('Policy Characteristics'!I:I,MATCH($C325,'Policy Characteristics'!$C:$C,0))),"",INDEX('Policy Characteristics'!I:I,MATCH($C325,'Policy Characteristics'!$C:$C,0)))</f>
        <v>% of construction cost</v>
      </c>
      <c r="P325" s="29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5" s="293" t="str">
        <f>IF(ISBLANK(INDEX('Policy Characteristics'!K:K,MATCH($C325,'Policy Characteristics'!$C:$C,0))),"",INDEX('Policy Characteristics'!K:K,MATCH($C325,'Policy Characteristics'!$C:$C,0)))</f>
        <v>electricity-sector-main.html#subsidies</v>
      </c>
      <c r="R325" s="293" t="str">
        <f>IF(ISBLANK(INDEX('Policy Characteristics'!L:L,MATCH($C325,'Policy Characteristics'!$C:$C,0))),"",INDEX('Policy Characteristics'!L:L,MATCH($C325,'Policy Characteristics'!$C:$C,0)))</f>
        <v/>
      </c>
    </row>
    <row r="326" spans="1:18" s="275" customFormat="1" x14ac:dyDescent="0.25">
      <c r="A326" s="293" t="str">
        <f>IF(ISBLANK(INDEX('Policy Characteristics'!A:A,MATCH($C326,'Policy Characteristics'!$C:$C,0))),"",INDEX('Policy Characteristics'!A:A,MATCH($C326,'Policy Characteristics'!$C:$C,0)))</f>
        <v>Electricity Supply</v>
      </c>
      <c r="B326" s="294" t="str">
        <f>IF(ISBLANK(INDEX('Policy Characteristics'!B:B,MATCH($C326,'Policy Characteristics'!$C:$C,0))),"",INDEX('Policy Characteristics'!B:B,MATCH($C326,'Policy Characteristics'!$C:$C,0)))</f>
        <v>Subsidy for Capacity Construction</v>
      </c>
      <c r="C326" s="254" t="str">
        <f t="shared" ref="C326:C340" si="26">C$325</f>
        <v>Perc Subsidy for Elec Capacity Construction</v>
      </c>
      <c r="D326" s="299" t="s">
        <v>680</v>
      </c>
      <c r="E326" s="300"/>
      <c r="F326" s="299" t="s">
        <v>681</v>
      </c>
      <c r="G326" s="299"/>
      <c r="H326" s="255">
        <v>692</v>
      </c>
      <c r="I326" s="297" t="s">
        <v>634</v>
      </c>
      <c r="J326" s="296" t="str">
        <f>IF(ISBLANK(INDEX('Policy Characteristics'!D:D,MATCH($C326,'Policy Characteristics'!$C:$C,0))),"",INDEX('Policy Characteristics'!D:D,MATCH($C326,'Policy Characteristics'!$C:$C,0)))</f>
        <v>Subsidy for Capacity Construction</v>
      </c>
      <c r="K326" s="293" t="str">
        <f>IF(ISBLANK(INDEX('Policy Characteristics'!E:E,MATCH($C326,'Policy Characteristics'!$C:$C,0))),"",INDEX('Policy Characteristics'!E:E,MATCH($C326,'Policy Characteristics'!$C:$C,0)))</f>
        <v>elec capacity construction subsidy</v>
      </c>
      <c r="L326" s="237">
        <f>IF(ISBLANK(INDEX('Policy Characteristics'!F:F,MATCH($C326,'Policy Characteristics'!$C:$C,0))),"",INDEX('Policy Characteristics'!F:F,MATCH($C326,'Policy Characteristics'!$C:$C,0)))</f>
        <v>0</v>
      </c>
      <c r="M326" s="237">
        <f>IF(ISBLANK(INDEX('Policy Characteristics'!G:G,MATCH($C326,'Policy Characteristics'!$C:$C,0))),"",INDEX('Policy Characteristics'!G:G,MATCH($C326,'Policy Characteristics'!$C:$C,0)))</f>
        <v>0.95</v>
      </c>
      <c r="N326" s="237">
        <f>IF(ISBLANK(INDEX('Policy Characteristics'!H:H,MATCH($C326,'Policy Characteristics'!$C:$C,0))),"",INDEX('Policy Characteristics'!H:H,MATCH($C326,'Policy Characteristics'!$C:$C,0)))</f>
        <v>0.01</v>
      </c>
      <c r="O326" s="293" t="str">
        <f>IF(ISBLANK(INDEX('Policy Characteristics'!I:I,MATCH($C326,'Policy Characteristics'!$C:$C,0))),"",INDEX('Policy Characteristics'!I:I,MATCH($C326,'Policy Characteristics'!$C:$C,0)))</f>
        <v>% of construction cost</v>
      </c>
      <c r="P326" s="29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6" s="293" t="str">
        <f>IF(ISBLANK(INDEX('Policy Characteristics'!K:K,MATCH($C326,'Policy Characteristics'!$C:$C,0))),"",INDEX('Policy Characteristics'!K:K,MATCH($C326,'Policy Characteristics'!$C:$C,0)))</f>
        <v>electricity-sector-main.html#subsidies</v>
      </c>
      <c r="R326" s="293" t="str">
        <f>IF(ISBLANK(INDEX('Policy Characteristics'!L:L,MATCH($C326,'Policy Characteristics'!$C:$C,0))),"",INDEX('Policy Characteristics'!L:L,MATCH($C326,'Policy Characteristics'!$C:$C,0)))</f>
        <v/>
      </c>
    </row>
    <row r="327" spans="1:18" s="275" customFormat="1" x14ac:dyDescent="0.25">
      <c r="A327" s="293" t="str">
        <f>IF(ISBLANK(INDEX('Policy Characteristics'!A:A,MATCH($C327,'Policy Characteristics'!$C:$C,0))),"",INDEX('Policy Characteristics'!A:A,MATCH($C327,'Policy Characteristics'!$C:$C,0)))</f>
        <v>Electricity Supply</v>
      </c>
      <c r="B327" s="294" t="str">
        <f>IF(ISBLANK(INDEX('Policy Characteristics'!B:B,MATCH($C327,'Policy Characteristics'!$C:$C,0))),"",INDEX('Policy Characteristics'!B:B,MATCH($C327,'Policy Characteristics'!$C:$C,0)))</f>
        <v>Subsidy for Capacity Construction</v>
      </c>
      <c r="C327" s="254" t="str">
        <f t="shared" si="26"/>
        <v>Perc Subsidy for Elec Capacity Construction</v>
      </c>
      <c r="D327" s="299" t="s">
        <v>682</v>
      </c>
      <c r="E327" s="300"/>
      <c r="F327" s="299" t="s">
        <v>683</v>
      </c>
      <c r="G327" s="299"/>
      <c r="H327" s="255">
        <v>517</v>
      </c>
      <c r="I327" s="297" t="s">
        <v>624</v>
      </c>
      <c r="J327" s="296" t="str">
        <f>IF(ISBLANK(INDEX('Policy Characteristics'!D:D,MATCH($C327,'Policy Characteristics'!$C:$C,0))),"",INDEX('Policy Characteristics'!D:D,MATCH($C327,'Policy Characteristics'!$C:$C,0)))</f>
        <v>Subsidy for Capacity Construction</v>
      </c>
      <c r="K327" s="293" t="str">
        <f>IF(ISBLANK(INDEX('Policy Characteristics'!E:E,MATCH($C327,'Policy Characteristics'!$C:$C,0))),"",INDEX('Policy Characteristics'!E:E,MATCH($C327,'Policy Characteristics'!$C:$C,0)))</f>
        <v>elec capacity construction subsidy</v>
      </c>
      <c r="L327" s="237">
        <f>IF(ISBLANK(INDEX('Policy Characteristics'!F:F,MATCH($C327,'Policy Characteristics'!$C:$C,0))),"",INDEX('Policy Characteristics'!F:F,MATCH($C327,'Policy Characteristics'!$C:$C,0)))</f>
        <v>0</v>
      </c>
      <c r="M327" s="237">
        <f>IF(ISBLANK(INDEX('Policy Characteristics'!G:G,MATCH($C327,'Policy Characteristics'!$C:$C,0))),"",INDEX('Policy Characteristics'!G:G,MATCH($C327,'Policy Characteristics'!$C:$C,0)))</f>
        <v>0.95</v>
      </c>
      <c r="N327" s="237">
        <f>IF(ISBLANK(INDEX('Policy Characteristics'!H:H,MATCH($C327,'Policy Characteristics'!$C:$C,0))),"",INDEX('Policy Characteristics'!H:H,MATCH($C327,'Policy Characteristics'!$C:$C,0)))</f>
        <v>0.01</v>
      </c>
      <c r="O327" s="293" t="str">
        <f>IF(ISBLANK(INDEX('Policy Characteristics'!I:I,MATCH($C327,'Policy Characteristics'!$C:$C,0))),"",INDEX('Policy Characteristics'!I:I,MATCH($C327,'Policy Characteristics'!$C:$C,0)))</f>
        <v>% of construction cost</v>
      </c>
      <c r="P327" s="29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7" s="293" t="str">
        <f>IF(ISBLANK(INDEX('Policy Characteristics'!K:K,MATCH($C327,'Policy Characteristics'!$C:$C,0))),"",INDEX('Policy Characteristics'!K:K,MATCH($C327,'Policy Characteristics'!$C:$C,0)))</f>
        <v>electricity-sector-main.html#subsidies</v>
      </c>
      <c r="R327" s="293" t="str">
        <f>IF(ISBLANK(INDEX('Policy Characteristics'!L:L,MATCH($C327,'Policy Characteristics'!$C:$C,0))),"",INDEX('Policy Characteristics'!L:L,MATCH($C327,'Policy Characteristics'!$C:$C,0)))</f>
        <v/>
      </c>
    </row>
    <row r="328" spans="1:18" s="275" customFormat="1" x14ac:dyDescent="0.25">
      <c r="A328" s="293" t="str">
        <f>IF(ISBLANK(INDEX('Policy Characteristics'!A:A,MATCH($C328,'Policy Characteristics'!$C:$C,0))),"",INDEX('Policy Characteristics'!A:A,MATCH($C328,'Policy Characteristics'!$C:$C,0)))</f>
        <v>Electricity Supply</v>
      </c>
      <c r="B328" s="294" t="str">
        <f>IF(ISBLANK(INDEX('Policy Characteristics'!B:B,MATCH($C328,'Policy Characteristics'!$C:$C,0))),"",INDEX('Policy Characteristics'!B:B,MATCH($C328,'Policy Characteristics'!$C:$C,0)))</f>
        <v>Subsidy for Capacity Construction</v>
      </c>
      <c r="C328" s="254" t="str">
        <f t="shared" si="26"/>
        <v>Perc Subsidy for Elec Capacity Construction</v>
      </c>
      <c r="D328" s="299" t="s">
        <v>684</v>
      </c>
      <c r="E328" s="300"/>
      <c r="F328" s="299" t="s">
        <v>685</v>
      </c>
      <c r="G328" s="299"/>
      <c r="H328" s="255">
        <v>693</v>
      </c>
      <c r="I328" s="297" t="s">
        <v>634</v>
      </c>
      <c r="J328" s="296" t="str">
        <f>IF(ISBLANK(INDEX('Policy Characteristics'!D:D,MATCH($C328,'Policy Characteristics'!$C:$C,0))),"",INDEX('Policy Characteristics'!D:D,MATCH($C328,'Policy Characteristics'!$C:$C,0)))</f>
        <v>Subsidy for Capacity Construction</v>
      </c>
      <c r="K328" s="293" t="str">
        <f>IF(ISBLANK(INDEX('Policy Characteristics'!E:E,MATCH($C328,'Policy Characteristics'!$C:$C,0))),"",INDEX('Policy Characteristics'!E:E,MATCH($C328,'Policy Characteristics'!$C:$C,0)))</f>
        <v>elec capacity construction subsidy</v>
      </c>
      <c r="L328" s="237">
        <f>IF(ISBLANK(INDEX('Policy Characteristics'!F:F,MATCH($C328,'Policy Characteristics'!$C:$C,0))),"",INDEX('Policy Characteristics'!F:F,MATCH($C328,'Policy Characteristics'!$C:$C,0)))</f>
        <v>0</v>
      </c>
      <c r="M328" s="237">
        <f>IF(ISBLANK(INDEX('Policy Characteristics'!G:G,MATCH($C328,'Policy Characteristics'!$C:$C,0))),"",INDEX('Policy Characteristics'!G:G,MATCH($C328,'Policy Characteristics'!$C:$C,0)))</f>
        <v>0.95</v>
      </c>
      <c r="N328" s="237">
        <f>IF(ISBLANK(INDEX('Policy Characteristics'!H:H,MATCH($C328,'Policy Characteristics'!$C:$C,0))),"",INDEX('Policy Characteristics'!H:H,MATCH($C328,'Policy Characteristics'!$C:$C,0)))</f>
        <v>0.01</v>
      </c>
      <c r="O328" s="293" t="str">
        <f>IF(ISBLANK(INDEX('Policy Characteristics'!I:I,MATCH($C328,'Policy Characteristics'!$C:$C,0))),"",INDEX('Policy Characteristics'!I:I,MATCH($C328,'Policy Characteristics'!$C:$C,0)))</f>
        <v>% of construction cost</v>
      </c>
      <c r="P328" s="29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8" s="293" t="str">
        <f>IF(ISBLANK(INDEX('Policy Characteristics'!K:K,MATCH($C328,'Policy Characteristics'!$C:$C,0))),"",INDEX('Policy Characteristics'!K:K,MATCH($C328,'Policy Characteristics'!$C:$C,0)))</f>
        <v>electricity-sector-main.html#subsidies</v>
      </c>
      <c r="R328" s="293" t="str">
        <f>IF(ISBLANK(INDEX('Policy Characteristics'!L:L,MATCH($C328,'Policy Characteristics'!$C:$C,0))),"",INDEX('Policy Characteristics'!L:L,MATCH($C328,'Policy Characteristics'!$C:$C,0)))</f>
        <v/>
      </c>
    </row>
    <row r="329" spans="1:18" s="275" customFormat="1" x14ac:dyDescent="0.25">
      <c r="A329" s="293" t="str">
        <f>IF(ISBLANK(INDEX('Policy Characteristics'!A:A,MATCH($C329,'Policy Characteristics'!$C:$C,0))),"",INDEX('Policy Characteristics'!A:A,MATCH($C329,'Policy Characteristics'!$C:$C,0)))</f>
        <v>Electricity Supply</v>
      </c>
      <c r="B329" s="294" t="str">
        <f>IF(ISBLANK(INDEX('Policy Characteristics'!B:B,MATCH($C329,'Policy Characteristics'!$C:$C,0))),"",INDEX('Policy Characteristics'!B:B,MATCH($C329,'Policy Characteristics'!$C:$C,0)))</f>
        <v>Subsidy for Capacity Construction</v>
      </c>
      <c r="C329" s="254" t="str">
        <f t="shared" si="26"/>
        <v>Perc Subsidy for Elec Capacity Construction</v>
      </c>
      <c r="D329" s="299" t="s">
        <v>686</v>
      </c>
      <c r="E329" s="300"/>
      <c r="F329" s="299" t="s">
        <v>687</v>
      </c>
      <c r="G329" s="299"/>
      <c r="H329" s="255">
        <v>518</v>
      </c>
      <c r="I329" s="297" t="s">
        <v>624</v>
      </c>
      <c r="J329" s="296" t="str">
        <f>IF(ISBLANK(INDEX('Policy Characteristics'!D:D,MATCH($C329,'Policy Characteristics'!$C:$C,0))),"",INDEX('Policy Characteristics'!D:D,MATCH($C329,'Policy Characteristics'!$C:$C,0)))</f>
        <v>Subsidy for Capacity Construction</v>
      </c>
      <c r="K329" s="293" t="str">
        <f>IF(ISBLANK(INDEX('Policy Characteristics'!E:E,MATCH($C329,'Policy Characteristics'!$C:$C,0))),"",INDEX('Policy Characteristics'!E:E,MATCH($C329,'Policy Characteristics'!$C:$C,0)))</f>
        <v>elec capacity construction subsidy</v>
      </c>
      <c r="L329" s="237">
        <f>IF(ISBLANK(INDEX('Policy Characteristics'!F:F,MATCH($C329,'Policy Characteristics'!$C:$C,0))),"",INDEX('Policy Characteristics'!F:F,MATCH($C329,'Policy Characteristics'!$C:$C,0)))</f>
        <v>0</v>
      </c>
      <c r="M329" s="237">
        <f>IF(ISBLANK(INDEX('Policy Characteristics'!G:G,MATCH($C329,'Policy Characteristics'!$C:$C,0))),"",INDEX('Policy Characteristics'!G:G,MATCH($C329,'Policy Characteristics'!$C:$C,0)))</f>
        <v>0.95</v>
      </c>
      <c r="N329" s="237">
        <f>IF(ISBLANK(INDEX('Policy Characteristics'!H:H,MATCH($C329,'Policy Characteristics'!$C:$C,0))),"",INDEX('Policy Characteristics'!H:H,MATCH($C329,'Policy Characteristics'!$C:$C,0)))</f>
        <v>0.01</v>
      </c>
      <c r="O329" s="293" t="str">
        <f>IF(ISBLANK(INDEX('Policy Characteristics'!I:I,MATCH($C329,'Policy Characteristics'!$C:$C,0))),"",INDEX('Policy Characteristics'!I:I,MATCH($C329,'Policy Characteristics'!$C:$C,0)))</f>
        <v>% of construction cost</v>
      </c>
      <c r="P329" s="29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29" s="293" t="str">
        <f>IF(ISBLANK(INDEX('Policy Characteristics'!K:K,MATCH($C329,'Policy Characteristics'!$C:$C,0))),"",INDEX('Policy Characteristics'!K:K,MATCH($C329,'Policy Characteristics'!$C:$C,0)))</f>
        <v>electricity-sector-main.html#subsidies</v>
      </c>
      <c r="R329" s="293" t="str">
        <f>IF(ISBLANK(INDEX('Policy Characteristics'!L:L,MATCH($C329,'Policy Characteristics'!$C:$C,0))),"",INDEX('Policy Characteristics'!L:L,MATCH($C329,'Policy Characteristics'!$C:$C,0)))</f>
        <v/>
      </c>
    </row>
    <row r="330" spans="1:18" s="275" customFormat="1" x14ac:dyDescent="0.25">
      <c r="A330" s="293" t="str">
        <f>IF(ISBLANK(INDEX('Policy Characteristics'!A:A,MATCH($C330,'Policy Characteristics'!$C:$C,0))),"",INDEX('Policy Characteristics'!A:A,MATCH($C330,'Policy Characteristics'!$C:$C,0)))</f>
        <v>Electricity Supply</v>
      </c>
      <c r="B330" s="294" t="str">
        <f>IF(ISBLANK(INDEX('Policy Characteristics'!B:B,MATCH($C330,'Policy Characteristics'!$C:$C,0))),"",INDEX('Policy Characteristics'!B:B,MATCH($C330,'Policy Characteristics'!$C:$C,0)))</f>
        <v>Subsidy for Capacity Construction</v>
      </c>
      <c r="C330" s="254" t="str">
        <f t="shared" si="26"/>
        <v>Perc Subsidy for Elec Capacity Construction</v>
      </c>
      <c r="D330" s="299" t="s">
        <v>688</v>
      </c>
      <c r="E330" s="300"/>
      <c r="F330" s="299" t="s">
        <v>689</v>
      </c>
      <c r="G330" s="299"/>
      <c r="H330" s="255">
        <v>519</v>
      </c>
      <c r="I330" s="297" t="s">
        <v>624</v>
      </c>
      <c r="J330" s="296" t="str">
        <f>IF(ISBLANK(INDEX('Policy Characteristics'!D:D,MATCH($C330,'Policy Characteristics'!$C:$C,0))),"",INDEX('Policy Characteristics'!D:D,MATCH($C330,'Policy Characteristics'!$C:$C,0)))</f>
        <v>Subsidy for Capacity Construction</v>
      </c>
      <c r="K330" s="293" t="str">
        <f>IF(ISBLANK(INDEX('Policy Characteristics'!E:E,MATCH($C330,'Policy Characteristics'!$C:$C,0))),"",INDEX('Policy Characteristics'!E:E,MATCH($C330,'Policy Characteristics'!$C:$C,0)))</f>
        <v>elec capacity construction subsidy</v>
      </c>
      <c r="L330" s="237">
        <f>IF(ISBLANK(INDEX('Policy Characteristics'!F:F,MATCH($C330,'Policy Characteristics'!$C:$C,0))),"",INDEX('Policy Characteristics'!F:F,MATCH($C330,'Policy Characteristics'!$C:$C,0)))</f>
        <v>0</v>
      </c>
      <c r="M330" s="237">
        <f>IF(ISBLANK(INDEX('Policy Characteristics'!G:G,MATCH($C330,'Policy Characteristics'!$C:$C,0))),"",INDEX('Policy Characteristics'!G:G,MATCH($C330,'Policy Characteristics'!$C:$C,0)))</f>
        <v>0.95</v>
      </c>
      <c r="N330" s="237">
        <f>IF(ISBLANK(INDEX('Policy Characteristics'!H:H,MATCH($C330,'Policy Characteristics'!$C:$C,0))),"",INDEX('Policy Characteristics'!H:H,MATCH($C330,'Policy Characteristics'!$C:$C,0)))</f>
        <v>0.01</v>
      </c>
      <c r="O330" s="293" t="str">
        <f>IF(ISBLANK(INDEX('Policy Characteristics'!I:I,MATCH($C330,'Policy Characteristics'!$C:$C,0))),"",INDEX('Policy Characteristics'!I:I,MATCH($C330,'Policy Characteristics'!$C:$C,0)))</f>
        <v>% of construction cost</v>
      </c>
      <c r="P330" s="29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0" s="293" t="str">
        <f>IF(ISBLANK(INDEX('Policy Characteristics'!K:K,MATCH($C330,'Policy Characteristics'!$C:$C,0))),"",INDEX('Policy Characteristics'!K:K,MATCH($C330,'Policy Characteristics'!$C:$C,0)))</f>
        <v>electricity-sector-main.html#subsidies</v>
      </c>
      <c r="R330" s="293" t="str">
        <f>IF(ISBLANK(INDEX('Policy Characteristics'!L:L,MATCH($C330,'Policy Characteristics'!$C:$C,0))),"",INDEX('Policy Characteristics'!L:L,MATCH($C330,'Policy Characteristics'!$C:$C,0)))</f>
        <v/>
      </c>
    </row>
    <row r="331" spans="1:18" s="275" customFormat="1" x14ac:dyDescent="0.25">
      <c r="A331" s="293" t="str">
        <f>IF(ISBLANK(INDEX('Policy Characteristics'!A:A,MATCH($C331,'Policy Characteristics'!$C:$C,0))),"",INDEX('Policy Characteristics'!A:A,MATCH($C331,'Policy Characteristics'!$C:$C,0)))</f>
        <v>Electricity Supply</v>
      </c>
      <c r="B331" s="294" t="str">
        <f>IF(ISBLANK(INDEX('Policy Characteristics'!B:B,MATCH($C331,'Policy Characteristics'!$C:$C,0))),"",INDEX('Policy Characteristics'!B:B,MATCH($C331,'Policy Characteristics'!$C:$C,0)))</f>
        <v>Subsidy for Capacity Construction</v>
      </c>
      <c r="C331" s="254" t="str">
        <f t="shared" si="26"/>
        <v>Perc Subsidy for Elec Capacity Construction</v>
      </c>
      <c r="D331" s="299" t="s">
        <v>690</v>
      </c>
      <c r="E331" s="300"/>
      <c r="F331" s="299" t="s">
        <v>691</v>
      </c>
      <c r="G331" s="299"/>
      <c r="H331" s="255">
        <v>520</v>
      </c>
      <c r="I331" s="297" t="s">
        <v>624</v>
      </c>
      <c r="J331" s="296" t="str">
        <f>IF(ISBLANK(INDEX('Policy Characteristics'!D:D,MATCH($C331,'Policy Characteristics'!$C:$C,0))),"",INDEX('Policy Characteristics'!D:D,MATCH($C331,'Policy Characteristics'!$C:$C,0)))</f>
        <v>Subsidy for Capacity Construction</v>
      </c>
      <c r="K331" s="293" t="str">
        <f>IF(ISBLANK(INDEX('Policy Characteristics'!E:E,MATCH($C331,'Policy Characteristics'!$C:$C,0))),"",INDEX('Policy Characteristics'!E:E,MATCH($C331,'Policy Characteristics'!$C:$C,0)))</f>
        <v>elec capacity construction subsidy</v>
      </c>
      <c r="L331" s="237">
        <f>IF(ISBLANK(INDEX('Policy Characteristics'!F:F,MATCH($C331,'Policy Characteristics'!$C:$C,0))),"",INDEX('Policy Characteristics'!F:F,MATCH($C331,'Policy Characteristics'!$C:$C,0)))</f>
        <v>0</v>
      </c>
      <c r="M331" s="237">
        <f>IF(ISBLANK(INDEX('Policy Characteristics'!G:G,MATCH($C331,'Policy Characteristics'!$C:$C,0))),"",INDEX('Policy Characteristics'!G:G,MATCH($C331,'Policy Characteristics'!$C:$C,0)))</f>
        <v>0.95</v>
      </c>
      <c r="N331" s="237">
        <f>IF(ISBLANK(INDEX('Policy Characteristics'!H:H,MATCH($C331,'Policy Characteristics'!$C:$C,0))),"",INDEX('Policy Characteristics'!H:H,MATCH($C331,'Policy Characteristics'!$C:$C,0)))</f>
        <v>0.01</v>
      </c>
      <c r="O331" s="293" t="str">
        <f>IF(ISBLANK(INDEX('Policy Characteristics'!I:I,MATCH($C331,'Policy Characteristics'!$C:$C,0))),"",INDEX('Policy Characteristics'!I:I,MATCH($C331,'Policy Characteristics'!$C:$C,0)))</f>
        <v>% of construction cost</v>
      </c>
      <c r="P331" s="29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1" s="293" t="str">
        <f>IF(ISBLANK(INDEX('Policy Characteristics'!K:K,MATCH($C331,'Policy Characteristics'!$C:$C,0))),"",INDEX('Policy Characteristics'!K:K,MATCH($C331,'Policy Characteristics'!$C:$C,0)))</f>
        <v>electricity-sector-main.html#subsidies</v>
      </c>
      <c r="R331" s="293" t="str">
        <f>IF(ISBLANK(INDEX('Policy Characteristics'!L:L,MATCH($C331,'Policy Characteristics'!$C:$C,0))),"",INDEX('Policy Characteristics'!L:L,MATCH($C331,'Policy Characteristics'!$C:$C,0)))</f>
        <v/>
      </c>
    </row>
    <row r="332" spans="1:18" s="275" customFormat="1" x14ac:dyDescent="0.25">
      <c r="A332" s="293" t="str">
        <f>IF(ISBLANK(INDEX('Policy Characteristics'!A:A,MATCH($C332,'Policy Characteristics'!$C:$C,0))),"",INDEX('Policy Characteristics'!A:A,MATCH($C332,'Policy Characteristics'!$C:$C,0)))</f>
        <v>Electricity Supply</v>
      </c>
      <c r="B332" s="294" t="str">
        <f>IF(ISBLANK(INDEX('Policy Characteristics'!B:B,MATCH($C332,'Policy Characteristics'!$C:$C,0))),"",INDEX('Policy Characteristics'!B:B,MATCH($C332,'Policy Characteristics'!$C:$C,0)))</f>
        <v>Subsidy for Capacity Construction</v>
      </c>
      <c r="C332" s="254" t="str">
        <f t="shared" si="26"/>
        <v>Perc Subsidy for Elec Capacity Construction</v>
      </c>
      <c r="D332" s="299" t="s">
        <v>692</v>
      </c>
      <c r="E332" s="300"/>
      <c r="F332" s="299" t="s">
        <v>693</v>
      </c>
      <c r="G332" s="299"/>
      <c r="H332" s="255">
        <v>521</v>
      </c>
      <c r="I332" s="297" t="s">
        <v>624</v>
      </c>
      <c r="J332" s="296" t="str">
        <f>IF(ISBLANK(INDEX('Policy Characteristics'!D:D,MATCH($C332,'Policy Characteristics'!$C:$C,0))),"",INDEX('Policy Characteristics'!D:D,MATCH($C332,'Policy Characteristics'!$C:$C,0)))</f>
        <v>Subsidy for Capacity Construction</v>
      </c>
      <c r="K332" s="293" t="str">
        <f>IF(ISBLANK(INDEX('Policy Characteristics'!E:E,MATCH($C332,'Policy Characteristics'!$C:$C,0))),"",INDEX('Policy Characteristics'!E:E,MATCH($C332,'Policy Characteristics'!$C:$C,0)))</f>
        <v>elec capacity construction subsidy</v>
      </c>
      <c r="L332" s="237">
        <f>IF(ISBLANK(INDEX('Policy Characteristics'!F:F,MATCH($C332,'Policy Characteristics'!$C:$C,0))),"",INDEX('Policy Characteristics'!F:F,MATCH($C332,'Policy Characteristics'!$C:$C,0)))</f>
        <v>0</v>
      </c>
      <c r="M332" s="237">
        <f>IF(ISBLANK(INDEX('Policy Characteristics'!G:G,MATCH($C332,'Policy Characteristics'!$C:$C,0))),"",INDEX('Policy Characteristics'!G:G,MATCH($C332,'Policy Characteristics'!$C:$C,0)))</f>
        <v>0.95</v>
      </c>
      <c r="N332" s="237">
        <f>IF(ISBLANK(INDEX('Policy Characteristics'!H:H,MATCH($C332,'Policy Characteristics'!$C:$C,0))),"",INDEX('Policy Characteristics'!H:H,MATCH($C332,'Policy Characteristics'!$C:$C,0)))</f>
        <v>0.01</v>
      </c>
      <c r="O332" s="293" t="str">
        <f>IF(ISBLANK(INDEX('Policy Characteristics'!I:I,MATCH($C332,'Policy Characteristics'!$C:$C,0))),"",INDEX('Policy Characteristics'!I:I,MATCH($C332,'Policy Characteristics'!$C:$C,0)))</f>
        <v>% of construction cost</v>
      </c>
      <c r="P332" s="29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2" s="293" t="str">
        <f>IF(ISBLANK(INDEX('Policy Characteristics'!K:K,MATCH($C332,'Policy Characteristics'!$C:$C,0))),"",INDEX('Policy Characteristics'!K:K,MATCH($C332,'Policy Characteristics'!$C:$C,0)))</f>
        <v>electricity-sector-main.html#subsidies</v>
      </c>
      <c r="R332" s="293" t="str">
        <f>IF(ISBLANK(INDEX('Policy Characteristics'!L:L,MATCH($C332,'Policy Characteristics'!$C:$C,0))),"",INDEX('Policy Characteristics'!L:L,MATCH($C332,'Policy Characteristics'!$C:$C,0)))</f>
        <v/>
      </c>
    </row>
    <row r="333" spans="1:18" s="275" customFormat="1" x14ac:dyDescent="0.25">
      <c r="A333" s="293" t="str">
        <f>IF(ISBLANK(INDEX('Policy Characteristics'!A:A,MATCH($C333,'Policy Characteristics'!$C:$C,0))),"",INDEX('Policy Characteristics'!A:A,MATCH($C333,'Policy Characteristics'!$C:$C,0)))</f>
        <v>Electricity Supply</v>
      </c>
      <c r="B333" s="294" t="str">
        <f>IF(ISBLANK(INDEX('Policy Characteristics'!B:B,MATCH($C333,'Policy Characteristics'!$C:$C,0))),"",INDEX('Policy Characteristics'!B:B,MATCH($C333,'Policy Characteristics'!$C:$C,0)))</f>
        <v>Subsidy for Capacity Construction</v>
      </c>
      <c r="C333" s="254" t="str">
        <f t="shared" si="26"/>
        <v>Perc Subsidy for Elec Capacity Construction</v>
      </c>
      <c r="D333" s="299" t="s">
        <v>694</v>
      </c>
      <c r="E333" s="300"/>
      <c r="F333" s="298" t="s">
        <v>695</v>
      </c>
      <c r="G333" s="299"/>
      <c r="H333" s="255">
        <v>1598</v>
      </c>
      <c r="I333" s="297" t="s">
        <v>624</v>
      </c>
      <c r="J333" s="296" t="str">
        <f>IF(ISBLANK(INDEX('Policy Characteristics'!D:D,MATCH($C333,'Policy Characteristics'!$C:$C,0))),"",INDEX('Policy Characteristics'!D:D,MATCH($C333,'Policy Characteristics'!$C:$C,0)))</f>
        <v>Subsidy for Capacity Construction</v>
      </c>
      <c r="K333" s="293" t="str">
        <f>IF(ISBLANK(INDEX('Policy Characteristics'!E:E,MATCH($C333,'Policy Characteristics'!$C:$C,0))),"",INDEX('Policy Characteristics'!E:E,MATCH($C333,'Policy Characteristics'!$C:$C,0)))</f>
        <v>elec capacity construction subsidy</v>
      </c>
      <c r="L333" s="237">
        <f>IF(ISBLANK(INDEX('Policy Characteristics'!F:F,MATCH($C333,'Policy Characteristics'!$C:$C,0))),"",INDEX('Policy Characteristics'!F:F,MATCH($C333,'Policy Characteristics'!$C:$C,0)))</f>
        <v>0</v>
      </c>
      <c r="M333" s="237">
        <f>IF(ISBLANK(INDEX('Policy Characteristics'!G:G,MATCH($C333,'Policy Characteristics'!$C:$C,0))),"",INDEX('Policy Characteristics'!G:G,MATCH($C333,'Policy Characteristics'!$C:$C,0)))</f>
        <v>0.95</v>
      </c>
      <c r="N333" s="237">
        <f>IF(ISBLANK(INDEX('Policy Characteristics'!H:H,MATCH($C333,'Policy Characteristics'!$C:$C,0))),"",INDEX('Policy Characteristics'!H:H,MATCH($C333,'Policy Characteristics'!$C:$C,0)))</f>
        <v>0.01</v>
      </c>
      <c r="O333" s="293" t="str">
        <f>IF(ISBLANK(INDEX('Policy Characteristics'!I:I,MATCH($C333,'Policy Characteristics'!$C:$C,0))),"",INDEX('Policy Characteristics'!I:I,MATCH($C333,'Policy Characteristics'!$C:$C,0)))</f>
        <v>% of construction cost</v>
      </c>
      <c r="P333" s="29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3" s="293" t="str">
        <f>IF(ISBLANK(INDEX('Policy Characteristics'!K:K,MATCH($C333,'Policy Characteristics'!$C:$C,0))),"",INDEX('Policy Characteristics'!K:K,MATCH($C333,'Policy Characteristics'!$C:$C,0)))</f>
        <v>electricity-sector-main.html#subsidies</v>
      </c>
      <c r="R333" s="293" t="str">
        <f>IF(ISBLANK(INDEX('Policy Characteristics'!L:L,MATCH($C333,'Policy Characteristics'!$C:$C,0))),"",INDEX('Policy Characteristics'!L:L,MATCH($C333,'Policy Characteristics'!$C:$C,0)))</f>
        <v/>
      </c>
    </row>
    <row r="334" spans="1:18" s="275" customFormat="1" x14ac:dyDescent="0.25">
      <c r="A334" s="293" t="str">
        <f>IF(ISBLANK(INDEX('Policy Characteristics'!A:A,MATCH($C334,'Policy Characteristics'!$C:$C,0))),"",INDEX('Policy Characteristics'!A:A,MATCH($C334,'Policy Characteristics'!$C:$C,0)))</f>
        <v>Electricity Supply</v>
      </c>
      <c r="B334" s="294" t="str">
        <f>IF(ISBLANK(INDEX('Policy Characteristics'!B:B,MATCH($C334,'Policy Characteristics'!$C:$C,0))),"",INDEX('Policy Characteristics'!B:B,MATCH($C334,'Policy Characteristics'!$C:$C,0)))</f>
        <v>Subsidy for Capacity Construction</v>
      </c>
      <c r="C334" s="254" t="str">
        <f t="shared" si="26"/>
        <v>Perc Subsidy for Elec Capacity Construction</v>
      </c>
      <c r="D334" s="299" t="s">
        <v>696</v>
      </c>
      <c r="E334" s="300"/>
      <c r="F334" s="298" t="s">
        <v>697</v>
      </c>
      <c r="G334" s="299"/>
      <c r="H334" s="255">
        <v>1599</v>
      </c>
      <c r="I334" s="297" t="s">
        <v>634</v>
      </c>
      <c r="J334" s="296" t="str">
        <f>IF(ISBLANK(INDEX('Policy Characteristics'!D:D,MATCH($C334,'Policy Characteristics'!$C:$C,0))),"",INDEX('Policy Characteristics'!D:D,MATCH($C334,'Policy Characteristics'!$C:$C,0)))</f>
        <v>Subsidy for Capacity Construction</v>
      </c>
      <c r="K334" s="293" t="str">
        <f>IF(ISBLANK(INDEX('Policy Characteristics'!E:E,MATCH($C334,'Policy Characteristics'!$C:$C,0))),"",INDEX('Policy Characteristics'!E:E,MATCH($C334,'Policy Characteristics'!$C:$C,0)))</f>
        <v>elec capacity construction subsidy</v>
      </c>
      <c r="L334" s="237">
        <f>IF(ISBLANK(INDEX('Policy Characteristics'!F:F,MATCH($C334,'Policy Characteristics'!$C:$C,0))),"",INDEX('Policy Characteristics'!F:F,MATCH($C334,'Policy Characteristics'!$C:$C,0)))</f>
        <v>0</v>
      </c>
      <c r="M334" s="237">
        <f>IF(ISBLANK(INDEX('Policy Characteristics'!G:G,MATCH($C334,'Policy Characteristics'!$C:$C,0))),"",INDEX('Policy Characteristics'!G:G,MATCH($C334,'Policy Characteristics'!$C:$C,0)))</f>
        <v>0.95</v>
      </c>
      <c r="N334" s="237">
        <f>IF(ISBLANK(INDEX('Policy Characteristics'!H:H,MATCH($C334,'Policy Characteristics'!$C:$C,0))),"",INDEX('Policy Characteristics'!H:H,MATCH($C334,'Policy Characteristics'!$C:$C,0)))</f>
        <v>0.01</v>
      </c>
      <c r="O334" s="293" t="str">
        <f>IF(ISBLANK(INDEX('Policy Characteristics'!I:I,MATCH($C334,'Policy Characteristics'!$C:$C,0))),"",INDEX('Policy Characteristics'!I:I,MATCH($C334,'Policy Characteristics'!$C:$C,0)))</f>
        <v>% of construction cost</v>
      </c>
      <c r="P334" s="29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4" s="293" t="str">
        <f>IF(ISBLANK(INDEX('Policy Characteristics'!K:K,MATCH($C334,'Policy Characteristics'!$C:$C,0))),"",INDEX('Policy Characteristics'!K:K,MATCH($C334,'Policy Characteristics'!$C:$C,0)))</f>
        <v>electricity-sector-main.html#subsidies</v>
      </c>
      <c r="R334" s="293" t="str">
        <f>IF(ISBLANK(INDEX('Policy Characteristics'!L:L,MATCH($C334,'Policy Characteristics'!$C:$C,0))),"",INDEX('Policy Characteristics'!L:L,MATCH($C334,'Policy Characteristics'!$C:$C,0)))</f>
        <v/>
      </c>
    </row>
    <row r="335" spans="1:18" s="275" customFormat="1" x14ac:dyDescent="0.25">
      <c r="A335" s="293" t="str">
        <f>IF(ISBLANK(INDEX('Policy Characteristics'!A:A,MATCH($C335,'Policy Characteristics'!$C:$C,0))),"",INDEX('Policy Characteristics'!A:A,MATCH($C335,'Policy Characteristics'!$C:$C,0)))</f>
        <v>Electricity Supply</v>
      </c>
      <c r="B335" s="294" t="str">
        <f>IF(ISBLANK(INDEX('Policy Characteristics'!B:B,MATCH($C335,'Policy Characteristics'!$C:$C,0))),"",INDEX('Policy Characteristics'!B:B,MATCH($C335,'Policy Characteristics'!$C:$C,0)))</f>
        <v>Subsidy for Capacity Construction</v>
      </c>
      <c r="C335" s="254" t="str">
        <f t="shared" si="26"/>
        <v>Perc Subsidy for Elec Capacity Construction</v>
      </c>
      <c r="D335" s="299" t="s">
        <v>698</v>
      </c>
      <c r="E335" s="300"/>
      <c r="F335" s="298" t="s">
        <v>699</v>
      </c>
      <c r="G335" s="299"/>
      <c r="H335" s="255">
        <v>1600</v>
      </c>
      <c r="I335" s="297" t="s">
        <v>634</v>
      </c>
      <c r="J335" s="296" t="str">
        <f>IF(ISBLANK(INDEX('Policy Characteristics'!D:D,MATCH($C335,'Policy Characteristics'!$C:$C,0))),"",INDEX('Policy Characteristics'!D:D,MATCH($C335,'Policy Characteristics'!$C:$C,0)))</f>
        <v>Subsidy for Capacity Construction</v>
      </c>
      <c r="K335" s="293" t="str">
        <f>IF(ISBLANK(INDEX('Policy Characteristics'!E:E,MATCH($C335,'Policy Characteristics'!$C:$C,0))),"",INDEX('Policy Characteristics'!E:E,MATCH($C335,'Policy Characteristics'!$C:$C,0)))</f>
        <v>elec capacity construction subsidy</v>
      </c>
      <c r="L335" s="237">
        <f>IF(ISBLANK(INDEX('Policy Characteristics'!F:F,MATCH($C335,'Policy Characteristics'!$C:$C,0))),"",INDEX('Policy Characteristics'!F:F,MATCH($C335,'Policy Characteristics'!$C:$C,0)))</f>
        <v>0</v>
      </c>
      <c r="M335" s="237">
        <f>IF(ISBLANK(INDEX('Policy Characteristics'!G:G,MATCH($C335,'Policy Characteristics'!$C:$C,0))),"",INDEX('Policy Characteristics'!G:G,MATCH($C335,'Policy Characteristics'!$C:$C,0)))</f>
        <v>0.95</v>
      </c>
      <c r="N335" s="237">
        <f>IF(ISBLANK(INDEX('Policy Characteristics'!H:H,MATCH($C335,'Policy Characteristics'!$C:$C,0))),"",INDEX('Policy Characteristics'!H:H,MATCH($C335,'Policy Characteristics'!$C:$C,0)))</f>
        <v>0.01</v>
      </c>
      <c r="O335" s="293" t="str">
        <f>IF(ISBLANK(INDEX('Policy Characteristics'!I:I,MATCH($C335,'Policy Characteristics'!$C:$C,0))),"",INDEX('Policy Characteristics'!I:I,MATCH($C335,'Policy Characteristics'!$C:$C,0)))</f>
        <v>% of construction cost</v>
      </c>
      <c r="P335" s="29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5" s="293" t="str">
        <f>IF(ISBLANK(INDEX('Policy Characteristics'!K:K,MATCH($C335,'Policy Characteristics'!$C:$C,0))),"",INDEX('Policy Characteristics'!K:K,MATCH($C335,'Policy Characteristics'!$C:$C,0)))</f>
        <v>electricity-sector-main.html#subsidies</v>
      </c>
      <c r="R335" s="293" t="str">
        <f>IF(ISBLANK(INDEX('Policy Characteristics'!L:L,MATCH($C335,'Policy Characteristics'!$C:$C,0))),"",INDEX('Policy Characteristics'!L:L,MATCH($C335,'Policy Characteristics'!$C:$C,0)))</f>
        <v/>
      </c>
    </row>
    <row r="336" spans="1:18" s="275" customFormat="1" x14ac:dyDescent="0.25">
      <c r="A336" s="293" t="str">
        <f>IF(ISBLANK(INDEX('Policy Characteristics'!A:A,MATCH($C336,'Policy Characteristics'!$C:$C,0))),"",INDEX('Policy Characteristics'!A:A,MATCH($C336,'Policy Characteristics'!$C:$C,0)))</f>
        <v>Electricity Supply</v>
      </c>
      <c r="B336" s="294" t="str">
        <f>IF(ISBLANK(INDEX('Policy Characteristics'!B:B,MATCH($C336,'Policy Characteristics'!$C:$C,0))),"",INDEX('Policy Characteristics'!B:B,MATCH($C336,'Policy Characteristics'!$C:$C,0)))</f>
        <v>Subsidy for Capacity Construction</v>
      </c>
      <c r="C336" s="254" t="str">
        <f t="shared" si="26"/>
        <v>Perc Subsidy for Elec Capacity Construction</v>
      </c>
      <c r="D336" s="299" t="s">
        <v>700</v>
      </c>
      <c r="E336" s="300"/>
      <c r="F336" s="299" t="s">
        <v>701</v>
      </c>
      <c r="G336" s="299"/>
      <c r="H336" s="255">
        <v>694</v>
      </c>
      <c r="I336" s="297" t="s">
        <v>634</v>
      </c>
      <c r="J336" s="296" t="str">
        <f>IF(ISBLANK(INDEX('Policy Characteristics'!D:D,MATCH($C336,'Policy Characteristics'!$C:$C,0))),"",INDEX('Policy Characteristics'!D:D,MATCH($C336,'Policy Characteristics'!$C:$C,0)))</f>
        <v>Subsidy for Capacity Construction</v>
      </c>
      <c r="K336" s="293" t="str">
        <f>IF(ISBLANK(INDEX('Policy Characteristics'!E:E,MATCH($C336,'Policy Characteristics'!$C:$C,0))),"",INDEX('Policy Characteristics'!E:E,MATCH($C336,'Policy Characteristics'!$C:$C,0)))</f>
        <v>elec capacity construction subsidy</v>
      </c>
      <c r="L336" s="237">
        <f>IF(ISBLANK(INDEX('Policy Characteristics'!F:F,MATCH($C336,'Policy Characteristics'!$C:$C,0))),"",INDEX('Policy Characteristics'!F:F,MATCH($C336,'Policy Characteristics'!$C:$C,0)))</f>
        <v>0</v>
      </c>
      <c r="M336" s="237">
        <f>IF(ISBLANK(INDEX('Policy Characteristics'!G:G,MATCH($C336,'Policy Characteristics'!$C:$C,0))),"",INDEX('Policy Characteristics'!G:G,MATCH($C336,'Policy Characteristics'!$C:$C,0)))</f>
        <v>0.95</v>
      </c>
      <c r="N336" s="237">
        <f>IF(ISBLANK(INDEX('Policy Characteristics'!H:H,MATCH($C336,'Policy Characteristics'!$C:$C,0))),"",INDEX('Policy Characteristics'!H:H,MATCH($C336,'Policy Characteristics'!$C:$C,0)))</f>
        <v>0.01</v>
      </c>
      <c r="O336" s="293" t="str">
        <f>IF(ISBLANK(INDEX('Policy Characteristics'!I:I,MATCH($C336,'Policy Characteristics'!$C:$C,0))),"",INDEX('Policy Characteristics'!I:I,MATCH($C336,'Policy Characteristics'!$C:$C,0)))</f>
        <v>% of construction cost</v>
      </c>
      <c r="P336" s="29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6" s="293" t="str">
        <f>IF(ISBLANK(INDEX('Policy Characteristics'!K:K,MATCH($C336,'Policy Characteristics'!$C:$C,0))),"",INDEX('Policy Characteristics'!K:K,MATCH($C336,'Policy Characteristics'!$C:$C,0)))</f>
        <v>electricity-sector-main.html#subsidies</v>
      </c>
      <c r="R336" s="293" t="str">
        <f>IF(ISBLANK(INDEX('Policy Characteristics'!L:L,MATCH($C336,'Policy Characteristics'!$C:$C,0))),"",INDEX('Policy Characteristics'!L:L,MATCH($C336,'Policy Characteristics'!$C:$C,0)))</f>
        <v/>
      </c>
    </row>
    <row r="337" spans="1:19" s="275" customFormat="1" x14ac:dyDescent="0.25">
      <c r="A337" s="293" t="str">
        <f>IF(ISBLANK(INDEX('Policy Characteristics'!A:A,MATCH($C337,'Policy Characteristics'!$C:$C,0))),"",INDEX('Policy Characteristics'!A:A,MATCH($C337,'Policy Characteristics'!$C:$C,0)))</f>
        <v>Electricity Supply</v>
      </c>
      <c r="B337" s="294" t="str">
        <f>IF(ISBLANK(INDEX('Policy Characteristics'!B:B,MATCH($C337,'Policy Characteristics'!$C:$C,0))),"",INDEX('Policy Characteristics'!B:B,MATCH($C337,'Policy Characteristics'!$C:$C,0)))</f>
        <v>Subsidy for Capacity Construction</v>
      </c>
      <c r="C337" s="254" t="str">
        <f t="shared" si="26"/>
        <v>Perc Subsidy for Elec Capacity Construction</v>
      </c>
      <c r="D337" s="299" t="s">
        <v>703</v>
      </c>
      <c r="E337" s="300"/>
      <c r="F337" s="299" t="s">
        <v>704</v>
      </c>
      <c r="G337" s="299"/>
      <c r="H337" s="255">
        <v>522</v>
      </c>
      <c r="I337" s="297" t="s">
        <v>624</v>
      </c>
      <c r="J337" s="296" t="str">
        <f>IF(ISBLANK(INDEX('Policy Characteristics'!D:D,MATCH($C337,'Policy Characteristics'!$C:$C,0))),"",INDEX('Policy Characteristics'!D:D,MATCH($C337,'Policy Characteristics'!$C:$C,0)))</f>
        <v>Subsidy for Capacity Construction</v>
      </c>
      <c r="K337" s="293" t="str">
        <f>IF(ISBLANK(INDEX('Policy Characteristics'!E:E,MATCH($C337,'Policy Characteristics'!$C:$C,0))),"",INDEX('Policy Characteristics'!E:E,MATCH($C337,'Policy Characteristics'!$C:$C,0)))</f>
        <v>elec capacity construction subsidy</v>
      </c>
      <c r="L337" s="237">
        <f>IF(ISBLANK(INDEX('Policy Characteristics'!F:F,MATCH($C337,'Policy Characteristics'!$C:$C,0))),"",INDEX('Policy Characteristics'!F:F,MATCH($C337,'Policy Characteristics'!$C:$C,0)))</f>
        <v>0</v>
      </c>
      <c r="M337" s="237">
        <f>IF(ISBLANK(INDEX('Policy Characteristics'!G:G,MATCH($C337,'Policy Characteristics'!$C:$C,0))),"",INDEX('Policy Characteristics'!G:G,MATCH($C337,'Policy Characteristics'!$C:$C,0)))</f>
        <v>0.95</v>
      </c>
      <c r="N337" s="237">
        <f>IF(ISBLANK(INDEX('Policy Characteristics'!H:H,MATCH($C337,'Policy Characteristics'!$C:$C,0))),"",INDEX('Policy Characteristics'!H:H,MATCH($C337,'Policy Characteristics'!$C:$C,0)))</f>
        <v>0.01</v>
      </c>
      <c r="O337" s="293" t="str">
        <f>IF(ISBLANK(INDEX('Policy Characteristics'!I:I,MATCH($C337,'Policy Characteristics'!$C:$C,0))),"",INDEX('Policy Characteristics'!I:I,MATCH($C337,'Policy Characteristics'!$C:$C,0)))</f>
        <v>% of construction cost</v>
      </c>
      <c r="P337" s="29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7" s="293" t="str">
        <f>IF(ISBLANK(INDEX('Policy Characteristics'!K:K,MATCH($C337,'Policy Characteristics'!$C:$C,0))),"",INDEX('Policy Characteristics'!K:K,MATCH($C337,'Policy Characteristics'!$C:$C,0)))</f>
        <v>electricity-sector-main.html#subsidies</v>
      </c>
      <c r="R337" s="293" t="str">
        <f>IF(ISBLANK(INDEX('Policy Characteristics'!L:L,MATCH($C337,'Policy Characteristics'!$C:$C,0))),"",INDEX('Policy Characteristics'!L:L,MATCH($C337,'Policy Characteristics'!$C:$C,0)))</f>
        <v/>
      </c>
    </row>
    <row r="338" spans="1:19" s="275" customFormat="1" x14ac:dyDescent="0.25">
      <c r="A338" s="293" t="str">
        <f>IF(ISBLANK(INDEX('Policy Characteristics'!A:A,MATCH($C338,'Policy Characteristics'!$C:$C,0))),"",INDEX('Policy Characteristics'!A:A,MATCH($C338,'Policy Characteristics'!$C:$C,0)))</f>
        <v>Electricity Supply</v>
      </c>
      <c r="B338" s="294" t="str">
        <f>IF(ISBLANK(INDEX('Policy Characteristics'!B:B,MATCH($C338,'Policy Characteristics'!$C:$C,0))),"",INDEX('Policy Characteristics'!B:B,MATCH($C338,'Policy Characteristics'!$C:$C,0)))</f>
        <v>Subsidy for Capacity Construction</v>
      </c>
      <c r="C338" s="254" t="str">
        <f t="shared" si="26"/>
        <v>Perc Subsidy for Elec Capacity Construction</v>
      </c>
      <c r="D338" s="299" t="s">
        <v>705</v>
      </c>
      <c r="E338" s="298"/>
      <c r="F338" s="299" t="s">
        <v>706</v>
      </c>
      <c r="G338" s="299"/>
      <c r="H338" s="255">
        <v>695</v>
      </c>
      <c r="I338" s="297" t="s">
        <v>634</v>
      </c>
      <c r="J338" s="296" t="str">
        <f>IF(ISBLANK(INDEX('Policy Characteristics'!D:D,MATCH($C338,'Policy Characteristics'!$C:$C,0))),"",INDEX('Policy Characteristics'!D:D,MATCH($C338,'Policy Characteristics'!$C:$C,0)))</f>
        <v>Subsidy for Capacity Construction</v>
      </c>
      <c r="K338" s="293" t="str">
        <f>IF(ISBLANK(INDEX('Policy Characteristics'!E:E,MATCH($C338,'Policy Characteristics'!$C:$C,0))),"",INDEX('Policy Characteristics'!E:E,MATCH($C338,'Policy Characteristics'!$C:$C,0)))</f>
        <v>elec capacity construction subsidy</v>
      </c>
      <c r="L338" s="237">
        <f>IF(ISBLANK(INDEX('Policy Characteristics'!F:F,MATCH($C338,'Policy Characteristics'!$C:$C,0))),"",INDEX('Policy Characteristics'!F:F,MATCH($C338,'Policy Characteristics'!$C:$C,0)))</f>
        <v>0</v>
      </c>
      <c r="M338" s="237">
        <f>IF(ISBLANK(INDEX('Policy Characteristics'!G:G,MATCH($C338,'Policy Characteristics'!$C:$C,0))),"",INDEX('Policy Characteristics'!G:G,MATCH($C338,'Policy Characteristics'!$C:$C,0)))</f>
        <v>0.95</v>
      </c>
      <c r="N338" s="237">
        <f>IF(ISBLANK(INDEX('Policy Characteristics'!H:H,MATCH($C338,'Policy Characteristics'!$C:$C,0))),"",INDEX('Policy Characteristics'!H:H,MATCH($C338,'Policy Characteristics'!$C:$C,0)))</f>
        <v>0.01</v>
      </c>
      <c r="O338" s="293" t="str">
        <f>IF(ISBLANK(INDEX('Policy Characteristics'!I:I,MATCH($C338,'Policy Characteristics'!$C:$C,0))),"",INDEX('Policy Characteristics'!I:I,MATCH($C338,'Policy Characteristics'!$C:$C,0)))</f>
        <v>% of construction cost</v>
      </c>
      <c r="P338" s="293"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8" s="293" t="str">
        <f>IF(ISBLANK(INDEX('Policy Characteristics'!K:K,MATCH($C338,'Policy Characteristics'!$C:$C,0))),"",INDEX('Policy Characteristics'!K:K,MATCH($C338,'Policy Characteristics'!$C:$C,0)))</f>
        <v>electricity-sector-main.html#subsidies</v>
      </c>
      <c r="R338" s="293" t="str">
        <f>IF(ISBLANK(INDEX('Policy Characteristics'!L:L,MATCH($C338,'Policy Characteristics'!$C:$C,0))),"",INDEX('Policy Characteristics'!L:L,MATCH($C338,'Policy Characteristics'!$C:$C,0)))</f>
        <v/>
      </c>
    </row>
    <row r="339" spans="1:19" s="275" customFormat="1" x14ac:dyDescent="0.25">
      <c r="A339" s="293" t="str">
        <f>IF(ISBLANK(INDEX('Policy Characteristics'!A:A,MATCH($C339,'Policy Characteristics'!$C:$C,0))),"",INDEX('Policy Characteristics'!A:A,MATCH($C339,'Policy Characteristics'!$C:$C,0)))</f>
        <v>Electricity Supply</v>
      </c>
      <c r="B339" s="294" t="str">
        <f>IF(ISBLANK(INDEX('Policy Characteristics'!B:B,MATCH($C339,'Policy Characteristics'!$C:$C,0))),"",INDEX('Policy Characteristics'!B:B,MATCH($C339,'Policy Characteristics'!$C:$C,0)))</f>
        <v>Subsidy for Capacity Construction</v>
      </c>
      <c r="C339" s="254" t="str">
        <f t="shared" si="26"/>
        <v>Perc Subsidy for Elec Capacity Construction</v>
      </c>
      <c r="D339" s="299" t="s">
        <v>707</v>
      </c>
      <c r="E339" s="298"/>
      <c r="F339" s="299" t="s">
        <v>708</v>
      </c>
      <c r="G339" s="299"/>
      <c r="H339" s="255">
        <v>696</v>
      </c>
      <c r="I339" s="297" t="s">
        <v>634</v>
      </c>
      <c r="J339" s="296" t="str">
        <f>IF(ISBLANK(INDEX('Policy Characteristics'!D:D,MATCH($C339,'Policy Characteristics'!$C:$C,0))),"",INDEX('Policy Characteristics'!D:D,MATCH($C339,'Policy Characteristics'!$C:$C,0)))</f>
        <v>Subsidy for Capacity Construction</v>
      </c>
      <c r="K339" s="293" t="str">
        <f>IF(ISBLANK(INDEX('Policy Characteristics'!E:E,MATCH($C339,'Policy Characteristics'!$C:$C,0))),"",INDEX('Policy Characteristics'!E:E,MATCH($C339,'Policy Characteristics'!$C:$C,0)))</f>
        <v>elec capacity construction subsidy</v>
      </c>
      <c r="L339" s="237">
        <f>IF(ISBLANK(INDEX('Policy Characteristics'!F:F,MATCH($C339,'Policy Characteristics'!$C:$C,0))),"",INDEX('Policy Characteristics'!F:F,MATCH($C339,'Policy Characteristics'!$C:$C,0)))</f>
        <v>0</v>
      </c>
      <c r="M339" s="237">
        <f>IF(ISBLANK(INDEX('Policy Characteristics'!G:G,MATCH($C339,'Policy Characteristics'!$C:$C,0))),"",INDEX('Policy Characteristics'!G:G,MATCH($C339,'Policy Characteristics'!$C:$C,0)))</f>
        <v>0.95</v>
      </c>
      <c r="N339" s="237">
        <f>IF(ISBLANK(INDEX('Policy Characteristics'!H:H,MATCH($C339,'Policy Characteristics'!$C:$C,0))),"",INDEX('Policy Characteristics'!H:H,MATCH($C339,'Policy Characteristics'!$C:$C,0)))</f>
        <v>0.01</v>
      </c>
      <c r="O339" s="293" t="str">
        <f>IF(ISBLANK(INDEX('Policy Characteristics'!I:I,MATCH($C339,'Policy Characteristics'!$C:$C,0))),"",INDEX('Policy Characteristics'!I:I,MATCH($C339,'Policy Characteristics'!$C:$C,0)))</f>
        <v>% of construction cost</v>
      </c>
      <c r="P339" s="293"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39" s="293" t="str">
        <f>IF(ISBLANK(INDEX('Policy Characteristics'!K:K,MATCH($C339,'Policy Characteristics'!$C:$C,0))),"",INDEX('Policy Characteristics'!K:K,MATCH($C339,'Policy Characteristics'!$C:$C,0)))</f>
        <v>electricity-sector-main.html#subsidies</v>
      </c>
      <c r="R339" s="293" t="str">
        <f>IF(ISBLANK(INDEX('Policy Characteristics'!L:L,MATCH($C339,'Policy Characteristics'!$C:$C,0))),"",INDEX('Policy Characteristics'!L:L,MATCH($C339,'Policy Characteristics'!$C:$C,0)))</f>
        <v/>
      </c>
    </row>
    <row r="340" spans="1:19" s="275" customFormat="1" x14ac:dyDescent="0.25">
      <c r="A340" s="293" t="str">
        <f>IF(ISBLANK(INDEX('Policy Characteristics'!A:A,MATCH($C340,'Policy Characteristics'!$C:$C,0))),"",INDEX('Policy Characteristics'!A:A,MATCH($C340,'Policy Characteristics'!$C:$C,0)))</f>
        <v>Electricity Supply</v>
      </c>
      <c r="B340" s="294" t="str">
        <f>IF(ISBLANK(INDEX('Policy Characteristics'!B:B,MATCH($C340,'Policy Characteristics'!$C:$C,0))),"",INDEX('Policy Characteristics'!B:B,MATCH($C340,'Policy Characteristics'!$C:$C,0)))</f>
        <v>Subsidy for Capacity Construction</v>
      </c>
      <c r="C340" s="254" t="str">
        <f t="shared" si="26"/>
        <v>Perc Subsidy for Elec Capacity Construction</v>
      </c>
      <c r="D340" s="299" t="s">
        <v>709</v>
      </c>
      <c r="E340" s="298"/>
      <c r="F340" s="299" t="s">
        <v>710</v>
      </c>
      <c r="G340" s="299"/>
      <c r="H340" s="255">
        <v>697</v>
      </c>
      <c r="I340" s="297" t="s">
        <v>634</v>
      </c>
      <c r="J340" s="296" t="str">
        <f>IF(ISBLANK(INDEX('Policy Characteristics'!D:D,MATCH($C340,'Policy Characteristics'!$C:$C,0))),"",INDEX('Policy Characteristics'!D:D,MATCH($C340,'Policy Characteristics'!$C:$C,0)))</f>
        <v>Subsidy for Capacity Construction</v>
      </c>
      <c r="K340" s="293" t="str">
        <f>IF(ISBLANK(INDEX('Policy Characteristics'!E:E,MATCH($C340,'Policy Characteristics'!$C:$C,0))),"",INDEX('Policy Characteristics'!E:E,MATCH($C340,'Policy Characteristics'!$C:$C,0)))</f>
        <v>elec capacity construction subsidy</v>
      </c>
      <c r="L340" s="237">
        <f>IF(ISBLANK(INDEX('Policy Characteristics'!F:F,MATCH($C340,'Policy Characteristics'!$C:$C,0))),"",INDEX('Policy Characteristics'!F:F,MATCH($C340,'Policy Characteristics'!$C:$C,0)))</f>
        <v>0</v>
      </c>
      <c r="M340" s="237">
        <f>IF(ISBLANK(INDEX('Policy Characteristics'!G:G,MATCH($C340,'Policy Characteristics'!$C:$C,0))),"",INDEX('Policy Characteristics'!G:G,MATCH($C340,'Policy Characteristics'!$C:$C,0)))</f>
        <v>0.95</v>
      </c>
      <c r="N340" s="237">
        <f>IF(ISBLANK(INDEX('Policy Characteristics'!H:H,MATCH($C340,'Policy Characteristics'!$C:$C,0))),"",INDEX('Policy Characteristics'!H:H,MATCH($C340,'Policy Characteristics'!$C:$C,0)))</f>
        <v>0.01</v>
      </c>
      <c r="O340" s="293" t="str">
        <f>IF(ISBLANK(INDEX('Policy Characteristics'!I:I,MATCH($C340,'Policy Characteristics'!$C:$C,0))),"",INDEX('Policy Characteristics'!I:I,MATCH($C340,'Policy Characteristics'!$C:$C,0)))</f>
        <v>% of construction cost</v>
      </c>
      <c r="P340" s="293"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Canada does not currently offer subsidies for utility-scale renewable electricity capacity. But in 2020 and 2021, the Canadian federal government committed millions of dollars to the development of Small Modular Reactors (SMRs), including: $27.2 million to Westinghouse Electric Canada to support its next-generation SMR, the eVinci micro-reactor and $55.5 million to Moltex Energy and ARC Canada for SMR development at the Point Lepreau Nuclear Generating Station in New Brunswick. The provincial government of New Brunswick provided an additional $20 million in funding for the Point Lepreau station. // **Onshore Wind:** Canada does not currently offer a per-unit subsidy for utility-scale renewable electricity capacity. However, the Emerging Renewable Power Program (ERPP) provides up to $200 million to expand the portfolio of commercially viable renewable energy sources available to provinces and territories as they work to reduce GHG emissions from their electricity sectors. // **Solar PV and Solar Thermal:** Canada does not currently offer a per-unit subsidy for utility-scale renewable electricity capacity, but ERPP funding is available to expand the portfolio of commercially viable renewable energy sources within the provinces and territories. // **Biomass:** Canada does not currently offer subsidies for biomass  capacity.  // **Offshore Wind:** Canada does not currently offer a per-unit subsidy for utility-scale renewable electricity generation, but similar to other sectors, ERPP funding can support expanding offshore wind capacity.</v>
      </c>
      <c r="Q340" s="293" t="str">
        <f>IF(ISBLANK(INDEX('Policy Characteristics'!K:K,MATCH($C340,'Policy Characteristics'!$C:$C,0))),"",INDEX('Policy Characteristics'!K:K,MATCH($C340,'Policy Characteristics'!$C:$C,0)))</f>
        <v>electricity-sector-main.html#subsidies</v>
      </c>
      <c r="R340" s="293" t="str">
        <f>IF(ISBLANK(INDEX('Policy Characteristics'!L:L,MATCH($C340,'Policy Characteristics'!$C:$C,0))),"",INDEX('Policy Characteristics'!L:L,MATCH($C340,'Policy Characteristics'!$C:$C,0)))</f>
        <v/>
      </c>
    </row>
    <row r="341" spans="1:19" s="293" customFormat="1" x14ac:dyDescent="0.25">
      <c r="A341" s="293" t="str">
        <f>IF(ISBLANK(INDEX('Policy Characteristics'!A:A,MATCH($C341,'Policy Characteristics'!$C:$C,0))),"",INDEX('Policy Characteristics'!A:A,MATCH($C341,'Policy Characteristics'!$C:$C,0)))</f>
        <v>Electricity Supply</v>
      </c>
      <c r="B341" s="294" t="str">
        <f>IF(ISBLANK(INDEX('Policy Characteristics'!B:B,MATCH($C341,'Policy Characteristics'!$C:$C,0))),"",INDEX('Policy Characteristics'!B:B,MATCH($C341,'Policy Characteristics'!$C:$C,0)))</f>
        <v>Subsidy for Electricity Production</v>
      </c>
      <c r="C341" t="s">
        <v>319</v>
      </c>
      <c r="D341" s="298" t="s">
        <v>678</v>
      </c>
      <c r="E341" s="298" t="s">
        <v>711</v>
      </c>
      <c r="F341" s="299" t="s">
        <v>679</v>
      </c>
      <c r="G341" s="299" t="s">
        <v>714</v>
      </c>
      <c r="H341" s="255">
        <v>698</v>
      </c>
      <c r="I341" s="297" t="s">
        <v>634</v>
      </c>
      <c r="J341" s="296" t="str">
        <f>IF(ISBLANK(INDEX('Policy Characteristics'!D:D,MATCH($C341,'Policy Characteristics'!$C:$C,0))),"",INDEX('Policy Characteristics'!D:D,MATCH($C341,'Policy Characteristics'!$C:$C,0)))</f>
        <v>Subsidy for Electricity Production</v>
      </c>
      <c r="K341" s="293" t="str">
        <f>IF(ISBLANK(INDEX('Policy Characteristics'!E:E,MATCH($C341,'Policy Characteristics'!$C:$C,0))),"",INDEX('Policy Characteristics'!E:E,MATCH($C341,'Policy Characteristics'!$C:$C,0)))</f>
        <v>elec generation subsidy</v>
      </c>
      <c r="L341" s="293">
        <f>IF(ISBLANK(INDEX('Policy Characteristics'!F:F,MATCH($C341,'Policy Characteristics'!$C:$C,0))),"",INDEX('Policy Characteristics'!F:F,MATCH($C341,'Policy Characteristics'!$C:$C,0)))</f>
        <v>0</v>
      </c>
      <c r="M341" s="293">
        <f>IF(ISBLANK(INDEX('Policy Characteristics'!G:G,MATCH($C341,'Policy Characteristics'!$C:$C,0))),"",INDEX('Policy Characteristics'!G:G,MATCH($C341,'Policy Characteristics'!$C:$C,0)))</f>
        <v>60</v>
      </c>
      <c r="N341" s="293">
        <f>IF(ISBLANK(INDEX('Policy Characteristics'!H:H,MATCH($C341,'Policy Characteristics'!$C:$C,0))),"",INDEX('Policy Characteristics'!H:H,MATCH($C341,'Policy Characteristics'!$C:$C,0)))</f>
        <v>1</v>
      </c>
      <c r="O341" s="293" t="str">
        <f>IF(ISBLANK(INDEX('Policy Characteristics'!I:I,MATCH($C341,'Policy Characteristics'!$C:$C,0))),"",INDEX('Policy Characteristics'!I:I,MATCH($C341,'Policy Characteristics'!$C:$C,0)))</f>
        <v>$/MWh</v>
      </c>
      <c r="P341" s="29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93" t="str">
        <f>IF(ISBLANK(INDEX('Policy Characteristics'!K:K,MATCH($C341,'Policy Characteristics'!$C:$C,0))),"",INDEX('Policy Characteristics'!K:K,MATCH($C341,'Policy Characteristics'!$C:$C,0)))</f>
        <v>electricity-sector-main.html#subsidies</v>
      </c>
      <c r="R341" s="293" t="str">
        <f>IF(ISBLANK(INDEX('Policy Characteristics'!L:L,MATCH($C341,'Policy Characteristics'!$C:$C,0))),"",INDEX('Policy Characteristics'!L:L,MATCH($C341,'Policy Characteristics'!$C:$C,0)))</f>
        <v>subsidy-for-electricity-production.html</v>
      </c>
      <c r="S341" s="299"/>
    </row>
    <row r="342" spans="1:19" s="293" customFormat="1" x14ac:dyDescent="0.25">
      <c r="A342" s="293" t="str">
        <f>IF(ISBLANK(INDEX('Policy Characteristics'!A:A,MATCH($C342,'Policy Characteristics'!$C:$C,0))),"",INDEX('Policy Characteristics'!A:A,MATCH($C342,'Policy Characteristics'!$C:$C,0)))</f>
        <v>Electricity Supply</v>
      </c>
      <c r="B342" s="294" t="str">
        <f>IF(ISBLANK(INDEX('Policy Characteristics'!B:B,MATCH($C342,'Policy Characteristics'!$C:$C,0))),"",INDEX('Policy Characteristics'!B:B,MATCH($C342,'Policy Characteristics'!$C:$C,0)))</f>
        <v>Subsidy for Electricity Production</v>
      </c>
      <c r="C342" s="293" t="str">
        <f t="shared" ref="C342:C388" si="27">C$341</f>
        <v>Subsidy for Elec Production by Fuel</v>
      </c>
      <c r="D342" s="298" t="s">
        <v>678</v>
      </c>
      <c r="E342" s="298" t="s">
        <v>712</v>
      </c>
      <c r="F342" s="299" t="s">
        <v>679</v>
      </c>
      <c r="G342" s="299"/>
      <c r="H342" s="20">
        <v>1563</v>
      </c>
      <c r="I342" s="297" t="s">
        <v>634</v>
      </c>
      <c r="J342" s="296" t="str">
        <f>IF(ISBLANK(INDEX('Policy Characteristics'!D:D,MATCH($C342,'Policy Characteristics'!$C:$C,0))),"",INDEX('Policy Characteristics'!D:D,MATCH($C342,'Policy Characteristics'!$C:$C,0)))</f>
        <v>Subsidy for Electricity Production</v>
      </c>
      <c r="K342" s="293" t="str">
        <f>IF(ISBLANK(INDEX('Policy Characteristics'!E:E,MATCH($C342,'Policy Characteristics'!$C:$C,0))),"",INDEX('Policy Characteristics'!E:E,MATCH($C342,'Policy Characteristics'!$C:$C,0)))</f>
        <v>elec generation subsidy</v>
      </c>
      <c r="L342" s="293">
        <f>IF(ISBLANK(INDEX('Policy Characteristics'!F:F,MATCH($C342,'Policy Characteristics'!$C:$C,0))),"",INDEX('Policy Characteristics'!F:F,MATCH($C342,'Policy Characteristics'!$C:$C,0)))</f>
        <v>0</v>
      </c>
      <c r="M342" s="293">
        <f>IF(ISBLANK(INDEX('Policy Characteristics'!G:G,MATCH($C342,'Policy Characteristics'!$C:$C,0))),"",INDEX('Policy Characteristics'!G:G,MATCH($C342,'Policy Characteristics'!$C:$C,0)))</f>
        <v>60</v>
      </c>
      <c r="N342" s="293">
        <f>IF(ISBLANK(INDEX('Policy Characteristics'!H:H,MATCH($C342,'Policy Characteristics'!$C:$C,0))),"",INDEX('Policy Characteristics'!H:H,MATCH($C342,'Policy Characteristics'!$C:$C,0)))</f>
        <v>1</v>
      </c>
      <c r="O342" s="293" t="str">
        <f>IF(ISBLANK(INDEX('Policy Characteristics'!I:I,MATCH($C342,'Policy Characteristics'!$C:$C,0))),"",INDEX('Policy Characteristics'!I:I,MATCH($C342,'Policy Characteristics'!$C:$C,0)))</f>
        <v>$/MWh</v>
      </c>
      <c r="P342" s="29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93" t="str">
        <f>IF(ISBLANK(INDEX('Policy Characteristics'!K:K,MATCH($C342,'Policy Characteristics'!$C:$C,0))),"",INDEX('Policy Characteristics'!K:K,MATCH($C342,'Policy Characteristics'!$C:$C,0)))</f>
        <v>electricity-sector-main.html#subsidies</v>
      </c>
      <c r="R342" s="293" t="str">
        <f>IF(ISBLANK(INDEX('Policy Characteristics'!L:L,MATCH($C342,'Policy Characteristics'!$C:$C,0))),"",INDEX('Policy Characteristics'!L:L,MATCH($C342,'Policy Characteristics'!$C:$C,0)))</f>
        <v>subsidy-for-electricity-production.html</v>
      </c>
      <c r="S342" s="299"/>
    </row>
    <row r="343" spans="1:19" s="293" customFormat="1" x14ac:dyDescent="0.25">
      <c r="A343" s="293" t="str">
        <f>IF(ISBLANK(INDEX('Policy Characteristics'!A:A,MATCH($C343,'Policy Characteristics'!$C:$C,0))),"",INDEX('Policy Characteristics'!A:A,MATCH($C343,'Policy Characteristics'!$C:$C,0)))</f>
        <v>Electricity Supply</v>
      </c>
      <c r="B343" s="294" t="str">
        <f>IF(ISBLANK(INDEX('Policy Characteristics'!B:B,MATCH($C343,'Policy Characteristics'!$C:$C,0))),"",INDEX('Policy Characteristics'!B:B,MATCH($C343,'Policy Characteristics'!$C:$C,0)))</f>
        <v>Subsidy for Electricity Production</v>
      </c>
      <c r="C343" s="293" t="str">
        <f t="shared" si="27"/>
        <v>Subsidy for Elec Production by Fuel</v>
      </c>
      <c r="D343" s="298" t="s">
        <v>678</v>
      </c>
      <c r="E343" s="298" t="s">
        <v>713</v>
      </c>
      <c r="F343" s="299" t="s">
        <v>679</v>
      </c>
      <c r="G343" s="299" t="s">
        <v>715</v>
      </c>
      <c r="H343" s="20">
        <v>1564</v>
      </c>
      <c r="I343" s="297" t="s">
        <v>634</v>
      </c>
      <c r="J343" s="296" t="str">
        <f>IF(ISBLANK(INDEX('Policy Characteristics'!D:D,MATCH($C343,'Policy Characteristics'!$C:$C,0))),"",INDEX('Policy Characteristics'!D:D,MATCH($C343,'Policy Characteristics'!$C:$C,0)))</f>
        <v>Subsidy for Electricity Production</v>
      </c>
      <c r="K343" s="293" t="str">
        <f>IF(ISBLANK(INDEX('Policy Characteristics'!E:E,MATCH($C343,'Policy Characteristics'!$C:$C,0))),"",INDEX('Policy Characteristics'!E:E,MATCH($C343,'Policy Characteristics'!$C:$C,0)))</f>
        <v>elec generation subsidy</v>
      </c>
      <c r="L343" s="293">
        <f>IF(ISBLANK(INDEX('Policy Characteristics'!F:F,MATCH($C343,'Policy Characteristics'!$C:$C,0))),"",INDEX('Policy Characteristics'!F:F,MATCH($C343,'Policy Characteristics'!$C:$C,0)))</f>
        <v>0</v>
      </c>
      <c r="M343" s="293">
        <f>IF(ISBLANK(INDEX('Policy Characteristics'!G:G,MATCH($C343,'Policy Characteristics'!$C:$C,0))),"",INDEX('Policy Characteristics'!G:G,MATCH($C343,'Policy Characteristics'!$C:$C,0)))</f>
        <v>60</v>
      </c>
      <c r="N343" s="293">
        <f>IF(ISBLANK(INDEX('Policy Characteristics'!H:H,MATCH($C343,'Policy Characteristics'!$C:$C,0))),"",INDEX('Policy Characteristics'!H:H,MATCH($C343,'Policy Characteristics'!$C:$C,0)))</f>
        <v>1</v>
      </c>
      <c r="O343" s="293" t="str">
        <f>IF(ISBLANK(INDEX('Policy Characteristics'!I:I,MATCH($C343,'Policy Characteristics'!$C:$C,0))),"",INDEX('Policy Characteristics'!I:I,MATCH($C343,'Policy Characteristics'!$C:$C,0)))</f>
        <v>$/MWh</v>
      </c>
      <c r="P343" s="29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93" t="str">
        <f>IF(ISBLANK(INDEX('Policy Characteristics'!K:K,MATCH($C343,'Policy Characteristics'!$C:$C,0))),"",INDEX('Policy Characteristics'!K:K,MATCH($C343,'Policy Characteristics'!$C:$C,0)))</f>
        <v>electricity-sector-main.html#subsidies</v>
      </c>
      <c r="R343" s="293" t="str">
        <f>IF(ISBLANK(INDEX('Policy Characteristics'!L:L,MATCH($C343,'Policy Characteristics'!$C:$C,0))),"",INDEX('Policy Characteristics'!L:L,MATCH($C343,'Policy Characteristics'!$C:$C,0)))</f>
        <v>subsidy-for-electricity-production.html</v>
      </c>
      <c r="S343" s="299"/>
    </row>
    <row r="344" spans="1:19" s="293" customFormat="1" x14ac:dyDescent="0.25">
      <c r="A344" s="293" t="str">
        <f>IF(ISBLANK(INDEX('Policy Characteristics'!A:A,MATCH($C344,'Policy Characteristics'!$C:$C,0))),"",INDEX('Policy Characteristics'!A:A,MATCH($C344,'Policy Characteristics'!$C:$C,0)))</f>
        <v>Electricity Supply</v>
      </c>
      <c r="B344" s="294" t="str">
        <f>IF(ISBLANK(INDEX('Policy Characteristics'!B:B,MATCH($C344,'Policy Characteristics'!$C:$C,0))),"",INDEX('Policy Characteristics'!B:B,MATCH($C344,'Policy Characteristics'!$C:$C,0)))</f>
        <v>Subsidy for Electricity Production</v>
      </c>
      <c r="C344" s="293" t="str">
        <f t="shared" si="27"/>
        <v>Subsidy for Elec Production by Fuel</v>
      </c>
      <c r="D344" s="299" t="s">
        <v>680</v>
      </c>
      <c r="E344" s="298" t="s">
        <v>711</v>
      </c>
      <c r="F344" s="299" t="s">
        <v>681</v>
      </c>
      <c r="G344" s="299" t="s">
        <v>714</v>
      </c>
      <c r="H344" s="20">
        <v>699</v>
      </c>
      <c r="I344" s="297" t="s">
        <v>634</v>
      </c>
      <c r="J344" s="296" t="str">
        <f>IF(ISBLANK(INDEX('Policy Characteristics'!D:D,MATCH($C344,'Policy Characteristics'!$C:$C,0))),"",INDEX('Policy Characteristics'!D:D,MATCH($C344,'Policy Characteristics'!$C:$C,0)))</f>
        <v>Subsidy for Electricity Production</v>
      </c>
      <c r="K344" s="293" t="str">
        <f>IF(ISBLANK(INDEX('Policy Characteristics'!E:E,MATCH($C344,'Policy Characteristics'!$C:$C,0))),"",INDEX('Policy Characteristics'!E:E,MATCH($C344,'Policy Characteristics'!$C:$C,0)))</f>
        <v>elec generation subsidy</v>
      </c>
      <c r="L344" s="293">
        <f>IF(ISBLANK(INDEX('Policy Characteristics'!F:F,MATCH($C344,'Policy Characteristics'!$C:$C,0))),"",INDEX('Policy Characteristics'!F:F,MATCH($C344,'Policy Characteristics'!$C:$C,0)))</f>
        <v>0</v>
      </c>
      <c r="M344" s="293">
        <f>IF(ISBLANK(INDEX('Policy Characteristics'!G:G,MATCH($C344,'Policy Characteristics'!$C:$C,0))),"",INDEX('Policy Characteristics'!G:G,MATCH($C344,'Policy Characteristics'!$C:$C,0)))</f>
        <v>60</v>
      </c>
      <c r="N344" s="293">
        <f>IF(ISBLANK(INDEX('Policy Characteristics'!H:H,MATCH($C344,'Policy Characteristics'!$C:$C,0))),"",INDEX('Policy Characteristics'!H:H,MATCH($C344,'Policy Characteristics'!$C:$C,0)))</f>
        <v>1</v>
      </c>
      <c r="O344" s="293" t="str">
        <f>IF(ISBLANK(INDEX('Policy Characteristics'!I:I,MATCH($C344,'Policy Characteristics'!$C:$C,0))),"",INDEX('Policy Characteristics'!I:I,MATCH($C344,'Policy Characteristics'!$C:$C,0)))</f>
        <v>$/MWh</v>
      </c>
      <c r="P344" s="29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93" t="str">
        <f>IF(ISBLANK(INDEX('Policy Characteristics'!K:K,MATCH($C344,'Policy Characteristics'!$C:$C,0))),"",INDEX('Policy Characteristics'!K:K,MATCH($C344,'Policy Characteristics'!$C:$C,0)))</f>
        <v>electricity-sector-main.html#subsidies</v>
      </c>
      <c r="R344" s="293" t="str">
        <f>IF(ISBLANK(INDEX('Policy Characteristics'!L:L,MATCH($C344,'Policy Characteristics'!$C:$C,0))),"",INDEX('Policy Characteristics'!L:L,MATCH($C344,'Policy Characteristics'!$C:$C,0)))</f>
        <v>subsidy-for-electricity-production.html</v>
      </c>
      <c r="S344" s="299"/>
    </row>
    <row r="345" spans="1:19" x14ac:dyDescent="0.25">
      <c r="A345" s="293" t="str">
        <f>IF(ISBLANK(INDEX('Policy Characteristics'!A:A,MATCH($C345,'Policy Characteristics'!$C:$C,0))),"",INDEX('Policy Characteristics'!A:A,MATCH($C345,'Policy Characteristics'!$C:$C,0)))</f>
        <v>Electricity Supply</v>
      </c>
      <c r="B345" s="294" t="str">
        <f>IF(ISBLANK(INDEX('Policy Characteristics'!B:B,MATCH($C345,'Policy Characteristics'!$C:$C,0))),"",INDEX('Policy Characteristics'!B:B,MATCH($C345,'Policy Characteristics'!$C:$C,0)))</f>
        <v>Subsidy for Electricity Production</v>
      </c>
      <c r="C345" s="293" t="str">
        <f t="shared" si="27"/>
        <v>Subsidy for Elec Production by Fuel</v>
      </c>
      <c r="D345" s="299" t="s">
        <v>680</v>
      </c>
      <c r="E345" s="298" t="s">
        <v>712</v>
      </c>
      <c r="F345" s="299" t="s">
        <v>681</v>
      </c>
      <c r="G345" s="299"/>
      <c r="H345" s="20">
        <v>1565</v>
      </c>
      <c r="I345" s="297" t="s">
        <v>634</v>
      </c>
      <c r="J345" s="296" t="str">
        <f>IF(ISBLANK(INDEX('Policy Characteristics'!D:D,MATCH($C345,'Policy Characteristics'!$C:$C,0))),"",INDEX('Policy Characteristics'!D:D,MATCH($C345,'Policy Characteristics'!$C:$C,0)))</f>
        <v>Subsidy for Electricity Production</v>
      </c>
      <c r="K345" s="293" t="str">
        <f>IF(ISBLANK(INDEX('Policy Characteristics'!E:E,MATCH($C345,'Policy Characteristics'!$C:$C,0))),"",INDEX('Policy Characteristics'!E:E,MATCH($C345,'Policy Characteristics'!$C:$C,0)))</f>
        <v>elec generation subsidy</v>
      </c>
      <c r="L345" s="293">
        <f>IF(ISBLANK(INDEX('Policy Characteristics'!F:F,MATCH($C345,'Policy Characteristics'!$C:$C,0))),"",INDEX('Policy Characteristics'!F:F,MATCH($C345,'Policy Characteristics'!$C:$C,0)))</f>
        <v>0</v>
      </c>
      <c r="M345" s="293">
        <f>IF(ISBLANK(INDEX('Policy Characteristics'!G:G,MATCH($C345,'Policy Characteristics'!$C:$C,0))),"",INDEX('Policy Characteristics'!G:G,MATCH($C345,'Policy Characteristics'!$C:$C,0)))</f>
        <v>60</v>
      </c>
      <c r="N345" s="293">
        <f>IF(ISBLANK(INDEX('Policy Characteristics'!H:H,MATCH($C345,'Policy Characteristics'!$C:$C,0))),"",INDEX('Policy Characteristics'!H:H,MATCH($C345,'Policy Characteristics'!$C:$C,0)))</f>
        <v>1</v>
      </c>
      <c r="O345" s="293" t="str">
        <f>IF(ISBLANK(INDEX('Policy Characteristics'!I:I,MATCH($C345,'Policy Characteristics'!$C:$C,0))),"",INDEX('Policy Characteristics'!I:I,MATCH($C345,'Policy Characteristics'!$C:$C,0)))</f>
        <v>$/MWh</v>
      </c>
      <c r="P345" s="29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93" t="str">
        <f>IF(ISBLANK(INDEX('Policy Characteristics'!K:K,MATCH($C345,'Policy Characteristics'!$C:$C,0))),"",INDEX('Policy Characteristics'!K:K,MATCH($C345,'Policy Characteristics'!$C:$C,0)))</f>
        <v>electricity-sector-main.html#subsidies</v>
      </c>
      <c r="R345" s="293" t="str">
        <f>IF(ISBLANK(INDEX('Policy Characteristics'!L:L,MATCH($C345,'Policy Characteristics'!$C:$C,0))),"",INDEX('Policy Characteristics'!L:L,MATCH($C345,'Policy Characteristics'!$C:$C,0)))</f>
        <v>subsidy-for-electricity-production.html</v>
      </c>
      <c r="S345" s="299"/>
    </row>
    <row r="346" spans="1:19" x14ac:dyDescent="0.25">
      <c r="A346" s="293" t="str">
        <f>IF(ISBLANK(INDEX('Policy Characteristics'!A:A,MATCH($C346,'Policy Characteristics'!$C:$C,0))),"",INDEX('Policy Characteristics'!A:A,MATCH($C346,'Policy Characteristics'!$C:$C,0)))</f>
        <v>Electricity Supply</v>
      </c>
      <c r="B346" s="294" t="str">
        <f>IF(ISBLANK(INDEX('Policy Characteristics'!B:B,MATCH($C346,'Policy Characteristics'!$C:$C,0))),"",INDEX('Policy Characteristics'!B:B,MATCH($C346,'Policy Characteristics'!$C:$C,0)))</f>
        <v>Subsidy for Electricity Production</v>
      </c>
      <c r="C346" s="293" t="str">
        <f t="shared" si="27"/>
        <v>Subsidy for Elec Production by Fuel</v>
      </c>
      <c r="D346" s="299" t="s">
        <v>680</v>
      </c>
      <c r="E346" s="298" t="s">
        <v>713</v>
      </c>
      <c r="F346" s="299" t="s">
        <v>681</v>
      </c>
      <c r="G346" s="299" t="s">
        <v>715</v>
      </c>
      <c r="H346" s="20">
        <v>1566</v>
      </c>
      <c r="I346" s="297" t="s">
        <v>634</v>
      </c>
      <c r="J346" s="296" t="str">
        <f>IF(ISBLANK(INDEX('Policy Characteristics'!D:D,MATCH($C346,'Policy Characteristics'!$C:$C,0))),"",INDEX('Policy Characteristics'!D:D,MATCH($C346,'Policy Characteristics'!$C:$C,0)))</f>
        <v>Subsidy for Electricity Production</v>
      </c>
      <c r="K346" s="293" t="str">
        <f>IF(ISBLANK(INDEX('Policy Characteristics'!E:E,MATCH($C346,'Policy Characteristics'!$C:$C,0))),"",INDEX('Policy Characteristics'!E:E,MATCH($C346,'Policy Characteristics'!$C:$C,0)))</f>
        <v>elec generation subsidy</v>
      </c>
      <c r="L346" s="293">
        <f>IF(ISBLANK(INDEX('Policy Characteristics'!F:F,MATCH($C346,'Policy Characteristics'!$C:$C,0))),"",INDEX('Policy Characteristics'!F:F,MATCH($C346,'Policy Characteristics'!$C:$C,0)))</f>
        <v>0</v>
      </c>
      <c r="M346" s="293">
        <f>IF(ISBLANK(INDEX('Policy Characteristics'!G:G,MATCH($C346,'Policy Characteristics'!$C:$C,0))),"",INDEX('Policy Characteristics'!G:G,MATCH($C346,'Policy Characteristics'!$C:$C,0)))</f>
        <v>60</v>
      </c>
      <c r="N346" s="293">
        <f>IF(ISBLANK(INDEX('Policy Characteristics'!H:H,MATCH($C346,'Policy Characteristics'!$C:$C,0))),"",INDEX('Policy Characteristics'!H:H,MATCH($C346,'Policy Characteristics'!$C:$C,0)))</f>
        <v>1</v>
      </c>
      <c r="O346" s="293" t="str">
        <f>IF(ISBLANK(INDEX('Policy Characteristics'!I:I,MATCH($C346,'Policy Characteristics'!$C:$C,0))),"",INDEX('Policy Characteristics'!I:I,MATCH($C346,'Policy Characteristics'!$C:$C,0)))</f>
        <v>$/MWh</v>
      </c>
      <c r="P346" s="29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93" t="str">
        <f>IF(ISBLANK(INDEX('Policy Characteristics'!K:K,MATCH($C346,'Policy Characteristics'!$C:$C,0))),"",INDEX('Policy Characteristics'!K:K,MATCH($C346,'Policy Characteristics'!$C:$C,0)))</f>
        <v>electricity-sector-main.html#subsidies</v>
      </c>
      <c r="R346" s="293" t="str">
        <f>IF(ISBLANK(INDEX('Policy Characteristics'!L:L,MATCH($C346,'Policy Characteristics'!$C:$C,0))),"",INDEX('Policy Characteristics'!L:L,MATCH($C346,'Policy Characteristics'!$C:$C,0)))</f>
        <v>subsidy-for-electricity-production.html</v>
      </c>
      <c r="S346" s="299"/>
    </row>
    <row r="347" spans="1:19" x14ac:dyDescent="0.25">
      <c r="A347" s="293" t="str">
        <f>IF(ISBLANK(INDEX('Policy Characteristics'!A:A,MATCH($C347,'Policy Characteristics'!$C:$C,0))),"",INDEX('Policy Characteristics'!A:A,MATCH($C347,'Policy Characteristics'!$C:$C,0)))</f>
        <v>Electricity Supply</v>
      </c>
      <c r="B347" s="294" t="str">
        <f>IF(ISBLANK(INDEX('Policy Characteristics'!B:B,MATCH($C347,'Policy Characteristics'!$C:$C,0))),"",INDEX('Policy Characteristics'!B:B,MATCH($C347,'Policy Characteristics'!$C:$C,0)))</f>
        <v>Subsidy for Electricity Production</v>
      </c>
      <c r="C347" s="293" t="str">
        <f t="shared" si="27"/>
        <v>Subsidy for Elec Production by Fuel</v>
      </c>
      <c r="D347" s="299" t="s">
        <v>682</v>
      </c>
      <c r="E347" s="298" t="s">
        <v>711</v>
      </c>
      <c r="F347" s="299" t="s">
        <v>683</v>
      </c>
      <c r="G347" s="299" t="s">
        <v>714</v>
      </c>
      <c r="H347" s="20">
        <v>37</v>
      </c>
      <c r="I347" s="295" t="s">
        <v>624</v>
      </c>
      <c r="J347" s="296" t="str">
        <f>IF(ISBLANK(INDEX('Policy Characteristics'!D:D,MATCH($C347,'Policy Characteristics'!$C:$C,0))),"",INDEX('Policy Characteristics'!D:D,MATCH($C347,'Policy Characteristics'!$C:$C,0)))</f>
        <v>Subsidy for Electricity Production</v>
      </c>
      <c r="K347" s="293" t="str">
        <f>IF(ISBLANK(INDEX('Policy Characteristics'!E:E,MATCH($C347,'Policy Characteristics'!$C:$C,0))),"",INDEX('Policy Characteristics'!E:E,MATCH($C347,'Policy Characteristics'!$C:$C,0)))</f>
        <v>elec generation subsidy</v>
      </c>
      <c r="L347" s="293">
        <f>IF(ISBLANK(INDEX('Policy Characteristics'!F:F,MATCH($C347,'Policy Characteristics'!$C:$C,0))),"",INDEX('Policy Characteristics'!F:F,MATCH($C347,'Policy Characteristics'!$C:$C,0)))</f>
        <v>0</v>
      </c>
      <c r="M347" s="293">
        <f>IF(ISBLANK(INDEX('Policy Characteristics'!G:G,MATCH($C347,'Policy Characteristics'!$C:$C,0))),"",INDEX('Policy Characteristics'!G:G,MATCH($C347,'Policy Characteristics'!$C:$C,0)))</f>
        <v>60</v>
      </c>
      <c r="N347" s="293">
        <f>IF(ISBLANK(INDEX('Policy Characteristics'!H:H,MATCH($C347,'Policy Characteristics'!$C:$C,0))),"",INDEX('Policy Characteristics'!H:H,MATCH($C347,'Policy Characteristics'!$C:$C,0)))</f>
        <v>1</v>
      </c>
      <c r="O347" s="293" t="str">
        <f>IF(ISBLANK(INDEX('Policy Characteristics'!I:I,MATCH($C347,'Policy Characteristics'!$C:$C,0))),"",INDEX('Policy Characteristics'!I:I,MATCH($C347,'Policy Characteristics'!$C:$C,0)))</f>
        <v>$/MWh</v>
      </c>
      <c r="P347" s="29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93" t="str">
        <f>IF(ISBLANK(INDEX('Policy Characteristics'!K:K,MATCH($C347,'Policy Characteristics'!$C:$C,0))),"",INDEX('Policy Characteristics'!K:K,MATCH($C347,'Policy Characteristics'!$C:$C,0)))</f>
        <v>electricity-sector-main.html#subsidies</v>
      </c>
      <c r="R347" s="293" t="str">
        <f>IF(ISBLANK(INDEX('Policy Characteristics'!L:L,MATCH($C347,'Policy Characteristics'!$C:$C,0))),"",INDEX('Policy Characteristics'!L:L,MATCH($C347,'Policy Characteristics'!$C:$C,0)))</f>
        <v>subsidy-for-electricity-production.html</v>
      </c>
      <c r="S347" s="299"/>
    </row>
    <row r="348" spans="1:19" x14ac:dyDescent="0.25">
      <c r="A348" s="293" t="str">
        <f>IF(ISBLANK(INDEX('Policy Characteristics'!A:A,MATCH($C348,'Policy Characteristics'!$C:$C,0))),"",INDEX('Policy Characteristics'!A:A,MATCH($C348,'Policy Characteristics'!$C:$C,0)))</f>
        <v>Electricity Supply</v>
      </c>
      <c r="B348" s="294" t="str">
        <f>IF(ISBLANK(INDEX('Policy Characteristics'!B:B,MATCH($C348,'Policy Characteristics'!$C:$C,0))),"",INDEX('Policy Characteristics'!B:B,MATCH($C348,'Policy Characteristics'!$C:$C,0)))</f>
        <v>Subsidy for Electricity Production</v>
      </c>
      <c r="C348" s="293" t="str">
        <f t="shared" si="27"/>
        <v>Subsidy for Elec Production by Fuel</v>
      </c>
      <c r="D348" s="299" t="s">
        <v>682</v>
      </c>
      <c r="E348" s="298" t="s">
        <v>712</v>
      </c>
      <c r="F348" s="299" t="s">
        <v>683</v>
      </c>
      <c r="G348" s="299"/>
      <c r="H348" s="20">
        <v>1567</v>
      </c>
      <c r="I348" s="297" t="s">
        <v>634</v>
      </c>
      <c r="J348" s="296" t="str">
        <f>IF(ISBLANK(INDEX('Policy Characteristics'!D:D,MATCH($C348,'Policy Characteristics'!$C:$C,0))),"",INDEX('Policy Characteristics'!D:D,MATCH($C348,'Policy Characteristics'!$C:$C,0)))</f>
        <v>Subsidy for Electricity Production</v>
      </c>
      <c r="K348" s="293" t="str">
        <f>IF(ISBLANK(INDEX('Policy Characteristics'!E:E,MATCH($C348,'Policy Characteristics'!$C:$C,0))),"",INDEX('Policy Characteristics'!E:E,MATCH($C348,'Policy Characteristics'!$C:$C,0)))</f>
        <v>elec generation subsidy</v>
      </c>
      <c r="L348" s="293">
        <f>IF(ISBLANK(INDEX('Policy Characteristics'!F:F,MATCH($C348,'Policy Characteristics'!$C:$C,0))),"",INDEX('Policy Characteristics'!F:F,MATCH($C348,'Policy Characteristics'!$C:$C,0)))</f>
        <v>0</v>
      </c>
      <c r="M348" s="293">
        <f>IF(ISBLANK(INDEX('Policy Characteristics'!G:G,MATCH($C348,'Policy Characteristics'!$C:$C,0))),"",INDEX('Policy Characteristics'!G:G,MATCH($C348,'Policy Characteristics'!$C:$C,0)))</f>
        <v>60</v>
      </c>
      <c r="N348" s="293">
        <f>IF(ISBLANK(INDEX('Policy Characteristics'!H:H,MATCH($C348,'Policy Characteristics'!$C:$C,0))),"",INDEX('Policy Characteristics'!H:H,MATCH($C348,'Policy Characteristics'!$C:$C,0)))</f>
        <v>1</v>
      </c>
      <c r="O348" s="293" t="str">
        <f>IF(ISBLANK(INDEX('Policy Characteristics'!I:I,MATCH($C348,'Policy Characteristics'!$C:$C,0))),"",INDEX('Policy Characteristics'!I:I,MATCH($C348,'Policy Characteristics'!$C:$C,0)))</f>
        <v>$/MWh</v>
      </c>
      <c r="P348" s="29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93" t="str">
        <f>IF(ISBLANK(INDEX('Policy Characteristics'!K:K,MATCH($C348,'Policy Characteristics'!$C:$C,0))),"",INDEX('Policy Characteristics'!K:K,MATCH($C348,'Policy Characteristics'!$C:$C,0)))</f>
        <v>electricity-sector-main.html#subsidies</v>
      </c>
      <c r="R348" s="293" t="str">
        <f>IF(ISBLANK(INDEX('Policy Characteristics'!L:L,MATCH($C348,'Policy Characteristics'!$C:$C,0))),"",INDEX('Policy Characteristics'!L:L,MATCH($C348,'Policy Characteristics'!$C:$C,0)))</f>
        <v>subsidy-for-electricity-production.html</v>
      </c>
      <c r="S348" s="299"/>
    </row>
    <row r="349" spans="1:19" x14ac:dyDescent="0.25">
      <c r="A349" s="293" t="str">
        <f>IF(ISBLANK(INDEX('Policy Characteristics'!A:A,MATCH($C349,'Policy Characteristics'!$C:$C,0))),"",INDEX('Policy Characteristics'!A:A,MATCH($C349,'Policy Characteristics'!$C:$C,0)))</f>
        <v>Electricity Supply</v>
      </c>
      <c r="B349" s="294" t="str">
        <f>IF(ISBLANK(INDEX('Policy Characteristics'!B:B,MATCH($C349,'Policy Characteristics'!$C:$C,0))),"",INDEX('Policy Characteristics'!B:B,MATCH($C349,'Policy Characteristics'!$C:$C,0)))</f>
        <v>Subsidy for Electricity Production</v>
      </c>
      <c r="C349" s="293" t="str">
        <f t="shared" si="27"/>
        <v>Subsidy for Elec Production by Fuel</v>
      </c>
      <c r="D349" s="299" t="s">
        <v>682</v>
      </c>
      <c r="E349" s="298" t="s">
        <v>713</v>
      </c>
      <c r="F349" s="299" t="s">
        <v>683</v>
      </c>
      <c r="G349" s="299" t="s">
        <v>715</v>
      </c>
      <c r="H349" s="20">
        <v>1568</v>
      </c>
      <c r="I349" s="295" t="s">
        <v>624</v>
      </c>
      <c r="J349" s="296" t="str">
        <f>IF(ISBLANK(INDEX('Policy Characteristics'!D:D,MATCH($C349,'Policy Characteristics'!$C:$C,0))),"",INDEX('Policy Characteristics'!D:D,MATCH($C349,'Policy Characteristics'!$C:$C,0)))</f>
        <v>Subsidy for Electricity Production</v>
      </c>
      <c r="K349" s="293" t="str">
        <f>IF(ISBLANK(INDEX('Policy Characteristics'!E:E,MATCH($C349,'Policy Characteristics'!$C:$C,0))),"",INDEX('Policy Characteristics'!E:E,MATCH($C349,'Policy Characteristics'!$C:$C,0)))</f>
        <v>elec generation subsidy</v>
      </c>
      <c r="L349" s="293">
        <f>IF(ISBLANK(INDEX('Policy Characteristics'!F:F,MATCH($C349,'Policy Characteristics'!$C:$C,0))),"",INDEX('Policy Characteristics'!F:F,MATCH($C349,'Policy Characteristics'!$C:$C,0)))</f>
        <v>0</v>
      </c>
      <c r="M349" s="293">
        <f>IF(ISBLANK(INDEX('Policy Characteristics'!G:G,MATCH($C349,'Policy Characteristics'!$C:$C,0))),"",INDEX('Policy Characteristics'!G:G,MATCH($C349,'Policy Characteristics'!$C:$C,0)))</f>
        <v>60</v>
      </c>
      <c r="N349" s="293">
        <f>IF(ISBLANK(INDEX('Policy Characteristics'!H:H,MATCH($C349,'Policy Characteristics'!$C:$C,0))),"",INDEX('Policy Characteristics'!H:H,MATCH($C349,'Policy Characteristics'!$C:$C,0)))</f>
        <v>1</v>
      </c>
      <c r="O349" s="293" t="str">
        <f>IF(ISBLANK(INDEX('Policy Characteristics'!I:I,MATCH($C349,'Policy Characteristics'!$C:$C,0))),"",INDEX('Policy Characteristics'!I:I,MATCH($C349,'Policy Characteristics'!$C:$C,0)))</f>
        <v>$/MWh</v>
      </c>
      <c r="P349" s="29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93" t="str">
        <f>IF(ISBLANK(INDEX('Policy Characteristics'!K:K,MATCH($C349,'Policy Characteristics'!$C:$C,0))),"",INDEX('Policy Characteristics'!K:K,MATCH($C349,'Policy Characteristics'!$C:$C,0)))</f>
        <v>electricity-sector-main.html#subsidies</v>
      </c>
      <c r="R349" s="293" t="str">
        <f>IF(ISBLANK(INDEX('Policy Characteristics'!L:L,MATCH($C349,'Policy Characteristics'!$C:$C,0))),"",INDEX('Policy Characteristics'!L:L,MATCH($C349,'Policy Characteristics'!$C:$C,0)))</f>
        <v>subsidy-for-electricity-production.html</v>
      </c>
      <c r="S349" s="299"/>
    </row>
    <row r="350" spans="1:19" x14ac:dyDescent="0.25">
      <c r="A350" s="293" t="str">
        <f>IF(ISBLANK(INDEX('Policy Characteristics'!A:A,MATCH($C350,'Policy Characteristics'!$C:$C,0))),"",INDEX('Policy Characteristics'!A:A,MATCH($C350,'Policy Characteristics'!$C:$C,0)))</f>
        <v>Electricity Supply</v>
      </c>
      <c r="B350" s="294" t="str">
        <f>IF(ISBLANK(INDEX('Policy Characteristics'!B:B,MATCH($C350,'Policy Characteristics'!$C:$C,0))),"",INDEX('Policy Characteristics'!B:B,MATCH($C350,'Policy Characteristics'!$C:$C,0)))</f>
        <v>Subsidy for Electricity Production</v>
      </c>
      <c r="C350" s="293" t="str">
        <f t="shared" si="27"/>
        <v>Subsidy for Elec Production by Fuel</v>
      </c>
      <c r="D350" s="299" t="s">
        <v>684</v>
      </c>
      <c r="E350" s="298" t="s">
        <v>711</v>
      </c>
      <c r="F350" s="299" t="s">
        <v>685</v>
      </c>
      <c r="G350" s="299" t="s">
        <v>714</v>
      </c>
      <c r="H350" s="20">
        <v>700</v>
      </c>
      <c r="I350" s="295" t="s">
        <v>624</v>
      </c>
      <c r="J350" s="296" t="str">
        <f>IF(ISBLANK(INDEX('Policy Characteristics'!D:D,MATCH($C350,'Policy Characteristics'!$C:$C,0))),"",INDEX('Policy Characteristics'!D:D,MATCH($C350,'Policy Characteristics'!$C:$C,0)))</f>
        <v>Subsidy for Electricity Production</v>
      </c>
      <c r="K350" s="293" t="str">
        <f>IF(ISBLANK(INDEX('Policy Characteristics'!E:E,MATCH($C350,'Policy Characteristics'!$C:$C,0))),"",INDEX('Policy Characteristics'!E:E,MATCH($C350,'Policy Characteristics'!$C:$C,0)))</f>
        <v>elec generation subsidy</v>
      </c>
      <c r="L350" s="293">
        <f>IF(ISBLANK(INDEX('Policy Characteristics'!F:F,MATCH($C350,'Policy Characteristics'!$C:$C,0))),"",INDEX('Policy Characteristics'!F:F,MATCH($C350,'Policy Characteristics'!$C:$C,0)))</f>
        <v>0</v>
      </c>
      <c r="M350" s="293">
        <f>IF(ISBLANK(INDEX('Policy Characteristics'!G:G,MATCH($C350,'Policy Characteristics'!$C:$C,0))),"",INDEX('Policy Characteristics'!G:G,MATCH($C350,'Policy Characteristics'!$C:$C,0)))</f>
        <v>60</v>
      </c>
      <c r="N350" s="293">
        <f>IF(ISBLANK(INDEX('Policy Characteristics'!H:H,MATCH($C350,'Policy Characteristics'!$C:$C,0))),"",INDEX('Policy Characteristics'!H:H,MATCH($C350,'Policy Characteristics'!$C:$C,0)))</f>
        <v>1</v>
      </c>
      <c r="O350" s="293" t="str">
        <f>IF(ISBLANK(INDEX('Policy Characteristics'!I:I,MATCH($C350,'Policy Characteristics'!$C:$C,0))),"",INDEX('Policy Characteristics'!I:I,MATCH($C350,'Policy Characteristics'!$C:$C,0)))</f>
        <v>$/MWh</v>
      </c>
      <c r="P350" s="29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93" t="str">
        <f>IF(ISBLANK(INDEX('Policy Characteristics'!K:K,MATCH($C350,'Policy Characteristics'!$C:$C,0))),"",INDEX('Policy Characteristics'!K:K,MATCH($C350,'Policy Characteristics'!$C:$C,0)))</f>
        <v>electricity-sector-main.html#subsidies</v>
      </c>
      <c r="R350" s="293" t="str">
        <f>IF(ISBLANK(INDEX('Policy Characteristics'!L:L,MATCH($C350,'Policy Characteristics'!$C:$C,0))),"",INDEX('Policy Characteristics'!L:L,MATCH($C350,'Policy Characteristics'!$C:$C,0)))</f>
        <v>subsidy-for-electricity-production.html</v>
      </c>
      <c r="S350" s="299"/>
    </row>
    <row r="351" spans="1:19" x14ac:dyDescent="0.25">
      <c r="A351" s="293" t="str">
        <f>IF(ISBLANK(INDEX('Policy Characteristics'!A:A,MATCH($C351,'Policy Characteristics'!$C:$C,0))),"",INDEX('Policy Characteristics'!A:A,MATCH($C351,'Policy Characteristics'!$C:$C,0)))</f>
        <v>Electricity Supply</v>
      </c>
      <c r="B351" s="294" t="str">
        <f>IF(ISBLANK(INDEX('Policy Characteristics'!B:B,MATCH($C351,'Policy Characteristics'!$C:$C,0))),"",INDEX('Policy Characteristics'!B:B,MATCH($C351,'Policy Characteristics'!$C:$C,0)))</f>
        <v>Subsidy for Electricity Production</v>
      </c>
      <c r="C351" s="293" t="str">
        <f t="shared" si="27"/>
        <v>Subsidy for Elec Production by Fuel</v>
      </c>
      <c r="D351" s="299" t="s">
        <v>684</v>
      </c>
      <c r="E351" s="298" t="s">
        <v>712</v>
      </c>
      <c r="F351" s="299" t="s">
        <v>685</v>
      </c>
      <c r="G351" s="299"/>
      <c r="H351" s="20">
        <v>1569</v>
      </c>
      <c r="I351" s="297" t="s">
        <v>634</v>
      </c>
      <c r="J351" s="296" t="str">
        <f>IF(ISBLANK(INDEX('Policy Characteristics'!D:D,MATCH($C351,'Policy Characteristics'!$C:$C,0))),"",INDEX('Policy Characteristics'!D:D,MATCH($C351,'Policy Characteristics'!$C:$C,0)))</f>
        <v>Subsidy for Electricity Production</v>
      </c>
      <c r="K351" s="293" t="str">
        <f>IF(ISBLANK(INDEX('Policy Characteristics'!E:E,MATCH($C351,'Policy Characteristics'!$C:$C,0))),"",INDEX('Policy Characteristics'!E:E,MATCH($C351,'Policy Characteristics'!$C:$C,0)))</f>
        <v>elec generation subsidy</v>
      </c>
      <c r="L351" s="293">
        <f>IF(ISBLANK(INDEX('Policy Characteristics'!F:F,MATCH($C351,'Policy Characteristics'!$C:$C,0))),"",INDEX('Policy Characteristics'!F:F,MATCH($C351,'Policy Characteristics'!$C:$C,0)))</f>
        <v>0</v>
      </c>
      <c r="M351" s="293">
        <f>IF(ISBLANK(INDEX('Policy Characteristics'!G:G,MATCH($C351,'Policy Characteristics'!$C:$C,0))),"",INDEX('Policy Characteristics'!G:G,MATCH($C351,'Policy Characteristics'!$C:$C,0)))</f>
        <v>60</v>
      </c>
      <c r="N351" s="293">
        <f>IF(ISBLANK(INDEX('Policy Characteristics'!H:H,MATCH($C351,'Policy Characteristics'!$C:$C,0))),"",INDEX('Policy Characteristics'!H:H,MATCH($C351,'Policy Characteristics'!$C:$C,0)))</f>
        <v>1</v>
      </c>
      <c r="O351" s="293" t="str">
        <f>IF(ISBLANK(INDEX('Policy Characteristics'!I:I,MATCH($C351,'Policy Characteristics'!$C:$C,0))),"",INDEX('Policy Characteristics'!I:I,MATCH($C351,'Policy Characteristics'!$C:$C,0)))</f>
        <v>$/MWh</v>
      </c>
      <c r="P351" s="293"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93" t="str">
        <f>IF(ISBLANK(INDEX('Policy Characteristics'!K:K,MATCH($C351,'Policy Characteristics'!$C:$C,0))),"",INDEX('Policy Characteristics'!K:K,MATCH($C351,'Policy Characteristics'!$C:$C,0)))</f>
        <v>electricity-sector-main.html#subsidies</v>
      </c>
      <c r="R351" s="293" t="str">
        <f>IF(ISBLANK(INDEX('Policy Characteristics'!L:L,MATCH($C351,'Policy Characteristics'!$C:$C,0))),"",INDEX('Policy Characteristics'!L:L,MATCH($C351,'Policy Characteristics'!$C:$C,0)))</f>
        <v>subsidy-for-electricity-production.html</v>
      </c>
      <c r="S351" s="299"/>
    </row>
    <row r="352" spans="1:19" x14ac:dyDescent="0.25">
      <c r="A352" s="293" t="str">
        <f>IF(ISBLANK(INDEX('Policy Characteristics'!A:A,MATCH($C352,'Policy Characteristics'!$C:$C,0))),"",INDEX('Policy Characteristics'!A:A,MATCH($C352,'Policy Characteristics'!$C:$C,0)))</f>
        <v>Electricity Supply</v>
      </c>
      <c r="B352" s="294" t="str">
        <f>IF(ISBLANK(INDEX('Policy Characteristics'!B:B,MATCH($C352,'Policy Characteristics'!$C:$C,0))),"",INDEX('Policy Characteristics'!B:B,MATCH($C352,'Policy Characteristics'!$C:$C,0)))</f>
        <v>Subsidy for Electricity Production</v>
      </c>
      <c r="C352" s="293" t="str">
        <f t="shared" si="27"/>
        <v>Subsidy for Elec Production by Fuel</v>
      </c>
      <c r="D352" s="299" t="s">
        <v>684</v>
      </c>
      <c r="E352" s="298" t="s">
        <v>713</v>
      </c>
      <c r="F352" s="299" t="s">
        <v>685</v>
      </c>
      <c r="G352" s="299" t="s">
        <v>715</v>
      </c>
      <c r="H352" s="20">
        <v>1570</v>
      </c>
      <c r="I352" s="295" t="s">
        <v>624</v>
      </c>
      <c r="J352" s="296" t="str">
        <f>IF(ISBLANK(INDEX('Policy Characteristics'!D:D,MATCH($C352,'Policy Characteristics'!$C:$C,0))),"",INDEX('Policy Characteristics'!D:D,MATCH($C352,'Policy Characteristics'!$C:$C,0)))</f>
        <v>Subsidy for Electricity Production</v>
      </c>
      <c r="K352" s="293" t="str">
        <f>IF(ISBLANK(INDEX('Policy Characteristics'!E:E,MATCH($C352,'Policy Characteristics'!$C:$C,0))),"",INDEX('Policy Characteristics'!E:E,MATCH($C352,'Policy Characteristics'!$C:$C,0)))</f>
        <v>elec generation subsidy</v>
      </c>
      <c r="L352" s="293">
        <f>IF(ISBLANK(INDEX('Policy Characteristics'!F:F,MATCH($C352,'Policy Characteristics'!$C:$C,0))),"",INDEX('Policy Characteristics'!F:F,MATCH($C352,'Policy Characteristics'!$C:$C,0)))</f>
        <v>0</v>
      </c>
      <c r="M352" s="293">
        <f>IF(ISBLANK(INDEX('Policy Characteristics'!G:G,MATCH($C352,'Policy Characteristics'!$C:$C,0))),"",INDEX('Policy Characteristics'!G:G,MATCH($C352,'Policy Characteristics'!$C:$C,0)))</f>
        <v>60</v>
      </c>
      <c r="N352" s="293">
        <f>IF(ISBLANK(INDEX('Policy Characteristics'!H:H,MATCH($C352,'Policy Characteristics'!$C:$C,0))),"",INDEX('Policy Characteristics'!H:H,MATCH($C352,'Policy Characteristics'!$C:$C,0)))</f>
        <v>1</v>
      </c>
      <c r="O352" s="293" t="str">
        <f>IF(ISBLANK(INDEX('Policy Characteristics'!I:I,MATCH($C352,'Policy Characteristics'!$C:$C,0))),"",INDEX('Policy Characteristics'!I:I,MATCH($C352,'Policy Characteristics'!$C:$C,0)))</f>
        <v>$/MWh</v>
      </c>
      <c r="P352" s="293"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93" t="str">
        <f>IF(ISBLANK(INDEX('Policy Characteristics'!K:K,MATCH($C352,'Policy Characteristics'!$C:$C,0))),"",INDEX('Policy Characteristics'!K:K,MATCH($C352,'Policy Characteristics'!$C:$C,0)))</f>
        <v>electricity-sector-main.html#subsidies</v>
      </c>
      <c r="R352" s="293" t="str">
        <f>IF(ISBLANK(INDEX('Policy Characteristics'!L:L,MATCH($C352,'Policy Characteristics'!$C:$C,0))),"",INDEX('Policy Characteristics'!L:L,MATCH($C352,'Policy Characteristics'!$C:$C,0)))</f>
        <v>subsidy-for-electricity-production.html</v>
      </c>
      <c r="S352" s="299"/>
    </row>
    <row r="353" spans="1:19" x14ac:dyDescent="0.25">
      <c r="A353" s="293" t="str">
        <f>IF(ISBLANK(INDEX('Policy Characteristics'!A:A,MATCH($C353,'Policy Characteristics'!$C:$C,0))),"",INDEX('Policy Characteristics'!A:A,MATCH($C353,'Policy Characteristics'!$C:$C,0)))</f>
        <v>Electricity Supply</v>
      </c>
      <c r="B353" s="294" t="str">
        <f>IF(ISBLANK(INDEX('Policy Characteristics'!B:B,MATCH($C353,'Policy Characteristics'!$C:$C,0))),"",INDEX('Policy Characteristics'!B:B,MATCH($C353,'Policy Characteristics'!$C:$C,0)))</f>
        <v>Subsidy for Electricity Production</v>
      </c>
      <c r="C353" s="293" t="str">
        <f t="shared" si="27"/>
        <v>Subsidy for Elec Production by Fuel</v>
      </c>
      <c r="D353" s="299" t="s">
        <v>686</v>
      </c>
      <c r="E353" s="298" t="s">
        <v>711</v>
      </c>
      <c r="F353" s="299" t="s">
        <v>687</v>
      </c>
      <c r="G353" s="299" t="s">
        <v>714</v>
      </c>
      <c r="H353" s="20">
        <v>39</v>
      </c>
      <c r="I353" s="295" t="s">
        <v>624</v>
      </c>
      <c r="J353" s="296" t="str">
        <f>IF(ISBLANK(INDEX('Policy Characteristics'!D:D,MATCH($C353,'Policy Characteristics'!$C:$C,0))),"",INDEX('Policy Characteristics'!D:D,MATCH($C353,'Policy Characteristics'!$C:$C,0)))</f>
        <v>Subsidy for Electricity Production</v>
      </c>
      <c r="K353" s="293" t="str">
        <f>IF(ISBLANK(INDEX('Policy Characteristics'!E:E,MATCH($C353,'Policy Characteristics'!$C:$C,0))),"",INDEX('Policy Characteristics'!E:E,MATCH($C353,'Policy Characteristics'!$C:$C,0)))</f>
        <v>elec generation subsidy</v>
      </c>
      <c r="L353" s="293">
        <f>IF(ISBLANK(INDEX('Policy Characteristics'!F:F,MATCH($C353,'Policy Characteristics'!$C:$C,0))),"",INDEX('Policy Characteristics'!F:F,MATCH($C353,'Policy Characteristics'!$C:$C,0)))</f>
        <v>0</v>
      </c>
      <c r="M353" s="293">
        <f>IF(ISBLANK(INDEX('Policy Characteristics'!G:G,MATCH($C353,'Policy Characteristics'!$C:$C,0))),"",INDEX('Policy Characteristics'!G:G,MATCH($C353,'Policy Characteristics'!$C:$C,0)))</f>
        <v>60</v>
      </c>
      <c r="N353" s="293">
        <f>IF(ISBLANK(INDEX('Policy Characteristics'!H:H,MATCH($C353,'Policy Characteristics'!$C:$C,0))),"",INDEX('Policy Characteristics'!H:H,MATCH($C353,'Policy Characteristics'!$C:$C,0)))</f>
        <v>1</v>
      </c>
      <c r="O353" s="293" t="str">
        <f>IF(ISBLANK(INDEX('Policy Characteristics'!I:I,MATCH($C353,'Policy Characteristics'!$C:$C,0))),"",INDEX('Policy Characteristics'!I:I,MATCH($C353,'Policy Characteristics'!$C:$C,0)))</f>
        <v>$/MWh</v>
      </c>
      <c r="P353" s="293"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93" t="str">
        <f>IF(ISBLANK(INDEX('Policy Characteristics'!K:K,MATCH($C353,'Policy Characteristics'!$C:$C,0))),"",INDEX('Policy Characteristics'!K:K,MATCH($C353,'Policy Characteristics'!$C:$C,0)))</f>
        <v>electricity-sector-main.html#subsidies</v>
      </c>
      <c r="R353" s="293" t="str">
        <f>IF(ISBLANK(INDEX('Policy Characteristics'!L:L,MATCH($C353,'Policy Characteristics'!$C:$C,0))),"",INDEX('Policy Characteristics'!L:L,MATCH($C353,'Policy Characteristics'!$C:$C,0)))</f>
        <v>subsidy-for-electricity-production.html</v>
      </c>
      <c r="S353" s="299"/>
    </row>
    <row r="354" spans="1:19" x14ac:dyDescent="0.25">
      <c r="A354" s="293" t="str">
        <f>IF(ISBLANK(INDEX('Policy Characteristics'!A:A,MATCH($C354,'Policy Characteristics'!$C:$C,0))),"",INDEX('Policy Characteristics'!A:A,MATCH($C354,'Policy Characteristics'!$C:$C,0)))</f>
        <v>Electricity Supply</v>
      </c>
      <c r="B354" s="294" t="str">
        <f>IF(ISBLANK(INDEX('Policy Characteristics'!B:B,MATCH($C354,'Policy Characteristics'!$C:$C,0))),"",INDEX('Policy Characteristics'!B:B,MATCH($C354,'Policy Characteristics'!$C:$C,0)))</f>
        <v>Subsidy for Electricity Production</v>
      </c>
      <c r="C354" s="293" t="str">
        <f t="shared" si="27"/>
        <v>Subsidy for Elec Production by Fuel</v>
      </c>
      <c r="D354" s="299" t="s">
        <v>686</v>
      </c>
      <c r="E354" s="298" t="s">
        <v>712</v>
      </c>
      <c r="F354" s="299" t="s">
        <v>687</v>
      </c>
      <c r="G354" s="299"/>
      <c r="H354" s="20">
        <v>1571</v>
      </c>
      <c r="I354" s="297" t="s">
        <v>634</v>
      </c>
      <c r="J354" s="296" t="str">
        <f>IF(ISBLANK(INDEX('Policy Characteristics'!D:D,MATCH($C354,'Policy Characteristics'!$C:$C,0))),"",INDEX('Policy Characteristics'!D:D,MATCH($C354,'Policy Characteristics'!$C:$C,0)))</f>
        <v>Subsidy for Electricity Production</v>
      </c>
      <c r="K354" s="293" t="str">
        <f>IF(ISBLANK(INDEX('Policy Characteristics'!E:E,MATCH($C354,'Policy Characteristics'!$C:$C,0))),"",INDEX('Policy Characteristics'!E:E,MATCH($C354,'Policy Characteristics'!$C:$C,0)))</f>
        <v>elec generation subsidy</v>
      </c>
      <c r="L354" s="293">
        <f>IF(ISBLANK(INDEX('Policy Characteristics'!F:F,MATCH($C354,'Policy Characteristics'!$C:$C,0))),"",INDEX('Policy Characteristics'!F:F,MATCH($C354,'Policy Characteristics'!$C:$C,0)))</f>
        <v>0</v>
      </c>
      <c r="M354" s="293">
        <f>IF(ISBLANK(INDEX('Policy Characteristics'!G:G,MATCH($C354,'Policy Characteristics'!$C:$C,0))),"",INDEX('Policy Characteristics'!G:G,MATCH($C354,'Policy Characteristics'!$C:$C,0)))</f>
        <v>60</v>
      </c>
      <c r="N354" s="293">
        <f>IF(ISBLANK(INDEX('Policy Characteristics'!H:H,MATCH($C354,'Policy Characteristics'!$C:$C,0))),"",INDEX('Policy Characteristics'!H:H,MATCH($C354,'Policy Characteristics'!$C:$C,0)))</f>
        <v>1</v>
      </c>
      <c r="O354" s="293" t="str">
        <f>IF(ISBLANK(INDEX('Policy Characteristics'!I:I,MATCH($C354,'Policy Characteristics'!$C:$C,0))),"",INDEX('Policy Characteristics'!I:I,MATCH($C354,'Policy Characteristics'!$C:$C,0)))</f>
        <v>$/MWh</v>
      </c>
      <c r="P354" s="293"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93" t="str">
        <f>IF(ISBLANK(INDEX('Policy Characteristics'!K:K,MATCH($C354,'Policy Characteristics'!$C:$C,0))),"",INDEX('Policy Characteristics'!K:K,MATCH($C354,'Policy Characteristics'!$C:$C,0)))</f>
        <v>electricity-sector-main.html#subsidies</v>
      </c>
      <c r="R354" s="293" t="str">
        <f>IF(ISBLANK(INDEX('Policy Characteristics'!L:L,MATCH($C354,'Policy Characteristics'!$C:$C,0))),"",INDEX('Policy Characteristics'!L:L,MATCH($C354,'Policy Characteristics'!$C:$C,0)))</f>
        <v>subsidy-for-electricity-production.html</v>
      </c>
      <c r="S354" s="299"/>
    </row>
    <row r="355" spans="1:19" x14ac:dyDescent="0.25">
      <c r="A355" s="293" t="str">
        <f>IF(ISBLANK(INDEX('Policy Characteristics'!A:A,MATCH($C355,'Policy Characteristics'!$C:$C,0))),"",INDEX('Policy Characteristics'!A:A,MATCH($C355,'Policy Characteristics'!$C:$C,0)))</f>
        <v>Electricity Supply</v>
      </c>
      <c r="B355" s="294" t="str">
        <f>IF(ISBLANK(INDEX('Policy Characteristics'!B:B,MATCH($C355,'Policy Characteristics'!$C:$C,0))),"",INDEX('Policy Characteristics'!B:B,MATCH($C355,'Policy Characteristics'!$C:$C,0)))</f>
        <v>Subsidy for Electricity Production</v>
      </c>
      <c r="C355" s="293" t="str">
        <f t="shared" si="27"/>
        <v>Subsidy for Elec Production by Fuel</v>
      </c>
      <c r="D355" s="299" t="s">
        <v>686</v>
      </c>
      <c r="E355" s="298" t="s">
        <v>713</v>
      </c>
      <c r="F355" s="299" t="s">
        <v>687</v>
      </c>
      <c r="G355" s="299" t="s">
        <v>715</v>
      </c>
      <c r="H355" s="20">
        <v>1572</v>
      </c>
      <c r="I355" s="295" t="s">
        <v>624</v>
      </c>
      <c r="J355" s="296" t="str">
        <f>IF(ISBLANK(INDEX('Policy Characteristics'!D:D,MATCH($C355,'Policy Characteristics'!$C:$C,0))),"",INDEX('Policy Characteristics'!D:D,MATCH($C355,'Policy Characteristics'!$C:$C,0)))</f>
        <v>Subsidy for Electricity Production</v>
      </c>
      <c r="K355" s="293" t="str">
        <f>IF(ISBLANK(INDEX('Policy Characteristics'!E:E,MATCH($C355,'Policy Characteristics'!$C:$C,0))),"",INDEX('Policy Characteristics'!E:E,MATCH($C355,'Policy Characteristics'!$C:$C,0)))</f>
        <v>elec generation subsidy</v>
      </c>
      <c r="L355" s="293">
        <f>IF(ISBLANK(INDEX('Policy Characteristics'!F:F,MATCH($C355,'Policy Characteristics'!$C:$C,0))),"",INDEX('Policy Characteristics'!F:F,MATCH($C355,'Policy Characteristics'!$C:$C,0)))</f>
        <v>0</v>
      </c>
      <c r="M355" s="293">
        <f>IF(ISBLANK(INDEX('Policy Characteristics'!G:G,MATCH($C355,'Policy Characteristics'!$C:$C,0))),"",INDEX('Policy Characteristics'!G:G,MATCH($C355,'Policy Characteristics'!$C:$C,0)))</f>
        <v>60</v>
      </c>
      <c r="N355" s="293">
        <f>IF(ISBLANK(INDEX('Policy Characteristics'!H:H,MATCH($C355,'Policy Characteristics'!$C:$C,0))),"",INDEX('Policy Characteristics'!H:H,MATCH($C355,'Policy Characteristics'!$C:$C,0)))</f>
        <v>1</v>
      </c>
      <c r="O355" s="293" t="str">
        <f>IF(ISBLANK(INDEX('Policy Characteristics'!I:I,MATCH($C355,'Policy Characteristics'!$C:$C,0))),"",INDEX('Policy Characteristics'!I:I,MATCH($C355,'Policy Characteristics'!$C:$C,0)))</f>
        <v>$/MWh</v>
      </c>
      <c r="P355" s="293"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93" t="str">
        <f>IF(ISBLANK(INDEX('Policy Characteristics'!K:K,MATCH($C355,'Policy Characteristics'!$C:$C,0))),"",INDEX('Policy Characteristics'!K:K,MATCH($C355,'Policy Characteristics'!$C:$C,0)))</f>
        <v>electricity-sector-main.html#subsidies</v>
      </c>
      <c r="R355" s="293" t="str">
        <f>IF(ISBLANK(INDEX('Policy Characteristics'!L:L,MATCH($C355,'Policy Characteristics'!$C:$C,0))),"",INDEX('Policy Characteristics'!L:L,MATCH($C355,'Policy Characteristics'!$C:$C,0)))</f>
        <v>subsidy-for-electricity-production.html</v>
      </c>
      <c r="S355" s="299"/>
    </row>
    <row r="356" spans="1:19" x14ac:dyDescent="0.25">
      <c r="A356" s="293" t="str">
        <f>IF(ISBLANK(INDEX('Policy Characteristics'!A:A,MATCH($C356,'Policy Characteristics'!$C:$C,0))),"",INDEX('Policy Characteristics'!A:A,MATCH($C356,'Policy Characteristics'!$C:$C,0)))</f>
        <v>Electricity Supply</v>
      </c>
      <c r="B356" s="294" t="str">
        <f>IF(ISBLANK(INDEX('Policy Characteristics'!B:B,MATCH($C356,'Policy Characteristics'!$C:$C,0))),"",INDEX('Policy Characteristics'!B:B,MATCH($C356,'Policy Characteristics'!$C:$C,0)))</f>
        <v>Subsidy for Electricity Production</v>
      </c>
      <c r="C356" s="293" t="str">
        <f t="shared" si="27"/>
        <v>Subsidy for Elec Production by Fuel</v>
      </c>
      <c r="D356" s="299" t="s">
        <v>688</v>
      </c>
      <c r="E356" s="298" t="s">
        <v>711</v>
      </c>
      <c r="F356" s="298" t="s">
        <v>689</v>
      </c>
      <c r="G356" s="299" t="s">
        <v>714</v>
      </c>
      <c r="H356" s="20">
        <v>40</v>
      </c>
      <c r="I356" s="295" t="s">
        <v>624</v>
      </c>
      <c r="J356" s="296" t="str">
        <f>IF(ISBLANK(INDEX('Policy Characteristics'!D:D,MATCH($C356,'Policy Characteristics'!$C:$C,0))),"",INDEX('Policy Characteristics'!D:D,MATCH($C356,'Policy Characteristics'!$C:$C,0)))</f>
        <v>Subsidy for Electricity Production</v>
      </c>
      <c r="K356" s="293" t="str">
        <f>IF(ISBLANK(INDEX('Policy Characteristics'!E:E,MATCH($C356,'Policy Characteristics'!$C:$C,0))),"",INDEX('Policy Characteristics'!E:E,MATCH($C356,'Policy Characteristics'!$C:$C,0)))</f>
        <v>elec generation subsidy</v>
      </c>
      <c r="L356" s="293">
        <f>IF(ISBLANK(INDEX('Policy Characteristics'!F:F,MATCH($C356,'Policy Characteristics'!$C:$C,0))),"",INDEX('Policy Characteristics'!F:F,MATCH($C356,'Policy Characteristics'!$C:$C,0)))</f>
        <v>0</v>
      </c>
      <c r="M356" s="293">
        <f>IF(ISBLANK(INDEX('Policy Characteristics'!G:G,MATCH($C356,'Policy Characteristics'!$C:$C,0))),"",INDEX('Policy Characteristics'!G:G,MATCH($C356,'Policy Characteristics'!$C:$C,0)))</f>
        <v>60</v>
      </c>
      <c r="N356" s="293">
        <f>IF(ISBLANK(INDEX('Policy Characteristics'!H:H,MATCH($C356,'Policy Characteristics'!$C:$C,0))),"",INDEX('Policy Characteristics'!H:H,MATCH($C356,'Policy Characteristics'!$C:$C,0)))</f>
        <v>1</v>
      </c>
      <c r="O356" s="293" t="str">
        <f>IF(ISBLANK(INDEX('Policy Characteristics'!I:I,MATCH($C356,'Policy Characteristics'!$C:$C,0))),"",INDEX('Policy Characteristics'!I:I,MATCH($C356,'Policy Characteristics'!$C:$C,0)))</f>
        <v>$/MWh</v>
      </c>
      <c r="P356" s="293"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93" t="str">
        <f>IF(ISBLANK(INDEX('Policy Characteristics'!K:K,MATCH($C356,'Policy Characteristics'!$C:$C,0))),"",INDEX('Policy Characteristics'!K:K,MATCH($C356,'Policy Characteristics'!$C:$C,0)))</f>
        <v>electricity-sector-main.html#subsidies</v>
      </c>
      <c r="R356" s="293" t="str">
        <f>IF(ISBLANK(INDEX('Policy Characteristics'!L:L,MATCH($C356,'Policy Characteristics'!$C:$C,0))),"",INDEX('Policy Characteristics'!L:L,MATCH($C356,'Policy Characteristics'!$C:$C,0)))</f>
        <v>subsidy-for-electricity-production.html</v>
      </c>
      <c r="S356" s="299"/>
    </row>
    <row r="357" spans="1:19" x14ac:dyDescent="0.25">
      <c r="A357" s="293" t="str">
        <f>IF(ISBLANK(INDEX('Policy Characteristics'!A:A,MATCH($C357,'Policy Characteristics'!$C:$C,0))),"",INDEX('Policy Characteristics'!A:A,MATCH($C357,'Policy Characteristics'!$C:$C,0)))</f>
        <v>Electricity Supply</v>
      </c>
      <c r="B357" s="294" t="str">
        <f>IF(ISBLANK(INDEX('Policy Characteristics'!B:B,MATCH($C357,'Policy Characteristics'!$C:$C,0))),"",INDEX('Policy Characteristics'!B:B,MATCH($C357,'Policy Characteristics'!$C:$C,0)))</f>
        <v>Subsidy for Electricity Production</v>
      </c>
      <c r="C357" s="293" t="str">
        <f t="shared" si="27"/>
        <v>Subsidy for Elec Production by Fuel</v>
      </c>
      <c r="D357" s="299" t="s">
        <v>688</v>
      </c>
      <c r="E357" s="298" t="s">
        <v>712</v>
      </c>
      <c r="F357" s="298" t="s">
        <v>689</v>
      </c>
      <c r="G357" s="299"/>
      <c r="H357" s="20">
        <v>1573</v>
      </c>
      <c r="I357" s="297" t="s">
        <v>634</v>
      </c>
      <c r="J357" s="296" t="str">
        <f>IF(ISBLANK(INDEX('Policy Characteristics'!D:D,MATCH($C357,'Policy Characteristics'!$C:$C,0))),"",INDEX('Policy Characteristics'!D:D,MATCH($C357,'Policy Characteristics'!$C:$C,0)))</f>
        <v>Subsidy for Electricity Production</v>
      </c>
      <c r="K357" s="293" t="str">
        <f>IF(ISBLANK(INDEX('Policy Characteristics'!E:E,MATCH($C357,'Policy Characteristics'!$C:$C,0))),"",INDEX('Policy Characteristics'!E:E,MATCH($C357,'Policy Characteristics'!$C:$C,0)))</f>
        <v>elec generation subsidy</v>
      </c>
      <c r="L357" s="293">
        <f>IF(ISBLANK(INDEX('Policy Characteristics'!F:F,MATCH($C357,'Policy Characteristics'!$C:$C,0))),"",INDEX('Policy Characteristics'!F:F,MATCH($C357,'Policy Characteristics'!$C:$C,0)))</f>
        <v>0</v>
      </c>
      <c r="M357" s="293">
        <f>IF(ISBLANK(INDEX('Policy Characteristics'!G:G,MATCH($C357,'Policy Characteristics'!$C:$C,0))),"",INDEX('Policy Characteristics'!G:G,MATCH($C357,'Policy Characteristics'!$C:$C,0)))</f>
        <v>60</v>
      </c>
      <c r="N357" s="293">
        <f>IF(ISBLANK(INDEX('Policy Characteristics'!H:H,MATCH($C357,'Policy Characteristics'!$C:$C,0))),"",INDEX('Policy Characteristics'!H:H,MATCH($C357,'Policy Characteristics'!$C:$C,0)))</f>
        <v>1</v>
      </c>
      <c r="O357" s="293" t="str">
        <f>IF(ISBLANK(INDEX('Policy Characteristics'!I:I,MATCH($C357,'Policy Characteristics'!$C:$C,0))),"",INDEX('Policy Characteristics'!I:I,MATCH($C357,'Policy Characteristics'!$C:$C,0)))</f>
        <v>$/MWh</v>
      </c>
      <c r="P357" s="293"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93" t="str">
        <f>IF(ISBLANK(INDEX('Policy Characteristics'!K:K,MATCH($C357,'Policy Characteristics'!$C:$C,0))),"",INDEX('Policy Characteristics'!K:K,MATCH($C357,'Policy Characteristics'!$C:$C,0)))</f>
        <v>electricity-sector-main.html#subsidies</v>
      </c>
      <c r="R357" s="293" t="str">
        <f>IF(ISBLANK(INDEX('Policy Characteristics'!L:L,MATCH($C357,'Policy Characteristics'!$C:$C,0))),"",INDEX('Policy Characteristics'!L:L,MATCH($C357,'Policy Characteristics'!$C:$C,0)))</f>
        <v>subsidy-for-electricity-production.html</v>
      </c>
      <c r="S357" s="299"/>
    </row>
    <row r="358" spans="1:19" x14ac:dyDescent="0.25">
      <c r="A358" s="293" t="str">
        <f>IF(ISBLANK(INDEX('Policy Characteristics'!A:A,MATCH($C358,'Policy Characteristics'!$C:$C,0))),"",INDEX('Policy Characteristics'!A:A,MATCH($C358,'Policy Characteristics'!$C:$C,0)))</f>
        <v>Electricity Supply</v>
      </c>
      <c r="B358" s="294" t="str">
        <f>IF(ISBLANK(INDEX('Policy Characteristics'!B:B,MATCH($C358,'Policy Characteristics'!$C:$C,0))),"",INDEX('Policy Characteristics'!B:B,MATCH($C358,'Policy Characteristics'!$C:$C,0)))</f>
        <v>Subsidy for Electricity Production</v>
      </c>
      <c r="C358" s="293" t="str">
        <f t="shared" si="27"/>
        <v>Subsidy for Elec Production by Fuel</v>
      </c>
      <c r="D358" s="299" t="s">
        <v>688</v>
      </c>
      <c r="E358" s="298" t="s">
        <v>713</v>
      </c>
      <c r="F358" s="298" t="s">
        <v>689</v>
      </c>
      <c r="G358" s="299" t="s">
        <v>715</v>
      </c>
      <c r="H358" s="20">
        <v>1574</v>
      </c>
      <c r="I358" s="295" t="s">
        <v>624</v>
      </c>
      <c r="J358" s="296" t="str">
        <f>IF(ISBLANK(INDEX('Policy Characteristics'!D:D,MATCH($C358,'Policy Characteristics'!$C:$C,0))),"",INDEX('Policy Characteristics'!D:D,MATCH($C358,'Policy Characteristics'!$C:$C,0)))</f>
        <v>Subsidy for Electricity Production</v>
      </c>
      <c r="K358" s="293" t="str">
        <f>IF(ISBLANK(INDEX('Policy Characteristics'!E:E,MATCH($C358,'Policy Characteristics'!$C:$C,0))),"",INDEX('Policy Characteristics'!E:E,MATCH($C358,'Policy Characteristics'!$C:$C,0)))</f>
        <v>elec generation subsidy</v>
      </c>
      <c r="L358" s="293">
        <f>IF(ISBLANK(INDEX('Policy Characteristics'!F:F,MATCH($C358,'Policy Characteristics'!$C:$C,0))),"",INDEX('Policy Characteristics'!F:F,MATCH($C358,'Policy Characteristics'!$C:$C,0)))</f>
        <v>0</v>
      </c>
      <c r="M358" s="293">
        <f>IF(ISBLANK(INDEX('Policy Characteristics'!G:G,MATCH($C358,'Policy Characteristics'!$C:$C,0))),"",INDEX('Policy Characteristics'!G:G,MATCH($C358,'Policy Characteristics'!$C:$C,0)))</f>
        <v>60</v>
      </c>
      <c r="N358" s="293">
        <f>IF(ISBLANK(INDEX('Policy Characteristics'!H:H,MATCH($C358,'Policy Characteristics'!$C:$C,0))),"",INDEX('Policy Characteristics'!H:H,MATCH($C358,'Policy Characteristics'!$C:$C,0)))</f>
        <v>1</v>
      </c>
      <c r="O358" s="293" t="str">
        <f>IF(ISBLANK(INDEX('Policy Characteristics'!I:I,MATCH($C358,'Policy Characteristics'!$C:$C,0))),"",INDEX('Policy Characteristics'!I:I,MATCH($C358,'Policy Characteristics'!$C:$C,0)))</f>
        <v>$/MWh</v>
      </c>
      <c r="P358" s="293"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93" t="str">
        <f>IF(ISBLANK(INDEX('Policy Characteristics'!K:K,MATCH($C358,'Policy Characteristics'!$C:$C,0))),"",INDEX('Policy Characteristics'!K:K,MATCH($C358,'Policy Characteristics'!$C:$C,0)))</f>
        <v>electricity-sector-main.html#subsidies</v>
      </c>
      <c r="R358" s="293" t="str">
        <f>IF(ISBLANK(INDEX('Policy Characteristics'!L:L,MATCH($C358,'Policy Characteristics'!$C:$C,0))),"",INDEX('Policy Characteristics'!L:L,MATCH($C358,'Policy Characteristics'!$C:$C,0)))</f>
        <v>subsidy-for-electricity-production.html</v>
      </c>
      <c r="S358" s="299"/>
    </row>
    <row r="359" spans="1:19" x14ac:dyDescent="0.25">
      <c r="A359" s="293" t="str">
        <f>IF(ISBLANK(INDEX('Policy Characteristics'!A:A,MATCH($C359,'Policy Characteristics'!$C:$C,0))),"",INDEX('Policy Characteristics'!A:A,MATCH($C359,'Policy Characteristics'!$C:$C,0)))</f>
        <v>Electricity Supply</v>
      </c>
      <c r="B359" s="294" t="str">
        <f>IF(ISBLANK(INDEX('Policy Characteristics'!B:B,MATCH($C359,'Policy Characteristics'!$C:$C,0))),"",INDEX('Policy Characteristics'!B:B,MATCH($C359,'Policy Characteristics'!$C:$C,0)))</f>
        <v>Subsidy for Electricity Production</v>
      </c>
      <c r="C359" s="293" t="str">
        <f t="shared" si="27"/>
        <v>Subsidy for Elec Production by Fuel</v>
      </c>
      <c r="D359" s="299" t="s">
        <v>690</v>
      </c>
      <c r="E359" s="298" t="s">
        <v>711</v>
      </c>
      <c r="F359" s="298" t="s">
        <v>691</v>
      </c>
      <c r="G359" s="299" t="s">
        <v>714</v>
      </c>
      <c r="H359" s="20">
        <v>41</v>
      </c>
      <c r="I359" s="295" t="s">
        <v>624</v>
      </c>
      <c r="J359" s="296" t="str">
        <f>IF(ISBLANK(INDEX('Policy Characteristics'!D:D,MATCH($C359,'Policy Characteristics'!$C:$C,0))),"",INDEX('Policy Characteristics'!D:D,MATCH($C359,'Policy Characteristics'!$C:$C,0)))</f>
        <v>Subsidy for Electricity Production</v>
      </c>
      <c r="K359" s="293" t="str">
        <f>IF(ISBLANK(INDEX('Policy Characteristics'!E:E,MATCH($C359,'Policy Characteristics'!$C:$C,0))),"",INDEX('Policy Characteristics'!E:E,MATCH($C359,'Policy Characteristics'!$C:$C,0)))</f>
        <v>elec generation subsidy</v>
      </c>
      <c r="L359" s="293">
        <f>IF(ISBLANK(INDEX('Policy Characteristics'!F:F,MATCH($C359,'Policy Characteristics'!$C:$C,0))),"",INDEX('Policy Characteristics'!F:F,MATCH($C359,'Policy Characteristics'!$C:$C,0)))</f>
        <v>0</v>
      </c>
      <c r="M359" s="293">
        <f>IF(ISBLANK(INDEX('Policy Characteristics'!G:G,MATCH($C359,'Policy Characteristics'!$C:$C,0))),"",INDEX('Policy Characteristics'!G:G,MATCH($C359,'Policy Characteristics'!$C:$C,0)))</f>
        <v>60</v>
      </c>
      <c r="N359" s="293">
        <f>IF(ISBLANK(INDEX('Policy Characteristics'!H:H,MATCH($C359,'Policy Characteristics'!$C:$C,0))),"",INDEX('Policy Characteristics'!H:H,MATCH($C359,'Policy Characteristics'!$C:$C,0)))</f>
        <v>1</v>
      </c>
      <c r="O359" s="293" t="str">
        <f>IF(ISBLANK(INDEX('Policy Characteristics'!I:I,MATCH($C359,'Policy Characteristics'!$C:$C,0))),"",INDEX('Policy Characteristics'!I:I,MATCH($C359,'Policy Characteristics'!$C:$C,0)))</f>
        <v>$/MWh</v>
      </c>
      <c r="P359" s="293"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93" t="str">
        <f>IF(ISBLANK(INDEX('Policy Characteristics'!K:K,MATCH($C359,'Policy Characteristics'!$C:$C,0))),"",INDEX('Policy Characteristics'!K:K,MATCH($C359,'Policy Characteristics'!$C:$C,0)))</f>
        <v>electricity-sector-main.html#subsidies</v>
      </c>
      <c r="R359" s="293" t="str">
        <f>IF(ISBLANK(INDEX('Policy Characteristics'!L:L,MATCH($C359,'Policy Characteristics'!$C:$C,0))),"",INDEX('Policy Characteristics'!L:L,MATCH($C359,'Policy Characteristics'!$C:$C,0)))</f>
        <v>subsidy-for-electricity-production.html</v>
      </c>
      <c r="S359" s="299"/>
    </row>
    <row r="360" spans="1:19" x14ac:dyDescent="0.25">
      <c r="A360" s="293" t="str">
        <f>IF(ISBLANK(INDEX('Policy Characteristics'!A:A,MATCH($C360,'Policy Characteristics'!$C:$C,0))),"",INDEX('Policy Characteristics'!A:A,MATCH($C360,'Policy Characteristics'!$C:$C,0)))</f>
        <v>Electricity Supply</v>
      </c>
      <c r="B360" s="294" t="str">
        <f>IF(ISBLANK(INDEX('Policy Characteristics'!B:B,MATCH($C360,'Policy Characteristics'!$C:$C,0))),"",INDEX('Policy Characteristics'!B:B,MATCH($C360,'Policy Characteristics'!$C:$C,0)))</f>
        <v>Subsidy for Electricity Production</v>
      </c>
      <c r="C360" s="293" t="str">
        <f t="shared" si="27"/>
        <v>Subsidy for Elec Production by Fuel</v>
      </c>
      <c r="D360" s="299" t="s">
        <v>690</v>
      </c>
      <c r="E360" s="298" t="s">
        <v>712</v>
      </c>
      <c r="F360" s="298" t="s">
        <v>691</v>
      </c>
      <c r="G360" s="299"/>
      <c r="H360" s="20">
        <v>1575</v>
      </c>
      <c r="I360" s="297" t="s">
        <v>634</v>
      </c>
      <c r="J360" s="296" t="str">
        <f>IF(ISBLANK(INDEX('Policy Characteristics'!D:D,MATCH($C360,'Policy Characteristics'!$C:$C,0))),"",INDEX('Policy Characteristics'!D:D,MATCH($C360,'Policy Characteristics'!$C:$C,0)))</f>
        <v>Subsidy for Electricity Production</v>
      </c>
      <c r="K360" s="293" t="str">
        <f>IF(ISBLANK(INDEX('Policy Characteristics'!E:E,MATCH($C360,'Policy Characteristics'!$C:$C,0))),"",INDEX('Policy Characteristics'!E:E,MATCH($C360,'Policy Characteristics'!$C:$C,0)))</f>
        <v>elec generation subsidy</v>
      </c>
      <c r="L360" s="293">
        <f>IF(ISBLANK(INDEX('Policy Characteristics'!F:F,MATCH($C360,'Policy Characteristics'!$C:$C,0))),"",INDEX('Policy Characteristics'!F:F,MATCH($C360,'Policy Characteristics'!$C:$C,0)))</f>
        <v>0</v>
      </c>
      <c r="M360" s="293">
        <f>IF(ISBLANK(INDEX('Policy Characteristics'!G:G,MATCH($C360,'Policy Characteristics'!$C:$C,0))),"",INDEX('Policy Characteristics'!G:G,MATCH($C360,'Policy Characteristics'!$C:$C,0)))</f>
        <v>60</v>
      </c>
      <c r="N360" s="293">
        <f>IF(ISBLANK(INDEX('Policy Characteristics'!H:H,MATCH($C360,'Policy Characteristics'!$C:$C,0))),"",INDEX('Policy Characteristics'!H:H,MATCH($C360,'Policy Characteristics'!$C:$C,0)))</f>
        <v>1</v>
      </c>
      <c r="O360" s="293" t="str">
        <f>IF(ISBLANK(INDEX('Policy Characteristics'!I:I,MATCH($C360,'Policy Characteristics'!$C:$C,0))),"",INDEX('Policy Characteristics'!I:I,MATCH($C360,'Policy Characteristics'!$C:$C,0)))</f>
        <v>$/MWh</v>
      </c>
      <c r="P360" s="293"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93" t="str">
        <f>IF(ISBLANK(INDEX('Policy Characteristics'!K:K,MATCH($C360,'Policy Characteristics'!$C:$C,0))),"",INDEX('Policy Characteristics'!K:K,MATCH($C360,'Policy Characteristics'!$C:$C,0)))</f>
        <v>electricity-sector-main.html#subsidies</v>
      </c>
      <c r="R360" s="293" t="str">
        <f>IF(ISBLANK(INDEX('Policy Characteristics'!L:L,MATCH($C360,'Policy Characteristics'!$C:$C,0))),"",INDEX('Policy Characteristics'!L:L,MATCH($C360,'Policy Characteristics'!$C:$C,0)))</f>
        <v>subsidy-for-electricity-production.html</v>
      </c>
      <c r="S360" s="299"/>
    </row>
    <row r="361" spans="1:19" x14ac:dyDescent="0.25">
      <c r="A361" s="293" t="str">
        <f>IF(ISBLANK(INDEX('Policy Characteristics'!A:A,MATCH($C361,'Policy Characteristics'!$C:$C,0))),"",INDEX('Policy Characteristics'!A:A,MATCH($C361,'Policy Characteristics'!$C:$C,0)))</f>
        <v>Electricity Supply</v>
      </c>
      <c r="B361" s="294" t="str">
        <f>IF(ISBLANK(INDEX('Policy Characteristics'!B:B,MATCH($C361,'Policy Characteristics'!$C:$C,0))),"",INDEX('Policy Characteristics'!B:B,MATCH($C361,'Policy Characteristics'!$C:$C,0)))</f>
        <v>Subsidy for Electricity Production</v>
      </c>
      <c r="C361" s="293" t="str">
        <f t="shared" si="27"/>
        <v>Subsidy for Elec Production by Fuel</v>
      </c>
      <c r="D361" s="299" t="s">
        <v>690</v>
      </c>
      <c r="E361" s="298" t="s">
        <v>713</v>
      </c>
      <c r="F361" s="298" t="s">
        <v>691</v>
      </c>
      <c r="G361" s="299" t="s">
        <v>715</v>
      </c>
      <c r="H361" s="20">
        <v>1576</v>
      </c>
      <c r="I361" s="295" t="s">
        <v>624</v>
      </c>
      <c r="J361" s="296" t="str">
        <f>IF(ISBLANK(INDEX('Policy Characteristics'!D:D,MATCH($C361,'Policy Characteristics'!$C:$C,0))),"",INDEX('Policy Characteristics'!D:D,MATCH($C361,'Policy Characteristics'!$C:$C,0)))</f>
        <v>Subsidy for Electricity Production</v>
      </c>
      <c r="K361" s="293" t="str">
        <f>IF(ISBLANK(INDEX('Policy Characteristics'!E:E,MATCH($C361,'Policy Characteristics'!$C:$C,0))),"",INDEX('Policy Characteristics'!E:E,MATCH($C361,'Policy Characteristics'!$C:$C,0)))</f>
        <v>elec generation subsidy</v>
      </c>
      <c r="L361" s="293">
        <f>IF(ISBLANK(INDEX('Policy Characteristics'!F:F,MATCH($C361,'Policy Characteristics'!$C:$C,0))),"",INDEX('Policy Characteristics'!F:F,MATCH($C361,'Policy Characteristics'!$C:$C,0)))</f>
        <v>0</v>
      </c>
      <c r="M361" s="293">
        <f>IF(ISBLANK(INDEX('Policy Characteristics'!G:G,MATCH($C361,'Policy Characteristics'!$C:$C,0))),"",INDEX('Policy Characteristics'!G:G,MATCH($C361,'Policy Characteristics'!$C:$C,0)))</f>
        <v>60</v>
      </c>
      <c r="N361" s="293">
        <f>IF(ISBLANK(INDEX('Policy Characteristics'!H:H,MATCH($C361,'Policy Characteristics'!$C:$C,0))),"",INDEX('Policy Characteristics'!H:H,MATCH($C361,'Policy Characteristics'!$C:$C,0)))</f>
        <v>1</v>
      </c>
      <c r="O361" s="293" t="str">
        <f>IF(ISBLANK(INDEX('Policy Characteristics'!I:I,MATCH($C361,'Policy Characteristics'!$C:$C,0))),"",INDEX('Policy Characteristics'!I:I,MATCH($C361,'Policy Characteristics'!$C:$C,0)))</f>
        <v>$/MWh</v>
      </c>
      <c r="P361" s="293"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93" t="str">
        <f>IF(ISBLANK(INDEX('Policy Characteristics'!K:K,MATCH($C361,'Policy Characteristics'!$C:$C,0))),"",INDEX('Policy Characteristics'!K:K,MATCH($C361,'Policy Characteristics'!$C:$C,0)))</f>
        <v>electricity-sector-main.html#subsidies</v>
      </c>
      <c r="R361" s="293" t="str">
        <f>IF(ISBLANK(INDEX('Policy Characteristics'!L:L,MATCH($C361,'Policy Characteristics'!$C:$C,0))),"",INDEX('Policy Characteristics'!L:L,MATCH($C361,'Policy Characteristics'!$C:$C,0)))</f>
        <v>subsidy-for-electricity-production.html</v>
      </c>
      <c r="S361" s="299"/>
    </row>
    <row r="362" spans="1:19" x14ac:dyDescent="0.25">
      <c r="A362" s="293" t="str">
        <f>IF(ISBLANK(INDEX('Policy Characteristics'!A:A,MATCH($C362,'Policy Characteristics'!$C:$C,0))),"",INDEX('Policy Characteristics'!A:A,MATCH($C362,'Policy Characteristics'!$C:$C,0)))</f>
        <v>Electricity Supply</v>
      </c>
      <c r="B362" s="294" t="str">
        <f>IF(ISBLANK(INDEX('Policy Characteristics'!B:B,MATCH($C362,'Policy Characteristics'!$C:$C,0))),"",INDEX('Policy Characteristics'!B:B,MATCH($C362,'Policy Characteristics'!$C:$C,0)))</f>
        <v>Subsidy for Electricity Production</v>
      </c>
      <c r="C362" s="293" t="str">
        <f t="shared" si="27"/>
        <v>Subsidy for Elec Production by Fuel</v>
      </c>
      <c r="D362" s="299" t="s">
        <v>692</v>
      </c>
      <c r="E362" s="298" t="s">
        <v>711</v>
      </c>
      <c r="F362" s="298" t="s">
        <v>693</v>
      </c>
      <c r="G362" s="299" t="s">
        <v>714</v>
      </c>
      <c r="H362" s="20">
        <v>42</v>
      </c>
      <c r="I362" s="295" t="s">
        <v>624</v>
      </c>
      <c r="J362" s="296" t="str">
        <f>IF(ISBLANK(INDEX('Policy Characteristics'!D:D,MATCH($C362,'Policy Characteristics'!$C:$C,0))),"",INDEX('Policy Characteristics'!D:D,MATCH($C362,'Policy Characteristics'!$C:$C,0)))</f>
        <v>Subsidy for Electricity Production</v>
      </c>
      <c r="K362" s="293" t="str">
        <f>IF(ISBLANK(INDEX('Policy Characteristics'!E:E,MATCH($C362,'Policy Characteristics'!$C:$C,0))),"",INDEX('Policy Characteristics'!E:E,MATCH($C362,'Policy Characteristics'!$C:$C,0)))</f>
        <v>elec generation subsidy</v>
      </c>
      <c r="L362" s="293">
        <f>IF(ISBLANK(INDEX('Policy Characteristics'!F:F,MATCH($C362,'Policy Characteristics'!$C:$C,0))),"",INDEX('Policy Characteristics'!F:F,MATCH($C362,'Policy Characteristics'!$C:$C,0)))</f>
        <v>0</v>
      </c>
      <c r="M362" s="293">
        <f>IF(ISBLANK(INDEX('Policy Characteristics'!G:G,MATCH($C362,'Policy Characteristics'!$C:$C,0))),"",INDEX('Policy Characteristics'!G:G,MATCH($C362,'Policy Characteristics'!$C:$C,0)))</f>
        <v>60</v>
      </c>
      <c r="N362" s="293">
        <f>IF(ISBLANK(INDEX('Policy Characteristics'!H:H,MATCH($C362,'Policy Characteristics'!$C:$C,0))),"",INDEX('Policy Characteristics'!H:H,MATCH($C362,'Policy Characteristics'!$C:$C,0)))</f>
        <v>1</v>
      </c>
      <c r="O362" s="293" t="str">
        <f>IF(ISBLANK(INDEX('Policy Characteristics'!I:I,MATCH($C362,'Policy Characteristics'!$C:$C,0))),"",INDEX('Policy Characteristics'!I:I,MATCH($C362,'Policy Characteristics'!$C:$C,0)))</f>
        <v>$/MWh</v>
      </c>
      <c r="P362" s="293"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93" t="str">
        <f>IF(ISBLANK(INDEX('Policy Characteristics'!K:K,MATCH($C362,'Policy Characteristics'!$C:$C,0))),"",INDEX('Policy Characteristics'!K:K,MATCH($C362,'Policy Characteristics'!$C:$C,0)))</f>
        <v>electricity-sector-main.html#subsidies</v>
      </c>
      <c r="R362" s="293" t="str">
        <f>IF(ISBLANK(INDEX('Policy Characteristics'!L:L,MATCH($C362,'Policy Characteristics'!$C:$C,0))),"",INDEX('Policy Characteristics'!L:L,MATCH($C362,'Policy Characteristics'!$C:$C,0)))</f>
        <v>subsidy-for-electricity-production.html</v>
      </c>
      <c r="S362" s="299"/>
    </row>
    <row r="363" spans="1:19" x14ac:dyDescent="0.25">
      <c r="A363" s="293" t="str">
        <f>IF(ISBLANK(INDEX('Policy Characteristics'!A:A,MATCH($C363,'Policy Characteristics'!$C:$C,0))),"",INDEX('Policy Characteristics'!A:A,MATCH($C363,'Policy Characteristics'!$C:$C,0)))</f>
        <v>Electricity Supply</v>
      </c>
      <c r="B363" s="294" t="str">
        <f>IF(ISBLANK(INDEX('Policy Characteristics'!B:B,MATCH($C363,'Policy Characteristics'!$C:$C,0))),"",INDEX('Policy Characteristics'!B:B,MATCH($C363,'Policy Characteristics'!$C:$C,0)))</f>
        <v>Subsidy for Electricity Production</v>
      </c>
      <c r="C363" s="293" t="str">
        <f t="shared" si="27"/>
        <v>Subsidy for Elec Production by Fuel</v>
      </c>
      <c r="D363" s="299" t="s">
        <v>692</v>
      </c>
      <c r="E363" s="298" t="s">
        <v>712</v>
      </c>
      <c r="F363" s="298" t="s">
        <v>693</v>
      </c>
      <c r="G363" s="299"/>
      <c r="H363" s="20">
        <v>1577</v>
      </c>
      <c r="I363" s="297" t="s">
        <v>634</v>
      </c>
      <c r="J363" s="296" t="str">
        <f>IF(ISBLANK(INDEX('Policy Characteristics'!D:D,MATCH($C363,'Policy Characteristics'!$C:$C,0))),"",INDEX('Policy Characteristics'!D:D,MATCH($C363,'Policy Characteristics'!$C:$C,0)))</f>
        <v>Subsidy for Electricity Production</v>
      </c>
      <c r="K363" s="293" t="str">
        <f>IF(ISBLANK(INDEX('Policy Characteristics'!E:E,MATCH($C363,'Policy Characteristics'!$C:$C,0))),"",INDEX('Policy Characteristics'!E:E,MATCH($C363,'Policy Characteristics'!$C:$C,0)))</f>
        <v>elec generation subsidy</v>
      </c>
      <c r="L363" s="293">
        <f>IF(ISBLANK(INDEX('Policy Characteristics'!F:F,MATCH($C363,'Policy Characteristics'!$C:$C,0))),"",INDEX('Policy Characteristics'!F:F,MATCH($C363,'Policy Characteristics'!$C:$C,0)))</f>
        <v>0</v>
      </c>
      <c r="M363" s="293">
        <f>IF(ISBLANK(INDEX('Policy Characteristics'!G:G,MATCH($C363,'Policy Characteristics'!$C:$C,0))),"",INDEX('Policy Characteristics'!G:G,MATCH($C363,'Policy Characteristics'!$C:$C,0)))</f>
        <v>60</v>
      </c>
      <c r="N363" s="293">
        <f>IF(ISBLANK(INDEX('Policy Characteristics'!H:H,MATCH($C363,'Policy Characteristics'!$C:$C,0))),"",INDEX('Policy Characteristics'!H:H,MATCH($C363,'Policy Characteristics'!$C:$C,0)))</f>
        <v>1</v>
      </c>
      <c r="O363" s="293" t="str">
        <f>IF(ISBLANK(INDEX('Policy Characteristics'!I:I,MATCH($C363,'Policy Characteristics'!$C:$C,0))),"",INDEX('Policy Characteristics'!I:I,MATCH($C363,'Policy Characteristics'!$C:$C,0)))</f>
        <v>$/MWh</v>
      </c>
      <c r="P363" s="293"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93" t="str">
        <f>IF(ISBLANK(INDEX('Policy Characteristics'!K:K,MATCH($C363,'Policy Characteristics'!$C:$C,0))),"",INDEX('Policy Characteristics'!K:K,MATCH($C363,'Policy Characteristics'!$C:$C,0)))</f>
        <v>electricity-sector-main.html#subsidies</v>
      </c>
      <c r="R363" s="293" t="str">
        <f>IF(ISBLANK(INDEX('Policy Characteristics'!L:L,MATCH($C363,'Policy Characteristics'!$C:$C,0))),"",INDEX('Policy Characteristics'!L:L,MATCH($C363,'Policy Characteristics'!$C:$C,0)))</f>
        <v>subsidy-for-electricity-production.html</v>
      </c>
      <c r="S363" s="299"/>
    </row>
    <row r="364" spans="1:19" x14ac:dyDescent="0.25">
      <c r="A364" s="293" t="str">
        <f>IF(ISBLANK(INDEX('Policy Characteristics'!A:A,MATCH($C364,'Policy Characteristics'!$C:$C,0))),"",INDEX('Policy Characteristics'!A:A,MATCH($C364,'Policy Characteristics'!$C:$C,0)))</f>
        <v>Electricity Supply</v>
      </c>
      <c r="B364" s="294" t="str">
        <f>IF(ISBLANK(INDEX('Policy Characteristics'!B:B,MATCH($C364,'Policy Characteristics'!$C:$C,0))),"",INDEX('Policy Characteristics'!B:B,MATCH($C364,'Policy Characteristics'!$C:$C,0)))</f>
        <v>Subsidy for Electricity Production</v>
      </c>
      <c r="C364" s="293" t="str">
        <f t="shared" si="27"/>
        <v>Subsidy for Elec Production by Fuel</v>
      </c>
      <c r="D364" s="299" t="s">
        <v>692</v>
      </c>
      <c r="E364" s="298" t="s">
        <v>713</v>
      </c>
      <c r="F364" s="298" t="s">
        <v>693</v>
      </c>
      <c r="G364" s="299" t="s">
        <v>715</v>
      </c>
      <c r="H364" s="20">
        <v>1578</v>
      </c>
      <c r="I364" s="295" t="s">
        <v>624</v>
      </c>
      <c r="J364" s="296" t="str">
        <f>IF(ISBLANK(INDEX('Policy Characteristics'!D:D,MATCH($C364,'Policy Characteristics'!$C:$C,0))),"",INDEX('Policy Characteristics'!D:D,MATCH($C364,'Policy Characteristics'!$C:$C,0)))</f>
        <v>Subsidy for Electricity Production</v>
      </c>
      <c r="K364" s="293" t="str">
        <f>IF(ISBLANK(INDEX('Policy Characteristics'!E:E,MATCH($C364,'Policy Characteristics'!$C:$C,0))),"",INDEX('Policy Characteristics'!E:E,MATCH($C364,'Policy Characteristics'!$C:$C,0)))</f>
        <v>elec generation subsidy</v>
      </c>
      <c r="L364" s="293">
        <f>IF(ISBLANK(INDEX('Policy Characteristics'!F:F,MATCH($C364,'Policy Characteristics'!$C:$C,0))),"",INDEX('Policy Characteristics'!F:F,MATCH($C364,'Policy Characteristics'!$C:$C,0)))</f>
        <v>0</v>
      </c>
      <c r="M364" s="293">
        <f>IF(ISBLANK(INDEX('Policy Characteristics'!G:G,MATCH($C364,'Policy Characteristics'!$C:$C,0))),"",INDEX('Policy Characteristics'!G:G,MATCH($C364,'Policy Characteristics'!$C:$C,0)))</f>
        <v>60</v>
      </c>
      <c r="N364" s="293">
        <f>IF(ISBLANK(INDEX('Policy Characteristics'!H:H,MATCH($C364,'Policy Characteristics'!$C:$C,0))),"",INDEX('Policy Characteristics'!H:H,MATCH($C364,'Policy Characteristics'!$C:$C,0)))</f>
        <v>1</v>
      </c>
      <c r="O364" s="293" t="str">
        <f>IF(ISBLANK(INDEX('Policy Characteristics'!I:I,MATCH($C364,'Policy Characteristics'!$C:$C,0))),"",INDEX('Policy Characteristics'!I:I,MATCH($C364,'Policy Characteristics'!$C:$C,0)))</f>
        <v>$/MWh</v>
      </c>
      <c r="P364" s="293"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93" t="str">
        <f>IF(ISBLANK(INDEX('Policy Characteristics'!K:K,MATCH($C364,'Policy Characteristics'!$C:$C,0))),"",INDEX('Policy Characteristics'!K:K,MATCH($C364,'Policy Characteristics'!$C:$C,0)))</f>
        <v>electricity-sector-main.html#subsidies</v>
      </c>
      <c r="R364" s="293" t="str">
        <f>IF(ISBLANK(INDEX('Policy Characteristics'!L:L,MATCH($C364,'Policy Characteristics'!$C:$C,0))),"",INDEX('Policy Characteristics'!L:L,MATCH($C364,'Policy Characteristics'!$C:$C,0)))</f>
        <v>subsidy-for-electricity-production.html</v>
      </c>
      <c r="S364" s="299"/>
    </row>
    <row r="365" spans="1:19" x14ac:dyDescent="0.25">
      <c r="A365" s="293" t="str">
        <f>IF(ISBLANK(INDEX('Policy Characteristics'!A:A,MATCH($C365,'Policy Characteristics'!$C:$C,0))),"",INDEX('Policy Characteristics'!A:A,MATCH($C365,'Policy Characteristics'!$C:$C,0)))</f>
        <v>Electricity Supply</v>
      </c>
      <c r="B365" s="294" t="str">
        <f>IF(ISBLANK(INDEX('Policy Characteristics'!B:B,MATCH($C365,'Policy Characteristics'!$C:$C,0))),"",INDEX('Policy Characteristics'!B:B,MATCH($C365,'Policy Characteristics'!$C:$C,0)))</f>
        <v>Subsidy for Electricity Production</v>
      </c>
      <c r="C365" s="293" t="str">
        <f t="shared" si="27"/>
        <v>Subsidy for Elec Production by Fuel</v>
      </c>
      <c r="D365" s="299" t="s">
        <v>694</v>
      </c>
      <c r="E365" s="298" t="s">
        <v>711</v>
      </c>
      <c r="F365" s="298" t="s">
        <v>695</v>
      </c>
      <c r="G365" s="299" t="s">
        <v>714</v>
      </c>
      <c r="H365" s="20">
        <v>1589</v>
      </c>
      <c r="I365" s="295" t="s">
        <v>624</v>
      </c>
      <c r="J365" s="296" t="str">
        <f>IF(ISBLANK(INDEX('Policy Characteristics'!D:D,MATCH($C365,'Policy Characteristics'!$C:$C,0))),"",INDEX('Policy Characteristics'!D:D,MATCH($C365,'Policy Characteristics'!$C:$C,0)))</f>
        <v>Subsidy for Electricity Production</v>
      </c>
      <c r="K365" s="293" t="str">
        <f>IF(ISBLANK(INDEX('Policy Characteristics'!E:E,MATCH($C365,'Policy Characteristics'!$C:$C,0))),"",INDEX('Policy Characteristics'!E:E,MATCH($C365,'Policy Characteristics'!$C:$C,0)))</f>
        <v>elec generation subsidy</v>
      </c>
      <c r="L365" s="293">
        <f>IF(ISBLANK(INDEX('Policy Characteristics'!F:F,MATCH($C365,'Policy Characteristics'!$C:$C,0))),"",INDEX('Policy Characteristics'!F:F,MATCH($C365,'Policy Characteristics'!$C:$C,0)))</f>
        <v>0</v>
      </c>
      <c r="M365" s="293">
        <f>IF(ISBLANK(INDEX('Policy Characteristics'!G:G,MATCH($C365,'Policy Characteristics'!$C:$C,0))),"",INDEX('Policy Characteristics'!G:G,MATCH($C365,'Policy Characteristics'!$C:$C,0)))</f>
        <v>60</v>
      </c>
      <c r="N365" s="293">
        <f>IF(ISBLANK(INDEX('Policy Characteristics'!H:H,MATCH($C365,'Policy Characteristics'!$C:$C,0))),"",INDEX('Policy Characteristics'!H:H,MATCH($C365,'Policy Characteristics'!$C:$C,0)))</f>
        <v>1</v>
      </c>
      <c r="O365" s="293" t="str">
        <f>IF(ISBLANK(INDEX('Policy Characteristics'!I:I,MATCH($C365,'Policy Characteristics'!$C:$C,0))),"",INDEX('Policy Characteristics'!I:I,MATCH($C365,'Policy Characteristics'!$C:$C,0)))</f>
        <v>$/MWh</v>
      </c>
      <c r="P365" s="293"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93" t="str">
        <f>IF(ISBLANK(INDEX('Policy Characteristics'!K:K,MATCH($C365,'Policy Characteristics'!$C:$C,0))),"",INDEX('Policy Characteristics'!K:K,MATCH($C365,'Policy Characteristics'!$C:$C,0)))</f>
        <v>electricity-sector-main.html#subsidies</v>
      </c>
      <c r="R365" s="293" t="str">
        <f>IF(ISBLANK(INDEX('Policy Characteristics'!L:L,MATCH($C365,'Policy Characteristics'!$C:$C,0))),"",INDEX('Policy Characteristics'!L:L,MATCH($C365,'Policy Characteristics'!$C:$C,0)))</f>
        <v>subsidy-for-electricity-production.html</v>
      </c>
      <c r="S365" s="299"/>
    </row>
    <row r="366" spans="1:19" x14ac:dyDescent="0.25">
      <c r="A366" s="293" t="str">
        <f>IF(ISBLANK(INDEX('Policy Characteristics'!A:A,MATCH($C366,'Policy Characteristics'!$C:$C,0))),"",INDEX('Policy Characteristics'!A:A,MATCH($C366,'Policy Characteristics'!$C:$C,0)))</f>
        <v>Electricity Supply</v>
      </c>
      <c r="B366" s="294" t="str">
        <f>IF(ISBLANK(INDEX('Policy Characteristics'!B:B,MATCH($C366,'Policy Characteristics'!$C:$C,0))),"",INDEX('Policy Characteristics'!B:B,MATCH($C366,'Policy Characteristics'!$C:$C,0)))</f>
        <v>Subsidy for Electricity Production</v>
      </c>
      <c r="C366" s="293" t="str">
        <f t="shared" si="27"/>
        <v>Subsidy for Elec Production by Fuel</v>
      </c>
      <c r="D366" s="299" t="s">
        <v>694</v>
      </c>
      <c r="E366" s="298" t="s">
        <v>712</v>
      </c>
      <c r="F366" s="298" t="s">
        <v>695</v>
      </c>
      <c r="G366" s="299"/>
      <c r="H366" s="20">
        <v>1590</v>
      </c>
      <c r="I366" s="297" t="s">
        <v>634</v>
      </c>
      <c r="J366" s="296" t="str">
        <f>IF(ISBLANK(INDEX('Policy Characteristics'!D:D,MATCH($C366,'Policy Characteristics'!$C:$C,0))),"",INDEX('Policy Characteristics'!D:D,MATCH($C366,'Policy Characteristics'!$C:$C,0)))</f>
        <v>Subsidy for Electricity Production</v>
      </c>
      <c r="K366" s="293" t="str">
        <f>IF(ISBLANK(INDEX('Policy Characteristics'!E:E,MATCH($C366,'Policy Characteristics'!$C:$C,0))),"",INDEX('Policy Characteristics'!E:E,MATCH($C366,'Policy Characteristics'!$C:$C,0)))</f>
        <v>elec generation subsidy</v>
      </c>
      <c r="L366" s="293">
        <f>IF(ISBLANK(INDEX('Policy Characteristics'!F:F,MATCH($C366,'Policy Characteristics'!$C:$C,0))),"",INDEX('Policy Characteristics'!F:F,MATCH($C366,'Policy Characteristics'!$C:$C,0)))</f>
        <v>0</v>
      </c>
      <c r="M366" s="293">
        <f>IF(ISBLANK(INDEX('Policy Characteristics'!G:G,MATCH($C366,'Policy Characteristics'!$C:$C,0))),"",INDEX('Policy Characteristics'!G:G,MATCH($C366,'Policy Characteristics'!$C:$C,0)))</f>
        <v>60</v>
      </c>
      <c r="N366" s="293">
        <f>IF(ISBLANK(INDEX('Policy Characteristics'!H:H,MATCH($C366,'Policy Characteristics'!$C:$C,0))),"",INDEX('Policy Characteristics'!H:H,MATCH($C366,'Policy Characteristics'!$C:$C,0)))</f>
        <v>1</v>
      </c>
      <c r="O366" s="293" t="str">
        <f>IF(ISBLANK(INDEX('Policy Characteristics'!I:I,MATCH($C366,'Policy Characteristics'!$C:$C,0))),"",INDEX('Policy Characteristics'!I:I,MATCH($C366,'Policy Characteristics'!$C:$C,0)))</f>
        <v>$/MWh</v>
      </c>
      <c r="P366" s="293"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93" t="str">
        <f>IF(ISBLANK(INDEX('Policy Characteristics'!K:K,MATCH($C366,'Policy Characteristics'!$C:$C,0))),"",INDEX('Policy Characteristics'!K:K,MATCH($C366,'Policy Characteristics'!$C:$C,0)))</f>
        <v>electricity-sector-main.html#subsidies</v>
      </c>
      <c r="R366" s="293" t="str">
        <f>IF(ISBLANK(INDEX('Policy Characteristics'!L:L,MATCH($C366,'Policy Characteristics'!$C:$C,0))),"",INDEX('Policy Characteristics'!L:L,MATCH($C366,'Policy Characteristics'!$C:$C,0)))</f>
        <v>subsidy-for-electricity-production.html</v>
      </c>
      <c r="S366" s="299"/>
    </row>
    <row r="367" spans="1:19" x14ac:dyDescent="0.25">
      <c r="A367" s="293" t="str">
        <f>IF(ISBLANK(INDEX('Policy Characteristics'!A:A,MATCH($C367,'Policy Characteristics'!$C:$C,0))),"",INDEX('Policy Characteristics'!A:A,MATCH($C367,'Policy Characteristics'!$C:$C,0)))</f>
        <v>Electricity Supply</v>
      </c>
      <c r="B367" s="294" t="str">
        <f>IF(ISBLANK(INDEX('Policy Characteristics'!B:B,MATCH($C367,'Policy Characteristics'!$C:$C,0))),"",INDEX('Policy Characteristics'!B:B,MATCH($C367,'Policy Characteristics'!$C:$C,0)))</f>
        <v>Subsidy for Electricity Production</v>
      </c>
      <c r="C367" s="293" t="str">
        <f t="shared" si="27"/>
        <v>Subsidy for Elec Production by Fuel</v>
      </c>
      <c r="D367" s="299" t="s">
        <v>694</v>
      </c>
      <c r="E367" s="298" t="s">
        <v>713</v>
      </c>
      <c r="F367" s="298" t="s">
        <v>695</v>
      </c>
      <c r="G367" s="299" t="s">
        <v>715</v>
      </c>
      <c r="H367" s="20">
        <v>1591</v>
      </c>
      <c r="I367" s="295" t="s">
        <v>624</v>
      </c>
      <c r="J367" s="296" t="str">
        <f>IF(ISBLANK(INDEX('Policy Characteristics'!D:D,MATCH($C367,'Policy Characteristics'!$C:$C,0))),"",INDEX('Policy Characteristics'!D:D,MATCH($C367,'Policy Characteristics'!$C:$C,0)))</f>
        <v>Subsidy for Electricity Production</v>
      </c>
      <c r="K367" s="293" t="str">
        <f>IF(ISBLANK(INDEX('Policy Characteristics'!E:E,MATCH($C367,'Policy Characteristics'!$C:$C,0))),"",INDEX('Policy Characteristics'!E:E,MATCH($C367,'Policy Characteristics'!$C:$C,0)))</f>
        <v>elec generation subsidy</v>
      </c>
      <c r="L367" s="293">
        <f>IF(ISBLANK(INDEX('Policy Characteristics'!F:F,MATCH($C367,'Policy Characteristics'!$C:$C,0))),"",INDEX('Policy Characteristics'!F:F,MATCH($C367,'Policy Characteristics'!$C:$C,0)))</f>
        <v>0</v>
      </c>
      <c r="M367" s="293">
        <f>IF(ISBLANK(INDEX('Policy Characteristics'!G:G,MATCH($C367,'Policy Characteristics'!$C:$C,0))),"",INDEX('Policy Characteristics'!G:G,MATCH($C367,'Policy Characteristics'!$C:$C,0)))</f>
        <v>60</v>
      </c>
      <c r="N367" s="293">
        <f>IF(ISBLANK(INDEX('Policy Characteristics'!H:H,MATCH($C367,'Policy Characteristics'!$C:$C,0))),"",INDEX('Policy Characteristics'!H:H,MATCH($C367,'Policy Characteristics'!$C:$C,0)))</f>
        <v>1</v>
      </c>
      <c r="O367" s="293" t="str">
        <f>IF(ISBLANK(INDEX('Policy Characteristics'!I:I,MATCH($C367,'Policy Characteristics'!$C:$C,0))),"",INDEX('Policy Characteristics'!I:I,MATCH($C367,'Policy Characteristics'!$C:$C,0)))</f>
        <v>$/MWh</v>
      </c>
      <c r="P367" s="293"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93" t="str">
        <f>IF(ISBLANK(INDEX('Policy Characteristics'!K:K,MATCH($C367,'Policy Characteristics'!$C:$C,0))),"",INDEX('Policy Characteristics'!K:K,MATCH($C367,'Policy Characteristics'!$C:$C,0)))</f>
        <v>electricity-sector-main.html#subsidies</v>
      </c>
      <c r="R367" s="293" t="str">
        <f>IF(ISBLANK(INDEX('Policy Characteristics'!L:L,MATCH($C367,'Policy Characteristics'!$C:$C,0))),"",INDEX('Policy Characteristics'!L:L,MATCH($C367,'Policy Characteristics'!$C:$C,0)))</f>
        <v>subsidy-for-electricity-production.html</v>
      </c>
      <c r="S367" s="299"/>
    </row>
    <row r="368" spans="1:19" x14ac:dyDescent="0.25">
      <c r="A368" s="293" t="str">
        <f>IF(ISBLANK(INDEX('Policy Characteristics'!A:A,MATCH($C368,'Policy Characteristics'!$C:$C,0))),"",INDEX('Policy Characteristics'!A:A,MATCH($C368,'Policy Characteristics'!$C:$C,0)))</f>
        <v>Electricity Supply</v>
      </c>
      <c r="B368" s="294" t="str">
        <f>IF(ISBLANK(INDEX('Policy Characteristics'!B:B,MATCH($C368,'Policy Characteristics'!$C:$C,0))),"",INDEX('Policy Characteristics'!B:B,MATCH($C368,'Policy Characteristics'!$C:$C,0)))</f>
        <v>Subsidy for Electricity Production</v>
      </c>
      <c r="C368" s="293" t="str">
        <f t="shared" si="27"/>
        <v>Subsidy for Elec Production by Fuel</v>
      </c>
      <c r="D368" s="299" t="s">
        <v>696</v>
      </c>
      <c r="E368" s="298" t="s">
        <v>711</v>
      </c>
      <c r="F368" s="298" t="s">
        <v>697</v>
      </c>
      <c r="G368" s="299" t="s">
        <v>714</v>
      </c>
      <c r="H368" s="20">
        <v>1592</v>
      </c>
      <c r="I368" s="297" t="s">
        <v>634</v>
      </c>
      <c r="J368" s="296" t="str">
        <f>IF(ISBLANK(INDEX('Policy Characteristics'!D:D,MATCH($C368,'Policy Characteristics'!$C:$C,0))),"",INDEX('Policy Characteristics'!D:D,MATCH($C368,'Policy Characteristics'!$C:$C,0)))</f>
        <v>Subsidy for Electricity Production</v>
      </c>
      <c r="K368" s="293" t="str">
        <f>IF(ISBLANK(INDEX('Policy Characteristics'!E:E,MATCH($C368,'Policy Characteristics'!$C:$C,0))),"",INDEX('Policy Characteristics'!E:E,MATCH($C368,'Policy Characteristics'!$C:$C,0)))</f>
        <v>elec generation subsidy</v>
      </c>
      <c r="L368" s="293">
        <f>IF(ISBLANK(INDEX('Policy Characteristics'!F:F,MATCH($C368,'Policy Characteristics'!$C:$C,0))),"",INDEX('Policy Characteristics'!F:F,MATCH($C368,'Policy Characteristics'!$C:$C,0)))</f>
        <v>0</v>
      </c>
      <c r="M368" s="293">
        <f>IF(ISBLANK(INDEX('Policy Characteristics'!G:G,MATCH($C368,'Policy Characteristics'!$C:$C,0))),"",INDEX('Policy Characteristics'!G:G,MATCH($C368,'Policy Characteristics'!$C:$C,0)))</f>
        <v>60</v>
      </c>
      <c r="N368" s="293">
        <f>IF(ISBLANK(INDEX('Policy Characteristics'!H:H,MATCH($C368,'Policy Characteristics'!$C:$C,0))),"",INDEX('Policy Characteristics'!H:H,MATCH($C368,'Policy Characteristics'!$C:$C,0)))</f>
        <v>1</v>
      </c>
      <c r="O368" s="293" t="str">
        <f>IF(ISBLANK(INDEX('Policy Characteristics'!I:I,MATCH($C368,'Policy Characteristics'!$C:$C,0))),"",INDEX('Policy Characteristics'!I:I,MATCH($C368,'Policy Characteristics'!$C:$C,0)))</f>
        <v>$/MWh</v>
      </c>
      <c r="P368" s="293"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93" t="str">
        <f>IF(ISBLANK(INDEX('Policy Characteristics'!K:K,MATCH($C368,'Policy Characteristics'!$C:$C,0))),"",INDEX('Policy Characteristics'!K:K,MATCH($C368,'Policy Characteristics'!$C:$C,0)))</f>
        <v>electricity-sector-main.html#subsidies</v>
      </c>
      <c r="R368" s="293" t="str">
        <f>IF(ISBLANK(INDEX('Policy Characteristics'!L:L,MATCH($C368,'Policy Characteristics'!$C:$C,0))),"",INDEX('Policy Characteristics'!L:L,MATCH($C368,'Policy Characteristics'!$C:$C,0)))</f>
        <v>subsidy-for-electricity-production.html</v>
      </c>
      <c r="S368" s="299"/>
    </row>
    <row r="369" spans="1:19" x14ac:dyDescent="0.25">
      <c r="A369" s="293" t="str">
        <f>IF(ISBLANK(INDEX('Policy Characteristics'!A:A,MATCH($C369,'Policy Characteristics'!$C:$C,0))),"",INDEX('Policy Characteristics'!A:A,MATCH($C369,'Policy Characteristics'!$C:$C,0)))</f>
        <v>Electricity Supply</v>
      </c>
      <c r="B369" s="294" t="str">
        <f>IF(ISBLANK(INDEX('Policy Characteristics'!B:B,MATCH($C369,'Policy Characteristics'!$C:$C,0))),"",INDEX('Policy Characteristics'!B:B,MATCH($C369,'Policy Characteristics'!$C:$C,0)))</f>
        <v>Subsidy for Electricity Production</v>
      </c>
      <c r="C369" s="293" t="str">
        <f t="shared" si="27"/>
        <v>Subsidy for Elec Production by Fuel</v>
      </c>
      <c r="D369" s="299" t="s">
        <v>696</v>
      </c>
      <c r="E369" s="298" t="s">
        <v>712</v>
      </c>
      <c r="F369" s="298" t="s">
        <v>697</v>
      </c>
      <c r="G369" s="299"/>
      <c r="H369" s="20">
        <v>1593</v>
      </c>
      <c r="I369" s="297" t="s">
        <v>634</v>
      </c>
      <c r="J369" s="296" t="str">
        <f>IF(ISBLANK(INDEX('Policy Characteristics'!D:D,MATCH($C369,'Policy Characteristics'!$C:$C,0))),"",INDEX('Policy Characteristics'!D:D,MATCH($C369,'Policy Characteristics'!$C:$C,0)))</f>
        <v>Subsidy for Electricity Production</v>
      </c>
      <c r="K369" s="293" t="str">
        <f>IF(ISBLANK(INDEX('Policy Characteristics'!E:E,MATCH($C369,'Policy Characteristics'!$C:$C,0))),"",INDEX('Policy Characteristics'!E:E,MATCH($C369,'Policy Characteristics'!$C:$C,0)))</f>
        <v>elec generation subsidy</v>
      </c>
      <c r="L369" s="293">
        <f>IF(ISBLANK(INDEX('Policy Characteristics'!F:F,MATCH($C369,'Policy Characteristics'!$C:$C,0))),"",INDEX('Policy Characteristics'!F:F,MATCH($C369,'Policy Characteristics'!$C:$C,0)))</f>
        <v>0</v>
      </c>
      <c r="M369" s="293">
        <f>IF(ISBLANK(INDEX('Policy Characteristics'!G:G,MATCH($C369,'Policy Characteristics'!$C:$C,0))),"",INDEX('Policy Characteristics'!G:G,MATCH($C369,'Policy Characteristics'!$C:$C,0)))</f>
        <v>60</v>
      </c>
      <c r="N369" s="293">
        <f>IF(ISBLANK(INDEX('Policy Characteristics'!H:H,MATCH($C369,'Policy Characteristics'!$C:$C,0))),"",INDEX('Policy Characteristics'!H:H,MATCH($C369,'Policy Characteristics'!$C:$C,0)))</f>
        <v>1</v>
      </c>
      <c r="O369" s="293" t="str">
        <f>IF(ISBLANK(INDEX('Policy Characteristics'!I:I,MATCH($C369,'Policy Characteristics'!$C:$C,0))),"",INDEX('Policy Characteristics'!I:I,MATCH($C369,'Policy Characteristics'!$C:$C,0)))</f>
        <v>$/MWh</v>
      </c>
      <c r="P369" s="293"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93" t="str">
        <f>IF(ISBLANK(INDEX('Policy Characteristics'!K:K,MATCH($C369,'Policy Characteristics'!$C:$C,0))),"",INDEX('Policy Characteristics'!K:K,MATCH($C369,'Policy Characteristics'!$C:$C,0)))</f>
        <v>electricity-sector-main.html#subsidies</v>
      </c>
      <c r="R369" s="293" t="str">
        <f>IF(ISBLANK(INDEX('Policy Characteristics'!L:L,MATCH($C369,'Policy Characteristics'!$C:$C,0))),"",INDEX('Policy Characteristics'!L:L,MATCH($C369,'Policy Characteristics'!$C:$C,0)))</f>
        <v>subsidy-for-electricity-production.html</v>
      </c>
      <c r="S369" s="299"/>
    </row>
    <row r="370" spans="1:19" x14ac:dyDescent="0.25">
      <c r="A370" s="293" t="str">
        <f>IF(ISBLANK(INDEX('Policy Characteristics'!A:A,MATCH($C370,'Policy Characteristics'!$C:$C,0))),"",INDEX('Policy Characteristics'!A:A,MATCH($C370,'Policy Characteristics'!$C:$C,0)))</f>
        <v>Electricity Supply</v>
      </c>
      <c r="B370" s="294" t="str">
        <f>IF(ISBLANK(INDEX('Policy Characteristics'!B:B,MATCH($C370,'Policy Characteristics'!$C:$C,0))),"",INDEX('Policy Characteristics'!B:B,MATCH($C370,'Policy Characteristics'!$C:$C,0)))</f>
        <v>Subsidy for Electricity Production</v>
      </c>
      <c r="C370" s="293" t="str">
        <f t="shared" si="27"/>
        <v>Subsidy for Elec Production by Fuel</v>
      </c>
      <c r="D370" s="299" t="s">
        <v>696</v>
      </c>
      <c r="E370" s="298" t="s">
        <v>713</v>
      </c>
      <c r="F370" s="298" t="s">
        <v>697</v>
      </c>
      <c r="G370" s="299" t="s">
        <v>715</v>
      </c>
      <c r="H370" s="20">
        <v>1594</v>
      </c>
      <c r="I370" s="297" t="s">
        <v>634</v>
      </c>
      <c r="J370" s="296" t="str">
        <f>IF(ISBLANK(INDEX('Policy Characteristics'!D:D,MATCH($C370,'Policy Characteristics'!$C:$C,0))),"",INDEX('Policy Characteristics'!D:D,MATCH($C370,'Policy Characteristics'!$C:$C,0)))</f>
        <v>Subsidy for Electricity Production</v>
      </c>
      <c r="K370" s="293" t="str">
        <f>IF(ISBLANK(INDEX('Policy Characteristics'!E:E,MATCH($C370,'Policy Characteristics'!$C:$C,0))),"",INDEX('Policy Characteristics'!E:E,MATCH($C370,'Policy Characteristics'!$C:$C,0)))</f>
        <v>elec generation subsidy</v>
      </c>
      <c r="L370" s="293">
        <f>IF(ISBLANK(INDEX('Policy Characteristics'!F:F,MATCH($C370,'Policy Characteristics'!$C:$C,0))),"",INDEX('Policy Characteristics'!F:F,MATCH($C370,'Policy Characteristics'!$C:$C,0)))</f>
        <v>0</v>
      </c>
      <c r="M370" s="293">
        <f>IF(ISBLANK(INDEX('Policy Characteristics'!G:G,MATCH($C370,'Policy Characteristics'!$C:$C,0))),"",INDEX('Policy Characteristics'!G:G,MATCH($C370,'Policy Characteristics'!$C:$C,0)))</f>
        <v>60</v>
      </c>
      <c r="N370" s="293">
        <f>IF(ISBLANK(INDEX('Policy Characteristics'!H:H,MATCH($C370,'Policy Characteristics'!$C:$C,0))),"",INDEX('Policy Characteristics'!H:H,MATCH($C370,'Policy Characteristics'!$C:$C,0)))</f>
        <v>1</v>
      </c>
      <c r="O370" s="293" t="str">
        <f>IF(ISBLANK(INDEX('Policy Characteristics'!I:I,MATCH($C370,'Policy Characteristics'!$C:$C,0))),"",INDEX('Policy Characteristics'!I:I,MATCH($C370,'Policy Characteristics'!$C:$C,0)))</f>
        <v>$/MWh</v>
      </c>
      <c r="P370" s="293"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93" t="str">
        <f>IF(ISBLANK(INDEX('Policy Characteristics'!K:K,MATCH($C370,'Policy Characteristics'!$C:$C,0))),"",INDEX('Policy Characteristics'!K:K,MATCH($C370,'Policy Characteristics'!$C:$C,0)))</f>
        <v>electricity-sector-main.html#subsidies</v>
      </c>
      <c r="R370" s="293" t="str">
        <f>IF(ISBLANK(INDEX('Policy Characteristics'!L:L,MATCH($C370,'Policy Characteristics'!$C:$C,0))),"",INDEX('Policy Characteristics'!L:L,MATCH($C370,'Policy Characteristics'!$C:$C,0)))</f>
        <v>subsidy-for-electricity-production.html</v>
      </c>
      <c r="S370" s="299"/>
    </row>
    <row r="371" spans="1:19" x14ac:dyDescent="0.25">
      <c r="A371" s="293" t="str">
        <f>IF(ISBLANK(INDEX('Policy Characteristics'!A:A,MATCH($C371,'Policy Characteristics'!$C:$C,0))),"",INDEX('Policy Characteristics'!A:A,MATCH($C371,'Policy Characteristics'!$C:$C,0)))</f>
        <v>Electricity Supply</v>
      </c>
      <c r="B371" s="294" t="str">
        <f>IF(ISBLANK(INDEX('Policy Characteristics'!B:B,MATCH($C371,'Policy Characteristics'!$C:$C,0))),"",INDEX('Policy Characteristics'!B:B,MATCH($C371,'Policy Characteristics'!$C:$C,0)))</f>
        <v>Subsidy for Electricity Production</v>
      </c>
      <c r="C371" s="293" t="str">
        <f t="shared" si="27"/>
        <v>Subsidy for Elec Production by Fuel</v>
      </c>
      <c r="D371" s="299" t="s">
        <v>698</v>
      </c>
      <c r="E371" s="298" t="s">
        <v>711</v>
      </c>
      <c r="F371" s="298" t="s">
        <v>699</v>
      </c>
      <c r="G371" s="299" t="s">
        <v>714</v>
      </c>
      <c r="H371" s="20">
        <v>1595</v>
      </c>
      <c r="I371" s="297" t="s">
        <v>634</v>
      </c>
      <c r="J371" s="296" t="str">
        <f>IF(ISBLANK(INDEX('Policy Characteristics'!D:D,MATCH($C371,'Policy Characteristics'!$C:$C,0))),"",INDEX('Policy Characteristics'!D:D,MATCH($C371,'Policy Characteristics'!$C:$C,0)))</f>
        <v>Subsidy for Electricity Production</v>
      </c>
      <c r="K371" s="293" t="str">
        <f>IF(ISBLANK(INDEX('Policy Characteristics'!E:E,MATCH($C371,'Policy Characteristics'!$C:$C,0))),"",INDEX('Policy Characteristics'!E:E,MATCH($C371,'Policy Characteristics'!$C:$C,0)))</f>
        <v>elec generation subsidy</v>
      </c>
      <c r="L371" s="293">
        <f>IF(ISBLANK(INDEX('Policy Characteristics'!F:F,MATCH($C371,'Policy Characteristics'!$C:$C,0))),"",INDEX('Policy Characteristics'!F:F,MATCH($C371,'Policy Characteristics'!$C:$C,0)))</f>
        <v>0</v>
      </c>
      <c r="M371" s="293">
        <f>IF(ISBLANK(INDEX('Policy Characteristics'!G:G,MATCH($C371,'Policy Characteristics'!$C:$C,0))),"",INDEX('Policy Characteristics'!G:G,MATCH($C371,'Policy Characteristics'!$C:$C,0)))</f>
        <v>60</v>
      </c>
      <c r="N371" s="293">
        <f>IF(ISBLANK(INDEX('Policy Characteristics'!H:H,MATCH($C371,'Policy Characteristics'!$C:$C,0))),"",INDEX('Policy Characteristics'!H:H,MATCH($C371,'Policy Characteristics'!$C:$C,0)))</f>
        <v>1</v>
      </c>
      <c r="O371" s="293" t="str">
        <f>IF(ISBLANK(INDEX('Policy Characteristics'!I:I,MATCH($C371,'Policy Characteristics'!$C:$C,0))),"",INDEX('Policy Characteristics'!I:I,MATCH($C371,'Policy Characteristics'!$C:$C,0)))</f>
        <v>$/MWh</v>
      </c>
      <c r="P371" s="293"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93" t="str">
        <f>IF(ISBLANK(INDEX('Policy Characteristics'!K:K,MATCH($C371,'Policy Characteristics'!$C:$C,0))),"",INDEX('Policy Characteristics'!K:K,MATCH($C371,'Policy Characteristics'!$C:$C,0)))</f>
        <v>electricity-sector-main.html#subsidies</v>
      </c>
      <c r="R371" s="293" t="str">
        <f>IF(ISBLANK(INDEX('Policy Characteristics'!L:L,MATCH($C371,'Policy Characteristics'!$C:$C,0))),"",INDEX('Policy Characteristics'!L:L,MATCH($C371,'Policy Characteristics'!$C:$C,0)))</f>
        <v>subsidy-for-electricity-production.html</v>
      </c>
      <c r="S371" s="299"/>
    </row>
    <row r="372" spans="1:19" x14ac:dyDescent="0.25">
      <c r="A372" s="293" t="str">
        <f>IF(ISBLANK(INDEX('Policy Characteristics'!A:A,MATCH($C372,'Policy Characteristics'!$C:$C,0))),"",INDEX('Policy Characteristics'!A:A,MATCH($C372,'Policy Characteristics'!$C:$C,0)))</f>
        <v>Electricity Supply</v>
      </c>
      <c r="B372" s="294" t="str">
        <f>IF(ISBLANK(INDEX('Policy Characteristics'!B:B,MATCH($C372,'Policy Characteristics'!$C:$C,0))),"",INDEX('Policy Characteristics'!B:B,MATCH($C372,'Policy Characteristics'!$C:$C,0)))</f>
        <v>Subsidy for Electricity Production</v>
      </c>
      <c r="C372" s="293" t="str">
        <f t="shared" si="27"/>
        <v>Subsidy for Elec Production by Fuel</v>
      </c>
      <c r="D372" s="299" t="s">
        <v>698</v>
      </c>
      <c r="E372" s="298" t="s">
        <v>712</v>
      </c>
      <c r="F372" s="298" t="s">
        <v>699</v>
      </c>
      <c r="G372" s="299"/>
      <c r="H372" s="20">
        <v>1596</v>
      </c>
      <c r="I372" s="297" t="s">
        <v>634</v>
      </c>
      <c r="J372" s="296" t="str">
        <f>IF(ISBLANK(INDEX('Policy Characteristics'!D:D,MATCH($C372,'Policy Characteristics'!$C:$C,0))),"",INDEX('Policy Characteristics'!D:D,MATCH($C372,'Policy Characteristics'!$C:$C,0)))</f>
        <v>Subsidy for Electricity Production</v>
      </c>
      <c r="K372" s="293" t="str">
        <f>IF(ISBLANK(INDEX('Policy Characteristics'!E:E,MATCH($C372,'Policy Characteristics'!$C:$C,0))),"",INDEX('Policy Characteristics'!E:E,MATCH($C372,'Policy Characteristics'!$C:$C,0)))</f>
        <v>elec generation subsidy</v>
      </c>
      <c r="L372" s="293">
        <f>IF(ISBLANK(INDEX('Policy Characteristics'!F:F,MATCH($C372,'Policy Characteristics'!$C:$C,0))),"",INDEX('Policy Characteristics'!F:F,MATCH($C372,'Policy Characteristics'!$C:$C,0)))</f>
        <v>0</v>
      </c>
      <c r="M372" s="293">
        <f>IF(ISBLANK(INDEX('Policy Characteristics'!G:G,MATCH($C372,'Policy Characteristics'!$C:$C,0))),"",INDEX('Policy Characteristics'!G:G,MATCH($C372,'Policy Characteristics'!$C:$C,0)))</f>
        <v>60</v>
      </c>
      <c r="N372" s="293">
        <f>IF(ISBLANK(INDEX('Policy Characteristics'!H:H,MATCH($C372,'Policy Characteristics'!$C:$C,0))),"",INDEX('Policy Characteristics'!H:H,MATCH($C372,'Policy Characteristics'!$C:$C,0)))</f>
        <v>1</v>
      </c>
      <c r="O372" s="293" t="str">
        <f>IF(ISBLANK(INDEX('Policy Characteristics'!I:I,MATCH($C372,'Policy Characteristics'!$C:$C,0))),"",INDEX('Policy Characteristics'!I:I,MATCH($C372,'Policy Characteristics'!$C:$C,0)))</f>
        <v>$/MWh</v>
      </c>
      <c r="P372" s="293"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93" t="str">
        <f>IF(ISBLANK(INDEX('Policy Characteristics'!K:K,MATCH($C372,'Policy Characteristics'!$C:$C,0))),"",INDEX('Policy Characteristics'!K:K,MATCH($C372,'Policy Characteristics'!$C:$C,0)))</f>
        <v>electricity-sector-main.html#subsidies</v>
      </c>
      <c r="R372" s="293" t="str">
        <f>IF(ISBLANK(INDEX('Policy Characteristics'!L:L,MATCH($C372,'Policy Characteristics'!$C:$C,0))),"",INDEX('Policy Characteristics'!L:L,MATCH($C372,'Policy Characteristics'!$C:$C,0)))</f>
        <v>subsidy-for-electricity-production.html</v>
      </c>
      <c r="S372" s="299"/>
    </row>
    <row r="373" spans="1:19" x14ac:dyDescent="0.25">
      <c r="A373" s="293" t="str">
        <f>IF(ISBLANK(INDEX('Policy Characteristics'!A:A,MATCH($C373,'Policy Characteristics'!$C:$C,0))),"",INDEX('Policy Characteristics'!A:A,MATCH($C373,'Policy Characteristics'!$C:$C,0)))</f>
        <v>Electricity Supply</v>
      </c>
      <c r="B373" s="294" t="str">
        <f>IF(ISBLANK(INDEX('Policy Characteristics'!B:B,MATCH($C373,'Policy Characteristics'!$C:$C,0))),"",INDEX('Policy Characteristics'!B:B,MATCH($C373,'Policy Characteristics'!$C:$C,0)))</f>
        <v>Subsidy for Electricity Production</v>
      </c>
      <c r="C373" s="293" t="str">
        <f t="shared" si="27"/>
        <v>Subsidy for Elec Production by Fuel</v>
      </c>
      <c r="D373" s="299" t="s">
        <v>698</v>
      </c>
      <c r="E373" s="298" t="s">
        <v>713</v>
      </c>
      <c r="F373" s="298" t="s">
        <v>699</v>
      </c>
      <c r="G373" s="299" t="s">
        <v>715</v>
      </c>
      <c r="H373" s="20">
        <v>1597</v>
      </c>
      <c r="I373" s="297" t="s">
        <v>634</v>
      </c>
      <c r="J373" s="296" t="str">
        <f>IF(ISBLANK(INDEX('Policy Characteristics'!D:D,MATCH($C373,'Policy Characteristics'!$C:$C,0))),"",INDEX('Policy Characteristics'!D:D,MATCH($C373,'Policy Characteristics'!$C:$C,0)))</f>
        <v>Subsidy for Electricity Production</v>
      </c>
      <c r="K373" s="293" t="str">
        <f>IF(ISBLANK(INDEX('Policy Characteristics'!E:E,MATCH($C373,'Policy Characteristics'!$C:$C,0))),"",INDEX('Policy Characteristics'!E:E,MATCH($C373,'Policy Characteristics'!$C:$C,0)))</f>
        <v>elec generation subsidy</v>
      </c>
      <c r="L373" s="293">
        <f>IF(ISBLANK(INDEX('Policy Characteristics'!F:F,MATCH($C373,'Policy Characteristics'!$C:$C,0))),"",INDEX('Policy Characteristics'!F:F,MATCH($C373,'Policy Characteristics'!$C:$C,0)))</f>
        <v>0</v>
      </c>
      <c r="M373" s="293">
        <f>IF(ISBLANK(INDEX('Policy Characteristics'!G:G,MATCH($C373,'Policy Characteristics'!$C:$C,0))),"",INDEX('Policy Characteristics'!G:G,MATCH($C373,'Policy Characteristics'!$C:$C,0)))</f>
        <v>60</v>
      </c>
      <c r="N373" s="293">
        <f>IF(ISBLANK(INDEX('Policy Characteristics'!H:H,MATCH($C373,'Policy Characteristics'!$C:$C,0))),"",INDEX('Policy Characteristics'!H:H,MATCH($C373,'Policy Characteristics'!$C:$C,0)))</f>
        <v>1</v>
      </c>
      <c r="O373" s="293" t="str">
        <f>IF(ISBLANK(INDEX('Policy Characteristics'!I:I,MATCH($C373,'Policy Characteristics'!$C:$C,0))),"",INDEX('Policy Characteristics'!I:I,MATCH($C373,'Policy Characteristics'!$C:$C,0)))</f>
        <v>$/MWh</v>
      </c>
      <c r="P373" s="293"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93" t="str">
        <f>IF(ISBLANK(INDEX('Policy Characteristics'!K:K,MATCH($C373,'Policy Characteristics'!$C:$C,0))),"",INDEX('Policy Characteristics'!K:K,MATCH($C373,'Policy Characteristics'!$C:$C,0)))</f>
        <v>electricity-sector-main.html#subsidies</v>
      </c>
      <c r="R373" s="293" t="str">
        <f>IF(ISBLANK(INDEX('Policy Characteristics'!L:L,MATCH($C373,'Policy Characteristics'!$C:$C,0))),"",INDEX('Policy Characteristics'!L:L,MATCH($C373,'Policy Characteristics'!$C:$C,0)))</f>
        <v>subsidy-for-electricity-production.html</v>
      </c>
      <c r="S373" s="299"/>
    </row>
    <row r="374" spans="1:19" x14ac:dyDescent="0.25">
      <c r="A374" s="293" t="str">
        <f>IF(ISBLANK(INDEX('Policy Characteristics'!A:A,MATCH($C374,'Policy Characteristics'!$C:$C,0))),"",INDEX('Policy Characteristics'!A:A,MATCH($C374,'Policy Characteristics'!$C:$C,0)))</f>
        <v>Electricity Supply</v>
      </c>
      <c r="B374" s="294" t="str">
        <f>IF(ISBLANK(INDEX('Policy Characteristics'!B:B,MATCH($C374,'Policy Characteristics'!$C:$C,0))),"",INDEX('Policy Characteristics'!B:B,MATCH($C374,'Policy Characteristics'!$C:$C,0)))</f>
        <v>Subsidy for Electricity Production</v>
      </c>
      <c r="C374" s="293" t="str">
        <f t="shared" si="27"/>
        <v>Subsidy for Elec Production by Fuel</v>
      </c>
      <c r="D374" s="299" t="s">
        <v>700</v>
      </c>
      <c r="E374" s="298" t="s">
        <v>711</v>
      </c>
      <c r="F374" s="298" t="s">
        <v>701</v>
      </c>
      <c r="G374" s="299" t="s">
        <v>714</v>
      </c>
      <c r="H374" s="20">
        <v>701</v>
      </c>
      <c r="I374" s="297" t="s">
        <v>634</v>
      </c>
      <c r="J374" s="296" t="str">
        <f>IF(ISBLANK(INDEX('Policy Characteristics'!D:D,MATCH($C374,'Policy Characteristics'!$C:$C,0))),"",INDEX('Policy Characteristics'!D:D,MATCH($C374,'Policy Characteristics'!$C:$C,0)))</f>
        <v>Subsidy for Electricity Production</v>
      </c>
      <c r="K374" s="293" t="str">
        <f>IF(ISBLANK(INDEX('Policy Characteristics'!E:E,MATCH($C374,'Policy Characteristics'!$C:$C,0))),"",INDEX('Policy Characteristics'!E:E,MATCH($C374,'Policy Characteristics'!$C:$C,0)))</f>
        <v>elec generation subsidy</v>
      </c>
      <c r="L374" s="293">
        <f>IF(ISBLANK(INDEX('Policy Characteristics'!F:F,MATCH($C374,'Policy Characteristics'!$C:$C,0))),"",INDEX('Policy Characteristics'!F:F,MATCH($C374,'Policy Characteristics'!$C:$C,0)))</f>
        <v>0</v>
      </c>
      <c r="M374" s="293">
        <f>IF(ISBLANK(INDEX('Policy Characteristics'!G:G,MATCH($C374,'Policy Characteristics'!$C:$C,0))),"",INDEX('Policy Characteristics'!G:G,MATCH($C374,'Policy Characteristics'!$C:$C,0)))</f>
        <v>60</v>
      </c>
      <c r="N374" s="293">
        <f>IF(ISBLANK(INDEX('Policy Characteristics'!H:H,MATCH($C374,'Policy Characteristics'!$C:$C,0))),"",INDEX('Policy Characteristics'!H:H,MATCH($C374,'Policy Characteristics'!$C:$C,0)))</f>
        <v>1</v>
      </c>
      <c r="O374" s="293" t="str">
        <f>IF(ISBLANK(INDEX('Policy Characteristics'!I:I,MATCH($C374,'Policy Characteristics'!$C:$C,0))),"",INDEX('Policy Characteristics'!I:I,MATCH($C374,'Policy Characteristics'!$C:$C,0)))</f>
        <v>$/MWh</v>
      </c>
      <c r="P374" s="293"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93" t="str">
        <f>IF(ISBLANK(INDEX('Policy Characteristics'!K:K,MATCH($C374,'Policy Characteristics'!$C:$C,0))),"",INDEX('Policy Characteristics'!K:K,MATCH($C374,'Policy Characteristics'!$C:$C,0)))</f>
        <v>electricity-sector-main.html#subsidies</v>
      </c>
      <c r="R374" s="293" t="str">
        <f>IF(ISBLANK(INDEX('Policy Characteristics'!L:L,MATCH($C374,'Policy Characteristics'!$C:$C,0))),"",INDEX('Policy Characteristics'!L:L,MATCH($C374,'Policy Characteristics'!$C:$C,0)))</f>
        <v>subsidy-for-electricity-production.html</v>
      </c>
      <c r="S374" s="299"/>
    </row>
    <row r="375" spans="1:19" x14ac:dyDescent="0.25">
      <c r="A375" s="293" t="str">
        <f>IF(ISBLANK(INDEX('Policy Characteristics'!A:A,MATCH($C375,'Policy Characteristics'!$C:$C,0))),"",INDEX('Policy Characteristics'!A:A,MATCH($C375,'Policy Characteristics'!$C:$C,0)))</f>
        <v>Electricity Supply</v>
      </c>
      <c r="B375" s="294" t="str">
        <f>IF(ISBLANK(INDEX('Policy Characteristics'!B:B,MATCH($C375,'Policy Characteristics'!$C:$C,0))),"",INDEX('Policy Characteristics'!B:B,MATCH($C375,'Policy Characteristics'!$C:$C,0)))</f>
        <v>Subsidy for Electricity Production</v>
      </c>
      <c r="C375" s="293" t="str">
        <f t="shared" si="27"/>
        <v>Subsidy for Elec Production by Fuel</v>
      </c>
      <c r="D375" s="299" t="s">
        <v>700</v>
      </c>
      <c r="E375" s="298" t="s">
        <v>712</v>
      </c>
      <c r="F375" s="298" t="s">
        <v>701</v>
      </c>
      <c r="G375" s="299"/>
      <c r="H375" s="20">
        <v>1579</v>
      </c>
      <c r="I375" s="297" t="s">
        <v>634</v>
      </c>
      <c r="J375" s="296" t="str">
        <f>IF(ISBLANK(INDEX('Policy Characteristics'!D:D,MATCH($C375,'Policy Characteristics'!$C:$C,0))),"",INDEX('Policy Characteristics'!D:D,MATCH($C375,'Policy Characteristics'!$C:$C,0)))</f>
        <v>Subsidy for Electricity Production</v>
      </c>
      <c r="K375" s="293" t="str">
        <f>IF(ISBLANK(INDEX('Policy Characteristics'!E:E,MATCH($C375,'Policy Characteristics'!$C:$C,0))),"",INDEX('Policy Characteristics'!E:E,MATCH($C375,'Policy Characteristics'!$C:$C,0)))</f>
        <v>elec generation subsidy</v>
      </c>
      <c r="L375" s="293">
        <f>IF(ISBLANK(INDEX('Policy Characteristics'!F:F,MATCH($C375,'Policy Characteristics'!$C:$C,0))),"",INDEX('Policy Characteristics'!F:F,MATCH($C375,'Policy Characteristics'!$C:$C,0)))</f>
        <v>0</v>
      </c>
      <c r="M375" s="293">
        <f>IF(ISBLANK(INDEX('Policy Characteristics'!G:G,MATCH($C375,'Policy Characteristics'!$C:$C,0))),"",INDEX('Policy Characteristics'!G:G,MATCH($C375,'Policy Characteristics'!$C:$C,0)))</f>
        <v>60</v>
      </c>
      <c r="N375" s="293">
        <f>IF(ISBLANK(INDEX('Policy Characteristics'!H:H,MATCH($C375,'Policy Characteristics'!$C:$C,0))),"",INDEX('Policy Characteristics'!H:H,MATCH($C375,'Policy Characteristics'!$C:$C,0)))</f>
        <v>1</v>
      </c>
      <c r="O375" s="293" t="str">
        <f>IF(ISBLANK(INDEX('Policy Characteristics'!I:I,MATCH($C375,'Policy Characteristics'!$C:$C,0))),"",INDEX('Policy Characteristics'!I:I,MATCH($C375,'Policy Characteristics'!$C:$C,0)))</f>
        <v>$/MWh</v>
      </c>
      <c r="P375" s="293"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93" t="str">
        <f>IF(ISBLANK(INDEX('Policy Characteristics'!K:K,MATCH($C375,'Policy Characteristics'!$C:$C,0))),"",INDEX('Policy Characteristics'!K:K,MATCH($C375,'Policy Characteristics'!$C:$C,0)))</f>
        <v>electricity-sector-main.html#subsidies</v>
      </c>
      <c r="R375" s="293" t="str">
        <f>IF(ISBLANK(INDEX('Policy Characteristics'!L:L,MATCH($C375,'Policy Characteristics'!$C:$C,0))),"",INDEX('Policy Characteristics'!L:L,MATCH($C375,'Policy Characteristics'!$C:$C,0)))</f>
        <v>subsidy-for-electricity-production.html</v>
      </c>
      <c r="S375" s="299"/>
    </row>
    <row r="376" spans="1:19" x14ac:dyDescent="0.25">
      <c r="A376" s="293" t="str">
        <f>IF(ISBLANK(INDEX('Policy Characteristics'!A:A,MATCH($C376,'Policy Characteristics'!$C:$C,0))),"",INDEX('Policy Characteristics'!A:A,MATCH($C376,'Policy Characteristics'!$C:$C,0)))</f>
        <v>Electricity Supply</v>
      </c>
      <c r="B376" s="294" t="str">
        <f>IF(ISBLANK(INDEX('Policy Characteristics'!B:B,MATCH($C376,'Policy Characteristics'!$C:$C,0))),"",INDEX('Policy Characteristics'!B:B,MATCH($C376,'Policy Characteristics'!$C:$C,0)))</f>
        <v>Subsidy for Electricity Production</v>
      </c>
      <c r="C376" s="293" t="str">
        <f t="shared" si="27"/>
        <v>Subsidy for Elec Production by Fuel</v>
      </c>
      <c r="D376" s="299" t="s">
        <v>700</v>
      </c>
      <c r="E376" s="298" t="s">
        <v>713</v>
      </c>
      <c r="F376" s="298" t="s">
        <v>701</v>
      </c>
      <c r="G376" s="299" t="s">
        <v>715</v>
      </c>
      <c r="H376" s="20">
        <v>1580</v>
      </c>
      <c r="I376" s="297" t="s">
        <v>634</v>
      </c>
      <c r="J376" s="296" t="str">
        <f>IF(ISBLANK(INDEX('Policy Characteristics'!D:D,MATCH($C376,'Policy Characteristics'!$C:$C,0))),"",INDEX('Policy Characteristics'!D:D,MATCH($C376,'Policy Characteristics'!$C:$C,0)))</f>
        <v>Subsidy for Electricity Production</v>
      </c>
      <c r="K376" s="293" t="str">
        <f>IF(ISBLANK(INDEX('Policy Characteristics'!E:E,MATCH($C376,'Policy Characteristics'!$C:$C,0))),"",INDEX('Policy Characteristics'!E:E,MATCH($C376,'Policy Characteristics'!$C:$C,0)))</f>
        <v>elec generation subsidy</v>
      </c>
      <c r="L376" s="293">
        <f>IF(ISBLANK(INDEX('Policy Characteristics'!F:F,MATCH($C376,'Policy Characteristics'!$C:$C,0))),"",INDEX('Policy Characteristics'!F:F,MATCH($C376,'Policy Characteristics'!$C:$C,0)))</f>
        <v>0</v>
      </c>
      <c r="M376" s="293">
        <f>IF(ISBLANK(INDEX('Policy Characteristics'!G:G,MATCH($C376,'Policy Characteristics'!$C:$C,0))),"",INDEX('Policy Characteristics'!G:G,MATCH($C376,'Policy Characteristics'!$C:$C,0)))</f>
        <v>60</v>
      </c>
      <c r="N376" s="293">
        <f>IF(ISBLANK(INDEX('Policy Characteristics'!H:H,MATCH($C376,'Policy Characteristics'!$C:$C,0))),"",INDEX('Policy Characteristics'!H:H,MATCH($C376,'Policy Characteristics'!$C:$C,0)))</f>
        <v>1</v>
      </c>
      <c r="O376" s="293" t="str">
        <f>IF(ISBLANK(INDEX('Policy Characteristics'!I:I,MATCH($C376,'Policy Characteristics'!$C:$C,0))),"",INDEX('Policy Characteristics'!I:I,MATCH($C376,'Policy Characteristics'!$C:$C,0)))</f>
        <v>$/MWh</v>
      </c>
      <c r="P376" s="293"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93" t="str">
        <f>IF(ISBLANK(INDEX('Policy Characteristics'!K:K,MATCH($C376,'Policy Characteristics'!$C:$C,0))),"",INDEX('Policy Characteristics'!K:K,MATCH($C376,'Policy Characteristics'!$C:$C,0)))</f>
        <v>electricity-sector-main.html#subsidies</v>
      </c>
      <c r="R376" s="293" t="str">
        <f>IF(ISBLANK(INDEX('Policy Characteristics'!L:L,MATCH($C376,'Policy Characteristics'!$C:$C,0))),"",INDEX('Policy Characteristics'!L:L,MATCH($C376,'Policy Characteristics'!$C:$C,0)))</f>
        <v>subsidy-for-electricity-production.html</v>
      </c>
      <c r="S376" s="299"/>
    </row>
    <row r="377" spans="1:19" x14ac:dyDescent="0.25">
      <c r="A377" s="293" t="str">
        <f>IF(ISBLANK(INDEX('Policy Characteristics'!A:A,MATCH($C377,'Policy Characteristics'!$C:$C,0))),"",INDEX('Policy Characteristics'!A:A,MATCH($C377,'Policy Characteristics'!$C:$C,0)))</f>
        <v>Electricity Supply</v>
      </c>
      <c r="B377" s="294" t="str">
        <f>IF(ISBLANK(INDEX('Policy Characteristics'!B:B,MATCH($C377,'Policy Characteristics'!$C:$C,0))),"",INDEX('Policy Characteristics'!B:B,MATCH($C377,'Policy Characteristics'!$C:$C,0)))</f>
        <v>Subsidy for Electricity Production</v>
      </c>
      <c r="C377" s="293" t="str">
        <f t="shared" si="27"/>
        <v>Subsidy for Elec Production by Fuel</v>
      </c>
      <c r="D377" s="299" t="s">
        <v>703</v>
      </c>
      <c r="E377" s="298" t="s">
        <v>711</v>
      </c>
      <c r="F377" s="299" t="s">
        <v>704</v>
      </c>
      <c r="G377" s="299" t="s">
        <v>714</v>
      </c>
      <c r="H377" s="20">
        <v>184</v>
      </c>
      <c r="I377" s="295" t="s">
        <v>624</v>
      </c>
      <c r="J377" s="296" t="str">
        <f>IF(ISBLANK(INDEX('Policy Characteristics'!D:D,MATCH($C377,'Policy Characteristics'!$C:$C,0))),"",INDEX('Policy Characteristics'!D:D,MATCH($C377,'Policy Characteristics'!$C:$C,0)))</f>
        <v>Subsidy for Electricity Production</v>
      </c>
      <c r="K377" s="293" t="str">
        <f>IF(ISBLANK(INDEX('Policy Characteristics'!E:E,MATCH($C377,'Policy Characteristics'!$C:$C,0))),"",INDEX('Policy Characteristics'!E:E,MATCH($C377,'Policy Characteristics'!$C:$C,0)))</f>
        <v>elec generation subsidy</v>
      </c>
      <c r="L377" s="293">
        <f>IF(ISBLANK(INDEX('Policy Characteristics'!F:F,MATCH($C377,'Policy Characteristics'!$C:$C,0))),"",INDEX('Policy Characteristics'!F:F,MATCH($C377,'Policy Characteristics'!$C:$C,0)))</f>
        <v>0</v>
      </c>
      <c r="M377" s="293">
        <f>IF(ISBLANK(INDEX('Policy Characteristics'!G:G,MATCH($C377,'Policy Characteristics'!$C:$C,0))),"",INDEX('Policy Characteristics'!G:G,MATCH($C377,'Policy Characteristics'!$C:$C,0)))</f>
        <v>60</v>
      </c>
      <c r="N377" s="293">
        <f>IF(ISBLANK(INDEX('Policy Characteristics'!H:H,MATCH($C377,'Policy Characteristics'!$C:$C,0))),"",INDEX('Policy Characteristics'!H:H,MATCH($C377,'Policy Characteristics'!$C:$C,0)))</f>
        <v>1</v>
      </c>
      <c r="O377" s="293" t="str">
        <f>IF(ISBLANK(INDEX('Policy Characteristics'!I:I,MATCH($C377,'Policy Characteristics'!$C:$C,0))),"",INDEX('Policy Characteristics'!I:I,MATCH($C377,'Policy Characteristics'!$C:$C,0)))</f>
        <v>$/MWh</v>
      </c>
      <c r="P377" s="293"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93" t="str">
        <f>IF(ISBLANK(INDEX('Policy Characteristics'!K:K,MATCH($C377,'Policy Characteristics'!$C:$C,0))),"",INDEX('Policy Characteristics'!K:K,MATCH($C377,'Policy Characteristics'!$C:$C,0)))</f>
        <v>electricity-sector-main.html#subsidies</v>
      </c>
      <c r="R377" s="293" t="str">
        <f>IF(ISBLANK(INDEX('Policy Characteristics'!L:L,MATCH($C377,'Policy Characteristics'!$C:$C,0))),"",INDEX('Policy Characteristics'!L:L,MATCH($C377,'Policy Characteristics'!$C:$C,0)))</f>
        <v>subsidy-for-electricity-production.html</v>
      </c>
      <c r="S377" s="299"/>
    </row>
    <row r="378" spans="1:19" x14ac:dyDescent="0.25">
      <c r="A378" s="293" t="str">
        <f>IF(ISBLANK(INDEX('Policy Characteristics'!A:A,MATCH($C378,'Policy Characteristics'!$C:$C,0))),"",INDEX('Policy Characteristics'!A:A,MATCH($C378,'Policy Characteristics'!$C:$C,0)))</f>
        <v>Electricity Supply</v>
      </c>
      <c r="B378" s="294" t="str">
        <f>IF(ISBLANK(INDEX('Policy Characteristics'!B:B,MATCH($C378,'Policy Characteristics'!$C:$C,0))),"",INDEX('Policy Characteristics'!B:B,MATCH($C378,'Policy Characteristics'!$C:$C,0)))</f>
        <v>Subsidy for Electricity Production</v>
      </c>
      <c r="C378" s="293" t="str">
        <f t="shared" si="27"/>
        <v>Subsidy for Elec Production by Fuel</v>
      </c>
      <c r="D378" s="299" t="s">
        <v>703</v>
      </c>
      <c r="E378" s="298" t="s">
        <v>712</v>
      </c>
      <c r="F378" s="299" t="s">
        <v>704</v>
      </c>
      <c r="G378" s="299"/>
      <c r="H378" s="20">
        <v>1581</v>
      </c>
      <c r="I378" s="297" t="s">
        <v>634</v>
      </c>
      <c r="J378" s="296" t="str">
        <f>IF(ISBLANK(INDEX('Policy Characteristics'!D:D,MATCH($C378,'Policy Characteristics'!$C:$C,0))),"",INDEX('Policy Characteristics'!D:D,MATCH($C378,'Policy Characteristics'!$C:$C,0)))</f>
        <v>Subsidy for Electricity Production</v>
      </c>
      <c r="K378" s="293" t="str">
        <f>IF(ISBLANK(INDEX('Policy Characteristics'!E:E,MATCH($C378,'Policy Characteristics'!$C:$C,0))),"",INDEX('Policy Characteristics'!E:E,MATCH($C378,'Policy Characteristics'!$C:$C,0)))</f>
        <v>elec generation subsidy</v>
      </c>
      <c r="L378" s="293">
        <f>IF(ISBLANK(INDEX('Policy Characteristics'!F:F,MATCH($C378,'Policy Characteristics'!$C:$C,0))),"",INDEX('Policy Characteristics'!F:F,MATCH($C378,'Policy Characteristics'!$C:$C,0)))</f>
        <v>0</v>
      </c>
      <c r="M378" s="293">
        <f>IF(ISBLANK(INDEX('Policy Characteristics'!G:G,MATCH($C378,'Policy Characteristics'!$C:$C,0))),"",INDEX('Policy Characteristics'!G:G,MATCH($C378,'Policy Characteristics'!$C:$C,0)))</f>
        <v>60</v>
      </c>
      <c r="N378" s="293">
        <f>IF(ISBLANK(INDEX('Policy Characteristics'!H:H,MATCH($C378,'Policy Characteristics'!$C:$C,0))),"",INDEX('Policy Characteristics'!H:H,MATCH($C378,'Policy Characteristics'!$C:$C,0)))</f>
        <v>1</v>
      </c>
      <c r="O378" s="293" t="str">
        <f>IF(ISBLANK(INDEX('Policy Characteristics'!I:I,MATCH($C378,'Policy Characteristics'!$C:$C,0))),"",INDEX('Policy Characteristics'!I:I,MATCH($C378,'Policy Characteristics'!$C:$C,0)))</f>
        <v>$/MWh</v>
      </c>
      <c r="P378" s="293"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93" t="str">
        <f>IF(ISBLANK(INDEX('Policy Characteristics'!K:K,MATCH($C378,'Policy Characteristics'!$C:$C,0))),"",INDEX('Policy Characteristics'!K:K,MATCH($C378,'Policy Characteristics'!$C:$C,0)))</f>
        <v>electricity-sector-main.html#subsidies</v>
      </c>
      <c r="R378" s="293" t="str">
        <f>IF(ISBLANK(INDEX('Policy Characteristics'!L:L,MATCH($C378,'Policy Characteristics'!$C:$C,0))),"",INDEX('Policy Characteristics'!L:L,MATCH($C378,'Policy Characteristics'!$C:$C,0)))</f>
        <v>subsidy-for-electricity-production.html</v>
      </c>
      <c r="S378" s="299"/>
    </row>
    <row r="379" spans="1:19" x14ac:dyDescent="0.25">
      <c r="A379" s="293" t="str">
        <f>IF(ISBLANK(INDEX('Policy Characteristics'!A:A,MATCH($C379,'Policy Characteristics'!$C:$C,0))),"",INDEX('Policy Characteristics'!A:A,MATCH($C379,'Policy Characteristics'!$C:$C,0)))</f>
        <v>Electricity Supply</v>
      </c>
      <c r="B379" s="294" t="str">
        <f>IF(ISBLANK(INDEX('Policy Characteristics'!B:B,MATCH($C379,'Policy Characteristics'!$C:$C,0))),"",INDEX('Policy Characteristics'!B:B,MATCH($C379,'Policy Characteristics'!$C:$C,0)))</f>
        <v>Subsidy for Electricity Production</v>
      </c>
      <c r="C379" s="293" t="str">
        <f t="shared" si="27"/>
        <v>Subsidy for Elec Production by Fuel</v>
      </c>
      <c r="D379" s="299" t="s">
        <v>703</v>
      </c>
      <c r="E379" s="298" t="s">
        <v>713</v>
      </c>
      <c r="F379" s="299" t="s">
        <v>704</v>
      </c>
      <c r="G379" s="299" t="s">
        <v>715</v>
      </c>
      <c r="H379" s="20">
        <v>1582</v>
      </c>
      <c r="I379" s="295" t="s">
        <v>624</v>
      </c>
      <c r="J379" s="296" t="str">
        <f>IF(ISBLANK(INDEX('Policy Characteristics'!D:D,MATCH($C379,'Policy Characteristics'!$C:$C,0))),"",INDEX('Policy Characteristics'!D:D,MATCH($C379,'Policy Characteristics'!$C:$C,0)))</f>
        <v>Subsidy for Electricity Production</v>
      </c>
      <c r="K379" s="293" t="str">
        <f>IF(ISBLANK(INDEX('Policy Characteristics'!E:E,MATCH($C379,'Policy Characteristics'!$C:$C,0))),"",INDEX('Policy Characteristics'!E:E,MATCH($C379,'Policy Characteristics'!$C:$C,0)))</f>
        <v>elec generation subsidy</v>
      </c>
      <c r="L379" s="293">
        <f>IF(ISBLANK(INDEX('Policy Characteristics'!F:F,MATCH($C379,'Policy Characteristics'!$C:$C,0))),"",INDEX('Policy Characteristics'!F:F,MATCH($C379,'Policy Characteristics'!$C:$C,0)))</f>
        <v>0</v>
      </c>
      <c r="M379" s="293">
        <f>IF(ISBLANK(INDEX('Policy Characteristics'!G:G,MATCH($C379,'Policy Characteristics'!$C:$C,0))),"",INDEX('Policy Characteristics'!G:G,MATCH($C379,'Policy Characteristics'!$C:$C,0)))</f>
        <v>60</v>
      </c>
      <c r="N379" s="293">
        <f>IF(ISBLANK(INDEX('Policy Characteristics'!H:H,MATCH($C379,'Policy Characteristics'!$C:$C,0))),"",INDEX('Policy Characteristics'!H:H,MATCH($C379,'Policy Characteristics'!$C:$C,0)))</f>
        <v>1</v>
      </c>
      <c r="O379" s="293" t="str">
        <f>IF(ISBLANK(INDEX('Policy Characteristics'!I:I,MATCH($C379,'Policy Characteristics'!$C:$C,0))),"",INDEX('Policy Characteristics'!I:I,MATCH($C379,'Policy Characteristics'!$C:$C,0)))</f>
        <v>$/MWh</v>
      </c>
      <c r="P379" s="293"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93" t="str">
        <f>IF(ISBLANK(INDEX('Policy Characteristics'!K:K,MATCH($C379,'Policy Characteristics'!$C:$C,0))),"",INDEX('Policy Characteristics'!K:K,MATCH($C379,'Policy Characteristics'!$C:$C,0)))</f>
        <v>electricity-sector-main.html#subsidies</v>
      </c>
      <c r="R379" s="293" t="str">
        <f>IF(ISBLANK(INDEX('Policy Characteristics'!L:L,MATCH($C379,'Policy Characteristics'!$C:$C,0))),"",INDEX('Policy Characteristics'!L:L,MATCH($C379,'Policy Characteristics'!$C:$C,0)))</f>
        <v>subsidy-for-electricity-production.html</v>
      </c>
      <c r="S379" s="299"/>
    </row>
    <row r="380" spans="1:19" x14ac:dyDescent="0.25">
      <c r="A380" s="293" t="str">
        <f>IF(ISBLANK(INDEX('Policy Characteristics'!A:A,MATCH($C380,'Policy Characteristics'!$C:$C,0))),"",INDEX('Policy Characteristics'!A:A,MATCH($C380,'Policy Characteristics'!$C:$C,0)))</f>
        <v>Electricity Supply</v>
      </c>
      <c r="B380" s="294" t="str">
        <f>IF(ISBLANK(INDEX('Policy Characteristics'!B:B,MATCH($C380,'Policy Characteristics'!$C:$C,0))),"",INDEX('Policy Characteristics'!B:B,MATCH($C380,'Policy Characteristics'!$C:$C,0)))</f>
        <v>Subsidy for Electricity Production</v>
      </c>
      <c r="C380" s="293" t="str">
        <f t="shared" si="27"/>
        <v>Subsidy for Elec Production by Fuel</v>
      </c>
      <c r="D380" s="299" t="s">
        <v>705</v>
      </c>
      <c r="E380" s="298" t="s">
        <v>711</v>
      </c>
      <c r="F380" s="299" t="s">
        <v>706</v>
      </c>
      <c r="G380" s="299" t="s">
        <v>714</v>
      </c>
      <c r="H380" s="20">
        <v>702</v>
      </c>
      <c r="I380" s="297" t="s">
        <v>634</v>
      </c>
      <c r="J380" s="296" t="str">
        <f>IF(ISBLANK(INDEX('Policy Characteristics'!D:D,MATCH($C380,'Policy Characteristics'!$C:$C,0))),"",INDEX('Policy Characteristics'!D:D,MATCH($C380,'Policy Characteristics'!$C:$C,0)))</f>
        <v>Subsidy for Electricity Production</v>
      </c>
      <c r="K380" s="293" t="str">
        <f>IF(ISBLANK(INDEX('Policy Characteristics'!E:E,MATCH($C380,'Policy Characteristics'!$C:$C,0))),"",INDEX('Policy Characteristics'!E:E,MATCH($C380,'Policy Characteristics'!$C:$C,0)))</f>
        <v>elec generation subsidy</v>
      </c>
      <c r="L380" s="293">
        <f>IF(ISBLANK(INDEX('Policy Characteristics'!F:F,MATCH($C380,'Policy Characteristics'!$C:$C,0))),"",INDEX('Policy Characteristics'!F:F,MATCH($C380,'Policy Characteristics'!$C:$C,0)))</f>
        <v>0</v>
      </c>
      <c r="M380" s="293">
        <f>IF(ISBLANK(INDEX('Policy Characteristics'!G:G,MATCH($C380,'Policy Characteristics'!$C:$C,0))),"",INDEX('Policy Characteristics'!G:G,MATCH($C380,'Policy Characteristics'!$C:$C,0)))</f>
        <v>60</v>
      </c>
      <c r="N380" s="293">
        <f>IF(ISBLANK(INDEX('Policy Characteristics'!H:H,MATCH($C380,'Policy Characteristics'!$C:$C,0))),"",INDEX('Policy Characteristics'!H:H,MATCH($C380,'Policy Characteristics'!$C:$C,0)))</f>
        <v>1</v>
      </c>
      <c r="O380" s="293" t="str">
        <f>IF(ISBLANK(INDEX('Policy Characteristics'!I:I,MATCH($C380,'Policy Characteristics'!$C:$C,0))),"",INDEX('Policy Characteristics'!I:I,MATCH($C380,'Policy Characteristics'!$C:$C,0)))</f>
        <v>$/MWh</v>
      </c>
      <c r="P380" s="293"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93" t="str">
        <f>IF(ISBLANK(INDEX('Policy Characteristics'!K:K,MATCH($C380,'Policy Characteristics'!$C:$C,0))),"",INDEX('Policy Characteristics'!K:K,MATCH($C380,'Policy Characteristics'!$C:$C,0)))</f>
        <v>electricity-sector-main.html#subsidies</v>
      </c>
      <c r="R380" s="293" t="str">
        <f>IF(ISBLANK(INDEX('Policy Characteristics'!L:L,MATCH($C380,'Policy Characteristics'!$C:$C,0))),"",INDEX('Policy Characteristics'!L:L,MATCH($C380,'Policy Characteristics'!$C:$C,0)))</f>
        <v>subsidy-for-electricity-production.html</v>
      </c>
      <c r="S380" s="299"/>
    </row>
    <row r="381" spans="1:19" x14ac:dyDescent="0.25">
      <c r="A381" s="293" t="str">
        <f>IF(ISBLANK(INDEX('Policy Characteristics'!A:A,MATCH($C381,'Policy Characteristics'!$C:$C,0))),"",INDEX('Policy Characteristics'!A:A,MATCH($C381,'Policy Characteristics'!$C:$C,0)))</f>
        <v>Electricity Supply</v>
      </c>
      <c r="B381" s="294" t="str">
        <f>IF(ISBLANK(INDEX('Policy Characteristics'!B:B,MATCH($C381,'Policy Characteristics'!$C:$C,0))),"",INDEX('Policy Characteristics'!B:B,MATCH($C381,'Policy Characteristics'!$C:$C,0)))</f>
        <v>Subsidy for Electricity Production</v>
      </c>
      <c r="C381" s="293" t="str">
        <f t="shared" si="27"/>
        <v>Subsidy for Elec Production by Fuel</v>
      </c>
      <c r="D381" s="299" t="s">
        <v>705</v>
      </c>
      <c r="E381" s="298" t="s">
        <v>712</v>
      </c>
      <c r="F381" s="299" t="s">
        <v>706</v>
      </c>
      <c r="G381" s="299"/>
      <c r="H381" s="20">
        <v>1583</v>
      </c>
      <c r="I381" s="297" t="s">
        <v>634</v>
      </c>
      <c r="J381" s="296" t="str">
        <f>IF(ISBLANK(INDEX('Policy Characteristics'!D:D,MATCH($C381,'Policy Characteristics'!$C:$C,0))),"",INDEX('Policy Characteristics'!D:D,MATCH($C381,'Policy Characteristics'!$C:$C,0)))</f>
        <v>Subsidy for Electricity Production</v>
      </c>
      <c r="K381" s="293" t="str">
        <f>IF(ISBLANK(INDEX('Policy Characteristics'!E:E,MATCH($C381,'Policy Characteristics'!$C:$C,0))),"",INDEX('Policy Characteristics'!E:E,MATCH($C381,'Policy Characteristics'!$C:$C,0)))</f>
        <v>elec generation subsidy</v>
      </c>
      <c r="L381" s="293">
        <f>IF(ISBLANK(INDEX('Policy Characteristics'!F:F,MATCH($C381,'Policy Characteristics'!$C:$C,0))),"",INDEX('Policy Characteristics'!F:F,MATCH($C381,'Policy Characteristics'!$C:$C,0)))</f>
        <v>0</v>
      </c>
      <c r="M381" s="293">
        <f>IF(ISBLANK(INDEX('Policy Characteristics'!G:G,MATCH($C381,'Policy Characteristics'!$C:$C,0))),"",INDEX('Policy Characteristics'!G:G,MATCH($C381,'Policy Characteristics'!$C:$C,0)))</f>
        <v>60</v>
      </c>
      <c r="N381" s="293">
        <f>IF(ISBLANK(INDEX('Policy Characteristics'!H:H,MATCH($C381,'Policy Characteristics'!$C:$C,0))),"",INDEX('Policy Characteristics'!H:H,MATCH($C381,'Policy Characteristics'!$C:$C,0)))</f>
        <v>1</v>
      </c>
      <c r="O381" s="293" t="str">
        <f>IF(ISBLANK(INDEX('Policy Characteristics'!I:I,MATCH($C381,'Policy Characteristics'!$C:$C,0))),"",INDEX('Policy Characteristics'!I:I,MATCH($C381,'Policy Characteristics'!$C:$C,0)))</f>
        <v>$/MWh</v>
      </c>
      <c r="P381" s="293"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93" t="str">
        <f>IF(ISBLANK(INDEX('Policy Characteristics'!K:K,MATCH($C381,'Policy Characteristics'!$C:$C,0))),"",INDEX('Policy Characteristics'!K:K,MATCH($C381,'Policy Characteristics'!$C:$C,0)))</f>
        <v>electricity-sector-main.html#subsidies</v>
      </c>
      <c r="R381" s="293" t="str">
        <f>IF(ISBLANK(INDEX('Policy Characteristics'!L:L,MATCH($C381,'Policy Characteristics'!$C:$C,0))),"",INDEX('Policy Characteristics'!L:L,MATCH($C381,'Policy Characteristics'!$C:$C,0)))</f>
        <v>subsidy-for-electricity-production.html</v>
      </c>
      <c r="S381" s="299"/>
    </row>
    <row r="382" spans="1:19" x14ac:dyDescent="0.25">
      <c r="A382" s="293" t="str">
        <f>IF(ISBLANK(INDEX('Policy Characteristics'!A:A,MATCH($C382,'Policy Characteristics'!$C:$C,0))),"",INDEX('Policy Characteristics'!A:A,MATCH($C382,'Policy Characteristics'!$C:$C,0)))</f>
        <v>Electricity Supply</v>
      </c>
      <c r="B382" s="294" t="str">
        <f>IF(ISBLANK(INDEX('Policy Characteristics'!B:B,MATCH($C382,'Policy Characteristics'!$C:$C,0))),"",INDEX('Policy Characteristics'!B:B,MATCH($C382,'Policy Characteristics'!$C:$C,0)))</f>
        <v>Subsidy for Electricity Production</v>
      </c>
      <c r="C382" s="293" t="str">
        <f t="shared" si="27"/>
        <v>Subsidy for Elec Production by Fuel</v>
      </c>
      <c r="D382" s="299" t="s">
        <v>705</v>
      </c>
      <c r="E382" s="298" t="s">
        <v>713</v>
      </c>
      <c r="F382" s="299" t="s">
        <v>706</v>
      </c>
      <c r="G382" s="299" t="s">
        <v>715</v>
      </c>
      <c r="H382" s="20">
        <v>1584</v>
      </c>
      <c r="I382" s="297" t="s">
        <v>634</v>
      </c>
      <c r="J382" s="296" t="str">
        <f>IF(ISBLANK(INDEX('Policy Characteristics'!D:D,MATCH($C382,'Policy Characteristics'!$C:$C,0))),"",INDEX('Policy Characteristics'!D:D,MATCH($C382,'Policy Characteristics'!$C:$C,0)))</f>
        <v>Subsidy for Electricity Production</v>
      </c>
      <c r="K382" s="293" t="str">
        <f>IF(ISBLANK(INDEX('Policy Characteristics'!E:E,MATCH($C382,'Policy Characteristics'!$C:$C,0))),"",INDEX('Policy Characteristics'!E:E,MATCH($C382,'Policy Characteristics'!$C:$C,0)))</f>
        <v>elec generation subsidy</v>
      </c>
      <c r="L382" s="293">
        <f>IF(ISBLANK(INDEX('Policy Characteristics'!F:F,MATCH($C382,'Policy Characteristics'!$C:$C,0))),"",INDEX('Policy Characteristics'!F:F,MATCH($C382,'Policy Characteristics'!$C:$C,0)))</f>
        <v>0</v>
      </c>
      <c r="M382" s="293">
        <f>IF(ISBLANK(INDEX('Policy Characteristics'!G:G,MATCH($C382,'Policy Characteristics'!$C:$C,0))),"",INDEX('Policy Characteristics'!G:G,MATCH($C382,'Policy Characteristics'!$C:$C,0)))</f>
        <v>60</v>
      </c>
      <c r="N382" s="293">
        <f>IF(ISBLANK(INDEX('Policy Characteristics'!H:H,MATCH($C382,'Policy Characteristics'!$C:$C,0))),"",INDEX('Policy Characteristics'!H:H,MATCH($C382,'Policy Characteristics'!$C:$C,0)))</f>
        <v>1</v>
      </c>
      <c r="O382" s="293" t="str">
        <f>IF(ISBLANK(INDEX('Policy Characteristics'!I:I,MATCH($C382,'Policy Characteristics'!$C:$C,0))),"",INDEX('Policy Characteristics'!I:I,MATCH($C382,'Policy Characteristics'!$C:$C,0)))</f>
        <v>$/MWh</v>
      </c>
      <c r="P382" s="293"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93" t="str">
        <f>IF(ISBLANK(INDEX('Policy Characteristics'!K:K,MATCH($C382,'Policy Characteristics'!$C:$C,0))),"",INDEX('Policy Characteristics'!K:K,MATCH($C382,'Policy Characteristics'!$C:$C,0)))</f>
        <v>electricity-sector-main.html#subsidies</v>
      </c>
      <c r="R382" s="293" t="str">
        <f>IF(ISBLANK(INDEX('Policy Characteristics'!L:L,MATCH($C382,'Policy Characteristics'!$C:$C,0))),"",INDEX('Policy Characteristics'!L:L,MATCH($C382,'Policy Characteristics'!$C:$C,0)))</f>
        <v>subsidy-for-electricity-production.html</v>
      </c>
      <c r="S382" s="299"/>
    </row>
    <row r="383" spans="1:19" x14ac:dyDescent="0.25">
      <c r="A383" s="293" t="str">
        <f>IF(ISBLANK(INDEX('Policy Characteristics'!A:A,MATCH($C383,'Policy Characteristics'!$C:$C,0))),"",INDEX('Policy Characteristics'!A:A,MATCH($C383,'Policy Characteristics'!$C:$C,0)))</f>
        <v>Electricity Supply</v>
      </c>
      <c r="B383" s="294" t="str">
        <f>IF(ISBLANK(INDEX('Policy Characteristics'!B:B,MATCH($C383,'Policy Characteristics'!$C:$C,0))),"",INDEX('Policy Characteristics'!B:B,MATCH($C383,'Policy Characteristics'!$C:$C,0)))</f>
        <v>Subsidy for Electricity Production</v>
      </c>
      <c r="C383" s="293" t="str">
        <f t="shared" si="27"/>
        <v>Subsidy for Elec Production by Fuel</v>
      </c>
      <c r="D383" s="299" t="s">
        <v>707</v>
      </c>
      <c r="E383" s="298" t="s">
        <v>711</v>
      </c>
      <c r="F383" s="299" t="s">
        <v>708</v>
      </c>
      <c r="G383" s="299" t="s">
        <v>714</v>
      </c>
      <c r="H383" s="20">
        <v>703</v>
      </c>
      <c r="I383" s="297" t="s">
        <v>634</v>
      </c>
      <c r="J383" s="296" t="str">
        <f>IF(ISBLANK(INDEX('Policy Characteristics'!D:D,MATCH($C383,'Policy Characteristics'!$C:$C,0))),"",INDEX('Policy Characteristics'!D:D,MATCH($C383,'Policy Characteristics'!$C:$C,0)))</f>
        <v>Subsidy for Electricity Production</v>
      </c>
      <c r="K383" s="293" t="str">
        <f>IF(ISBLANK(INDEX('Policy Characteristics'!E:E,MATCH($C383,'Policy Characteristics'!$C:$C,0))),"",INDEX('Policy Characteristics'!E:E,MATCH($C383,'Policy Characteristics'!$C:$C,0)))</f>
        <v>elec generation subsidy</v>
      </c>
      <c r="L383" s="293">
        <f>IF(ISBLANK(INDEX('Policy Characteristics'!F:F,MATCH($C383,'Policy Characteristics'!$C:$C,0))),"",INDEX('Policy Characteristics'!F:F,MATCH($C383,'Policy Characteristics'!$C:$C,0)))</f>
        <v>0</v>
      </c>
      <c r="M383" s="293">
        <f>IF(ISBLANK(INDEX('Policy Characteristics'!G:G,MATCH($C383,'Policy Characteristics'!$C:$C,0))),"",INDEX('Policy Characteristics'!G:G,MATCH($C383,'Policy Characteristics'!$C:$C,0)))</f>
        <v>60</v>
      </c>
      <c r="N383" s="293">
        <f>IF(ISBLANK(INDEX('Policy Characteristics'!H:H,MATCH($C383,'Policy Characteristics'!$C:$C,0))),"",INDEX('Policy Characteristics'!H:H,MATCH($C383,'Policy Characteristics'!$C:$C,0)))</f>
        <v>1</v>
      </c>
      <c r="O383" s="293" t="str">
        <f>IF(ISBLANK(INDEX('Policy Characteristics'!I:I,MATCH($C383,'Policy Characteristics'!$C:$C,0))),"",INDEX('Policy Characteristics'!I:I,MATCH($C383,'Policy Characteristics'!$C:$C,0)))</f>
        <v>$/MWh</v>
      </c>
      <c r="P383" s="293"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93" t="str">
        <f>IF(ISBLANK(INDEX('Policy Characteristics'!K:K,MATCH($C383,'Policy Characteristics'!$C:$C,0))),"",INDEX('Policy Characteristics'!K:K,MATCH($C383,'Policy Characteristics'!$C:$C,0)))</f>
        <v>electricity-sector-main.html#subsidies</v>
      </c>
      <c r="R383" s="293" t="str">
        <f>IF(ISBLANK(INDEX('Policy Characteristics'!L:L,MATCH($C383,'Policy Characteristics'!$C:$C,0))),"",INDEX('Policy Characteristics'!L:L,MATCH($C383,'Policy Characteristics'!$C:$C,0)))</f>
        <v>subsidy-for-electricity-production.html</v>
      </c>
      <c r="S383" s="299"/>
    </row>
    <row r="384" spans="1:19" x14ac:dyDescent="0.25">
      <c r="A384" s="293" t="str">
        <f>IF(ISBLANK(INDEX('Policy Characteristics'!A:A,MATCH($C384,'Policy Characteristics'!$C:$C,0))),"",INDEX('Policy Characteristics'!A:A,MATCH($C384,'Policy Characteristics'!$C:$C,0)))</f>
        <v>Electricity Supply</v>
      </c>
      <c r="B384" s="294" t="str">
        <f>IF(ISBLANK(INDEX('Policy Characteristics'!B:B,MATCH($C384,'Policy Characteristics'!$C:$C,0))),"",INDEX('Policy Characteristics'!B:B,MATCH($C384,'Policy Characteristics'!$C:$C,0)))</f>
        <v>Subsidy for Electricity Production</v>
      </c>
      <c r="C384" s="293" t="str">
        <f t="shared" si="27"/>
        <v>Subsidy for Elec Production by Fuel</v>
      </c>
      <c r="D384" s="299" t="s">
        <v>707</v>
      </c>
      <c r="E384" s="298" t="s">
        <v>712</v>
      </c>
      <c r="F384" s="299" t="s">
        <v>708</v>
      </c>
      <c r="G384" s="299"/>
      <c r="H384" s="20">
        <v>1585</v>
      </c>
      <c r="I384" s="297" t="s">
        <v>634</v>
      </c>
      <c r="J384" s="296" t="str">
        <f>IF(ISBLANK(INDEX('Policy Characteristics'!D:D,MATCH($C384,'Policy Characteristics'!$C:$C,0))),"",INDEX('Policy Characteristics'!D:D,MATCH($C384,'Policy Characteristics'!$C:$C,0)))</f>
        <v>Subsidy for Electricity Production</v>
      </c>
      <c r="K384" s="293" t="str">
        <f>IF(ISBLANK(INDEX('Policy Characteristics'!E:E,MATCH($C384,'Policy Characteristics'!$C:$C,0))),"",INDEX('Policy Characteristics'!E:E,MATCH($C384,'Policy Characteristics'!$C:$C,0)))</f>
        <v>elec generation subsidy</v>
      </c>
      <c r="L384" s="293">
        <f>IF(ISBLANK(INDEX('Policy Characteristics'!F:F,MATCH($C384,'Policy Characteristics'!$C:$C,0))),"",INDEX('Policy Characteristics'!F:F,MATCH($C384,'Policy Characteristics'!$C:$C,0)))</f>
        <v>0</v>
      </c>
      <c r="M384" s="293">
        <f>IF(ISBLANK(INDEX('Policy Characteristics'!G:G,MATCH($C384,'Policy Characteristics'!$C:$C,0))),"",INDEX('Policy Characteristics'!G:G,MATCH($C384,'Policy Characteristics'!$C:$C,0)))</f>
        <v>60</v>
      </c>
      <c r="N384" s="293">
        <f>IF(ISBLANK(INDEX('Policy Characteristics'!H:H,MATCH($C384,'Policy Characteristics'!$C:$C,0))),"",INDEX('Policy Characteristics'!H:H,MATCH($C384,'Policy Characteristics'!$C:$C,0)))</f>
        <v>1</v>
      </c>
      <c r="O384" s="293" t="str">
        <f>IF(ISBLANK(INDEX('Policy Characteristics'!I:I,MATCH($C384,'Policy Characteristics'!$C:$C,0))),"",INDEX('Policy Characteristics'!I:I,MATCH($C384,'Policy Characteristics'!$C:$C,0)))</f>
        <v>$/MWh</v>
      </c>
      <c r="P384" s="293"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93" t="str">
        <f>IF(ISBLANK(INDEX('Policy Characteristics'!K:K,MATCH($C384,'Policy Characteristics'!$C:$C,0))),"",INDEX('Policy Characteristics'!K:K,MATCH($C384,'Policy Characteristics'!$C:$C,0)))</f>
        <v>electricity-sector-main.html#subsidies</v>
      </c>
      <c r="R384" s="293" t="str">
        <f>IF(ISBLANK(INDEX('Policy Characteristics'!L:L,MATCH($C384,'Policy Characteristics'!$C:$C,0))),"",INDEX('Policy Characteristics'!L:L,MATCH($C384,'Policy Characteristics'!$C:$C,0)))</f>
        <v>subsidy-for-electricity-production.html</v>
      </c>
      <c r="S384" s="299"/>
    </row>
    <row r="385" spans="1:19" x14ac:dyDescent="0.25">
      <c r="A385" s="293" t="str">
        <f>IF(ISBLANK(INDEX('Policy Characteristics'!A:A,MATCH($C385,'Policy Characteristics'!$C:$C,0))),"",INDEX('Policy Characteristics'!A:A,MATCH($C385,'Policy Characteristics'!$C:$C,0)))</f>
        <v>Electricity Supply</v>
      </c>
      <c r="B385" s="294" t="str">
        <f>IF(ISBLANK(INDEX('Policy Characteristics'!B:B,MATCH($C385,'Policy Characteristics'!$C:$C,0))),"",INDEX('Policy Characteristics'!B:B,MATCH($C385,'Policy Characteristics'!$C:$C,0)))</f>
        <v>Subsidy for Electricity Production</v>
      </c>
      <c r="C385" s="293" t="str">
        <f t="shared" si="27"/>
        <v>Subsidy for Elec Production by Fuel</v>
      </c>
      <c r="D385" s="299" t="s">
        <v>707</v>
      </c>
      <c r="E385" s="298" t="s">
        <v>713</v>
      </c>
      <c r="F385" s="299" t="s">
        <v>708</v>
      </c>
      <c r="G385" s="299" t="s">
        <v>715</v>
      </c>
      <c r="H385" s="20">
        <v>1586</v>
      </c>
      <c r="I385" s="297" t="s">
        <v>634</v>
      </c>
      <c r="J385" s="296" t="str">
        <f>IF(ISBLANK(INDEX('Policy Characteristics'!D:D,MATCH($C385,'Policy Characteristics'!$C:$C,0))),"",INDEX('Policy Characteristics'!D:D,MATCH($C385,'Policy Characteristics'!$C:$C,0)))</f>
        <v>Subsidy for Electricity Production</v>
      </c>
      <c r="K385" s="293" t="str">
        <f>IF(ISBLANK(INDEX('Policy Characteristics'!E:E,MATCH($C385,'Policy Characteristics'!$C:$C,0))),"",INDEX('Policy Characteristics'!E:E,MATCH($C385,'Policy Characteristics'!$C:$C,0)))</f>
        <v>elec generation subsidy</v>
      </c>
      <c r="L385" s="293">
        <f>IF(ISBLANK(INDEX('Policy Characteristics'!F:F,MATCH($C385,'Policy Characteristics'!$C:$C,0))),"",INDEX('Policy Characteristics'!F:F,MATCH($C385,'Policy Characteristics'!$C:$C,0)))</f>
        <v>0</v>
      </c>
      <c r="M385" s="293">
        <f>IF(ISBLANK(INDEX('Policy Characteristics'!G:G,MATCH($C385,'Policy Characteristics'!$C:$C,0))),"",INDEX('Policy Characteristics'!G:G,MATCH($C385,'Policy Characteristics'!$C:$C,0)))</f>
        <v>60</v>
      </c>
      <c r="N385" s="293">
        <f>IF(ISBLANK(INDEX('Policy Characteristics'!H:H,MATCH($C385,'Policy Characteristics'!$C:$C,0))),"",INDEX('Policy Characteristics'!H:H,MATCH($C385,'Policy Characteristics'!$C:$C,0)))</f>
        <v>1</v>
      </c>
      <c r="O385" s="293" t="str">
        <f>IF(ISBLANK(INDEX('Policy Characteristics'!I:I,MATCH($C385,'Policy Characteristics'!$C:$C,0))),"",INDEX('Policy Characteristics'!I:I,MATCH($C385,'Policy Characteristics'!$C:$C,0)))</f>
        <v>$/MWh</v>
      </c>
      <c r="P385" s="293"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93" t="str">
        <f>IF(ISBLANK(INDEX('Policy Characteristics'!K:K,MATCH($C385,'Policy Characteristics'!$C:$C,0))),"",INDEX('Policy Characteristics'!K:K,MATCH($C385,'Policy Characteristics'!$C:$C,0)))</f>
        <v>electricity-sector-main.html#subsidies</v>
      </c>
      <c r="R385" s="293" t="str">
        <f>IF(ISBLANK(INDEX('Policy Characteristics'!L:L,MATCH($C385,'Policy Characteristics'!$C:$C,0))),"",INDEX('Policy Characteristics'!L:L,MATCH($C385,'Policy Characteristics'!$C:$C,0)))</f>
        <v>subsidy-for-electricity-production.html</v>
      </c>
      <c r="S385" s="299"/>
    </row>
    <row r="386" spans="1:19" x14ac:dyDescent="0.25">
      <c r="A386" s="293" t="str">
        <f>IF(ISBLANK(INDEX('Policy Characteristics'!A:A,MATCH($C386,'Policy Characteristics'!$C:$C,0))),"",INDEX('Policy Characteristics'!A:A,MATCH($C386,'Policy Characteristics'!$C:$C,0)))</f>
        <v>Electricity Supply</v>
      </c>
      <c r="B386" s="294" t="str">
        <f>IF(ISBLANK(INDEX('Policy Characteristics'!B:B,MATCH($C386,'Policy Characteristics'!$C:$C,0))),"",INDEX('Policy Characteristics'!B:B,MATCH($C386,'Policy Characteristics'!$C:$C,0)))</f>
        <v>Subsidy for Electricity Production</v>
      </c>
      <c r="C386" s="293" t="str">
        <f t="shared" si="27"/>
        <v>Subsidy for Elec Production by Fuel</v>
      </c>
      <c r="D386" s="299" t="s">
        <v>709</v>
      </c>
      <c r="E386" s="298" t="s">
        <v>711</v>
      </c>
      <c r="F386" s="299" t="s">
        <v>710</v>
      </c>
      <c r="G386" s="299" t="s">
        <v>714</v>
      </c>
      <c r="H386" s="20">
        <v>704</v>
      </c>
      <c r="I386" s="297" t="s">
        <v>634</v>
      </c>
      <c r="J386" s="296" t="str">
        <f>IF(ISBLANK(INDEX('Policy Characteristics'!D:D,MATCH($C386,'Policy Characteristics'!$C:$C,0))),"",INDEX('Policy Characteristics'!D:D,MATCH($C386,'Policy Characteristics'!$C:$C,0)))</f>
        <v>Subsidy for Electricity Production</v>
      </c>
      <c r="K386" s="293" t="str">
        <f>IF(ISBLANK(INDEX('Policy Characteristics'!E:E,MATCH($C386,'Policy Characteristics'!$C:$C,0))),"",INDEX('Policy Characteristics'!E:E,MATCH($C386,'Policy Characteristics'!$C:$C,0)))</f>
        <v>elec generation subsidy</v>
      </c>
      <c r="L386" s="293">
        <f>IF(ISBLANK(INDEX('Policy Characteristics'!F:F,MATCH($C386,'Policy Characteristics'!$C:$C,0))),"",INDEX('Policy Characteristics'!F:F,MATCH($C386,'Policy Characteristics'!$C:$C,0)))</f>
        <v>0</v>
      </c>
      <c r="M386" s="293">
        <f>IF(ISBLANK(INDEX('Policy Characteristics'!G:G,MATCH($C386,'Policy Characteristics'!$C:$C,0))),"",INDEX('Policy Characteristics'!G:G,MATCH($C386,'Policy Characteristics'!$C:$C,0)))</f>
        <v>60</v>
      </c>
      <c r="N386" s="293">
        <f>IF(ISBLANK(INDEX('Policy Characteristics'!H:H,MATCH($C386,'Policy Characteristics'!$C:$C,0))),"",INDEX('Policy Characteristics'!H:H,MATCH($C386,'Policy Characteristics'!$C:$C,0)))</f>
        <v>1</v>
      </c>
      <c r="O386" s="293" t="str">
        <f>IF(ISBLANK(INDEX('Policy Characteristics'!I:I,MATCH($C386,'Policy Characteristics'!$C:$C,0))),"",INDEX('Policy Characteristics'!I:I,MATCH($C386,'Policy Characteristics'!$C:$C,0)))</f>
        <v>$/MWh</v>
      </c>
      <c r="P386" s="293"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93" t="str">
        <f>IF(ISBLANK(INDEX('Policy Characteristics'!K:K,MATCH($C386,'Policy Characteristics'!$C:$C,0))),"",INDEX('Policy Characteristics'!K:K,MATCH($C386,'Policy Characteristics'!$C:$C,0)))</f>
        <v>electricity-sector-main.html#subsidies</v>
      </c>
      <c r="R386" s="293" t="str">
        <f>IF(ISBLANK(INDEX('Policy Characteristics'!L:L,MATCH($C386,'Policy Characteristics'!$C:$C,0))),"",INDEX('Policy Characteristics'!L:L,MATCH($C386,'Policy Characteristics'!$C:$C,0)))</f>
        <v>subsidy-for-electricity-production.html</v>
      </c>
      <c r="S386" s="299"/>
    </row>
    <row r="387" spans="1:19" x14ac:dyDescent="0.25">
      <c r="A387" s="293" t="str">
        <f>IF(ISBLANK(INDEX('Policy Characteristics'!A:A,MATCH($C387,'Policy Characteristics'!$C:$C,0))),"",INDEX('Policy Characteristics'!A:A,MATCH($C387,'Policy Characteristics'!$C:$C,0)))</f>
        <v>Electricity Supply</v>
      </c>
      <c r="B387" s="294" t="str">
        <f>IF(ISBLANK(INDEX('Policy Characteristics'!B:B,MATCH($C387,'Policy Characteristics'!$C:$C,0))),"",INDEX('Policy Characteristics'!B:B,MATCH($C387,'Policy Characteristics'!$C:$C,0)))</f>
        <v>Subsidy for Electricity Production</v>
      </c>
      <c r="C387" s="293" t="str">
        <f t="shared" si="27"/>
        <v>Subsidy for Elec Production by Fuel</v>
      </c>
      <c r="D387" s="299" t="s">
        <v>709</v>
      </c>
      <c r="E387" s="298" t="s">
        <v>712</v>
      </c>
      <c r="F387" s="299" t="s">
        <v>710</v>
      </c>
      <c r="G387" s="299"/>
      <c r="H387" s="20">
        <v>1587</v>
      </c>
      <c r="I387" s="297" t="s">
        <v>634</v>
      </c>
      <c r="J387" s="296" t="str">
        <f>IF(ISBLANK(INDEX('Policy Characteristics'!D:D,MATCH($C387,'Policy Characteristics'!$C:$C,0))),"",INDEX('Policy Characteristics'!D:D,MATCH($C387,'Policy Characteristics'!$C:$C,0)))</f>
        <v>Subsidy for Electricity Production</v>
      </c>
      <c r="K387" s="293" t="str">
        <f>IF(ISBLANK(INDEX('Policy Characteristics'!E:E,MATCH($C387,'Policy Characteristics'!$C:$C,0))),"",INDEX('Policy Characteristics'!E:E,MATCH($C387,'Policy Characteristics'!$C:$C,0)))</f>
        <v>elec generation subsidy</v>
      </c>
      <c r="L387" s="293">
        <f>IF(ISBLANK(INDEX('Policy Characteristics'!F:F,MATCH($C387,'Policy Characteristics'!$C:$C,0))),"",INDEX('Policy Characteristics'!F:F,MATCH($C387,'Policy Characteristics'!$C:$C,0)))</f>
        <v>0</v>
      </c>
      <c r="M387" s="293">
        <f>IF(ISBLANK(INDEX('Policy Characteristics'!G:G,MATCH($C387,'Policy Characteristics'!$C:$C,0))),"",INDEX('Policy Characteristics'!G:G,MATCH($C387,'Policy Characteristics'!$C:$C,0)))</f>
        <v>60</v>
      </c>
      <c r="N387" s="293">
        <f>IF(ISBLANK(INDEX('Policy Characteristics'!H:H,MATCH($C387,'Policy Characteristics'!$C:$C,0))),"",INDEX('Policy Characteristics'!H:H,MATCH($C387,'Policy Characteristics'!$C:$C,0)))</f>
        <v>1</v>
      </c>
      <c r="O387" s="293" t="str">
        <f>IF(ISBLANK(INDEX('Policy Characteristics'!I:I,MATCH($C387,'Policy Characteristics'!$C:$C,0))),"",INDEX('Policy Characteristics'!I:I,MATCH($C387,'Policy Characteristics'!$C:$C,0)))</f>
        <v>$/MWh</v>
      </c>
      <c r="P387" s="293"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93" t="str">
        <f>IF(ISBLANK(INDEX('Policy Characteristics'!K:K,MATCH($C387,'Policy Characteristics'!$C:$C,0))),"",INDEX('Policy Characteristics'!K:K,MATCH($C387,'Policy Characteristics'!$C:$C,0)))</f>
        <v>electricity-sector-main.html#subsidies</v>
      </c>
      <c r="R387" s="293" t="str">
        <f>IF(ISBLANK(INDEX('Policy Characteristics'!L:L,MATCH($C387,'Policy Characteristics'!$C:$C,0))),"",INDEX('Policy Characteristics'!L:L,MATCH($C387,'Policy Characteristics'!$C:$C,0)))</f>
        <v>subsidy-for-electricity-production.html</v>
      </c>
      <c r="S387" s="299"/>
    </row>
    <row r="388" spans="1:19" x14ac:dyDescent="0.25">
      <c r="A388" s="293" t="str">
        <f>IF(ISBLANK(INDEX('Policy Characteristics'!A:A,MATCH($C388,'Policy Characteristics'!$C:$C,0))),"",INDEX('Policy Characteristics'!A:A,MATCH($C388,'Policy Characteristics'!$C:$C,0)))</f>
        <v>Electricity Supply</v>
      </c>
      <c r="B388" s="294" t="str">
        <f>IF(ISBLANK(INDEX('Policy Characteristics'!B:B,MATCH($C388,'Policy Characteristics'!$C:$C,0))),"",INDEX('Policy Characteristics'!B:B,MATCH($C388,'Policy Characteristics'!$C:$C,0)))</f>
        <v>Subsidy for Electricity Production</v>
      </c>
      <c r="C388" s="293" t="str">
        <f t="shared" si="27"/>
        <v>Subsidy for Elec Production by Fuel</v>
      </c>
      <c r="D388" s="299" t="s">
        <v>709</v>
      </c>
      <c r="E388" s="298" t="s">
        <v>713</v>
      </c>
      <c r="F388" s="299" t="s">
        <v>710</v>
      </c>
      <c r="G388" s="299" t="s">
        <v>715</v>
      </c>
      <c r="H388" s="20">
        <v>1588</v>
      </c>
      <c r="I388" s="297" t="s">
        <v>634</v>
      </c>
      <c r="J388" s="296" t="str">
        <f>IF(ISBLANK(INDEX('Policy Characteristics'!D:D,MATCH($C388,'Policy Characteristics'!$C:$C,0))),"",INDEX('Policy Characteristics'!D:D,MATCH($C388,'Policy Characteristics'!$C:$C,0)))</f>
        <v>Subsidy for Electricity Production</v>
      </c>
      <c r="K388" s="293" t="str">
        <f>IF(ISBLANK(INDEX('Policy Characteristics'!E:E,MATCH($C388,'Policy Characteristics'!$C:$C,0))),"",INDEX('Policy Characteristics'!E:E,MATCH($C388,'Policy Characteristics'!$C:$C,0)))</f>
        <v>elec generation subsidy</v>
      </c>
      <c r="L388" s="293">
        <f>IF(ISBLANK(INDEX('Policy Characteristics'!F:F,MATCH($C388,'Policy Characteristics'!$C:$C,0))),"",INDEX('Policy Characteristics'!F:F,MATCH($C388,'Policy Characteristics'!$C:$C,0)))</f>
        <v>0</v>
      </c>
      <c r="M388" s="293">
        <f>IF(ISBLANK(INDEX('Policy Characteristics'!G:G,MATCH($C388,'Policy Characteristics'!$C:$C,0))),"",INDEX('Policy Characteristics'!G:G,MATCH($C388,'Policy Characteristics'!$C:$C,0)))</f>
        <v>60</v>
      </c>
      <c r="N388" s="293">
        <f>IF(ISBLANK(INDEX('Policy Characteristics'!H:H,MATCH($C388,'Policy Characteristics'!$C:$C,0))),"",INDEX('Policy Characteristics'!H:H,MATCH($C388,'Policy Characteristics'!$C:$C,0)))</f>
        <v>1</v>
      </c>
      <c r="O388" s="293" t="str">
        <f>IF(ISBLANK(INDEX('Policy Characteristics'!I:I,MATCH($C388,'Policy Characteristics'!$C:$C,0))),"",INDEX('Policy Characteristics'!I:I,MATCH($C388,'Policy Characteristics'!$C:$C,0)))</f>
        <v>$/MWh</v>
      </c>
      <c r="P388" s="293"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Canada does not currently offer subsidies for utility-scale renewable electricity generation. The USA EPS Model states that before its phase-out began, the Renewable Electricity Production Tax Credit (PTC) in the U.S. offered $23/MWh for electricity from wind, geothermal, biomass, and solar systems not claiming the Investment Tax Credit. The current credit level is $25/MWh. State-level tax credits and feed-in tariffs for renewable energy range as high as $54/MWh.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93" t="str">
        <f>IF(ISBLANK(INDEX('Policy Characteristics'!K:K,MATCH($C388,'Policy Characteristics'!$C:$C,0))),"",INDEX('Policy Characteristics'!K:K,MATCH($C388,'Policy Characteristics'!$C:$C,0)))</f>
        <v>electricity-sector-main.html#subsidies</v>
      </c>
      <c r="R388" s="293" t="str">
        <f>IF(ISBLANK(INDEX('Policy Characteristics'!L:L,MATCH($C388,'Policy Characteristics'!$C:$C,0))),"",INDEX('Policy Characteristics'!L:L,MATCH($C388,'Policy Characteristics'!$C:$C,0)))</f>
        <v>subsidy-for-electricity-production.html</v>
      </c>
      <c r="S388" s="299"/>
    </row>
    <row r="389" spans="1:19" x14ac:dyDescent="0.25">
      <c r="A389" s="293" t="str">
        <f>IF(ISBLANK(INDEX('Policy Characteristics'!A:A,MATCH($C389,'Policy Characteristics'!$C:$C,0))),"",INDEX('Policy Characteristics'!A:A,MATCH($C389,'Policy Characteristics'!$C:$C,0)))</f>
        <v>Industry</v>
      </c>
      <c r="B389" s="294" t="str">
        <f>IF(ISBLANK(INDEX('Policy Characteristics'!B:B,MATCH($C389,'Policy Characteristics'!$C:$C,0))),"",INDEX('Policy Characteristics'!B:B,MATCH($C389,'Policy Characteristics'!$C:$C,0)))</f>
        <v>Buy In-Region Products</v>
      </c>
      <c r="C389" t="s">
        <v>325</v>
      </c>
      <c r="D389" s="298" t="s">
        <v>716</v>
      </c>
      <c r="E389" s="299"/>
      <c r="F389" t="s">
        <v>717</v>
      </c>
      <c r="G389" s="298"/>
      <c r="H389" s="20">
        <v>1537</v>
      </c>
      <c r="I389" s="295" t="s">
        <v>624</v>
      </c>
      <c r="J389" s="296" t="str">
        <f>IF(ISBLANK(INDEX('Policy Characteristics'!D:D,MATCH($C389,'Policy Characteristics'!$C:$C,0))),"",INDEX('Policy Characteristics'!D:D,MATCH($C389,'Policy Characteristics'!$C:$C,0)))</f>
        <v>Buy In-Region Products</v>
      </c>
      <c r="K389" s="293" t="str">
        <f>IF(ISBLANK(INDEX('Policy Characteristics'!E:E,MATCH($C389,'Policy Characteristics'!$C:$C,0))),"",INDEX('Policy Characteristics'!E:E,MATCH($C389,'Policy Characteristics'!$C:$C,0)))</f>
        <v>indst buy in region outputs</v>
      </c>
      <c r="L389" s="237">
        <f>IF(ISBLANK(INDEX('Policy Characteristics'!F:F,MATCH($C389,'Policy Characteristics'!$C:$C,0))),"",INDEX('Policy Characteristics'!F:F,MATCH($C389,'Policy Characteristics'!$C:$C,0)))</f>
        <v>0</v>
      </c>
      <c r="M389" s="237">
        <f>IF(ISBLANK(INDEX('Policy Characteristics'!G:G,MATCH($C389,'Policy Characteristics'!$C:$C,0))),"",INDEX('Policy Characteristics'!G:G,MATCH($C389,'Policy Characteristics'!$C:$C,0)))</f>
        <v>0.5</v>
      </c>
      <c r="N389" s="237">
        <f>IF(ISBLANK(INDEX('Policy Characteristics'!H:H,MATCH($C389,'Policy Characteristics'!$C:$C,0))),"",INDEX('Policy Characteristics'!H:H,MATCH($C389,'Policy Characteristics'!$C:$C,0)))</f>
        <v>0.01</v>
      </c>
      <c r="O389" s="293" t="str">
        <f>IF(ISBLANK(INDEX('Policy Characteristics'!I:I,MATCH($C389,'Policy Characteristics'!$C:$C,0))),"",INDEX('Policy Characteristics'!I:I,MATCH($C389,'Policy Characteristics'!$C:$C,0)))</f>
        <v>% of imports shifted</v>
      </c>
      <c r="P389" s="293"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93" t="str">
        <f>IF(ISBLANK(INDEX('Policy Characteristics'!K:K,MATCH($C389,'Policy Characteristics'!$C:$C,0))),"",INDEX('Policy Characteristics'!K:K,MATCH($C389,'Policy Characteristics'!$C:$C,0)))</f>
        <v/>
      </c>
      <c r="R389" s="293" t="str">
        <f>IF(ISBLANK(INDEX('Policy Characteristics'!L:L,MATCH($C389,'Policy Characteristics'!$C:$C,0))),"",INDEX('Policy Characteristics'!L:L,MATCH($C389,'Policy Characteristics'!$C:$C,0)))</f>
        <v/>
      </c>
    </row>
    <row r="390" spans="1:19" x14ac:dyDescent="0.25">
      <c r="A390" s="293" t="str">
        <f>IF(ISBLANK(INDEX('Policy Characteristics'!A:A,MATCH($C390,'Policy Characteristics'!$C:$C,0))),"",INDEX('Policy Characteristics'!A:A,MATCH($C390,'Policy Characteristics'!$C:$C,0)))</f>
        <v>Industry</v>
      </c>
      <c r="B390" s="294" t="str">
        <f>IF(ISBLANK(INDEX('Policy Characteristics'!B:B,MATCH($C390,'Policy Characteristics'!$C:$C,0))),"",INDEX('Policy Characteristics'!B:B,MATCH($C390,'Policy Characteristics'!$C:$C,0)))</f>
        <v>Buy In-Region Products</v>
      </c>
      <c r="C390" s="293" t="str">
        <f>C$389</f>
        <v>Fraction of Imported Industrial Outputs Shifted to In Region Suppliers</v>
      </c>
      <c r="D390" s="299" t="s">
        <v>718</v>
      </c>
      <c r="E390" s="299"/>
      <c r="F390" t="s">
        <v>719</v>
      </c>
      <c r="G390" s="300"/>
      <c r="H390" s="20">
        <v>1538</v>
      </c>
      <c r="I390" s="295" t="s">
        <v>624</v>
      </c>
      <c r="J390" s="296" t="str">
        <f>IF(ISBLANK(INDEX('Policy Characteristics'!D:D,MATCH($C390,'Policy Characteristics'!$C:$C,0))),"",INDEX('Policy Characteristics'!D:D,MATCH($C390,'Policy Characteristics'!$C:$C,0)))</f>
        <v>Buy In-Region Products</v>
      </c>
      <c r="K390" s="293" t="str">
        <f>IF(ISBLANK(INDEX('Policy Characteristics'!E:E,MATCH($C390,'Policy Characteristics'!$C:$C,0))),"",INDEX('Policy Characteristics'!E:E,MATCH($C390,'Policy Characteristics'!$C:$C,0)))</f>
        <v>indst buy in region outputs</v>
      </c>
      <c r="L390" s="237">
        <f>IF(ISBLANK(INDEX('Policy Characteristics'!F:F,MATCH($C390,'Policy Characteristics'!$C:$C,0))),"",INDEX('Policy Characteristics'!F:F,MATCH($C390,'Policy Characteristics'!$C:$C,0)))</f>
        <v>0</v>
      </c>
      <c r="M390" s="237">
        <f>IF(ISBLANK(INDEX('Policy Characteristics'!G:G,MATCH($C390,'Policy Characteristics'!$C:$C,0))),"",INDEX('Policy Characteristics'!G:G,MATCH($C390,'Policy Characteristics'!$C:$C,0)))</f>
        <v>0.5</v>
      </c>
      <c r="N390" s="237">
        <f>IF(ISBLANK(INDEX('Policy Characteristics'!H:H,MATCH($C390,'Policy Characteristics'!$C:$C,0))),"",INDEX('Policy Characteristics'!H:H,MATCH($C390,'Policy Characteristics'!$C:$C,0)))</f>
        <v>0.01</v>
      </c>
      <c r="O390" s="293" t="str">
        <f>IF(ISBLANK(INDEX('Policy Characteristics'!I:I,MATCH($C390,'Policy Characteristics'!$C:$C,0))),"",INDEX('Policy Characteristics'!I:I,MATCH($C390,'Policy Characteristics'!$C:$C,0)))</f>
        <v>% of imports shifted</v>
      </c>
      <c r="P390" s="293"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93" t="str">
        <f>IF(ISBLANK(INDEX('Policy Characteristics'!K:K,MATCH($C390,'Policy Characteristics'!$C:$C,0))),"",INDEX('Policy Characteristics'!K:K,MATCH($C390,'Policy Characteristics'!$C:$C,0)))</f>
        <v/>
      </c>
      <c r="R390" s="293" t="str">
        <f>IF(ISBLANK(INDEX('Policy Characteristics'!L:L,MATCH($C390,'Policy Characteristics'!$C:$C,0))),"",INDEX('Policy Characteristics'!L:L,MATCH($C390,'Policy Characteristics'!$C:$C,0)))</f>
        <v/>
      </c>
    </row>
    <row r="391" spans="1:19" x14ac:dyDescent="0.25">
      <c r="A391" s="293" t="str">
        <f>IF(ISBLANK(INDEX('Policy Characteristics'!A:A,MATCH($C391,'Policy Characteristics'!$C:$C,0))),"",INDEX('Policy Characteristics'!A:A,MATCH($C391,'Policy Characteristics'!$C:$C,0)))</f>
        <v>Industry</v>
      </c>
      <c r="B391" s="294" t="str">
        <f>IF(ISBLANK(INDEX('Policy Characteristics'!B:B,MATCH($C391,'Policy Characteristics'!$C:$C,0))),"",INDEX('Policy Characteristics'!B:B,MATCH($C391,'Policy Characteristics'!$C:$C,0)))</f>
        <v>Buy In-Region Products</v>
      </c>
      <c r="C391" s="293" t="str">
        <f t="shared" ref="C391:C413" si="28">C$389</f>
        <v>Fraction of Imported Industrial Outputs Shifted to In Region Suppliers</v>
      </c>
      <c r="D391" s="299" t="s">
        <v>720</v>
      </c>
      <c r="E391" s="299"/>
      <c r="F391" t="s">
        <v>721</v>
      </c>
      <c r="G391" s="300"/>
      <c r="H391" s="20">
        <v>1539</v>
      </c>
      <c r="I391" s="295" t="s">
        <v>624</v>
      </c>
      <c r="J391" s="296" t="str">
        <f>IF(ISBLANK(INDEX('Policy Characteristics'!D:D,MATCH($C391,'Policy Characteristics'!$C:$C,0))),"",INDEX('Policy Characteristics'!D:D,MATCH($C391,'Policy Characteristics'!$C:$C,0)))</f>
        <v>Buy In-Region Products</v>
      </c>
      <c r="K391" s="293" t="str">
        <f>IF(ISBLANK(INDEX('Policy Characteristics'!E:E,MATCH($C391,'Policy Characteristics'!$C:$C,0))),"",INDEX('Policy Characteristics'!E:E,MATCH($C391,'Policy Characteristics'!$C:$C,0)))</f>
        <v>indst buy in region outputs</v>
      </c>
      <c r="L391" s="237">
        <f>IF(ISBLANK(INDEX('Policy Characteristics'!F:F,MATCH($C391,'Policy Characteristics'!$C:$C,0))),"",INDEX('Policy Characteristics'!F:F,MATCH($C391,'Policy Characteristics'!$C:$C,0)))</f>
        <v>0</v>
      </c>
      <c r="M391" s="237">
        <f>IF(ISBLANK(INDEX('Policy Characteristics'!G:G,MATCH($C391,'Policy Characteristics'!$C:$C,0))),"",INDEX('Policy Characteristics'!G:G,MATCH($C391,'Policy Characteristics'!$C:$C,0)))</f>
        <v>0.5</v>
      </c>
      <c r="N391" s="237">
        <f>IF(ISBLANK(INDEX('Policy Characteristics'!H:H,MATCH($C391,'Policy Characteristics'!$C:$C,0))),"",INDEX('Policy Characteristics'!H:H,MATCH($C391,'Policy Characteristics'!$C:$C,0)))</f>
        <v>0.01</v>
      </c>
      <c r="O391" s="293" t="str">
        <f>IF(ISBLANK(INDEX('Policy Characteristics'!I:I,MATCH($C391,'Policy Characteristics'!$C:$C,0))),"",INDEX('Policy Characteristics'!I:I,MATCH($C391,'Policy Characteristics'!$C:$C,0)))</f>
        <v>% of imports shifted</v>
      </c>
      <c r="P391" s="293"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93" t="str">
        <f>IF(ISBLANK(INDEX('Policy Characteristics'!K:K,MATCH($C391,'Policy Characteristics'!$C:$C,0))),"",INDEX('Policy Characteristics'!K:K,MATCH($C391,'Policy Characteristics'!$C:$C,0)))</f>
        <v/>
      </c>
      <c r="R391" s="293" t="str">
        <f>IF(ISBLANK(INDEX('Policy Characteristics'!L:L,MATCH($C391,'Policy Characteristics'!$C:$C,0))),"",INDEX('Policy Characteristics'!L:L,MATCH($C391,'Policy Characteristics'!$C:$C,0)))</f>
        <v/>
      </c>
    </row>
    <row r="392" spans="1:19" x14ac:dyDescent="0.25">
      <c r="A392" s="293" t="str">
        <f>IF(ISBLANK(INDEX('Policy Characteristics'!A:A,MATCH($C392,'Policy Characteristics'!$C:$C,0))),"",INDEX('Policy Characteristics'!A:A,MATCH($C392,'Policy Characteristics'!$C:$C,0)))</f>
        <v>Industry</v>
      </c>
      <c r="B392" s="294" t="str">
        <f>IF(ISBLANK(INDEX('Policy Characteristics'!B:B,MATCH($C392,'Policy Characteristics'!$C:$C,0))),"",INDEX('Policy Characteristics'!B:B,MATCH($C392,'Policy Characteristics'!$C:$C,0)))</f>
        <v>Buy In-Region Products</v>
      </c>
      <c r="C392" s="293" t="str">
        <f t="shared" si="28"/>
        <v>Fraction of Imported Industrial Outputs Shifted to In Region Suppliers</v>
      </c>
      <c r="D392" s="299" t="s">
        <v>722</v>
      </c>
      <c r="E392" s="299"/>
      <c r="F392" t="s">
        <v>723</v>
      </c>
      <c r="G392" s="300"/>
      <c r="H392" s="20">
        <v>1540</v>
      </c>
      <c r="I392" s="295" t="s">
        <v>624</v>
      </c>
      <c r="J392" s="296" t="str">
        <f>IF(ISBLANK(INDEX('Policy Characteristics'!D:D,MATCH($C392,'Policy Characteristics'!$C:$C,0))),"",INDEX('Policy Characteristics'!D:D,MATCH($C392,'Policy Characteristics'!$C:$C,0)))</f>
        <v>Buy In-Region Products</v>
      </c>
      <c r="K392" s="293" t="str">
        <f>IF(ISBLANK(INDEX('Policy Characteristics'!E:E,MATCH($C392,'Policy Characteristics'!$C:$C,0))),"",INDEX('Policy Characteristics'!E:E,MATCH($C392,'Policy Characteristics'!$C:$C,0)))</f>
        <v>indst buy in region outputs</v>
      </c>
      <c r="L392" s="237">
        <f>IF(ISBLANK(INDEX('Policy Characteristics'!F:F,MATCH($C392,'Policy Characteristics'!$C:$C,0))),"",INDEX('Policy Characteristics'!F:F,MATCH($C392,'Policy Characteristics'!$C:$C,0)))</f>
        <v>0</v>
      </c>
      <c r="M392" s="237">
        <f>IF(ISBLANK(INDEX('Policy Characteristics'!G:G,MATCH($C392,'Policy Characteristics'!$C:$C,0))),"",INDEX('Policy Characteristics'!G:G,MATCH($C392,'Policy Characteristics'!$C:$C,0)))</f>
        <v>0.5</v>
      </c>
      <c r="N392" s="237">
        <f>IF(ISBLANK(INDEX('Policy Characteristics'!H:H,MATCH($C392,'Policy Characteristics'!$C:$C,0))),"",INDEX('Policy Characteristics'!H:H,MATCH($C392,'Policy Characteristics'!$C:$C,0)))</f>
        <v>0.01</v>
      </c>
      <c r="O392" s="293" t="str">
        <f>IF(ISBLANK(INDEX('Policy Characteristics'!I:I,MATCH($C392,'Policy Characteristics'!$C:$C,0))),"",INDEX('Policy Characteristics'!I:I,MATCH($C392,'Policy Characteristics'!$C:$C,0)))</f>
        <v>% of imports shifted</v>
      </c>
      <c r="P392" s="293"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93" t="str">
        <f>IF(ISBLANK(INDEX('Policy Characteristics'!K:K,MATCH($C392,'Policy Characteristics'!$C:$C,0))),"",INDEX('Policy Characteristics'!K:K,MATCH($C392,'Policy Characteristics'!$C:$C,0)))</f>
        <v/>
      </c>
      <c r="R392" s="293" t="str">
        <f>IF(ISBLANK(INDEX('Policy Characteristics'!L:L,MATCH($C392,'Policy Characteristics'!$C:$C,0))),"",INDEX('Policy Characteristics'!L:L,MATCH($C392,'Policy Characteristics'!$C:$C,0)))</f>
        <v/>
      </c>
    </row>
    <row r="393" spans="1:19" x14ac:dyDescent="0.25">
      <c r="A393" s="293" t="str">
        <f>IF(ISBLANK(INDEX('Policy Characteristics'!A:A,MATCH($C393,'Policy Characteristics'!$C:$C,0))),"",INDEX('Policy Characteristics'!A:A,MATCH($C393,'Policy Characteristics'!$C:$C,0)))</f>
        <v>Industry</v>
      </c>
      <c r="B393" s="294" t="str">
        <f>IF(ISBLANK(INDEX('Policy Characteristics'!B:B,MATCH($C393,'Policy Characteristics'!$C:$C,0))),"",INDEX('Policy Characteristics'!B:B,MATCH($C393,'Policy Characteristics'!$C:$C,0)))</f>
        <v>Buy In-Region Products</v>
      </c>
      <c r="C393" s="293" t="str">
        <f t="shared" si="28"/>
        <v>Fraction of Imported Industrial Outputs Shifted to In Region Suppliers</v>
      </c>
      <c r="D393" s="299" t="s">
        <v>724</v>
      </c>
      <c r="E393" s="299"/>
      <c r="F393" t="s">
        <v>725</v>
      </c>
      <c r="G393" s="300"/>
      <c r="H393" s="20">
        <v>1541</v>
      </c>
      <c r="I393" s="295" t="s">
        <v>624</v>
      </c>
      <c r="J393" s="296" t="str">
        <f>IF(ISBLANK(INDEX('Policy Characteristics'!D:D,MATCH($C393,'Policy Characteristics'!$C:$C,0))),"",INDEX('Policy Characteristics'!D:D,MATCH($C393,'Policy Characteristics'!$C:$C,0)))</f>
        <v>Buy In-Region Products</v>
      </c>
      <c r="K393" s="293" t="str">
        <f>IF(ISBLANK(INDEX('Policy Characteristics'!E:E,MATCH($C393,'Policy Characteristics'!$C:$C,0))),"",INDEX('Policy Characteristics'!E:E,MATCH($C393,'Policy Characteristics'!$C:$C,0)))</f>
        <v>indst buy in region outputs</v>
      </c>
      <c r="L393" s="237">
        <f>IF(ISBLANK(INDEX('Policy Characteristics'!F:F,MATCH($C393,'Policy Characteristics'!$C:$C,0))),"",INDEX('Policy Characteristics'!F:F,MATCH($C393,'Policy Characteristics'!$C:$C,0)))</f>
        <v>0</v>
      </c>
      <c r="M393" s="237">
        <f>IF(ISBLANK(INDEX('Policy Characteristics'!G:G,MATCH($C393,'Policy Characteristics'!$C:$C,0))),"",INDEX('Policy Characteristics'!G:G,MATCH($C393,'Policy Characteristics'!$C:$C,0)))</f>
        <v>0.5</v>
      </c>
      <c r="N393" s="237">
        <f>IF(ISBLANK(INDEX('Policy Characteristics'!H:H,MATCH($C393,'Policy Characteristics'!$C:$C,0))),"",INDEX('Policy Characteristics'!H:H,MATCH($C393,'Policy Characteristics'!$C:$C,0)))</f>
        <v>0.01</v>
      </c>
      <c r="O393" s="293" t="str">
        <f>IF(ISBLANK(INDEX('Policy Characteristics'!I:I,MATCH($C393,'Policy Characteristics'!$C:$C,0))),"",INDEX('Policy Characteristics'!I:I,MATCH($C393,'Policy Characteristics'!$C:$C,0)))</f>
        <v>% of imports shifted</v>
      </c>
      <c r="P393" s="293"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93" t="str">
        <f>IF(ISBLANK(INDEX('Policy Characteristics'!K:K,MATCH($C393,'Policy Characteristics'!$C:$C,0))),"",INDEX('Policy Characteristics'!K:K,MATCH($C393,'Policy Characteristics'!$C:$C,0)))</f>
        <v/>
      </c>
      <c r="R393" s="293" t="str">
        <f>IF(ISBLANK(INDEX('Policy Characteristics'!L:L,MATCH($C393,'Policy Characteristics'!$C:$C,0))),"",INDEX('Policy Characteristics'!L:L,MATCH($C393,'Policy Characteristics'!$C:$C,0)))</f>
        <v/>
      </c>
    </row>
    <row r="394" spans="1:19" x14ac:dyDescent="0.25">
      <c r="A394" s="293" t="str">
        <f>IF(ISBLANK(INDEX('Policy Characteristics'!A:A,MATCH($C394,'Policy Characteristics'!$C:$C,0))),"",INDEX('Policy Characteristics'!A:A,MATCH($C394,'Policy Characteristics'!$C:$C,0)))</f>
        <v>Industry</v>
      </c>
      <c r="B394" s="294" t="str">
        <f>IF(ISBLANK(INDEX('Policy Characteristics'!B:B,MATCH($C394,'Policy Characteristics'!$C:$C,0))),"",INDEX('Policy Characteristics'!B:B,MATCH($C394,'Policy Characteristics'!$C:$C,0)))</f>
        <v>Buy In-Region Products</v>
      </c>
      <c r="C394" s="293" t="str">
        <f t="shared" si="28"/>
        <v>Fraction of Imported Industrial Outputs Shifted to In Region Suppliers</v>
      </c>
      <c r="D394" s="299" t="s">
        <v>726</v>
      </c>
      <c r="E394" s="299"/>
      <c r="F394" t="s">
        <v>727</v>
      </c>
      <c r="G394" s="300"/>
      <c r="H394" s="20">
        <v>1542</v>
      </c>
      <c r="I394" s="295" t="s">
        <v>624</v>
      </c>
      <c r="J394" s="296" t="str">
        <f>IF(ISBLANK(INDEX('Policy Characteristics'!D:D,MATCH($C394,'Policy Characteristics'!$C:$C,0))),"",INDEX('Policy Characteristics'!D:D,MATCH($C394,'Policy Characteristics'!$C:$C,0)))</f>
        <v>Buy In-Region Products</v>
      </c>
      <c r="K394" s="293" t="str">
        <f>IF(ISBLANK(INDEX('Policy Characteristics'!E:E,MATCH($C394,'Policy Characteristics'!$C:$C,0))),"",INDEX('Policy Characteristics'!E:E,MATCH($C394,'Policy Characteristics'!$C:$C,0)))</f>
        <v>indst buy in region outputs</v>
      </c>
      <c r="L394" s="237">
        <f>IF(ISBLANK(INDEX('Policy Characteristics'!F:F,MATCH($C394,'Policy Characteristics'!$C:$C,0))),"",INDEX('Policy Characteristics'!F:F,MATCH($C394,'Policy Characteristics'!$C:$C,0)))</f>
        <v>0</v>
      </c>
      <c r="M394" s="237">
        <f>IF(ISBLANK(INDEX('Policy Characteristics'!G:G,MATCH($C394,'Policy Characteristics'!$C:$C,0))),"",INDEX('Policy Characteristics'!G:G,MATCH($C394,'Policy Characteristics'!$C:$C,0)))</f>
        <v>0.5</v>
      </c>
      <c r="N394" s="237">
        <f>IF(ISBLANK(INDEX('Policy Characteristics'!H:H,MATCH($C394,'Policy Characteristics'!$C:$C,0))),"",INDEX('Policy Characteristics'!H:H,MATCH($C394,'Policy Characteristics'!$C:$C,0)))</f>
        <v>0.01</v>
      </c>
      <c r="O394" s="293" t="str">
        <f>IF(ISBLANK(INDEX('Policy Characteristics'!I:I,MATCH($C394,'Policy Characteristics'!$C:$C,0))),"",INDEX('Policy Characteristics'!I:I,MATCH($C394,'Policy Characteristics'!$C:$C,0)))</f>
        <v>% of imports shifted</v>
      </c>
      <c r="P394" s="293"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93" t="str">
        <f>IF(ISBLANK(INDEX('Policy Characteristics'!K:K,MATCH($C394,'Policy Characteristics'!$C:$C,0))),"",INDEX('Policy Characteristics'!K:K,MATCH($C394,'Policy Characteristics'!$C:$C,0)))</f>
        <v/>
      </c>
      <c r="R394" s="293" t="str">
        <f>IF(ISBLANK(INDEX('Policy Characteristics'!L:L,MATCH($C394,'Policy Characteristics'!$C:$C,0))),"",INDEX('Policy Characteristics'!L:L,MATCH($C394,'Policy Characteristics'!$C:$C,0)))</f>
        <v/>
      </c>
    </row>
    <row r="395" spans="1:19" x14ac:dyDescent="0.25">
      <c r="A395" s="293" t="str">
        <f>IF(ISBLANK(INDEX('Policy Characteristics'!A:A,MATCH($C395,'Policy Characteristics'!$C:$C,0))),"",INDEX('Policy Characteristics'!A:A,MATCH($C395,'Policy Characteristics'!$C:$C,0)))</f>
        <v>Industry</v>
      </c>
      <c r="B395" s="294" t="str">
        <f>IF(ISBLANK(INDEX('Policy Characteristics'!B:B,MATCH($C395,'Policy Characteristics'!$C:$C,0))),"",INDEX('Policy Characteristics'!B:B,MATCH($C395,'Policy Characteristics'!$C:$C,0)))</f>
        <v>Buy In-Region Products</v>
      </c>
      <c r="C395" s="293" t="str">
        <f t="shared" si="28"/>
        <v>Fraction of Imported Industrial Outputs Shifted to In Region Suppliers</v>
      </c>
      <c r="D395" s="299" t="s">
        <v>728</v>
      </c>
      <c r="E395" s="299"/>
      <c r="F395" t="s">
        <v>729</v>
      </c>
      <c r="G395" s="300"/>
      <c r="H395" s="20">
        <v>1543</v>
      </c>
      <c r="I395" s="295" t="s">
        <v>624</v>
      </c>
      <c r="J395" s="296" t="str">
        <f>IF(ISBLANK(INDEX('Policy Characteristics'!D:D,MATCH($C395,'Policy Characteristics'!$C:$C,0))),"",INDEX('Policy Characteristics'!D:D,MATCH($C395,'Policy Characteristics'!$C:$C,0)))</f>
        <v>Buy In-Region Products</v>
      </c>
      <c r="K395" s="293" t="str">
        <f>IF(ISBLANK(INDEX('Policy Characteristics'!E:E,MATCH($C395,'Policy Characteristics'!$C:$C,0))),"",INDEX('Policy Characteristics'!E:E,MATCH($C395,'Policy Characteristics'!$C:$C,0)))</f>
        <v>indst buy in region outputs</v>
      </c>
      <c r="L395" s="237">
        <f>IF(ISBLANK(INDEX('Policy Characteristics'!F:F,MATCH($C395,'Policy Characteristics'!$C:$C,0))),"",INDEX('Policy Characteristics'!F:F,MATCH($C395,'Policy Characteristics'!$C:$C,0)))</f>
        <v>0</v>
      </c>
      <c r="M395" s="237">
        <f>IF(ISBLANK(INDEX('Policy Characteristics'!G:G,MATCH($C395,'Policy Characteristics'!$C:$C,0))),"",INDEX('Policy Characteristics'!G:G,MATCH($C395,'Policy Characteristics'!$C:$C,0)))</f>
        <v>0.5</v>
      </c>
      <c r="N395" s="237">
        <f>IF(ISBLANK(INDEX('Policy Characteristics'!H:H,MATCH($C395,'Policy Characteristics'!$C:$C,0))),"",INDEX('Policy Characteristics'!H:H,MATCH($C395,'Policy Characteristics'!$C:$C,0)))</f>
        <v>0.01</v>
      </c>
      <c r="O395" s="293" t="str">
        <f>IF(ISBLANK(INDEX('Policy Characteristics'!I:I,MATCH($C395,'Policy Characteristics'!$C:$C,0))),"",INDEX('Policy Characteristics'!I:I,MATCH($C395,'Policy Characteristics'!$C:$C,0)))</f>
        <v>% of imports shifted</v>
      </c>
      <c r="P395" s="293"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93" t="str">
        <f>IF(ISBLANK(INDEX('Policy Characteristics'!K:K,MATCH($C395,'Policy Characteristics'!$C:$C,0))),"",INDEX('Policy Characteristics'!K:K,MATCH($C395,'Policy Characteristics'!$C:$C,0)))</f>
        <v/>
      </c>
      <c r="R395" s="293" t="str">
        <f>IF(ISBLANK(INDEX('Policy Characteristics'!L:L,MATCH($C395,'Policy Characteristics'!$C:$C,0))),"",INDEX('Policy Characteristics'!L:L,MATCH($C395,'Policy Characteristics'!$C:$C,0)))</f>
        <v/>
      </c>
    </row>
    <row r="396" spans="1:19" x14ac:dyDescent="0.25">
      <c r="A396" s="293" t="str">
        <f>IF(ISBLANK(INDEX('Policy Characteristics'!A:A,MATCH($C396,'Policy Characteristics'!$C:$C,0))),"",INDEX('Policy Characteristics'!A:A,MATCH($C396,'Policy Characteristics'!$C:$C,0)))</f>
        <v>Industry</v>
      </c>
      <c r="B396" s="294" t="str">
        <f>IF(ISBLANK(INDEX('Policy Characteristics'!B:B,MATCH($C396,'Policy Characteristics'!$C:$C,0))),"",INDEX('Policy Characteristics'!B:B,MATCH($C396,'Policy Characteristics'!$C:$C,0)))</f>
        <v>Buy In-Region Products</v>
      </c>
      <c r="C396" s="293" t="str">
        <f t="shared" si="28"/>
        <v>Fraction of Imported Industrial Outputs Shifted to In Region Suppliers</v>
      </c>
      <c r="D396" s="299" t="s">
        <v>730</v>
      </c>
      <c r="E396" s="299"/>
      <c r="F396" t="s">
        <v>731</v>
      </c>
      <c r="G396" s="300"/>
      <c r="H396" s="20">
        <v>1544</v>
      </c>
      <c r="I396" s="295" t="s">
        <v>624</v>
      </c>
      <c r="J396" s="296" t="str">
        <f>IF(ISBLANK(INDEX('Policy Characteristics'!D:D,MATCH($C396,'Policy Characteristics'!$C:$C,0))),"",INDEX('Policy Characteristics'!D:D,MATCH($C396,'Policy Characteristics'!$C:$C,0)))</f>
        <v>Buy In-Region Products</v>
      </c>
      <c r="K396" s="293" t="str">
        <f>IF(ISBLANK(INDEX('Policy Characteristics'!E:E,MATCH($C396,'Policy Characteristics'!$C:$C,0))),"",INDEX('Policy Characteristics'!E:E,MATCH($C396,'Policy Characteristics'!$C:$C,0)))</f>
        <v>indst buy in region outputs</v>
      </c>
      <c r="L396" s="237">
        <f>IF(ISBLANK(INDEX('Policy Characteristics'!F:F,MATCH($C396,'Policy Characteristics'!$C:$C,0))),"",INDEX('Policy Characteristics'!F:F,MATCH($C396,'Policy Characteristics'!$C:$C,0)))</f>
        <v>0</v>
      </c>
      <c r="M396" s="237">
        <f>IF(ISBLANK(INDEX('Policy Characteristics'!G:G,MATCH($C396,'Policy Characteristics'!$C:$C,0))),"",INDEX('Policy Characteristics'!G:G,MATCH($C396,'Policy Characteristics'!$C:$C,0)))</f>
        <v>0.5</v>
      </c>
      <c r="N396" s="237">
        <f>IF(ISBLANK(INDEX('Policy Characteristics'!H:H,MATCH($C396,'Policy Characteristics'!$C:$C,0))),"",INDEX('Policy Characteristics'!H:H,MATCH($C396,'Policy Characteristics'!$C:$C,0)))</f>
        <v>0.01</v>
      </c>
      <c r="O396" s="293" t="str">
        <f>IF(ISBLANK(INDEX('Policy Characteristics'!I:I,MATCH($C396,'Policy Characteristics'!$C:$C,0))),"",INDEX('Policy Characteristics'!I:I,MATCH($C396,'Policy Characteristics'!$C:$C,0)))</f>
        <v>% of imports shifted</v>
      </c>
      <c r="P396" s="293"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93" t="str">
        <f>IF(ISBLANK(INDEX('Policy Characteristics'!K:K,MATCH($C396,'Policy Characteristics'!$C:$C,0))),"",INDEX('Policy Characteristics'!K:K,MATCH($C396,'Policy Characteristics'!$C:$C,0)))</f>
        <v/>
      </c>
      <c r="R396" s="293" t="str">
        <f>IF(ISBLANK(INDEX('Policy Characteristics'!L:L,MATCH($C396,'Policy Characteristics'!$C:$C,0))),"",INDEX('Policy Characteristics'!L:L,MATCH($C396,'Policy Characteristics'!$C:$C,0)))</f>
        <v/>
      </c>
    </row>
    <row r="397" spans="1:19" x14ac:dyDescent="0.25">
      <c r="A397" s="293" t="str">
        <f>IF(ISBLANK(INDEX('Policy Characteristics'!A:A,MATCH($C397,'Policy Characteristics'!$C:$C,0))),"",INDEX('Policy Characteristics'!A:A,MATCH($C397,'Policy Characteristics'!$C:$C,0)))</f>
        <v>Industry</v>
      </c>
      <c r="B397" s="294" t="str">
        <f>IF(ISBLANK(INDEX('Policy Characteristics'!B:B,MATCH($C397,'Policy Characteristics'!$C:$C,0))),"",INDEX('Policy Characteristics'!B:B,MATCH($C397,'Policy Characteristics'!$C:$C,0)))</f>
        <v>Buy In-Region Products</v>
      </c>
      <c r="C397" s="293" t="str">
        <f t="shared" si="28"/>
        <v>Fraction of Imported Industrial Outputs Shifted to In Region Suppliers</v>
      </c>
      <c r="D397" s="299" t="s">
        <v>732</v>
      </c>
      <c r="E397" s="299"/>
      <c r="F397" t="s">
        <v>733</v>
      </c>
      <c r="G397" s="300"/>
      <c r="H397" s="20">
        <v>1545</v>
      </c>
      <c r="I397" s="295" t="s">
        <v>624</v>
      </c>
      <c r="J397" s="296" t="str">
        <f>IF(ISBLANK(INDEX('Policy Characteristics'!D:D,MATCH($C397,'Policy Characteristics'!$C:$C,0))),"",INDEX('Policy Characteristics'!D:D,MATCH($C397,'Policy Characteristics'!$C:$C,0)))</f>
        <v>Buy In-Region Products</v>
      </c>
      <c r="K397" s="293" t="str">
        <f>IF(ISBLANK(INDEX('Policy Characteristics'!E:E,MATCH($C397,'Policy Characteristics'!$C:$C,0))),"",INDEX('Policy Characteristics'!E:E,MATCH($C397,'Policy Characteristics'!$C:$C,0)))</f>
        <v>indst buy in region outputs</v>
      </c>
      <c r="L397" s="237">
        <f>IF(ISBLANK(INDEX('Policy Characteristics'!F:F,MATCH($C397,'Policy Characteristics'!$C:$C,0))),"",INDEX('Policy Characteristics'!F:F,MATCH($C397,'Policy Characteristics'!$C:$C,0)))</f>
        <v>0</v>
      </c>
      <c r="M397" s="237">
        <f>IF(ISBLANK(INDEX('Policy Characteristics'!G:G,MATCH($C397,'Policy Characteristics'!$C:$C,0))),"",INDEX('Policy Characteristics'!G:G,MATCH($C397,'Policy Characteristics'!$C:$C,0)))</f>
        <v>0.5</v>
      </c>
      <c r="N397" s="237">
        <f>IF(ISBLANK(INDEX('Policy Characteristics'!H:H,MATCH($C397,'Policy Characteristics'!$C:$C,0))),"",INDEX('Policy Characteristics'!H:H,MATCH($C397,'Policy Characteristics'!$C:$C,0)))</f>
        <v>0.01</v>
      </c>
      <c r="O397" s="293" t="str">
        <f>IF(ISBLANK(INDEX('Policy Characteristics'!I:I,MATCH($C397,'Policy Characteristics'!$C:$C,0))),"",INDEX('Policy Characteristics'!I:I,MATCH($C397,'Policy Characteristics'!$C:$C,0)))</f>
        <v>% of imports shifted</v>
      </c>
      <c r="P397" s="293"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93" t="str">
        <f>IF(ISBLANK(INDEX('Policy Characteristics'!K:K,MATCH($C397,'Policy Characteristics'!$C:$C,0))),"",INDEX('Policy Characteristics'!K:K,MATCH($C397,'Policy Characteristics'!$C:$C,0)))</f>
        <v/>
      </c>
      <c r="R397" s="293" t="str">
        <f>IF(ISBLANK(INDEX('Policy Characteristics'!L:L,MATCH($C397,'Policy Characteristics'!$C:$C,0))),"",INDEX('Policy Characteristics'!L:L,MATCH($C397,'Policy Characteristics'!$C:$C,0)))</f>
        <v/>
      </c>
    </row>
    <row r="398" spans="1:19" x14ac:dyDescent="0.25">
      <c r="A398" s="293" t="str">
        <f>IF(ISBLANK(INDEX('Policy Characteristics'!A:A,MATCH($C398,'Policy Characteristics'!$C:$C,0))),"",INDEX('Policy Characteristics'!A:A,MATCH($C398,'Policy Characteristics'!$C:$C,0)))</f>
        <v>Industry</v>
      </c>
      <c r="B398" s="294" t="str">
        <f>IF(ISBLANK(INDEX('Policy Characteristics'!B:B,MATCH($C398,'Policy Characteristics'!$C:$C,0))),"",INDEX('Policy Characteristics'!B:B,MATCH($C398,'Policy Characteristics'!$C:$C,0)))</f>
        <v>Buy In-Region Products</v>
      </c>
      <c r="C398" s="293" t="str">
        <f t="shared" si="28"/>
        <v>Fraction of Imported Industrial Outputs Shifted to In Region Suppliers</v>
      </c>
      <c r="D398" s="299" t="s">
        <v>734</v>
      </c>
      <c r="E398" s="299"/>
      <c r="F398" t="s">
        <v>735</v>
      </c>
      <c r="G398" s="300"/>
      <c r="H398" s="20">
        <v>1546</v>
      </c>
      <c r="I398" s="295" t="s">
        <v>624</v>
      </c>
      <c r="J398" s="296" t="str">
        <f>IF(ISBLANK(INDEX('Policy Characteristics'!D:D,MATCH($C398,'Policy Characteristics'!$C:$C,0))),"",INDEX('Policy Characteristics'!D:D,MATCH($C398,'Policy Characteristics'!$C:$C,0)))</f>
        <v>Buy In-Region Products</v>
      </c>
      <c r="K398" s="293" t="str">
        <f>IF(ISBLANK(INDEX('Policy Characteristics'!E:E,MATCH($C398,'Policy Characteristics'!$C:$C,0))),"",INDEX('Policy Characteristics'!E:E,MATCH($C398,'Policy Characteristics'!$C:$C,0)))</f>
        <v>indst buy in region outputs</v>
      </c>
      <c r="L398" s="237">
        <f>IF(ISBLANK(INDEX('Policy Characteristics'!F:F,MATCH($C398,'Policy Characteristics'!$C:$C,0))),"",INDEX('Policy Characteristics'!F:F,MATCH($C398,'Policy Characteristics'!$C:$C,0)))</f>
        <v>0</v>
      </c>
      <c r="M398" s="237">
        <f>IF(ISBLANK(INDEX('Policy Characteristics'!G:G,MATCH($C398,'Policy Characteristics'!$C:$C,0))),"",INDEX('Policy Characteristics'!G:G,MATCH($C398,'Policy Characteristics'!$C:$C,0)))</f>
        <v>0.5</v>
      </c>
      <c r="N398" s="237">
        <f>IF(ISBLANK(INDEX('Policy Characteristics'!H:H,MATCH($C398,'Policy Characteristics'!$C:$C,0))),"",INDEX('Policy Characteristics'!H:H,MATCH($C398,'Policy Characteristics'!$C:$C,0)))</f>
        <v>0.01</v>
      </c>
      <c r="O398" s="293" t="str">
        <f>IF(ISBLANK(INDEX('Policy Characteristics'!I:I,MATCH($C398,'Policy Characteristics'!$C:$C,0))),"",INDEX('Policy Characteristics'!I:I,MATCH($C398,'Policy Characteristics'!$C:$C,0)))</f>
        <v>% of imports shifted</v>
      </c>
      <c r="P398" s="293"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93" t="str">
        <f>IF(ISBLANK(INDEX('Policy Characteristics'!K:K,MATCH($C398,'Policy Characteristics'!$C:$C,0))),"",INDEX('Policy Characteristics'!K:K,MATCH($C398,'Policy Characteristics'!$C:$C,0)))</f>
        <v/>
      </c>
      <c r="R398" s="293" t="str">
        <f>IF(ISBLANK(INDEX('Policy Characteristics'!L:L,MATCH($C398,'Policy Characteristics'!$C:$C,0))),"",INDEX('Policy Characteristics'!L:L,MATCH($C398,'Policy Characteristics'!$C:$C,0)))</f>
        <v/>
      </c>
    </row>
    <row r="399" spans="1:19" x14ac:dyDescent="0.25">
      <c r="A399" s="293" t="str">
        <f>IF(ISBLANK(INDEX('Policy Characteristics'!A:A,MATCH($C399,'Policy Characteristics'!$C:$C,0))),"",INDEX('Policy Characteristics'!A:A,MATCH($C399,'Policy Characteristics'!$C:$C,0)))</f>
        <v>Industry</v>
      </c>
      <c r="B399" s="294" t="str">
        <f>IF(ISBLANK(INDEX('Policy Characteristics'!B:B,MATCH($C399,'Policy Characteristics'!$C:$C,0))),"",INDEX('Policy Characteristics'!B:B,MATCH($C399,'Policy Characteristics'!$C:$C,0)))</f>
        <v>Buy In-Region Products</v>
      </c>
      <c r="C399" s="293" t="str">
        <f t="shared" si="28"/>
        <v>Fraction of Imported Industrial Outputs Shifted to In Region Suppliers</v>
      </c>
      <c r="D399" s="299" t="s">
        <v>736</v>
      </c>
      <c r="E399" s="299"/>
      <c r="F399" t="s">
        <v>737</v>
      </c>
      <c r="G399" s="300"/>
      <c r="H399" s="20">
        <v>1547</v>
      </c>
      <c r="I399" s="295" t="s">
        <v>624</v>
      </c>
      <c r="J399" s="296" t="str">
        <f>IF(ISBLANK(INDEX('Policy Characteristics'!D:D,MATCH($C399,'Policy Characteristics'!$C:$C,0))),"",INDEX('Policy Characteristics'!D:D,MATCH($C399,'Policy Characteristics'!$C:$C,0)))</f>
        <v>Buy In-Region Products</v>
      </c>
      <c r="K399" s="293" t="str">
        <f>IF(ISBLANK(INDEX('Policy Characteristics'!E:E,MATCH($C399,'Policy Characteristics'!$C:$C,0))),"",INDEX('Policy Characteristics'!E:E,MATCH($C399,'Policy Characteristics'!$C:$C,0)))</f>
        <v>indst buy in region outputs</v>
      </c>
      <c r="L399" s="237">
        <f>IF(ISBLANK(INDEX('Policy Characteristics'!F:F,MATCH($C399,'Policy Characteristics'!$C:$C,0))),"",INDEX('Policy Characteristics'!F:F,MATCH($C399,'Policy Characteristics'!$C:$C,0)))</f>
        <v>0</v>
      </c>
      <c r="M399" s="237">
        <f>IF(ISBLANK(INDEX('Policy Characteristics'!G:G,MATCH($C399,'Policy Characteristics'!$C:$C,0))),"",INDEX('Policy Characteristics'!G:G,MATCH($C399,'Policy Characteristics'!$C:$C,0)))</f>
        <v>0.5</v>
      </c>
      <c r="N399" s="237">
        <f>IF(ISBLANK(INDEX('Policy Characteristics'!H:H,MATCH($C399,'Policy Characteristics'!$C:$C,0))),"",INDEX('Policy Characteristics'!H:H,MATCH($C399,'Policy Characteristics'!$C:$C,0)))</f>
        <v>0.01</v>
      </c>
      <c r="O399" s="293" t="str">
        <f>IF(ISBLANK(INDEX('Policy Characteristics'!I:I,MATCH($C399,'Policy Characteristics'!$C:$C,0))),"",INDEX('Policy Characteristics'!I:I,MATCH($C399,'Policy Characteristics'!$C:$C,0)))</f>
        <v>% of imports shifted</v>
      </c>
      <c r="P399" s="293"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93" t="str">
        <f>IF(ISBLANK(INDEX('Policy Characteristics'!K:K,MATCH($C399,'Policy Characteristics'!$C:$C,0))),"",INDEX('Policy Characteristics'!K:K,MATCH($C399,'Policy Characteristics'!$C:$C,0)))</f>
        <v/>
      </c>
      <c r="R399" s="293" t="str">
        <f>IF(ISBLANK(INDEX('Policy Characteristics'!L:L,MATCH($C399,'Policy Characteristics'!$C:$C,0))),"",INDEX('Policy Characteristics'!L:L,MATCH($C399,'Policy Characteristics'!$C:$C,0)))</f>
        <v/>
      </c>
    </row>
    <row r="400" spans="1:19" x14ac:dyDescent="0.25">
      <c r="A400" s="293" t="str">
        <f>IF(ISBLANK(INDEX('Policy Characteristics'!A:A,MATCH($C400,'Policy Characteristics'!$C:$C,0))),"",INDEX('Policy Characteristics'!A:A,MATCH($C400,'Policy Characteristics'!$C:$C,0)))</f>
        <v>Industry</v>
      </c>
      <c r="B400" s="294" t="str">
        <f>IF(ISBLANK(INDEX('Policy Characteristics'!B:B,MATCH($C400,'Policy Characteristics'!$C:$C,0))),"",INDEX('Policy Characteristics'!B:B,MATCH($C400,'Policy Characteristics'!$C:$C,0)))</f>
        <v>Buy In-Region Products</v>
      </c>
      <c r="C400" s="293" t="str">
        <f t="shared" si="28"/>
        <v>Fraction of Imported Industrial Outputs Shifted to In Region Suppliers</v>
      </c>
      <c r="D400" s="299" t="s">
        <v>738</v>
      </c>
      <c r="E400" s="299"/>
      <c r="F400" t="s">
        <v>739</v>
      </c>
      <c r="G400" s="300"/>
      <c r="H400" s="20">
        <v>1548</v>
      </c>
      <c r="I400" s="295" t="s">
        <v>624</v>
      </c>
      <c r="J400" s="296" t="str">
        <f>IF(ISBLANK(INDEX('Policy Characteristics'!D:D,MATCH($C400,'Policy Characteristics'!$C:$C,0))),"",INDEX('Policy Characteristics'!D:D,MATCH($C400,'Policy Characteristics'!$C:$C,0)))</f>
        <v>Buy In-Region Products</v>
      </c>
      <c r="K400" s="293" t="str">
        <f>IF(ISBLANK(INDEX('Policy Characteristics'!E:E,MATCH($C400,'Policy Characteristics'!$C:$C,0))),"",INDEX('Policy Characteristics'!E:E,MATCH($C400,'Policy Characteristics'!$C:$C,0)))</f>
        <v>indst buy in region outputs</v>
      </c>
      <c r="L400" s="237">
        <f>IF(ISBLANK(INDEX('Policy Characteristics'!F:F,MATCH($C400,'Policy Characteristics'!$C:$C,0))),"",INDEX('Policy Characteristics'!F:F,MATCH($C400,'Policy Characteristics'!$C:$C,0)))</f>
        <v>0</v>
      </c>
      <c r="M400" s="237">
        <f>IF(ISBLANK(INDEX('Policy Characteristics'!G:G,MATCH($C400,'Policy Characteristics'!$C:$C,0))),"",INDEX('Policy Characteristics'!G:G,MATCH($C400,'Policy Characteristics'!$C:$C,0)))</f>
        <v>0.5</v>
      </c>
      <c r="N400" s="237">
        <f>IF(ISBLANK(INDEX('Policy Characteristics'!H:H,MATCH($C400,'Policy Characteristics'!$C:$C,0))),"",INDEX('Policy Characteristics'!H:H,MATCH($C400,'Policy Characteristics'!$C:$C,0)))</f>
        <v>0.01</v>
      </c>
      <c r="O400" s="293" t="str">
        <f>IF(ISBLANK(INDEX('Policy Characteristics'!I:I,MATCH($C400,'Policy Characteristics'!$C:$C,0))),"",INDEX('Policy Characteristics'!I:I,MATCH($C400,'Policy Characteristics'!$C:$C,0)))</f>
        <v>% of imports shifted</v>
      </c>
      <c r="P400" s="293"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93" t="str">
        <f>IF(ISBLANK(INDEX('Policy Characteristics'!K:K,MATCH($C400,'Policy Characteristics'!$C:$C,0))),"",INDEX('Policy Characteristics'!K:K,MATCH($C400,'Policy Characteristics'!$C:$C,0)))</f>
        <v/>
      </c>
      <c r="R400" s="293" t="str">
        <f>IF(ISBLANK(INDEX('Policy Characteristics'!L:L,MATCH($C400,'Policy Characteristics'!$C:$C,0))),"",INDEX('Policy Characteristics'!L:L,MATCH($C400,'Policy Characteristics'!$C:$C,0)))</f>
        <v/>
      </c>
    </row>
    <row r="401" spans="1:18" x14ac:dyDescent="0.25">
      <c r="A401" s="293" t="str">
        <f>IF(ISBLANK(INDEX('Policy Characteristics'!A:A,MATCH($C401,'Policy Characteristics'!$C:$C,0))),"",INDEX('Policy Characteristics'!A:A,MATCH($C401,'Policy Characteristics'!$C:$C,0)))</f>
        <v>Industry</v>
      </c>
      <c r="B401" s="294" t="str">
        <f>IF(ISBLANK(INDEX('Policy Characteristics'!B:B,MATCH($C401,'Policy Characteristics'!$C:$C,0))),"",INDEX('Policy Characteristics'!B:B,MATCH($C401,'Policy Characteristics'!$C:$C,0)))</f>
        <v>Buy In-Region Products</v>
      </c>
      <c r="C401" s="293" t="str">
        <f t="shared" si="28"/>
        <v>Fraction of Imported Industrial Outputs Shifted to In Region Suppliers</v>
      </c>
      <c r="D401" s="299" t="s">
        <v>740</v>
      </c>
      <c r="E401" s="299"/>
      <c r="F401" t="s">
        <v>741</v>
      </c>
      <c r="G401" s="300"/>
      <c r="H401" s="20">
        <v>1549</v>
      </c>
      <c r="I401" s="295" t="s">
        <v>624</v>
      </c>
      <c r="J401" s="296" t="str">
        <f>IF(ISBLANK(INDEX('Policy Characteristics'!D:D,MATCH($C401,'Policy Characteristics'!$C:$C,0))),"",INDEX('Policy Characteristics'!D:D,MATCH($C401,'Policy Characteristics'!$C:$C,0)))</f>
        <v>Buy In-Region Products</v>
      </c>
      <c r="K401" s="293" t="str">
        <f>IF(ISBLANK(INDEX('Policy Characteristics'!E:E,MATCH($C401,'Policy Characteristics'!$C:$C,0))),"",INDEX('Policy Characteristics'!E:E,MATCH($C401,'Policy Characteristics'!$C:$C,0)))</f>
        <v>indst buy in region outputs</v>
      </c>
      <c r="L401" s="237">
        <f>IF(ISBLANK(INDEX('Policy Characteristics'!F:F,MATCH($C401,'Policy Characteristics'!$C:$C,0))),"",INDEX('Policy Characteristics'!F:F,MATCH($C401,'Policy Characteristics'!$C:$C,0)))</f>
        <v>0</v>
      </c>
      <c r="M401" s="237">
        <f>IF(ISBLANK(INDEX('Policy Characteristics'!G:G,MATCH($C401,'Policy Characteristics'!$C:$C,0))),"",INDEX('Policy Characteristics'!G:G,MATCH($C401,'Policy Characteristics'!$C:$C,0)))</f>
        <v>0.5</v>
      </c>
      <c r="N401" s="237">
        <f>IF(ISBLANK(INDEX('Policy Characteristics'!H:H,MATCH($C401,'Policy Characteristics'!$C:$C,0))),"",INDEX('Policy Characteristics'!H:H,MATCH($C401,'Policy Characteristics'!$C:$C,0)))</f>
        <v>0.01</v>
      </c>
      <c r="O401" s="293" t="str">
        <f>IF(ISBLANK(INDEX('Policy Characteristics'!I:I,MATCH($C401,'Policy Characteristics'!$C:$C,0))),"",INDEX('Policy Characteristics'!I:I,MATCH($C401,'Policy Characteristics'!$C:$C,0)))</f>
        <v>% of imports shifted</v>
      </c>
      <c r="P401" s="293"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93" t="str">
        <f>IF(ISBLANK(INDEX('Policy Characteristics'!K:K,MATCH($C401,'Policy Characteristics'!$C:$C,0))),"",INDEX('Policy Characteristics'!K:K,MATCH($C401,'Policy Characteristics'!$C:$C,0)))</f>
        <v/>
      </c>
      <c r="R401" s="293" t="str">
        <f>IF(ISBLANK(INDEX('Policy Characteristics'!L:L,MATCH($C401,'Policy Characteristics'!$C:$C,0))),"",INDEX('Policy Characteristics'!L:L,MATCH($C401,'Policy Characteristics'!$C:$C,0)))</f>
        <v/>
      </c>
    </row>
    <row r="402" spans="1:18" x14ac:dyDescent="0.25">
      <c r="A402" s="293" t="str">
        <f>IF(ISBLANK(INDEX('Policy Characteristics'!A:A,MATCH($C402,'Policy Characteristics'!$C:$C,0))),"",INDEX('Policy Characteristics'!A:A,MATCH($C402,'Policy Characteristics'!$C:$C,0)))</f>
        <v>Industry</v>
      </c>
      <c r="B402" s="294" t="str">
        <f>IF(ISBLANK(INDEX('Policy Characteristics'!B:B,MATCH($C402,'Policy Characteristics'!$C:$C,0))),"",INDEX('Policy Characteristics'!B:B,MATCH($C402,'Policy Characteristics'!$C:$C,0)))</f>
        <v>Buy In-Region Products</v>
      </c>
      <c r="C402" s="293" t="str">
        <f t="shared" si="28"/>
        <v>Fraction of Imported Industrial Outputs Shifted to In Region Suppliers</v>
      </c>
      <c r="D402" s="299" t="s">
        <v>742</v>
      </c>
      <c r="E402" s="299"/>
      <c r="F402" t="s">
        <v>743</v>
      </c>
      <c r="G402" s="300"/>
      <c r="H402" s="20">
        <v>1550</v>
      </c>
      <c r="I402" s="295" t="s">
        <v>624</v>
      </c>
      <c r="J402" s="296" t="str">
        <f>IF(ISBLANK(INDEX('Policy Characteristics'!D:D,MATCH($C402,'Policy Characteristics'!$C:$C,0))),"",INDEX('Policy Characteristics'!D:D,MATCH($C402,'Policy Characteristics'!$C:$C,0)))</f>
        <v>Buy In-Region Products</v>
      </c>
      <c r="K402" s="293" t="str">
        <f>IF(ISBLANK(INDEX('Policy Characteristics'!E:E,MATCH($C402,'Policy Characteristics'!$C:$C,0))),"",INDEX('Policy Characteristics'!E:E,MATCH($C402,'Policy Characteristics'!$C:$C,0)))</f>
        <v>indst buy in region outputs</v>
      </c>
      <c r="L402" s="237">
        <f>IF(ISBLANK(INDEX('Policy Characteristics'!F:F,MATCH($C402,'Policy Characteristics'!$C:$C,0))),"",INDEX('Policy Characteristics'!F:F,MATCH($C402,'Policy Characteristics'!$C:$C,0)))</f>
        <v>0</v>
      </c>
      <c r="M402" s="237">
        <f>IF(ISBLANK(INDEX('Policy Characteristics'!G:G,MATCH($C402,'Policy Characteristics'!$C:$C,0))),"",INDEX('Policy Characteristics'!G:G,MATCH($C402,'Policy Characteristics'!$C:$C,0)))</f>
        <v>0.5</v>
      </c>
      <c r="N402" s="237">
        <f>IF(ISBLANK(INDEX('Policy Characteristics'!H:H,MATCH($C402,'Policy Characteristics'!$C:$C,0))),"",INDEX('Policy Characteristics'!H:H,MATCH($C402,'Policy Characteristics'!$C:$C,0)))</f>
        <v>0.01</v>
      </c>
      <c r="O402" s="293" t="str">
        <f>IF(ISBLANK(INDEX('Policy Characteristics'!I:I,MATCH($C402,'Policy Characteristics'!$C:$C,0))),"",INDEX('Policy Characteristics'!I:I,MATCH($C402,'Policy Characteristics'!$C:$C,0)))</f>
        <v>% of imports shifted</v>
      </c>
      <c r="P402" s="293"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93" t="str">
        <f>IF(ISBLANK(INDEX('Policy Characteristics'!K:K,MATCH($C402,'Policy Characteristics'!$C:$C,0))),"",INDEX('Policy Characteristics'!K:K,MATCH($C402,'Policy Characteristics'!$C:$C,0)))</f>
        <v/>
      </c>
      <c r="R402" s="293" t="str">
        <f>IF(ISBLANK(INDEX('Policy Characteristics'!L:L,MATCH($C402,'Policy Characteristics'!$C:$C,0))),"",INDEX('Policy Characteristics'!L:L,MATCH($C402,'Policy Characteristics'!$C:$C,0)))</f>
        <v/>
      </c>
    </row>
    <row r="403" spans="1:18" x14ac:dyDescent="0.25">
      <c r="A403" s="293" t="str">
        <f>IF(ISBLANK(INDEX('Policy Characteristics'!A:A,MATCH($C403,'Policy Characteristics'!$C:$C,0))),"",INDEX('Policy Characteristics'!A:A,MATCH($C403,'Policy Characteristics'!$C:$C,0)))</f>
        <v>Industry</v>
      </c>
      <c r="B403" s="294" t="str">
        <f>IF(ISBLANK(INDEX('Policy Characteristics'!B:B,MATCH($C403,'Policy Characteristics'!$C:$C,0))),"",INDEX('Policy Characteristics'!B:B,MATCH($C403,'Policy Characteristics'!$C:$C,0)))</f>
        <v>Buy In-Region Products</v>
      </c>
      <c r="C403" s="293" t="str">
        <f t="shared" si="28"/>
        <v>Fraction of Imported Industrial Outputs Shifted to In Region Suppliers</v>
      </c>
      <c r="D403" s="299" t="s">
        <v>744</v>
      </c>
      <c r="E403" s="299"/>
      <c r="F403" t="s">
        <v>745</v>
      </c>
      <c r="G403" s="300"/>
      <c r="H403" s="20">
        <v>1551</v>
      </c>
      <c r="I403" s="295" t="s">
        <v>624</v>
      </c>
      <c r="J403" s="296" t="str">
        <f>IF(ISBLANK(INDEX('Policy Characteristics'!D:D,MATCH($C403,'Policy Characteristics'!$C:$C,0))),"",INDEX('Policy Characteristics'!D:D,MATCH($C403,'Policy Characteristics'!$C:$C,0)))</f>
        <v>Buy In-Region Products</v>
      </c>
      <c r="K403" s="293" t="str">
        <f>IF(ISBLANK(INDEX('Policy Characteristics'!E:E,MATCH($C403,'Policy Characteristics'!$C:$C,0))),"",INDEX('Policy Characteristics'!E:E,MATCH($C403,'Policy Characteristics'!$C:$C,0)))</f>
        <v>indst buy in region outputs</v>
      </c>
      <c r="L403" s="237">
        <f>IF(ISBLANK(INDEX('Policy Characteristics'!F:F,MATCH($C403,'Policy Characteristics'!$C:$C,0))),"",INDEX('Policy Characteristics'!F:F,MATCH($C403,'Policy Characteristics'!$C:$C,0)))</f>
        <v>0</v>
      </c>
      <c r="M403" s="237">
        <f>IF(ISBLANK(INDEX('Policy Characteristics'!G:G,MATCH($C403,'Policy Characteristics'!$C:$C,0))),"",INDEX('Policy Characteristics'!G:G,MATCH($C403,'Policy Characteristics'!$C:$C,0)))</f>
        <v>0.5</v>
      </c>
      <c r="N403" s="237">
        <f>IF(ISBLANK(INDEX('Policy Characteristics'!H:H,MATCH($C403,'Policy Characteristics'!$C:$C,0))),"",INDEX('Policy Characteristics'!H:H,MATCH($C403,'Policy Characteristics'!$C:$C,0)))</f>
        <v>0.01</v>
      </c>
      <c r="O403" s="293" t="str">
        <f>IF(ISBLANK(INDEX('Policy Characteristics'!I:I,MATCH($C403,'Policy Characteristics'!$C:$C,0))),"",INDEX('Policy Characteristics'!I:I,MATCH($C403,'Policy Characteristics'!$C:$C,0)))</f>
        <v>% of imports shifted</v>
      </c>
      <c r="P403" s="293"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93" t="str">
        <f>IF(ISBLANK(INDEX('Policy Characteristics'!K:K,MATCH($C403,'Policy Characteristics'!$C:$C,0))),"",INDEX('Policy Characteristics'!K:K,MATCH($C403,'Policy Characteristics'!$C:$C,0)))</f>
        <v/>
      </c>
      <c r="R403" s="293" t="str">
        <f>IF(ISBLANK(INDEX('Policy Characteristics'!L:L,MATCH($C403,'Policy Characteristics'!$C:$C,0))),"",INDEX('Policy Characteristics'!L:L,MATCH($C403,'Policy Characteristics'!$C:$C,0)))</f>
        <v/>
      </c>
    </row>
    <row r="404" spans="1:18" x14ac:dyDescent="0.25">
      <c r="A404" s="293" t="str">
        <f>IF(ISBLANK(INDEX('Policy Characteristics'!A:A,MATCH($C404,'Policy Characteristics'!$C:$C,0))),"",INDEX('Policy Characteristics'!A:A,MATCH($C404,'Policy Characteristics'!$C:$C,0)))</f>
        <v>Industry</v>
      </c>
      <c r="B404" s="294" t="str">
        <f>IF(ISBLANK(INDEX('Policy Characteristics'!B:B,MATCH($C404,'Policy Characteristics'!$C:$C,0))),"",INDEX('Policy Characteristics'!B:B,MATCH($C404,'Policy Characteristics'!$C:$C,0)))</f>
        <v>Buy In-Region Products</v>
      </c>
      <c r="C404" s="293" t="str">
        <f t="shared" si="28"/>
        <v>Fraction of Imported Industrial Outputs Shifted to In Region Suppliers</v>
      </c>
      <c r="D404" s="299" t="s">
        <v>746</v>
      </c>
      <c r="E404" s="299"/>
      <c r="F404" t="s">
        <v>747</v>
      </c>
      <c r="G404" s="300"/>
      <c r="H404" s="20">
        <v>1552</v>
      </c>
      <c r="I404" s="295" t="s">
        <v>624</v>
      </c>
      <c r="J404" s="296" t="str">
        <f>IF(ISBLANK(INDEX('Policy Characteristics'!D:D,MATCH($C404,'Policy Characteristics'!$C:$C,0))),"",INDEX('Policy Characteristics'!D:D,MATCH($C404,'Policy Characteristics'!$C:$C,0)))</f>
        <v>Buy In-Region Products</v>
      </c>
      <c r="K404" s="293" t="str">
        <f>IF(ISBLANK(INDEX('Policy Characteristics'!E:E,MATCH($C404,'Policy Characteristics'!$C:$C,0))),"",INDEX('Policy Characteristics'!E:E,MATCH($C404,'Policy Characteristics'!$C:$C,0)))</f>
        <v>indst buy in region outputs</v>
      </c>
      <c r="L404" s="237">
        <f>IF(ISBLANK(INDEX('Policy Characteristics'!F:F,MATCH($C404,'Policy Characteristics'!$C:$C,0))),"",INDEX('Policy Characteristics'!F:F,MATCH($C404,'Policy Characteristics'!$C:$C,0)))</f>
        <v>0</v>
      </c>
      <c r="M404" s="237">
        <f>IF(ISBLANK(INDEX('Policy Characteristics'!G:G,MATCH($C404,'Policy Characteristics'!$C:$C,0))),"",INDEX('Policy Characteristics'!G:G,MATCH($C404,'Policy Characteristics'!$C:$C,0)))</f>
        <v>0.5</v>
      </c>
      <c r="N404" s="237">
        <f>IF(ISBLANK(INDEX('Policy Characteristics'!H:H,MATCH($C404,'Policy Characteristics'!$C:$C,0))),"",INDEX('Policy Characteristics'!H:H,MATCH($C404,'Policy Characteristics'!$C:$C,0)))</f>
        <v>0.01</v>
      </c>
      <c r="O404" s="293" t="str">
        <f>IF(ISBLANK(INDEX('Policy Characteristics'!I:I,MATCH($C404,'Policy Characteristics'!$C:$C,0))),"",INDEX('Policy Characteristics'!I:I,MATCH($C404,'Policy Characteristics'!$C:$C,0)))</f>
        <v>% of imports shifted</v>
      </c>
      <c r="P404" s="293"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93" t="str">
        <f>IF(ISBLANK(INDEX('Policy Characteristics'!K:K,MATCH($C404,'Policy Characteristics'!$C:$C,0))),"",INDEX('Policy Characteristics'!K:K,MATCH($C404,'Policy Characteristics'!$C:$C,0)))</f>
        <v/>
      </c>
      <c r="R404" s="293" t="str">
        <f>IF(ISBLANK(INDEX('Policy Characteristics'!L:L,MATCH($C404,'Policy Characteristics'!$C:$C,0))),"",INDEX('Policy Characteristics'!L:L,MATCH($C404,'Policy Characteristics'!$C:$C,0)))</f>
        <v/>
      </c>
    </row>
    <row r="405" spans="1:18" x14ac:dyDescent="0.25">
      <c r="A405" s="293" t="str">
        <f>IF(ISBLANK(INDEX('Policy Characteristics'!A:A,MATCH($C405,'Policy Characteristics'!$C:$C,0))),"",INDEX('Policy Characteristics'!A:A,MATCH($C405,'Policy Characteristics'!$C:$C,0)))</f>
        <v>Industry</v>
      </c>
      <c r="B405" s="294" t="str">
        <f>IF(ISBLANK(INDEX('Policy Characteristics'!B:B,MATCH($C405,'Policy Characteristics'!$C:$C,0))),"",INDEX('Policy Characteristics'!B:B,MATCH($C405,'Policy Characteristics'!$C:$C,0)))</f>
        <v>Buy In-Region Products</v>
      </c>
      <c r="C405" s="293" t="str">
        <f t="shared" si="28"/>
        <v>Fraction of Imported Industrial Outputs Shifted to In Region Suppliers</v>
      </c>
      <c r="D405" s="299" t="s">
        <v>748</v>
      </c>
      <c r="E405" s="299"/>
      <c r="F405" t="s">
        <v>749</v>
      </c>
      <c r="G405" s="300"/>
      <c r="H405" s="20">
        <v>1553</v>
      </c>
      <c r="I405" s="295" t="s">
        <v>624</v>
      </c>
      <c r="J405" s="296" t="str">
        <f>IF(ISBLANK(INDEX('Policy Characteristics'!D:D,MATCH($C405,'Policy Characteristics'!$C:$C,0))),"",INDEX('Policy Characteristics'!D:D,MATCH($C405,'Policy Characteristics'!$C:$C,0)))</f>
        <v>Buy In-Region Products</v>
      </c>
      <c r="K405" s="293" t="str">
        <f>IF(ISBLANK(INDEX('Policy Characteristics'!E:E,MATCH($C405,'Policy Characteristics'!$C:$C,0))),"",INDEX('Policy Characteristics'!E:E,MATCH($C405,'Policy Characteristics'!$C:$C,0)))</f>
        <v>indst buy in region outputs</v>
      </c>
      <c r="L405" s="237">
        <f>IF(ISBLANK(INDEX('Policy Characteristics'!F:F,MATCH($C405,'Policy Characteristics'!$C:$C,0))),"",INDEX('Policy Characteristics'!F:F,MATCH($C405,'Policy Characteristics'!$C:$C,0)))</f>
        <v>0</v>
      </c>
      <c r="M405" s="237">
        <f>IF(ISBLANK(INDEX('Policy Characteristics'!G:G,MATCH($C405,'Policy Characteristics'!$C:$C,0))),"",INDEX('Policy Characteristics'!G:G,MATCH($C405,'Policy Characteristics'!$C:$C,0)))</f>
        <v>0.5</v>
      </c>
      <c r="N405" s="237">
        <f>IF(ISBLANK(INDEX('Policy Characteristics'!H:H,MATCH($C405,'Policy Characteristics'!$C:$C,0))),"",INDEX('Policy Characteristics'!H:H,MATCH($C405,'Policy Characteristics'!$C:$C,0)))</f>
        <v>0.01</v>
      </c>
      <c r="O405" s="293" t="str">
        <f>IF(ISBLANK(INDEX('Policy Characteristics'!I:I,MATCH($C405,'Policy Characteristics'!$C:$C,0))),"",INDEX('Policy Characteristics'!I:I,MATCH($C405,'Policy Characteristics'!$C:$C,0)))</f>
        <v>% of imports shifted</v>
      </c>
      <c r="P405" s="293"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93" t="str">
        <f>IF(ISBLANK(INDEX('Policy Characteristics'!K:K,MATCH($C405,'Policy Characteristics'!$C:$C,0))),"",INDEX('Policy Characteristics'!K:K,MATCH($C405,'Policy Characteristics'!$C:$C,0)))</f>
        <v/>
      </c>
      <c r="R405" s="293" t="str">
        <f>IF(ISBLANK(INDEX('Policy Characteristics'!L:L,MATCH($C405,'Policy Characteristics'!$C:$C,0))),"",INDEX('Policy Characteristics'!L:L,MATCH($C405,'Policy Characteristics'!$C:$C,0)))</f>
        <v/>
      </c>
    </row>
    <row r="406" spans="1:18" x14ac:dyDescent="0.25">
      <c r="A406" s="293" t="str">
        <f>IF(ISBLANK(INDEX('Policy Characteristics'!A:A,MATCH($C406,'Policy Characteristics'!$C:$C,0))),"",INDEX('Policy Characteristics'!A:A,MATCH($C406,'Policy Characteristics'!$C:$C,0)))</f>
        <v>Industry</v>
      </c>
      <c r="B406" s="294" t="str">
        <f>IF(ISBLANK(INDEX('Policy Characteristics'!B:B,MATCH($C406,'Policy Characteristics'!$C:$C,0))),"",INDEX('Policy Characteristics'!B:B,MATCH($C406,'Policy Characteristics'!$C:$C,0)))</f>
        <v>Buy In-Region Products</v>
      </c>
      <c r="C406" s="293" t="str">
        <f t="shared" si="28"/>
        <v>Fraction of Imported Industrial Outputs Shifted to In Region Suppliers</v>
      </c>
      <c r="D406" s="299" t="s">
        <v>750</v>
      </c>
      <c r="E406" s="299"/>
      <c r="F406" t="s">
        <v>751</v>
      </c>
      <c r="G406" s="300"/>
      <c r="H406" s="20">
        <v>1554</v>
      </c>
      <c r="I406" s="295" t="s">
        <v>624</v>
      </c>
      <c r="J406" s="296" t="str">
        <f>IF(ISBLANK(INDEX('Policy Characteristics'!D:D,MATCH($C406,'Policy Characteristics'!$C:$C,0))),"",INDEX('Policy Characteristics'!D:D,MATCH($C406,'Policy Characteristics'!$C:$C,0)))</f>
        <v>Buy In-Region Products</v>
      </c>
      <c r="K406" s="293" t="str">
        <f>IF(ISBLANK(INDEX('Policy Characteristics'!E:E,MATCH($C406,'Policy Characteristics'!$C:$C,0))),"",INDEX('Policy Characteristics'!E:E,MATCH($C406,'Policy Characteristics'!$C:$C,0)))</f>
        <v>indst buy in region outputs</v>
      </c>
      <c r="L406" s="237">
        <f>IF(ISBLANK(INDEX('Policy Characteristics'!F:F,MATCH($C406,'Policy Characteristics'!$C:$C,0))),"",INDEX('Policy Characteristics'!F:F,MATCH($C406,'Policy Characteristics'!$C:$C,0)))</f>
        <v>0</v>
      </c>
      <c r="M406" s="237">
        <f>IF(ISBLANK(INDEX('Policy Characteristics'!G:G,MATCH($C406,'Policy Characteristics'!$C:$C,0))),"",INDEX('Policy Characteristics'!G:G,MATCH($C406,'Policy Characteristics'!$C:$C,0)))</f>
        <v>0.5</v>
      </c>
      <c r="N406" s="237">
        <f>IF(ISBLANK(INDEX('Policy Characteristics'!H:H,MATCH($C406,'Policy Characteristics'!$C:$C,0))),"",INDEX('Policy Characteristics'!H:H,MATCH($C406,'Policy Characteristics'!$C:$C,0)))</f>
        <v>0.01</v>
      </c>
      <c r="O406" s="293" t="str">
        <f>IF(ISBLANK(INDEX('Policy Characteristics'!I:I,MATCH($C406,'Policy Characteristics'!$C:$C,0))),"",INDEX('Policy Characteristics'!I:I,MATCH($C406,'Policy Characteristics'!$C:$C,0)))</f>
        <v>% of imports shifted</v>
      </c>
      <c r="P406" s="293"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93" t="str">
        <f>IF(ISBLANK(INDEX('Policy Characteristics'!K:K,MATCH($C406,'Policy Characteristics'!$C:$C,0))),"",INDEX('Policy Characteristics'!K:K,MATCH($C406,'Policy Characteristics'!$C:$C,0)))</f>
        <v/>
      </c>
      <c r="R406" s="293" t="str">
        <f>IF(ISBLANK(INDEX('Policy Characteristics'!L:L,MATCH($C406,'Policy Characteristics'!$C:$C,0))),"",INDEX('Policy Characteristics'!L:L,MATCH($C406,'Policy Characteristics'!$C:$C,0)))</f>
        <v/>
      </c>
    </row>
    <row r="407" spans="1:18" x14ac:dyDescent="0.25">
      <c r="A407" s="293" t="str">
        <f>IF(ISBLANK(INDEX('Policy Characteristics'!A:A,MATCH($C407,'Policy Characteristics'!$C:$C,0))),"",INDEX('Policy Characteristics'!A:A,MATCH($C407,'Policy Characteristics'!$C:$C,0)))</f>
        <v>Industry</v>
      </c>
      <c r="B407" s="294" t="str">
        <f>IF(ISBLANK(INDEX('Policy Characteristics'!B:B,MATCH($C407,'Policy Characteristics'!$C:$C,0))),"",INDEX('Policy Characteristics'!B:B,MATCH($C407,'Policy Characteristics'!$C:$C,0)))</f>
        <v>Buy In-Region Products</v>
      </c>
      <c r="C407" s="293" t="str">
        <f t="shared" si="28"/>
        <v>Fraction of Imported Industrial Outputs Shifted to In Region Suppliers</v>
      </c>
      <c r="D407" s="299" t="s">
        <v>752</v>
      </c>
      <c r="E407" s="299"/>
      <c r="F407" t="s">
        <v>753</v>
      </c>
      <c r="G407" s="300"/>
      <c r="H407" s="20">
        <v>1555</v>
      </c>
      <c r="I407" s="295" t="s">
        <v>624</v>
      </c>
      <c r="J407" s="296" t="str">
        <f>IF(ISBLANK(INDEX('Policy Characteristics'!D:D,MATCH($C407,'Policy Characteristics'!$C:$C,0))),"",INDEX('Policy Characteristics'!D:D,MATCH($C407,'Policy Characteristics'!$C:$C,0)))</f>
        <v>Buy In-Region Products</v>
      </c>
      <c r="K407" s="293" t="str">
        <f>IF(ISBLANK(INDEX('Policy Characteristics'!E:E,MATCH($C407,'Policy Characteristics'!$C:$C,0))),"",INDEX('Policy Characteristics'!E:E,MATCH($C407,'Policy Characteristics'!$C:$C,0)))</f>
        <v>indst buy in region outputs</v>
      </c>
      <c r="L407" s="237">
        <f>IF(ISBLANK(INDEX('Policy Characteristics'!F:F,MATCH($C407,'Policy Characteristics'!$C:$C,0))),"",INDEX('Policy Characteristics'!F:F,MATCH($C407,'Policy Characteristics'!$C:$C,0)))</f>
        <v>0</v>
      </c>
      <c r="M407" s="237">
        <f>IF(ISBLANK(INDEX('Policy Characteristics'!G:G,MATCH($C407,'Policy Characteristics'!$C:$C,0))),"",INDEX('Policy Characteristics'!G:G,MATCH($C407,'Policy Characteristics'!$C:$C,0)))</f>
        <v>0.5</v>
      </c>
      <c r="N407" s="237">
        <f>IF(ISBLANK(INDEX('Policy Characteristics'!H:H,MATCH($C407,'Policy Characteristics'!$C:$C,0))),"",INDEX('Policy Characteristics'!H:H,MATCH($C407,'Policy Characteristics'!$C:$C,0)))</f>
        <v>0.01</v>
      </c>
      <c r="O407" s="293" t="str">
        <f>IF(ISBLANK(INDEX('Policy Characteristics'!I:I,MATCH($C407,'Policy Characteristics'!$C:$C,0))),"",INDEX('Policy Characteristics'!I:I,MATCH($C407,'Policy Characteristics'!$C:$C,0)))</f>
        <v>% of imports shifted</v>
      </c>
      <c r="P407" s="293"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93" t="str">
        <f>IF(ISBLANK(INDEX('Policy Characteristics'!K:K,MATCH($C407,'Policy Characteristics'!$C:$C,0))),"",INDEX('Policy Characteristics'!K:K,MATCH($C407,'Policy Characteristics'!$C:$C,0)))</f>
        <v/>
      </c>
      <c r="R407" s="293" t="str">
        <f>IF(ISBLANK(INDEX('Policy Characteristics'!L:L,MATCH($C407,'Policy Characteristics'!$C:$C,0))),"",INDEX('Policy Characteristics'!L:L,MATCH($C407,'Policy Characteristics'!$C:$C,0)))</f>
        <v/>
      </c>
    </row>
    <row r="408" spans="1:18" x14ac:dyDescent="0.25">
      <c r="A408" s="293" t="str">
        <f>IF(ISBLANK(INDEX('Policy Characteristics'!A:A,MATCH($C408,'Policy Characteristics'!$C:$C,0))),"",INDEX('Policy Characteristics'!A:A,MATCH($C408,'Policy Characteristics'!$C:$C,0)))</f>
        <v>Industry</v>
      </c>
      <c r="B408" s="294" t="str">
        <f>IF(ISBLANK(INDEX('Policy Characteristics'!B:B,MATCH($C408,'Policy Characteristics'!$C:$C,0))),"",INDEX('Policy Characteristics'!B:B,MATCH($C408,'Policy Characteristics'!$C:$C,0)))</f>
        <v>Buy In-Region Products</v>
      </c>
      <c r="C408" s="293" t="str">
        <f t="shared" si="28"/>
        <v>Fraction of Imported Industrial Outputs Shifted to In Region Suppliers</v>
      </c>
      <c r="D408" s="299" t="s">
        <v>754</v>
      </c>
      <c r="E408" s="299"/>
      <c r="F408" t="s">
        <v>755</v>
      </c>
      <c r="G408" s="300"/>
      <c r="H408" s="20">
        <v>1556</v>
      </c>
      <c r="I408" s="295" t="s">
        <v>624</v>
      </c>
      <c r="J408" s="296" t="str">
        <f>IF(ISBLANK(INDEX('Policy Characteristics'!D:D,MATCH($C408,'Policy Characteristics'!$C:$C,0))),"",INDEX('Policy Characteristics'!D:D,MATCH($C408,'Policy Characteristics'!$C:$C,0)))</f>
        <v>Buy In-Region Products</v>
      </c>
      <c r="K408" s="293" t="str">
        <f>IF(ISBLANK(INDEX('Policy Characteristics'!E:E,MATCH($C408,'Policy Characteristics'!$C:$C,0))),"",INDEX('Policy Characteristics'!E:E,MATCH($C408,'Policy Characteristics'!$C:$C,0)))</f>
        <v>indst buy in region outputs</v>
      </c>
      <c r="L408" s="237">
        <f>IF(ISBLANK(INDEX('Policy Characteristics'!F:F,MATCH($C408,'Policy Characteristics'!$C:$C,0))),"",INDEX('Policy Characteristics'!F:F,MATCH($C408,'Policy Characteristics'!$C:$C,0)))</f>
        <v>0</v>
      </c>
      <c r="M408" s="237">
        <f>IF(ISBLANK(INDEX('Policy Characteristics'!G:G,MATCH($C408,'Policy Characteristics'!$C:$C,0))),"",INDEX('Policy Characteristics'!G:G,MATCH($C408,'Policy Characteristics'!$C:$C,0)))</f>
        <v>0.5</v>
      </c>
      <c r="N408" s="237">
        <f>IF(ISBLANK(INDEX('Policy Characteristics'!H:H,MATCH($C408,'Policy Characteristics'!$C:$C,0))),"",INDEX('Policy Characteristics'!H:H,MATCH($C408,'Policy Characteristics'!$C:$C,0)))</f>
        <v>0.01</v>
      </c>
      <c r="O408" s="293" t="str">
        <f>IF(ISBLANK(INDEX('Policy Characteristics'!I:I,MATCH($C408,'Policy Characteristics'!$C:$C,0))),"",INDEX('Policy Characteristics'!I:I,MATCH($C408,'Policy Characteristics'!$C:$C,0)))</f>
        <v>% of imports shifted</v>
      </c>
      <c r="P408" s="293"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93" t="str">
        <f>IF(ISBLANK(INDEX('Policy Characteristics'!K:K,MATCH($C408,'Policy Characteristics'!$C:$C,0))),"",INDEX('Policy Characteristics'!K:K,MATCH($C408,'Policy Characteristics'!$C:$C,0)))</f>
        <v/>
      </c>
      <c r="R408" s="293" t="str">
        <f>IF(ISBLANK(INDEX('Policy Characteristics'!L:L,MATCH($C408,'Policy Characteristics'!$C:$C,0))),"",INDEX('Policy Characteristics'!L:L,MATCH($C408,'Policy Characteristics'!$C:$C,0)))</f>
        <v/>
      </c>
    </row>
    <row r="409" spans="1:18" x14ac:dyDescent="0.25">
      <c r="A409" s="293" t="str">
        <f>IF(ISBLANK(INDEX('Policy Characteristics'!A:A,MATCH($C409,'Policy Characteristics'!$C:$C,0))),"",INDEX('Policy Characteristics'!A:A,MATCH($C409,'Policy Characteristics'!$C:$C,0)))</f>
        <v>Industry</v>
      </c>
      <c r="B409" s="294" t="str">
        <f>IF(ISBLANK(INDEX('Policy Characteristics'!B:B,MATCH($C409,'Policy Characteristics'!$C:$C,0))),"",INDEX('Policy Characteristics'!B:B,MATCH($C409,'Policy Characteristics'!$C:$C,0)))</f>
        <v>Buy In-Region Products</v>
      </c>
      <c r="C409" s="293" t="str">
        <f t="shared" si="28"/>
        <v>Fraction of Imported Industrial Outputs Shifted to In Region Suppliers</v>
      </c>
      <c r="D409" s="299" t="s">
        <v>756</v>
      </c>
      <c r="E409" s="299"/>
      <c r="F409" t="s">
        <v>757</v>
      </c>
      <c r="G409" s="300"/>
      <c r="H409" s="20">
        <v>1557</v>
      </c>
      <c r="I409" s="295" t="s">
        <v>624</v>
      </c>
      <c r="J409" s="296" t="str">
        <f>IF(ISBLANK(INDEX('Policy Characteristics'!D:D,MATCH($C409,'Policy Characteristics'!$C:$C,0))),"",INDEX('Policy Characteristics'!D:D,MATCH($C409,'Policy Characteristics'!$C:$C,0)))</f>
        <v>Buy In-Region Products</v>
      </c>
      <c r="K409" s="293" t="str">
        <f>IF(ISBLANK(INDEX('Policy Characteristics'!E:E,MATCH($C409,'Policy Characteristics'!$C:$C,0))),"",INDEX('Policy Characteristics'!E:E,MATCH($C409,'Policy Characteristics'!$C:$C,0)))</f>
        <v>indst buy in region outputs</v>
      </c>
      <c r="L409" s="237">
        <f>IF(ISBLANK(INDEX('Policy Characteristics'!F:F,MATCH($C409,'Policy Characteristics'!$C:$C,0))),"",INDEX('Policy Characteristics'!F:F,MATCH($C409,'Policy Characteristics'!$C:$C,0)))</f>
        <v>0</v>
      </c>
      <c r="M409" s="237">
        <f>IF(ISBLANK(INDEX('Policy Characteristics'!G:G,MATCH($C409,'Policy Characteristics'!$C:$C,0))),"",INDEX('Policy Characteristics'!G:G,MATCH($C409,'Policy Characteristics'!$C:$C,0)))</f>
        <v>0.5</v>
      </c>
      <c r="N409" s="237">
        <f>IF(ISBLANK(INDEX('Policy Characteristics'!H:H,MATCH($C409,'Policy Characteristics'!$C:$C,0))),"",INDEX('Policy Characteristics'!H:H,MATCH($C409,'Policy Characteristics'!$C:$C,0)))</f>
        <v>0.01</v>
      </c>
      <c r="O409" s="293" t="str">
        <f>IF(ISBLANK(INDEX('Policy Characteristics'!I:I,MATCH($C409,'Policy Characteristics'!$C:$C,0))),"",INDEX('Policy Characteristics'!I:I,MATCH($C409,'Policy Characteristics'!$C:$C,0)))</f>
        <v>% of imports shifted</v>
      </c>
      <c r="P409" s="293"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93" t="str">
        <f>IF(ISBLANK(INDEX('Policy Characteristics'!K:K,MATCH($C409,'Policy Characteristics'!$C:$C,0))),"",INDEX('Policy Characteristics'!K:K,MATCH($C409,'Policy Characteristics'!$C:$C,0)))</f>
        <v/>
      </c>
      <c r="R409" s="293" t="str">
        <f>IF(ISBLANK(INDEX('Policy Characteristics'!L:L,MATCH($C409,'Policy Characteristics'!$C:$C,0))),"",INDEX('Policy Characteristics'!L:L,MATCH($C409,'Policy Characteristics'!$C:$C,0)))</f>
        <v/>
      </c>
    </row>
    <row r="410" spans="1:18" x14ac:dyDescent="0.25">
      <c r="A410" s="293" t="str">
        <f>IF(ISBLANK(INDEX('Policy Characteristics'!A:A,MATCH($C410,'Policy Characteristics'!$C:$C,0))),"",INDEX('Policy Characteristics'!A:A,MATCH($C410,'Policy Characteristics'!$C:$C,0)))</f>
        <v>Industry</v>
      </c>
      <c r="B410" s="294" t="str">
        <f>IF(ISBLANK(INDEX('Policy Characteristics'!B:B,MATCH($C410,'Policy Characteristics'!$C:$C,0))),"",INDEX('Policy Characteristics'!B:B,MATCH($C410,'Policy Characteristics'!$C:$C,0)))</f>
        <v>Buy In-Region Products</v>
      </c>
      <c r="C410" s="293" t="str">
        <f t="shared" si="28"/>
        <v>Fraction of Imported Industrial Outputs Shifted to In Region Suppliers</v>
      </c>
      <c r="D410" s="299" t="s">
        <v>758</v>
      </c>
      <c r="E410" s="299"/>
      <c r="F410" t="s">
        <v>759</v>
      </c>
      <c r="G410" s="300"/>
      <c r="H410" s="20">
        <v>1558</v>
      </c>
      <c r="I410" s="295" t="s">
        <v>624</v>
      </c>
      <c r="J410" s="296" t="str">
        <f>IF(ISBLANK(INDEX('Policy Characteristics'!D:D,MATCH($C410,'Policy Characteristics'!$C:$C,0))),"",INDEX('Policy Characteristics'!D:D,MATCH($C410,'Policy Characteristics'!$C:$C,0)))</f>
        <v>Buy In-Region Products</v>
      </c>
      <c r="K410" s="293" t="str">
        <f>IF(ISBLANK(INDEX('Policy Characteristics'!E:E,MATCH($C410,'Policy Characteristics'!$C:$C,0))),"",INDEX('Policy Characteristics'!E:E,MATCH($C410,'Policy Characteristics'!$C:$C,0)))</f>
        <v>indst buy in region outputs</v>
      </c>
      <c r="L410" s="237">
        <f>IF(ISBLANK(INDEX('Policy Characteristics'!F:F,MATCH($C410,'Policy Characteristics'!$C:$C,0))),"",INDEX('Policy Characteristics'!F:F,MATCH($C410,'Policy Characteristics'!$C:$C,0)))</f>
        <v>0</v>
      </c>
      <c r="M410" s="237">
        <f>IF(ISBLANK(INDEX('Policy Characteristics'!G:G,MATCH($C410,'Policy Characteristics'!$C:$C,0))),"",INDEX('Policy Characteristics'!G:G,MATCH($C410,'Policy Characteristics'!$C:$C,0)))</f>
        <v>0.5</v>
      </c>
      <c r="N410" s="237">
        <f>IF(ISBLANK(INDEX('Policy Characteristics'!H:H,MATCH($C410,'Policy Characteristics'!$C:$C,0))),"",INDEX('Policy Characteristics'!H:H,MATCH($C410,'Policy Characteristics'!$C:$C,0)))</f>
        <v>0.01</v>
      </c>
      <c r="O410" s="293" t="str">
        <f>IF(ISBLANK(INDEX('Policy Characteristics'!I:I,MATCH($C410,'Policy Characteristics'!$C:$C,0))),"",INDEX('Policy Characteristics'!I:I,MATCH($C410,'Policy Characteristics'!$C:$C,0)))</f>
        <v>% of imports shifted</v>
      </c>
      <c r="P410" s="293"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93" t="str">
        <f>IF(ISBLANK(INDEX('Policy Characteristics'!K:K,MATCH($C410,'Policy Characteristics'!$C:$C,0))),"",INDEX('Policy Characteristics'!K:K,MATCH($C410,'Policy Characteristics'!$C:$C,0)))</f>
        <v/>
      </c>
      <c r="R410" s="293" t="str">
        <f>IF(ISBLANK(INDEX('Policy Characteristics'!L:L,MATCH($C410,'Policy Characteristics'!$C:$C,0))),"",INDEX('Policy Characteristics'!L:L,MATCH($C410,'Policy Characteristics'!$C:$C,0)))</f>
        <v/>
      </c>
    </row>
    <row r="411" spans="1:18" x14ac:dyDescent="0.25">
      <c r="A411" s="293" t="str">
        <f>IF(ISBLANK(INDEX('Policy Characteristics'!A:A,MATCH($C411,'Policy Characteristics'!$C:$C,0))),"",INDEX('Policy Characteristics'!A:A,MATCH($C411,'Policy Characteristics'!$C:$C,0)))</f>
        <v>Industry</v>
      </c>
      <c r="B411" s="294" t="str">
        <f>IF(ISBLANK(INDEX('Policy Characteristics'!B:B,MATCH($C411,'Policy Characteristics'!$C:$C,0))),"",INDEX('Policy Characteristics'!B:B,MATCH($C411,'Policy Characteristics'!$C:$C,0)))</f>
        <v>Buy In-Region Products</v>
      </c>
      <c r="C411" s="293" t="str">
        <f t="shared" si="28"/>
        <v>Fraction of Imported Industrial Outputs Shifted to In Region Suppliers</v>
      </c>
      <c r="D411" s="299" t="s">
        <v>760</v>
      </c>
      <c r="E411" s="299"/>
      <c r="F411" t="s">
        <v>761</v>
      </c>
      <c r="G411" s="300"/>
      <c r="H411" s="20">
        <v>1559</v>
      </c>
      <c r="I411" s="295" t="s">
        <v>624</v>
      </c>
      <c r="J411" s="296" t="str">
        <f>IF(ISBLANK(INDEX('Policy Characteristics'!D:D,MATCH($C411,'Policy Characteristics'!$C:$C,0))),"",INDEX('Policy Characteristics'!D:D,MATCH($C411,'Policy Characteristics'!$C:$C,0)))</f>
        <v>Buy In-Region Products</v>
      </c>
      <c r="K411" s="293" t="str">
        <f>IF(ISBLANK(INDEX('Policy Characteristics'!E:E,MATCH($C411,'Policy Characteristics'!$C:$C,0))),"",INDEX('Policy Characteristics'!E:E,MATCH($C411,'Policy Characteristics'!$C:$C,0)))</f>
        <v>indst buy in region outputs</v>
      </c>
      <c r="L411" s="237">
        <f>IF(ISBLANK(INDEX('Policy Characteristics'!F:F,MATCH($C411,'Policy Characteristics'!$C:$C,0))),"",INDEX('Policy Characteristics'!F:F,MATCH($C411,'Policy Characteristics'!$C:$C,0)))</f>
        <v>0</v>
      </c>
      <c r="M411" s="237">
        <f>IF(ISBLANK(INDEX('Policy Characteristics'!G:G,MATCH($C411,'Policy Characteristics'!$C:$C,0))),"",INDEX('Policy Characteristics'!G:G,MATCH($C411,'Policy Characteristics'!$C:$C,0)))</f>
        <v>0.5</v>
      </c>
      <c r="N411" s="237">
        <f>IF(ISBLANK(INDEX('Policy Characteristics'!H:H,MATCH($C411,'Policy Characteristics'!$C:$C,0))),"",INDEX('Policy Characteristics'!H:H,MATCH($C411,'Policy Characteristics'!$C:$C,0)))</f>
        <v>0.01</v>
      </c>
      <c r="O411" s="293" t="str">
        <f>IF(ISBLANK(INDEX('Policy Characteristics'!I:I,MATCH($C411,'Policy Characteristics'!$C:$C,0))),"",INDEX('Policy Characteristics'!I:I,MATCH($C411,'Policy Characteristics'!$C:$C,0)))</f>
        <v>% of imports shifted</v>
      </c>
      <c r="P411" s="293"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93" t="str">
        <f>IF(ISBLANK(INDEX('Policy Characteristics'!K:K,MATCH($C411,'Policy Characteristics'!$C:$C,0))),"",INDEX('Policy Characteristics'!K:K,MATCH($C411,'Policy Characteristics'!$C:$C,0)))</f>
        <v/>
      </c>
      <c r="R411" s="293" t="str">
        <f>IF(ISBLANK(INDEX('Policy Characteristics'!L:L,MATCH($C411,'Policy Characteristics'!$C:$C,0))),"",INDEX('Policy Characteristics'!L:L,MATCH($C411,'Policy Characteristics'!$C:$C,0)))</f>
        <v/>
      </c>
    </row>
    <row r="412" spans="1:18" x14ac:dyDescent="0.25">
      <c r="A412" s="293" t="str">
        <f>IF(ISBLANK(INDEX('Policy Characteristics'!A:A,MATCH($C412,'Policy Characteristics'!$C:$C,0))),"",INDEX('Policy Characteristics'!A:A,MATCH($C412,'Policy Characteristics'!$C:$C,0)))</f>
        <v>Industry</v>
      </c>
      <c r="B412" s="294" t="str">
        <f>IF(ISBLANK(INDEX('Policy Characteristics'!B:B,MATCH($C412,'Policy Characteristics'!$C:$C,0))),"",INDEX('Policy Characteristics'!B:B,MATCH($C412,'Policy Characteristics'!$C:$C,0)))</f>
        <v>Buy In-Region Products</v>
      </c>
      <c r="C412" s="293" t="str">
        <f t="shared" si="28"/>
        <v>Fraction of Imported Industrial Outputs Shifted to In Region Suppliers</v>
      </c>
      <c r="D412" s="299" t="s">
        <v>762</v>
      </c>
      <c r="E412" s="299"/>
      <c r="F412" t="s">
        <v>763</v>
      </c>
      <c r="G412" s="300"/>
      <c r="H412" s="20">
        <v>1560</v>
      </c>
      <c r="I412" s="295" t="s">
        <v>624</v>
      </c>
      <c r="J412" s="296" t="str">
        <f>IF(ISBLANK(INDEX('Policy Characteristics'!D:D,MATCH($C412,'Policy Characteristics'!$C:$C,0))),"",INDEX('Policy Characteristics'!D:D,MATCH($C412,'Policy Characteristics'!$C:$C,0)))</f>
        <v>Buy In-Region Products</v>
      </c>
      <c r="K412" s="293" t="str">
        <f>IF(ISBLANK(INDEX('Policy Characteristics'!E:E,MATCH($C412,'Policy Characteristics'!$C:$C,0))),"",INDEX('Policy Characteristics'!E:E,MATCH($C412,'Policy Characteristics'!$C:$C,0)))</f>
        <v>indst buy in region outputs</v>
      </c>
      <c r="L412" s="237">
        <f>IF(ISBLANK(INDEX('Policy Characteristics'!F:F,MATCH($C412,'Policy Characteristics'!$C:$C,0))),"",INDEX('Policy Characteristics'!F:F,MATCH($C412,'Policy Characteristics'!$C:$C,0)))</f>
        <v>0</v>
      </c>
      <c r="M412" s="237">
        <f>IF(ISBLANK(INDEX('Policy Characteristics'!G:G,MATCH($C412,'Policy Characteristics'!$C:$C,0))),"",INDEX('Policy Characteristics'!G:G,MATCH($C412,'Policy Characteristics'!$C:$C,0)))</f>
        <v>0.5</v>
      </c>
      <c r="N412" s="237">
        <f>IF(ISBLANK(INDEX('Policy Characteristics'!H:H,MATCH($C412,'Policy Characteristics'!$C:$C,0))),"",INDEX('Policy Characteristics'!H:H,MATCH($C412,'Policy Characteristics'!$C:$C,0)))</f>
        <v>0.01</v>
      </c>
      <c r="O412" s="293" t="str">
        <f>IF(ISBLANK(INDEX('Policy Characteristics'!I:I,MATCH($C412,'Policy Characteristics'!$C:$C,0))),"",INDEX('Policy Characteristics'!I:I,MATCH($C412,'Policy Characteristics'!$C:$C,0)))</f>
        <v>% of imports shifted</v>
      </c>
      <c r="P412" s="293"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93" t="str">
        <f>IF(ISBLANK(INDEX('Policy Characteristics'!K:K,MATCH($C412,'Policy Characteristics'!$C:$C,0))),"",INDEX('Policy Characteristics'!K:K,MATCH($C412,'Policy Characteristics'!$C:$C,0)))</f>
        <v/>
      </c>
      <c r="R412" s="293" t="str">
        <f>IF(ISBLANK(INDEX('Policy Characteristics'!L:L,MATCH($C412,'Policy Characteristics'!$C:$C,0))),"",INDEX('Policy Characteristics'!L:L,MATCH($C412,'Policy Characteristics'!$C:$C,0)))</f>
        <v/>
      </c>
    </row>
    <row r="413" spans="1:18" x14ac:dyDescent="0.25">
      <c r="A413" s="293" t="str">
        <f>IF(ISBLANK(INDEX('Policy Characteristics'!A:A,MATCH($C413,'Policy Characteristics'!$C:$C,0))),"",INDEX('Policy Characteristics'!A:A,MATCH($C413,'Policy Characteristics'!$C:$C,0)))</f>
        <v>Industry</v>
      </c>
      <c r="B413" s="294" t="str">
        <f>IF(ISBLANK(INDEX('Policy Characteristics'!B:B,MATCH($C413,'Policy Characteristics'!$C:$C,0))),"",INDEX('Policy Characteristics'!B:B,MATCH($C413,'Policy Characteristics'!$C:$C,0)))</f>
        <v>Buy In-Region Products</v>
      </c>
      <c r="C413" s="293" t="str">
        <f t="shared" si="28"/>
        <v>Fraction of Imported Industrial Outputs Shifted to In Region Suppliers</v>
      </c>
      <c r="D413" s="299" t="s">
        <v>764</v>
      </c>
      <c r="E413" s="299"/>
      <c r="F413" t="s">
        <v>765</v>
      </c>
      <c r="G413" s="300"/>
      <c r="H413" s="20">
        <v>1561</v>
      </c>
      <c r="I413" s="295" t="s">
        <v>624</v>
      </c>
      <c r="J413" s="296" t="str">
        <f>IF(ISBLANK(INDEX('Policy Characteristics'!D:D,MATCH($C413,'Policy Characteristics'!$C:$C,0))),"",INDEX('Policy Characteristics'!D:D,MATCH($C413,'Policy Characteristics'!$C:$C,0)))</f>
        <v>Buy In-Region Products</v>
      </c>
      <c r="K413" s="293" t="str">
        <f>IF(ISBLANK(INDEX('Policy Characteristics'!E:E,MATCH($C413,'Policy Characteristics'!$C:$C,0))),"",INDEX('Policy Characteristics'!E:E,MATCH($C413,'Policy Characteristics'!$C:$C,0)))</f>
        <v>indst buy in region outputs</v>
      </c>
      <c r="L413" s="237">
        <f>IF(ISBLANK(INDEX('Policy Characteristics'!F:F,MATCH($C413,'Policy Characteristics'!$C:$C,0))),"",INDEX('Policy Characteristics'!F:F,MATCH($C413,'Policy Characteristics'!$C:$C,0)))</f>
        <v>0</v>
      </c>
      <c r="M413" s="237">
        <f>IF(ISBLANK(INDEX('Policy Characteristics'!G:G,MATCH($C413,'Policy Characteristics'!$C:$C,0))),"",INDEX('Policy Characteristics'!G:G,MATCH($C413,'Policy Characteristics'!$C:$C,0)))</f>
        <v>0.5</v>
      </c>
      <c r="N413" s="237">
        <f>IF(ISBLANK(INDEX('Policy Characteristics'!H:H,MATCH($C413,'Policy Characteristics'!$C:$C,0))),"",INDEX('Policy Characteristics'!H:H,MATCH($C413,'Policy Characteristics'!$C:$C,0)))</f>
        <v>0.01</v>
      </c>
      <c r="O413" s="293" t="str">
        <f>IF(ISBLANK(INDEX('Policy Characteristics'!I:I,MATCH($C413,'Policy Characteristics'!$C:$C,0))),"",INDEX('Policy Characteristics'!I:I,MATCH($C413,'Policy Characteristics'!$C:$C,0)))</f>
        <v>% of imports shifted</v>
      </c>
      <c r="P413" s="293"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93" t="str">
        <f>IF(ISBLANK(INDEX('Policy Characteristics'!K:K,MATCH($C413,'Policy Characteristics'!$C:$C,0))),"",INDEX('Policy Characteristics'!K:K,MATCH($C413,'Policy Characteristics'!$C:$C,0)))</f>
        <v/>
      </c>
      <c r="R413" s="293" t="str">
        <f>IF(ISBLANK(INDEX('Policy Characteristics'!L:L,MATCH($C413,'Policy Characteristics'!$C:$C,0))),"",INDEX('Policy Characteristics'!L:L,MATCH($C413,'Policy Characteristics'!$C:$C,0)))</f>
        <v/>
      </c>
    </row>
    <row r="414" spans="1:18" x14ac:dyDescent="0.25">
      <c r="A414" s="293" t="str">
        <f>IF(ISBLANK(INDEX('Policy Characteristics'!A:A,MATCH($C414,'Policy Characteristics'!$C:$C,0))),"",INDEX('Policy Characteristics'!A:A,MATCH($C414,'Policy Characteristics'!$C:$C,0)))</f>
        <v>Industry</v>
      </c>
      <c r="B414" s="294" t="str">
        <f>IF(ISBLANK(INDEX('Policy Characteristics'!B:B,MATCH($C414,'Policy Characteristics'!$C:$C,0))),"",INDEX('Policy Characteristics'!B:B,MATCH($C414,'Policy Characteristics'!$C:$C,0)))</f>
        <v>Carbon Capture and Sequestration</v>
      </c>
      <c r="C414" t="s">
        <v>328</v>
      </c>
      <c r="D414" s="298" t="s">
        <v>716</v>
      </c>
      <c r="E414" s="299" t="s">
        <v>766</v>
      </c>
      <c r="F414" t="s">
        <v>717</v>
      </c>
      <c r="G414" s="298" t="s">
        <v>767</v>
      </c>
      <c r="H414" s="20">
        <v>908</v>
      </c>
      <c r="I414" s="297" t="s">
        <v>634</v>
      </c>
      <c r="J414" s="296" t="str">
        <f>IF(ISBLANK(INDEX('Policy Characteristics'!D:D,MATCH($C414,'Policy Characteristics'!$C:$C,0))),"",INDEX('Policy Characteristics'!D:D,MATCH($C414,'Policy Characteristics'!$C:$C,0)))</f>
        <v>Industry CCS</v>
      </c>
      <c r="K414" s="293" t="str">
        <f>IF(ISBLANK(INDEX('Policy Characteristics'!E:E,MATCH($C414,'Policy Characteristics'!$C:$C,0))),"",INDEX('Policy Characteristics'!E:E,MATCH($C414,'Policy Characteristics'!$C:$C,0)))</f>
        <v>indst CCS</v>
      </c>
      <c r="L414" s="237">
        <f>IF(ISBLANK(INDEX('Policy Characteristics'!F:F,MATCH($C414,'Policy Characteristics'!$C:$C,0))),"",INDEX('Policy Characteristics'!F:F,MATCH($C414,'Policy Characteristics'!$C:$C,0)))</f>
        <v>0</v>
      </c>
      <c r="M414" s="237">
        <f>IF(ISBLANK(INDEX('Policy Characteristics'!G:G,MATCH($C414,'Policy Characteristics'!$C:$C,0))),"",INDEX('Policy Characteristics'!G:G,MATCH($C414,'Policy Characteristics'!$C:$C,0)))</f>
        <v>1</v>
      </c>
      <c r="N414" s="237">
        <f>IF(ISBLANK(INDEX('Policy Characteristics'!H:H,MATCH($C414,'Policy Characteristics'!$C:$C,0))),"",INDEX('Policy Characteristics'!H:H,MATCH($C414,'Policy Characteristics'!$C:$C,0)))</f>
        <v>0.01</v>
      </c>
      <c r="O414" s="293" t="str">
        <f>IF(ISBLANK(INDEX('Policy Characteristics'!I:I,MATCH($C414,'Policy Characteristics'!$C:$C,0))),"",INDEX('Policy Characteristics'!I:I,MATCH($C414,'Policy Characteristics'!$C:$C,0)))</f>
        <v>% of CO2 captured</v>
      </c>
      <c r="P414" s="293"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4" s="293" t="str">
        <f>IF(ISBLANK(INDEX('Policy Characteristics'!K:K,MATCH($C414,'Policy Characteristics'!$C:$C,0))),"",INDEX('Policy Characteristics'!K:K,MATCH($C414,'Policy Characteristics'!$C:$C,0)))</f>
        <v>ccs.html#ccs</v>
      </c>
      <c r="R414" s="293" t="str">
        <f>IF(ISBLANK(INDEX('Policy Characteristics'!L:L,MATCH($C414,'Policy Characteristics'!$C:$C,0))),"",INDEX('Policy Characteristics'!L:L,MATCH($C414,'Policy Characteristics'!$C:$C,0)))</f>
        <v>carbon-capture-and-sequestration.html</v>
      </c>
    </row>
    <row r="415" spans="1:18" x14ac:dyDescent="0.25">
      <c r="A415" s="293" t="str">
        <f>IF(ISBLANK(INDEX('Policy Characteristics'!A:A,MATCH($C415,'Policy Characteristics'!$C:$C,0))),"",INDEX('Policy Characteristics'!A:A,MATCH($C415,'Policy Characteristics'!$C:$C,0)))</f>
        <v>Industry</v>
      </c>
      <c r="B415" s="294" t="str">
        <f>IF(ISBLANK(INDEX('Policy Characteristics'!B:B,MATCH($C415,'Policy Characteristics'!$C:$C,0))),"",INDEX('Policy Characteristics'!B:B,MATCH($C415,'Policy Characteristics'!$C:$C,0)))</f>
        <v>Carbon Capture and Sequestration</v>
      </c>
      <c r="C415" s="293" t="str">
        <f t="shared" ref="C415:C430" si="29">C$414</f>
        <v>Industry Sector Fraction of Potential Additional CCS Achieved</v>
      </c>
      <c r="D415" s="298" t="s">
        <v>716</v>
      </c>
      <c r="E415" s="299" t="s">
        <v>768</v>
      </c>
      <c r="F415" t="s">
        <v>717</v>
      </c>
      <c r="G415" s="298" t="s">
        <v>769</v>
      </c>
      <c r="H415" s="20">
        <v>909</v>
      </c>
      <c r="I415" s="297" t="s">
        <v>634</v>
      </c>
      <c r="J415" s="296" t="str">
        <f>IF(ISBLANK(INDEX('Policy Characteristics'!D:D,MATCH($C415,'Policy Characteristics'!$C:$C,0))),"",INDEX('Policy Characteristics'!D:D,MATCH($C415,'Policy Characteristics'!$C:$C,0)))</f>
        <v>Industry CCS</v>
      </c>
      <c r="K415" s="293" t="str">
        <f>IF(ISBLANK(INDEX('Policy Characteristics'!E:E,MATCH($C415,'Policy Characteristics'!$C:$C,0))),"",INDEX('Policy Characteristics'!E:E,MATCH($C415,'Policy Characteristics'!$C:$C,0)))</f>
        <v>indst CCS</v>
      </c>
      <c r="L415" s="237">
        <f>IF(ISBLANK(INDEX('Policy Characteristics'!F:F,MATCH($C415,'Policy Characteristics'!$C:$C,0))),"",INDEX('Policy Characteristics'!F:F,MATCH($C415,'Policy Characteristics'!$C:$C,0)))</f>
        <v>0</v>
      </c>
      <c r="M415" s="237">
        <f>IF(ISBLANK(INDEX('Policy Characteristics'!G:G,MATCH($C415,'Policy Characteristics'!$C:$C,0))),"",INDEX('Policy Characteristics'!G:G,MATCH($C415,'Policy Characteristics'!$C:$C,0)))</f>
        <v>1</v>
      </c>
      <c r="N415" s="237">
        <f>IF(ISBLANK(INDEX('Policy Characteristics'!H:H,MATCH($C415,'Policy Characteristics'!$C:$C,0))),"",INDEX('Policy Characteristics'!H:H,MATCH($C415,'Policy Characteristics'!$C:$C,0)))</f>
        <v>0.01</v>
      </c>
      <c r="O415" s="293" t="str">
        <f>IF(ISBLANK(INDEX('Policy Characteristics'!I:I,MATCH($C415,'Policy Characteristics'!$C:$C,0))),"",INDEX('Policy Characteristics'!I:I,MATCH($C415,'Policy Characteristics'!$C:$C,0)))</f>
        <v>% of CO2 captured</v>
      </c>
      <c r="P415" s="293"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5" s="293" t="str">
        <f>IF(ISBLANK(INDEX('Policy Characteristics'!K:K,MATCH($C415,'Policy Characteristics'!$C:$C,0))),"",INDEX('Policy Characteristics'!K:K,MATCH($C415,'Policy Characteristics'!$C:$C,0)))</f>
        <v>ccs.html#ccs</v>
      </c>
      <c r="R415" s="293" t="str">
        <f>IF(ISBLANK(INDEX('Policy Characteristics'!L:L,MATCH($C415,'Policy Characteristics'!$C:$C,0))),"",INDEX('Policy Characteristics'!L:L,MATCH($C415,'Policy Characteristics'!$C:$C,0)))</f>
        <v>carbon-capture-and-sequestration.html</v>
      </c>
    </row>
    <row r="416" spans="1:18" x14ac:dyDescent="0.25">
      <c r="A416" s="293" t="str">
        <f>IF(ISBLANK(INDEX('Policy Characteristics'!A:A,MATCH($C416,'Policy Characteristics'!$C:$C,0))),"",INDEX('Policy Characteristics'!A:A,MATCH($C416,'Policy Characteristics'!$C:$C,0)))</f>
        <v>Industry</v>
      </c>
      <c r="B416" s="294" t="str">
        <f>IF(ISBLANK(INDEX('Policy Characteristics'!B:B,MATCH($C416,'Policy Characteristics'!$C:$C,0))),"",INDEX('Policy Characteristics'!B:B,MATCH($C416,'Policy Characteristics'!$C:$C,0)))</f>
        <v>Carbon Capture and Sequestration</v>
      </c>
      <c r="C416" s="293" t="str">
        <f t="shared" si="29"/>
        <v>Industry Sector Fraction of Potential Additional CCS Achieved</v>
      </c>
      <c r="D416" s="299" t="s">
        <v>718</v>
      </c>
      <c r="E416" s="299" t="s">
        <v>766</v>
      </c>
      <c r="F416" t="s">
        <v>719</v>
      </c>
      <c r="G416" s="298" t="s">
        <v>767</v>
      </c>
      <c r="H416" s="20">
        <v>910</v>
      </c>
      <c r="I416" s="297" t="s">
        <v>634</v>
      </c>
      <c r="J416" s="296" t="str">
        <f>IF(ISBLANK(INDEX('Policy Characteristics'!D:D,MATCH($C416,'Policy Characteristics'!$C:$C,0))),"",INDEX('Policy Characteristics'!D:D,MATCH($C416,'Policy Characteristics'!$C:$C,0)))</f>
        <v>Industry CCS</v>
      </c>
      <c r="K416" s="293" t="str">
        <f>IF(ISBLANK(INDEX('Policy Characteristics'!E:E,MATCH($C416,'Policy Characteristics'!$C:$C,0))),"",INDEX('Policy Characteristics'!E:E,MATCH($C416,'Policy Characteristics'!$C:$C,0)))</f>
        <v>indst CCS</v>
      </c>
      <c r="L416" s="237">
        <f>IF(ISBLANK(INDEX('Policy Characteristics'!F:F,MATCH($C416,'Policy Characteristics'!$C:$C,0))),"",INDEX('Policy Characteristics'!F:F,MATCH($C416,'Policy Characteristics'!$C:$C,0)))</f>
        <v>0</v>
      </c>
      <c r="M416" s="237">
        <f>IF(ISBLANK(INDEX('Policy Characteristics'!G:G,MATCH($C416,'Policy Characteristics'!$C:$C,0))),"",INDEX('Policy Characteristics'!G:G,MATCH($C416,'Policy Characteristics'!$C:$C,0)))</f>
        <v>1</v>
      </c>
      <c r="N416" s="237">
        <f>IF(ISBLANK(INDEX('Policy Characteristics'!H:H,MATCH($C416,'Policy Characteristics'!$C:$C,0))),"",INDEX('Policy Characteristics'!H:H,MATCH($C416,'Policy Characteristics'!$C:$C,0)))</f>
        <v>0.01</v>
      </c>
      <c r="O416" s="293" t="str">
        <f>IF(ISBLANK(INDEX('Policy Characteristics'!I:I,MATCH($C416,'Policy Characteristics'!$C:$C,0))),"",INDEX('Policy Characteristics'!I:I,MATCH($C416,'Policy Characteristics'!$C:$C,0)))</f>
        <v>% of CO2 captured</v>
      </c>
      <c r="P416" s="293"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6" s="293" t="str">
        <f>IF(ISBLANK(INDEX('Policy Characteristics'!K:K,MATCH($C416,'Policy Characteristics'!$C:$C,0))),"",INDEX('Policy Characteristics'!K:K,MATCH($C416,'Policy Characteristics'!$C:$C,0)))</f>
        <v>ccs.html#ccs</v>
      </c>
      <c r="R416" s="293" t="str">
        <f>IF(ISBLANK(INDEX('Policy Characteristics'!L:L,MATCH($C416,'Policy Characteristics'!$C:$C,0))),"",INDEX('Policy Characteristics'!L:L,MATCH($C416,'Policy Characteristics'!$C:$C,0)))</f>
        <v>carbon-capture-and-sequestration.html</v>
      </c>
    </row>
    <row r="417" spans="1:18" x14ac:dyDescent="0.25">
      <c r="A417" s="293" t="str">
        <f>IF(ISBLANK(INDEX('Policy Characteristics'!A:A,MATCH($C417,'Policy Characteristics'!$C:$C,0))),"",INDEX('Policy Characteristics'!A:A,MATCH($C417,'Policy Characteristics'!$C:$C,0)))</f>
        <v>Industry</v>
      </c>
      <c r="B417" s="294" t="str">
        <f>IF(ISBLANK(INDEX('Policy Characteristics'!B:B,MATCH($C417,'Policy Characteristics'!$C:$C,0))),"",INDEX('Policy Characteristics'!B:B,MATCH($C417,'Policy Characteristics'!$C:$C,0)))</f>
        <v>Carbon Capture and Sequestration</v>
      </c>
      <c r="C417" s="293" t="str">
        <f t="shared" si="29"/>
        <v>Industry Sector Fraction of Potential Additional CCS Achieved</v>
      </c>
      <c r="D417" s="299" t="s">
        <v>718</v>
      </c>
      <c r="E417" s="299" t="s">
        <v>768</v>
      </c>
      <c r="F417" t="s">
        <v>719</v>
      </c>
      <c r="G417" s="298" t="s">
        <v>769</v>
      </c>
      <c r="H417" s="20">
        <v>911</v>
      </c>
      <c r="I417" s="297" t="s">
        <v>634</v>
      </c>
      <c r="J417" s="296" t="str">
        <f>IF(ISBLANK(INDEX('Policy Characteristics'!D:D,MATCH($C417,'Policy Characteristics'!$C:$C,0))),"",INDEX('Policy Characteristics'!D:D,MATCH($C417,'Policy Characteristics'!$C:$C,0)))</f>
        <v>Industry CCS</v>
      </c>
      <c r="K417" s="293" t="str">
        <f>IF(ISBLANK(INDEX('Policy Characteristics'!E:E,MATCH($C417,'Policy Characteristics'!$C:$C,0))),"",INDEX('Policy Characteristics'!E:E,MATCH($C417,'Policy Characteristics'!$C:$C,0)))</f>
        <v>indst CCS</v>
      </c>
      <c r="L417" s="237">
        <f>IF(ISBLANK(INDEX('Policy Characteristics'!F:F,MATCH($C417,'Policy Characteristics'!$C:$C,0))),"",INDEX('Policy Characteristics'!F:F,MATCH($C417,'Policy Characteristics'!$C:$C,0)))</f>
        <v>0</v>
      </c>
      <c r="M417" s="237">
        <f>IF(ISBLANK(INDEX('Policy Characteristics'!G:G,MATCH($C417,'Policy Characteristics'!$C:$C,0))),"",INDEX('Policy Characteristics'!G:G,MATCH($C417,'Policy Characteristics'!$C:$C,0)))</f>
        <v>1</v>
      </c>
      <c r="N417" s="237">
        <f>IF(ISBLANK(INDEX('Policy Characteristics'!H:H,MATCH($C417,'Policy Characteristics'!$C:$C,0))),"",INDEX('Policy Characteristics'!H:H,MATCH($C417,'Policy Characteristics'!$C:$C,0)))</f>
        <v>0.01</v>
      </c>
      <c r="O417" s="293" t="str">
        <f>IF(ISBLANK(INDEX('Policy Characteristics'!I:I,MATCH($C417,'Policy Characteristics'!$C:$C,0))),"",INDEX('Policy Characteristics'!I:I,MATCH($C417,'Policy Characteristics'!$C:$C,0)))</f>
        <v>% of CO2 captured</v>
      </c>
      <c r="P417" s="293"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7" s="293" t="str">
        <f>IF(ISBLANK(INDEX('Policy Characteristics'!K:K,MATCH($C417,'Policy Characteristics'!$C:$C,0))),"",INDEX('Policy Characteristics'!K:K,MATCH($C417,'Policy Characteristics'!$C:$C,0)))</f>
        <v>ccs.html#ccs</v>
      </c>
      <c r="R417" s="293" t="str">
        <f>IF(ISBLANK(INDEX('Policy Characteristics'!L:L,MATCH($C417,'Policy Characteristics'!$C:$C,0))),"",INDEX('Policy Characteristics'!L:L,MATCH($C417,'Policy Characteristics'!$C:$C,0)))</f>
        <v>carbon-capture-and-sequestration.html</v>
      </c>
    </row>
    <row r="418" spans="1:18" x14ac:dyDescent="0.25">
      <c r="A418" s="293" t="str">
        <f>IF(ISBLANK(INDEX('Policy Characteristics'!A:A,MATCH($C418,'Policy Characteristics'!$C:$C,0))),"",INDEX('Policy Characteristics'!A:A,MATCH($C418,'Policy Characteristics'!$C:$C,0)))</f>
        <v>Industry</v>
      </c>
      <c r="B418" s="294" t="str">
        <f>IF(ISBLANK(INDEX('Policy Characteristics'!B:B,MATCH($C418,'Policy Characteristics'!$C:$C,0))),"",INDEX('Policy Characteristics'!B:B,MATCH($C418,'Policy Characteristics'!$C:$C,0)))</f>
        <v>Carbon Capture and Sequestration</v>
      </c>
      <c r="C418" s="293" t="str">
        <f t="shared" si="29"/>
        <v>Industry Sector Fraction of Potential Additional CCS Achieved</v>
      </c>
      <c r="D418" s="299" t="s">
        <v>720</v>
      </c>
      <c r="E418" s="299" t="s">
        <v>766</v>
      </c>
      <c r="F418" t="s">
        <v>721</v>
      </c>
      <c r="G418" s="298" t="s">
        <v>767</v>
      </c>
      <c r="H418" s="20">
        <v>912</v>
      </c>
      <c r="I418" s="297" t="s">
        <v>634</v>
      </c>
      <c r="J418" s="296" t="str">
        <f>IF(ISBLANK(INDEX('Policy Characteristics'!D:D,MATCH($C418,'Policy Characteristics'!$C:$C,0))),"",INDEX('Policy Characteristics'!D:D,MATCH($C418,'Policy Characteristics'!$C:$C,0)))</f>
        <v>Industry CCS</v>
      </c>
      <c r="K418" s="293" t="str">
        <f>IF(ISBLANK(INDEX('Policy Characteristics'!E:E,MATCH($C418,'Policy Characteristics'!$C:$C,0))),"",INDEX('Policy Characteristics'!E:E,MATCH($C418,'Policy Characteristics'!$C:$C,0)))</f>
        <v>indst CCS</v>
      </c>
      <c r="L418" s="237">
        <f>IF(ISBLANK(INDEX('Policy Characteristics'!F:F,MATCH($C418,'Policy Characteristics'!$C:$C,0))),"",INDEX('Policy Characteristics'!F:F,MATCH($C418,'Policy Characteristics'!$C:$C,0)))</f>
        <v>0</v>
      </c>
      <c r="M418" s="237">
        <f>IF(ISBLANK(INDEX('Policy Characteristics'!G:G,MATCH($C418,'Policy Characteristics'!$C:$C,0))),"",INDEX('Policy Characteristics'!G:G,MATCH($C418,'Policy Characteristics'!$C:$C,0)))</f>
        <v>1</v>
      </c>
      <c r="N418" s="237">
        <f>IF(ISBLANK(INDEX('Policy Characteristics'!H:H,MATCH($C418,'Policy Characteristics'!$C:$C,0))),"",INDEX('Policy Characteristics'!H:H,MATCH($C418,'Policy Characteristics'!$C:$C,0)))</f>
        <v>0.01</v>
      </c>
      <c r="O418" s="293" t="str">
        <f>IF(ISBLANK(INDEX('Policy Characteristics'!I:I,MATCH($C418,'Policy Characteristics'!$C:$C,0))),"",INDEX('Policy Characteristics'!I:I,MATCH($C418,'Policy Characteristics'!$C:$C,0)))</f>
        <v>% of CO2 captured</v>
      </c>
      <c r="P418" s="293"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8" s="293" t="str">
        <f>IF(ISBLANK(INDEX('Policy Characteristics'!K:K,MATCH($C418,'Policy Characteristics'!$C:$C,0))),"",INDEX('Policy Characteristics'!K:K,MATCH($C418,'Policy Characteristics'!$C:$C,0)))</f>
        <v>ccs.html#ccs</v>
      </c>
      <c r="R418" s="293" t="str">
        <f>IF(ISBLANK(INDEX('Policy Characteristics'!L:L,MATCH($C418,'Policy Characteristics'!$C:$C,0))),"",INDEX('Policy Characteristics'!L:L,MATCH($C418,'Policy Characteristics'!$C:$C,0)))</f>
        <v>carbon-capture-and-sequestration.html</v>
      </c>
    </row>
    <row r="419" spans="1:18" x14ac:dyDescent="0.25">
      <c r="A419" s="293" t="str">
        <f>IF(ISBLANK(INDEX('Policy Characteristics'!A:A,MATCH($C419,'Policy Characteristics'!$C:$C,0))),"",INDEX('Policy Characteristics'!A:A,MATCH($C419,'Policy Characteristics'!$C:$C,0)))</f>
        <v>Industry</v>
      </c>
      <c r="B419" s="294" t="str">
        <f>IF(ISBLANK(INDEX('Policy Characteristics'!B:B,MATCH($C419,'Policy Characteristics'!$C:$C,0))),"",INDEX('Policy Characteristics'!B:B,MATCH($C419,'Policy Characteristics'!$C:$C,0)))</f>
        <v>Carbon Capture and Sequestration</v>
      </c>
      <c r="C419" s="293" t="str">
        <f t="shared" si="29"/>
        <v>Industry Sector Fraction of Potential Additional CCS Achieved</v>
      </c>
      <c r="D419" s="299" t="s">
        <v>720</v>
      </c>
      <c r="E419" s="299" t="s">
        <v>768</v>
      </c>
      <c r="F419" t="s">
        <v>721</v>
      </c>
      <c r="G419" s="298" t="s">
        <v>769</v>
      </c>
      <c r="H419" s="20">
        <v>913</v>
      </c>
      <c r="I419" s="297" t="s">
        <v>634</v>
      </c>
      <c r="J419" s="296" t="str">
        <f>IF(ISBLANK(INDEX('Policy Characteristics'!D:D,MATCH($C419,'Policy Characteristics'!$C:$C,0))),"",INDEX('Policy Characteristics'!D:D,MATCH($C419,'Policy Characteristics'!$C:$C,0)))</f>
        <v>Industry CCS</v>
      </c>
      <c r="K419" s="293" t="str">
        <f>IF(ISBLANK(INDEX('Policy Characteristics'!E:E,MATCH($C419,'Policy Characteristics'!$C:$C,0))),"",INDEX('Policy Characteristics'!E:E,MATCH($C419,'Policy Characteristics'!$C:$C,0)))</f>
        <v>indst CCS</v>
      </c>
      <c r="L419" s="237">
        <f>IF(ISBLANK(INDEX('Policy Characteristics'!F:F,MATCH($C419,'Policy Characteristics'!$C:$C,0))),"",INDEX('Policy Characteristics'!F:F,MATCH($C419,'Policy Characteristics'!$C:$C,0)))</f>
        <v>0</v>
      </c>
      <c r="M419" s="237">
        <f>IF(ISBLANK(INDEX('Policy Characteristics'!G:G,MATCH($C419,'Policy Characteristics'!$C:$C,0))),"",INDEX('Policy Characteristics'!G:G,MATCH($C419,'Policy Characteristics'!$C:$C,0)))</f>
        <v>1</v>
      </c>
      <c r="N419" s="237">
        <f>IF(ISBLANK(INDEX('Policy Characteristics'!H:H,MATCH($C419,'Policy Characteristics'!$C:$C,0))),"",INDEX('Policy Characteristics'!H:H,MATCH($C419,'Policy Characteristics'!$C:$C,0)))</f>
        <v>0.01</v>
      </c>
      <c r="O419" s="293" t="str">
        <f>IF(ISBLANK(INDEX('Policy Characteristics'!I:I,MATCH($C419,'Policy Characteristics'!$C:$C,0))),"",INDEX('Policy Characteristics'!I:I,MATCH($C419,'Policy Characteristics'!$C:$C,0)))</f>
        <v>% of CO2 captured</v>
      </c>
      <c r="P419" s="293"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19" s="293" t="str">
        <f>IF(ISBLANK(INDEX('Policy Characteristics'!K:K,MATCH($C419,'Policy Characteristics'!$C:$C,0))),"",INDEX('Policy Characteristics'!K:K,MATCH($C419,'Policy Characteristics'!$C:$C,0)))</f>
        <v>ccs.html#ccs</v>
      </c>
      <c r="R419" s="293" t="str">
        <f>IF(ISBLANK(INDEX('Policy Characteristics'!L:L,MATCH($C419,'Policy Characteristics'!$C:$C,0))),"",INDEX('Policy Characteristics'!L:L,MATCH($C419,'Policy Characteristics'!$C:$C,0)))</f>
        <v>carbon-capture-and-sequestration.html</v>
      </c>
    </row>
    <row r="420" spans="1:18" x14ac:dyDescent="0.25">
      <c r="A420" s="293" t="str">
        <f>IF(ISBLANK(INDEX('Policy Characteristics'!A:A,MATCH($C420,'Policy Characteristics'!$C:$C,0))),"",INDEX('Policy Characteristics'!A:A,MATCH($C420,'Policy Characteristics'!$C:$C,0)))</f>
        <v>Industry</v>
      </c>
      <c r="B420" s="294" t="str">
        <f>IF(ISBLANK(INDEX('Policy Characteristics'!B:B,MATCH($C420,'Policy Characteristics'!$C:$C,0))),"",INDEX('Policy Characteristics'!B:B,MATCH($C420,'Policy Characteristics'!$C:$C,0)))</f>
        <v>Carbon Capture and Sequestration</v>
      </c>
      <c r="C420" s="293" t="str">
        <f t="shared" si="29"/>
        <v>Industry Sector Fraction of Potential Additional CCS Achieved</v>
      </c>
      <c r="D420" s="299" t="s">
        <v>722</v>
      </c>
      <c r="E420" s="299" t="s">
        <v>766</v>
      </c>
      <c r="F420" t="s">
        <v>723</v>
      </c>
      <c r="G420" s="298" t="s">
        <v>767</v>
      </c>
      <c r="H420" s="20">
        <v>914</v>
      </c>
      <c r="I420" s="297" t="s">
        <v>634</v>
      </c>
      <c r="J420" s="296" t="str">
        <f>IF(ISBLANK(INDEX('Policy Characteristics'!D:D,MATCH($C420,'Policy Characteristics'!$C:$C,0))),"",INDEX('Policy Characteristics'!D:D,MATCH($C420,'Policy Characteristics'!$C:$C,0)))</f>
        <v>Industry CCS</v>
      </c>
      <c r="K420" s="293" t="str">
        <f>IF(ISBLANK(INDEX('Policy Characteristics'!E:E,MATCH($C420,'Policy Characteristics'!$C:$C,0))),"",INDEX('Policy Characteristics'!E:E,MATCH($C420,'Policy Characteristics'!$C:$C,0)))</f>
        <v>indst CCS</v>
      </c>
      <c r="L420" s="237">
        <f>IF(ISBLANK(INDEX('Policy Characteristics'!F:F,MATCH($C420,'Policy Characteristics'!$C:$C,0))),"",INDEX('Policy Characteristics'!F:F,MATCH($C420,'Policy Characteristics'!$C:$C,0)))</f>
        <v>0</v>
      </c>
      <c r="M420" s="237">
        <f>IF(ISBLANK(INDEX('Policy Characteristics'!G:G,MATCH($C420,'Policy Characteristics'!$C:$C,0))),"",INDEX('Policy Characteristics'!G:G,MATCH($C420,'Policy Characteristics'!$C:$C,0)))</f>
        <v>1</v>
      </c>
      <c r="N420" s="237">
        <f>IF(ISBLANK(INDEX('Policy Characteristics'!H:H,MATCH($C420,'Policy Characteristics'!$C:$C,0))),"",INDEX('Policy Characteristics'!H:H,MATCH($C420,'Policy Characteristics'!$C:$C,0)))</f>
        <v>0.01</v>
      </c>
      <c r="O420" s="293" t="str">
        <f>IF(ISBLANK(INDEX('Policy Characteristics'!I:I,MATCH($C420,'Policy Characteristics'!$C:$C,0))),"",INDEX('Policy Characteristics'!I:I,MATCH($C420,'Policy Characteristics'!$C:$C,0)))</f>
        <v>% of CO2 captured</v>
      </c>
      <c r="P420" s="293"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0" s="293" t="str">
        <f>IF(ISBLANK(INDEX('Policy Characteristics'!K:K,MATCH($C420,'Policy Characteristics'!$C:$C,0))),"",INDEX('Policy Characteristics'!K:K,MATCH($C420,'Policy Characteristics'!$C:$C,0)))</f>
        <v>ccs.html#ccs</v>
      </c>
      <c r="R420" s="293" t="str">
        <f>IF(ISBLANK(INDEX('Policy Characteristics'!L:L,MATCH($C420,'Policy Characteristics'!$C:$C,0))),"",INDEX('Policy Characteristics'!L:L,MATCH($C420,'Policy Characteristics'!$C:$C,0)))</f>
        <v>carbon-capture-and-sequestration.html</v>
      </c>
    </row>
    <row r="421" spans="1:18" x14ac:dyDescent="0.25">
      <c r="A421" s="293" t="str">
        <f>IF(ISBLANK(INDEX('Policy Characteristics'!A:A,MATCH($C421,'Policy Characteristics'!$C:$C,0))),"",INDEX('Policy Characteristics'!A:A,MATCH($C421,'Policy Characteristics'!$C:$C,0)))</f>
        <v>Industry</v>
      </c>
      <c r="B421" s="294" t="str">
        <f>IF(ISBLANK(INDEX('Policy Characteristics'!B:B,MATCH($C421,'Policy Characteristics'!$C:$C,0))),"",INDEX('Policy Characteristics'!B:B,MATCH($C421,'Policy Characteristics'!$C:$C,0)))</f>
        <v>Carbon Capture and Sequestration</v>
      </c>
      <c r="C421" s="293" t="str">
        <f t="shared" si="29"/>
        <v>Industry Sector Fraction of Potential Additional CCS Achieved</v>
      </c>
      <c r="D421" s="299" t="s">
        <v>722</v>
      </c>
      <c r="E421" s="299" t="s">
        <v>768</v>
      </c>
      <c r="F421" t="s">
        <v>723</v>
      </c>
      <c r="G421" s="298" t="s">
        <v>769</v>
      </c>
      <c r="H421" s="20">
        <v>915</v>
      </c>
      <c r="I421" s="297" t="s">
        <v>634</v>
      </c>
      <c r="J421" s="296" t="str">
        <f>IF(ISBLANK(INDEX('Policy Characteristics'!D:D,MATCH($C421,'Policy Characteristics'!$C:$C,0))),"",INDEX('Policy Characteristics'!D:D,MATCH($C421,'Policy Characteristics'!$C:$C,0)))</f>
        <v>Industry CCS</v>
      </c>
      <c r="K421" s="293" t="str">
        <f>IF(ISBLANK(INDEX('Policy Characteristics'!E:E,MATCH($C421,'Policy Characteristics'!$C:$C,0))),"",INDEX('Policy Characteristics'!E:E,MATCH($C421,'Policy Characteristics'!$C:$C,0)))</f>
        <v>indst CCS</v>
      </c>
      <c r="L421" s="237">
        <f>IF(ISBLANK(INDEX('Policy Characteristics'!F:F,MATCH($C421,'Policy Characteristics'!$C:$C,0))),"",INDEX('Policy Characteristics'!F:F,MATCH($C421,'Policy Characteristics'!$C:$C,0)))</f>
        <v>0</v>
      </c>
      <c r="M421" s="237">
        <f>IF(ISBLANK(INDEX('Policy Characteristics'!G:G,MATCH($C421,'Policy Characteristics'!$C:$C,0))),"",INDEX('Policy Characteristics'!G:G,MATCH($C421,'Policy Characteristics'!$C:$C,0)))</f>
        <v>1</v>
      </c>
      <c r="N421" s="237">
        <f>IF(ISBLANK(INDEX('Policy Characteristics'!H:H,MATCH($C421,'Policy Characteristics'!$C:$C,0))),"",INDEX('Policy Characteristics'!H:H,MATCH($C421,'Policy Characteristics'!$C:$C,0)))</f>
        <v>0.01</v>
      </c>
      <c r="O421" s="293" t="str">
        <f>IF(ISBLANK(INDEX('Policy Characteristics'!I:I,MATCH($C421,'Policy Characteristics'!$C:$C,0))),"",INDEX('Policy Characteristics'!I:I,MATCH($C421,'Policy Characteristics'!$C:$C,0)))</f>
        <v>% of CO2 captured</v>
      </c>
      <c r="P421" s="293"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1" s="293" t="str">
        <f>IF(ISBLANK(INDEX('Policy Characteristics'!K:K,MATCH($C421,'Policy Characteristics'!$C:$C,0))),"",INDEX('Policy Characteristics'!K:K,MATCH($C421,'Policy Characteristics'!$C:$C,0)))</f>
        <v>ccs.html#ccs</v>
      </c>
      <c r="R421" s="293" t="str">
        <f>IF(ISBLANK(INDEX('Policy Characteristics'!L:L,MATCH($C421,'Policy Characteristics'!$C:$C,0))),"",INDEX('Policy Characteristics'!L:L,MATCH($C421,'Policy Characteristics'!$C:$C,0)))</f>
        <v>carbon-capture-and-sequestration.html</v>
      </c>
    </row>
    <row r="422" spans="1:18" x14ac:dyDescent="0.25">
      <c r="A422" s="293" t="str">
        <f>IF(ISBLANK(INDEX('Policy Characteristics'!A:A,MATCH($C422,'Policy Characteristics'!$C:$C,0))),"",INDEX('Policy Characteristics'!A:A,MATCH($C422,'Policy Characteristics'!$C:$C,0)))</f>
        <v>Industry</v>
      </c>
      <c r="B422" s="294" t="str">
        <f>IF(ISBLANK(INDEX('Policy Characteristics'!B:B,MATCH($C422,'Policy Characteristics'!$C:$C,0))),"",INDEX('Policy Characteristics'!B:B,MATCH($C422,'Policy Characteristics'!$C:$C,0)))</f>
        <v>Carbon Capture and Sequestration</v>
      </c>
      <c r="C422" s="293" t="str">
        <f t="shared" si="29"/>
        <v>Industry Sector Fraction of Potential Additional CCS Achieved</v>
      </c>
      <c r="D422" s="299" t="s">
        <v>724</v>
      </c>
      <c r="E422" s="299" t="s">
        <v>766</v>
      </c>
      <c r="F422" t="s">
        <v>725</v>
      </c>
      <c r="G422" s="298" t="s">
        <v>767</v>
      </c>
      <c r="H422" s="20">
        <v>916</v>
      </c>
      <c r="I422" s="295" t="s">
        <v>624</v>
      </c>
      <c r="J422" s="296" t="str">
        <f>IF(ISBLANK(INDEX('Policy Characteristics'!D:D,MATCH($C422,'Policy Characteristics'!$C:$C,0))),"",INDEX('Policy Characteristics'!D:D,MATCH($C422,'Policy Characteristics'!$C:$C,0)))</f>
        <v>Industry CCS</v>
      </c>
      <c r="K422" s="293" t="str">
        <f>IF(ISBLANK(INDEX('Policy Characteristics'!E:E,MATCH($C422,'Policy Characteristics'!$C:$C,0))),"",INDEX('Policy Characteristics'!E:E,MATCH($C422,'Policy Characteristics'!$C:$C,0)))</f>
        <v>indst CCS</v>
      </c>
      <c r="L422" s="237">
        <f>IF(ISBLANK(INDEX('Policy Characteristics'!F:F,MATCH($C422,'Policy Characteristics'!$C:$C,0))),"",INDEX('Policy Characteristics'!F:F,MATCH($C422,'Policy Characteristics'!$C:$C,0)))</f>
        <v>0</v>
      </c>
      <c r="M422" s="237">
        <f>IF(ISBLANK(INDEX('Policy Characteristics'!G:G,MATCH($C422,'Policy Characteristics'!$C:$C,0))),"",INDEX('Policy Characteristics'!G:G,MATCH($C422,'Policy Characteristics'!$C:$C,0)))</f>
        <v>1</v>
      </c>
      <c r="N422" s="237">
        <f>IF(ISBLANK(INDEX('Policy Characteristics'!H:H,MATCH($C422,'Policy Characteristics'!$C:$C,0))),"",INDEX('Policy Characteristics'!H:H,MATCH($C422,'Policy Characteristics'!$C:$C,0)))</f>
        <v>0.01</v>
      </c>
      <c r="O422" s="293" t="str">
        <f>IF(ISBLANK(INDEX('Policy Characteristics'!I:I,MATCH($C422,'Policy Characteristics'!$C:$C,0))),"",INDEX('Policy Characteristics'!I:I,MATCH($C422,'Policy Characteristics'!$C:$C,0)))</f>
        <v>% of CO2 captured</v>
      </c>
      <c r="P422" s="293"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2" s="293" t="str">
        <f>IF(ISBLANK(INDEX('Policy Characteristics'!K:K,MATCH($C422,'Policy Characteristics'!$C:$C,0))),"",INDEX('Policy Characteristics'!K:K,MATCH($C422,'Policy Characteristics'!$C:$C,0)))</f>
        <v>ccs.html#ccs</v>
      </c>
      <c r="R422" s="293" t="str">
        <f>IF(ISBLANK(INDEX('Policy Characteristics'!L:L,MATCH($C422,'Policy Characteristics'!$C:$C,0))),"",INDEX('Policy Characteristics'!L:L,MATCH($C422,'Policy Characteristics'!$C:$C,0)))</f>
        <v>carbon-capture-and-sequestration.html</v>
      </c>
    </row>
    <row r="423" spans="1:18" x14ac:dyDescent="0.25">
      <c r="A423" s="293" t="str">
        <f>IF(ISBLANK(INDEX('Policy Characteristics'!A:A,MATCH($C423,'Policy Characteristics'!$C:$C,0))),"",INDEX('Policy Characteristics'!A:A,MATCH($C423,'Policy Characteristics'!$C:$C,0)))</f>
        <v>Industry</v>
      </c>
      <c r="B423" s="294" t="str">
        <f>IF(ISBLANK(INDEX('Policy Characteristics'!B:B,MATCH($C423,'Policy Characteristics'!$C:$C,0))),"",INDEX('Policy Characteristics'!B:B,MATCH($C423,'Policy Characteristics'!$C:$C,0)))</f>
        <v>Carbon Capture and Sequestration</v>
      </c>
      <c r="C423" s="293" t="str">
        <f t="shared" si="29"/>
        <v>Industry Sector Fraction of Potential Additional CCS Achieved</v>
      </c>
      <c r="D423" s="299" t="s">
        <v>724</v>
      </c>
      <c r="E423" s="299" t="s">
        <v>768</v>
      </c>
      <c r="F423" t="s">
        <v>725</v>
      </c>
      <c r="G423" s="298" t="s">
        <v>769</v>
      </c>
      <c r="H423" s="20">
        <v>917</v>
      </c>
      <c r="I423" s="297" t="s">
        <v>634</v>
      </c>
      <c r="J423" s="296" t="str">
        <f>IF(ISBLANK(INDEX('Policy Characteristics'!D:D,MATCH($C423,'Policy Characteristics'!$C:$C,0))),"",INDEX('Policy Characteristics'!D:D,MATCH($C423,'Policy Characteristics'!$C:$C,0)))</f>
        <v>Industry CCS</v>
      </c>
      <c r="K423" s="293" t="str">
        <f>IF(ISBLANK(INDEX('Policy Characteristics'!E:E,MATCH($C423,'Policy Characteristics'!$C:$C,0))),"",INDEX('Policy Characteristics'!E:E,MATCH($C423,'Policy Characteristics'!$C:$C,0)))</f>
        <v>indst CCS</v>
      </c>
      <c r="L423" s="237">
        <f>IF(ISBLANK(INDEX('Policy Characteristics'!F:F,MATCH($C423,'Policy Characteristics'!$C:$C,0))),"",INDEX('Policy Characteristics'!F:F,MATCH($C423,'Policy Characteristics'!$C:$C,0)))</f>
        <v>0</v>
      </c>
      <c r="M423" s="237">
        <f>IF(ISBLANK(INDEX('Policy Characteristics'!G:G,MATCH($C423,'Policy Characteristics'!$C:$C,0))),"",INDEX('Policy Characteristics'!G:G,MATCH($C423,'Policy Characteristics'!$C:$C,0)))</f>
        <v>1</v>
      </c>
      <c r="N423" s="237">
        <f>IF(ISBLANK(INDEX('Policy Characteristics'!H:H,MATCH($C423,'Policy Characteristics'!$C:$C,0))),"",INDEX('Policy Characteristics'!H:H,MATCH($C423,'Policy Characteristics'!$C:$C,0)))</f>
        <v>0.01</v>
      </c>
      <c r="O423" s="293" t="str">
        <f>IF(ISBLANK(INDEX('Policy Characteristics'!I:I,MATCH($C423,'Policy Characteristics'!$C:$C,0))),"",INDEX('Policy Characteristics'!I:I,MATCH($C423,'Policy Characteristics'!$C:$C,0)))</f>
        <v>% of CO2 captured</v>
      </c>
      <c r="P423" s="293"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3" s="293" t="str">
        <f>IF(ISBLANK(INDEX('Policy Characteristics'!K:K,MATCH($C423,'Policy Characteristics'!$C:$C,0))),"",INDEX('Policy Characteristics'!K:K,MATCH($C423,'Policy Characteristics'!$C:$C,0)))</f>
        <v>ccs.html#ccs</v>
      </c>
      <c r="R423" s="293" t="str">
        <f>IF(ISBLANK(INDEX('Policy Characteristics'!L:L,MATCH($C423,'Policy Characteristics'!$C:$C,0))),"",INDEX('Policy Characteristics'!L:L,MATCH($C423,'Policy Characteristics'!$C:$C,0)))</f>
        <v>carbon-capture-and-sequestration.html</v>
      </c>
    </row>
    <row r="424" spans="1:18" x14ac:dyDescent="0.25">
      <c r="A424" s="293" t="str">
        <f>IF(ISBLANK(INDEX('Policy Characteristics'!A:A,MATCH($C424,'Policy Characteristics'!$C:$C,0))),"",INDEX('Policy Characteristics'!A:A,MATCH($C424,'Policy Characteristics'!$C:$C,0)))</f>
        <v>Industry</v>
      </c>
      <c r="B424" s="294" t="str">
        <f>IF(ISBLANK(INDEX('Policy Characteristics'!B:B,MATCH($C424,'Policy Characteristics'!$C:$C,0))),"",INDEX('Policy Characteristics'!B:B,MATCH($C424,'Policy Characteristics'!$C:$C,0)))</f>
        <v>Carbon Capture and Sequestration</v>
      </c>
      <c r="C424" s="293" t="str">
        <f t="shared" si="29"/>
        <v>Industry Sector Fraction of Potential Additional CCS Achieved</v>
      </c>
      <c r="D424" s="299" t="s">
        <v>726</v>
      </c>
      <c r="E424" s="299" t="s">
        <v>766</v>
      </c>
      <c r="F424" t="s">
        <v>727</v>
      </c>
      <c r="G424" s="298" t="s">
        <v>767</v>
      </c>
      <c r="H424" s="20">
        <v>918</v>
      </c>
      <c r="I424" s="295" t="s">
        <v>624</v>
      </c>
      <c r="J424" s="296" t="str">
        <f>IF(ISBLANK(INDEX('Policy Characteristics'!D:D,MATCH($C424,'Policy Characteristics'!$C:$C,0))),"",INDEX('Policy Characteristics'!D:D,MATCH($C424,'Policy Characteristics'!$C:$C,0)))</f>
        <v>Industry CCS</v>
      </c>
      <c r="K424" s="293" t="str">
        <f>IF(ISBLANK(INDEX('Policy Characteristics'!E:E,MATCH($C424,'Policy Characteristics'!$C:$C,0))),"",INDEX('Policy Characteristics'!E:E,MATCH($C424,'Policy Characteristics'!$C:$C,0)))</f>
        <v>indst CCS</v>
      </c>
      <c r="L424" s="237">
        <f>IF(ISBLANK(INDEX('Policy Characteristics'!F:F,MATCH($C424,'Policy Characteristics'!$C:$C,0))),"",INDEX('Policy Characteristics'!F:F,MATCH($C424,'Policy Characteristics'!$C:$C,0)))</f>
        <v>0</v>
      </c>
      <c r="M424" s="237">
        <f>IF(ISBLANK(INDEX('Policy Characteristics'!G:G,MATCH($C424,'Policy Characteristics'!$C:$C,0))),"",INDEX('Policy Characteristics'!G:G,MATCH($C424,'Policy Characteristics'!$C:$C,0)))</f>
        <v>1</v>
      </c>
      <c r="N424" s="237">
        <f>IF(ISBLANK(INDEX('Policy Characteristics'!H:H,MATCH($C424,'Policy Characteristics'!$C:$C,0))),"",INDEX('Policy Characteristics'!H:H,MATCH($C424,'Policy Characteristics'!$C:$C,0)))</f>
        <v>0.01</v>
      </c>
      <c r="O424" s="293" t="str">
        <f>IF(ISBLANK(INDEX('Policy Characteristics'!I:I,MATCH($C424,'Policy Characteristics'!$C:$C,0))),"",INDEX('Policy Characteristics'!I:I,MATCH($C424,'Policy Characteristics'!$C:$C,0)))</f>
        <v>% of CO2 captured</v>
      </c>
      <c r="P424" s="293"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4" s="293" t="str">
        <f>IF(ISBLANK(INDEX('Policy Characteristics'!K:K,MATCH($C424,'Policy Characteristics'!$C:$C,0))),"",INDEX('Policy Characteristics'!K:K,MATCH($C424,'Policy Characteristics'!$C:$C,0)))</f>
        <v>ccs.html#ccs</v>
      </c>
      <c r="R424" s="293" t="str">
        <f>IF(ISBLANK(INDEX('Policy Characteristics'!L:L,MATCH($C424,'Policy Characteristics'!$C:$C,0))),"",INDEX('Policy Characteristics'!L:L,MATCH($C424,'Policy Characteristics'!$C:$C,0)))</f>
        <v>carbon-capture-and-sequestration.html</v>
      </c>
    </row>
    <row r="425" spans="1:18" x14ac:dyDescent="0.25">
      <c r="A425" s="293" t="str">
        <f>IF(ISBLANK(INDEX('Policy Characteristics'!A:A,MATCH($C425,'Policy Characteristics'!$C:$C,0))),"",INDEX('Policy Characteristics'!A:A,MATCH($C425,'Policy Characteristics'!$C:$C,0)))</f>
        <v>Industry</v>
      </c>
      <c r="B425" s="294" t="str">
        <f>IF(ISBLANK(INDEX('Policy Characteristics'!B:B,MATCH($C425,'Policy Characteristics'!$C:$C,0))),"",INDEX('Policy Characteristics'!B:B,MATCH($C425,'Policy Characteristics'!$C:$C,0)))</f>
        <v>Carbon Capture and Sequestration</v>
      </c>
      <c r="C425" s="293" t="str">
        <f t="shared" si="29"/>
        <v>Industry Sector Fraction of Potential Additional CCS Achieved</v>
      </c>
      <c r="D425" s="299" t="s">
        <v>726</v>
      </c>
      <c r="E425" s="299" t="s">
        <v>768</v>
      </c>
      <c r="F425" t="s">
        <v>727</v>
      </c>
      <c r="G425" s="298" t="s">
        <v>769</v>
      </c>
      <c r="H425" s="20">
        <v>919</v>
      </c>
      <c r="I425" s="297" t="s">
        <v>634</v>
      </c>
      <c r="J425" s="296" t="str">
        <f>IF(ISBLANK(INDEX('Policy Characteristics'!D:D,MATCH($C425,'Policy Characteristics'!$C:$C,0))),"",INDEX('Policy Characteristics'!D:D,MATCH($C425,'Policy Characteristics'!$C:$C,0)))</f>
        <v>Industry CCS</v>
      </c>
      <c r="K425" s="293" t="str">
        <f>IF(ISBLANK(INDEX('Policy Characteristics'!E:E,MATCH($C425,'Policy Characteristics'!$C:$C,0))),"",INDEX('Policy Characteristics'!E:E,MATCH($C425,'Policy Characteristics'!$C:$C,0)))</f>
        <v>indst CCS</v>
      </c>
      <c r="L425" s="237">
        <f>IF(ISBLANK(INDEX('Policy Characteristics'!F:F,MATCH($C425,'Policy Characteristics'!$C:$C,0))),"",INDEX('Policy Characteristics'!F:F,MATCH($C425,'Policy Characteristics'!$C:$C,0)))</f>
        <v>0</v>
      </c>
      <c r="M425" s="237">
        <f>IF(ISBLANK(INDEX('Policy Characteristics'!G:G,MATCH($C425,'Policy Characteristics'!$C:$C,0))),"",INDEX('Policy Characteristics'!G:G,MATCH($C425,'Policy Characteristics'!$C:$C,0)))</f>
        <v>1</v>
      </c>
      <c r="N425" s="237">
        <f>IF(ISBLANK(INDEX('Policy Characteristics'!H:H,MATCH($C425,'Policy Characteristics'!$C:$C,0))),"",INDEX('Policy Characteristics'!H:H,MATCH($C425,'Policy Characteristics'!$C:$C,0)))</f>
        <v>0.01</v>
      </c>
      <c r="O425" s="293" t="str">
        <f>IF(ISBLANK(INDEX('Policy Characteristics'!I:I,MATCH($C425,'Policy Characteristics'!$C:$C,0))),"",INDEX('Policy Characteristics'!I:I,MATCH($C425,'Policy Characteristics'!$C:$C,0)))</f>
        <v>% of CO2 captured</v>
      </c>
      <c r="P425" s="293"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5" s="293" t="str">
        <f>IF(ISBLANK(INDEX('Policy Characteristics'!K:K,MATCH($C425,'Policy Characteristics'!$C:$C,0))),"",INDEX('Policy Characteristics'!K:K,MATCH($C425,'Policy Characteristics'!$C:$C,0)))</f>
        <v>ccs.html#ccs</v>
      </c>
      <c r="R425" s="293" t="str">
        <f>IF(ISBLANK(INDEX('Policy Characteristics'!L:L,MATCH($C425,'Policy Characteristics'!$C:$C,0))),"",INDEX('Policy Characteristics'!L:L,MATCH($C425,'Policy Characteristics'!$C:$C,0)))</f>
        <v>carbon-capture-and-sequestration.html</v>
      </c>
    </row>
    <row r="426" spans="1:18" x14ac:dyDescent="0.25">
      <c r="A426" s="293" t="str">
        <f>IF(ISBLANK(INDEX('Policy Characteristics'!A:A,MATCH($C426,'Policy Characteristics'!$C:$C,0))),"",INDEX('Policy Characteristics'!A:A,MATCH($C426,'Policy Characteristics'!$C:$C,0)))</f>
        <v>Industry</v>
      </c>
      <c r="B426" s="294" t="str">
        <f>IF(ISBLANK(INDEX('Policy Characteristics'!B:B,MATCH($C426,'Policy Characteristics'!$C:$C,0))),"",INDEX('Policy Characteristics'!B:B,MATCH($C426,'Policy Characteristics'!$C:$C,0)))</f>
        <v>Carbon Capture and Sequestration</v>
      </c>
      <c r="C426" s="293" t="str">
        <f t="shared" si="29"/>
        <v>Industry Sector Fraction of Potential Additional CCS Achieved</v>
      </c>
      <c r="D426" s="299" t="s">
        <v>728</v>
      </c>
      <c r="E426" s="299" t="s">
        <v>766</v>
      </c>
      <c r="F426" t="s">
        <v>729</v>
      </c>
      <c r="G426" s="298" t="s">
        <v>767</v>
      </c>
      <c r="H426" s="20">
        <v>920</v>
      </c>
      <c r="I426" s="295" t="s">
        <v>624</v>
      </c>
      <c r="J426" s="296" t="str">
        <f>IF(ISBLANK(INDEX('Policy Characteristics'!D:D,MATCH($C426,'Policy Characteristics'!$C:$C,0))),"",INDEX('Policy Characteristics'!D:D,MATCH($C426,'Policy Characteristics'!$C:$C,0)))</f>
        <v>Industry CCS</v>
      </c>
      <c r="K426" s="293" t="str">
        <f>IF(ISBLANK(INDEX('Policy Characteristics'!E:E,MATCH($C426,'Policy Characteristics'!$C:$C,0))),"",INDEX('Policy Characteristics'!E:E,MATCH($C426,'Policy Characteristics'!$C:$C,0)))</f>
        <v>indst CCS</v>
      </c>
      <c r="L426" s="237">
        <f>IF(ISBLANK(INDEX('Policy Characteristics'!F:F,MATCH($C426,'Policy Characteristics'!$C:$C,0))),"",INDEX('Policy Characteristics'!F:F,MATCH($C426,'Policy Characteristics'!$C:$C,0)))</f>
        <v>0</v>
      </c>
      <c r="M426" s="237">
        <f>IF(ISBLANK(INDEX('Policy Characteristics'!G:G,MATCH($C426,'Policy Characteristics'!$C:$C,0))),"",INDEX('Policy Characteristics'!G:G,MATCH($C426,'Policy Characteristics'!$C:$C,0)))</f>
        <v>1</v>
      </c>
      <c r="N426" s="237">
        <f>IF(ISBLANK(INDEX('Policy Characteristics'!H:H,MATCH($C426,'Policy Characteristics'!$C:$C,0))),"",INDEX('Policy Characteristics'!H:H,MATCH($C426,'Policy Characteristics'!$C:$C,0)))</f>
        <v>0.01</v>
      </c>
      <c r="O426" s="293" t="str">
        <f>IF(ISBLANK(INDEX('Policy Characteristics'!I:I,MATCH($C426,'Policy Characteristics'!$C:$C,0))),"",INDEX('Policy Characteristics'!I:I,MATCH($C426,'Policy Characteristics'!$C:$C,0)))</f>
        <v>% of CO2 captured</v>
      </c>
      <c r="P426" s="293"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6" s="293" t="str">
        <f>IF(ISBLANK(INDEX('Policy Characteristics'!K:K,MATCH($C426,'Policy Characteristics'!$C:$C,0))),"",INDEX('Policy Characteristics'!K:K,MATCH($C426,'Policy Characteristics'!$C:$C,0)))</f>
        <v>ccs.html#ccs</v>
      </c>
      <c r="R426" s="293" t="str">
        <f>IF(ISBLANK(INDEX('Policy Characteristics'!L:L,MATCH($C426,'Policy Characteristics'!$C:$C,0))),"",INDEX('Policy Characteristics'!L:L,MATCH($C426,'Policy Characteristics'!$C:$C,0)))</f>
        <v>carbon-capture-and-sequestration.html</v>
      </c>
    </row>
    <row r="427" spans="1:18" x14ac:dyDescent="0.25">
      <c r="A427" s="293" t="str">
        <f>IF(ISBLANK(INDEX('Policy Characteristics'!A:A,MATCH($C427,'Policy Characteristics'!$C:$C,0))),"",INDEX('Policy Characteristics'!A:A,MATCH($C427,'Policy Characteristics'!$C:$C,0)))</f>
        <v>Industry</v>
      </c>
      <c r="B427" s="294" t="str">
        <f>IF(ISBLANK(INDEX('Policy Characteristics'!B:B,MATCH($C427,'Policy Characteristics'!$C:$C,0))),"",INDEX('Policy Characteristics'!B:B,MATCH($C427,'Policy Characteristics'!$C:$C,0)))</f>
        <v>Carbon Capture and Sequestration</v>
      </c>
      <c r="C427" s="293" t="str">
        <f t="shared" si="29"/>
        <v>Industry Sector Fraction of Potential Additional CCS Achieved</v>
      </c>
      <c r="D427" s="299" t="s">
        <v>728</v>
      </c>
      <c r="E427" s="299" t="s">
        <v>768</v>
      </c>
      <c r="F427" t="s">
        <v>729</v>
      </c>
      <c r="G427" s="298" t="s">
        <v>769</v>
      </c>
      <c r="H427" s="20">
        <v>921</v>
      </c>
      <c r="I427" s="297" t="s">
        <v>634</v>
      </c>
      <c r="J427" s="296" t="str">
        <f>IF(ISBLANK(INDEX('Policy Characteristics'!D:D,MATCH($C427,'Policy Characteristics'!$C:$C,0))),"",INDEX('Policy Characteristics'!D:D,MATCH($C427,'Policy Characteristics'!$C:$C,0)))</f>
        <v>Industry CCS</v>
      </c>
      <c r="K427" s="293" t="str">
        <f>IF(ISBLANK(INDEX('Policy Characteristics'!E:E,MATCH($C427,'Policy Characteristics'!$C:$C,0))),"",INDEX('Policy Characteristics'!E:E,MATCH($C427,'Policy Characteristics'!$C:$C,0)))</f>
        <v>indst CCS</v>
      </c>
      <c r="L427" s="237">
        <f>IF(ISBLANK(INDEX('Policy Characteristics'!F:F,MATCH($C427,'Policy Characteristics'!$C:$C,0))),"",INDEX('Policy Characteristics'!F:F,MATCH($C427,'Policy Characteristics'!$C:$C,0)))</f>
        <v>0</v>
      </c>
      <c r="M427" s="237">
        <f>IF(ISBLANK(INDEX('Policy Characteristics'!G:G,MATCH($C427,'Policy Characteristics'!$C:$C,0))),"",INDEX('Policy Characteristics'!G:G,MATCH($C427,'Policy Characteristics'!$C:$C,0)))</f>
        <v>1</v>
      </c>
      <c r="N427" s="237">
        <f>IF(ISBLANK(INDEX('Policy Characteristics'!H:H,MATCH($C427,'Policy Characteristics'!$C:$C,0))),"",INDEX('Policy Characteristics'!H:H,MATCH($C427,'Policy Characteristics'!$C:$C,0)))</f>
        <v>0.01</v>
      </c>
      <c r="O427" s="293" t="str">
        <f>IF(ISBLANK(INDEX('Policy Characteristics'!I:I,MATCH($C427,'Policy Characteristics'!$C:$C,0))),"",INDEX('Policy Characteristics'!I:I,MATCH($C427,'Policy Characteristics'!$C:$C,0)))</f>
        <v>% of CO2 captured</v>
      </c>
      <c r="P427" s="293"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7" s="293" t="str">
        <f>IF(ISBLANK(INDEX('Policy Characteristics'!K:K,MATCH($C427,'Policy Characteristics'!$C:$C,0))),"",INDEX('Policy Characteristics'!K:K,MATCH($C427,'Policy Characteristics'!$C:$C,0)))</f>
        <v>ccs.html#ccs</v>
      </c>
      <c r="R427" s="293" t="str">
        <f>IF(ISBLANK(INDEX('Policy Characteristics'!L:L,MATCH($C427,'Policy Characteristics'!$C:$C,0))),"",INDEX('Policy Characteristics'!L:L,MATCH($C427,'Policy Characteristics'!$C:$C,0)))</f>
        <v>carbon-capture-and-sequestration.html</v>
      </c>
    </row>
    <row r="428" spans="1:18" x14ac:dyDescent="0.25">
      <c r="A428" s="293" t="str">
        <f>IF(ISBLANK(INDEX('Policy Characteristics'!A:A,MATCH($C428,'Policy Characteristics'!$C:$C,0))),"",INDEX('Policy Characteristics'!A:A,MATCH($C428,'Policy Characteristics'!$C:$C,0)))</f>
        <v>Industry</v>
      </c>
      <c r="B428" s="294" t="str">
        <f>IF(ISBLANK(INDEX('Policy Characteristics'!B:B,MATCH($C428,'Policy Characteristics'!$C:$C,0))),"",INDEX('Policy Characteristics'!B:B,MATCH($C428,'Policy Characteristics'!$C:$C,0)))</f>
        <v>Carbon Capture and Sequestration</v>
      </c>
      <c r="C428" s="293" t="str">
        <f t="shared" si="29"/>
        <v>Industry Sector Fraction of Potential Additional CCS Achieved</v>
      </c>
      <c r="D428" s="299" t="s">
        <v>730</v>
      </c>
      <c r="E428" s="299" t="s">
        <v>766</v>
      </c>
      <c r="F428" t="s">
        <v>731</v>
      </c>
      <c r="G428" s="298" t="s">
        <v>767</v>
      </c>
      <c r="H428" s="20">
        <v>922</v>
      </c>
      <c r="I428" s="295" t="s">
        <v>624</v>
      </c>
      <c r="J428" s="296" t="str">
        <f>IF(ISBLANK(INDEX('Policy Characteristics'!D:D,MATCH($C428,'Policy Characteristics'!$C:$C,0))),"",INDEX('Policy Characteristics'!D:D,MATCH($C428,'Policy Characteristics'!$C:$C,0)))</f>
        <v>Industry CCS</v>
      </c>
      <c r="K428" s="293" t="str">
        <f>IF(ISBLANK(INDEX('Policy Characteristics'!E:E,MATCH($C428,'Policy Characteristics'!$C:$C,0))),"",INDEX('Policy Characteristics'!E:E,MATCH($C428,'Policy Characteristics'!$C:$C,0)))</f>
        <v>indst CCS</v>
      </c>
      <c r="L428" s="237">
        <f>IF(ISBLANK(INDEX('Policy Characteristics'!F:F,MATCH($C428,'Policy Characteristics'!$C:$C,0))),"",INDEX('Policy Characteristics'!F:F,MATCH($C428,'Policy Characteristics'!$C:$C,0)))</f>
        <v>0</v>
      </c>
      <c r="M428" s="237">
        <f>IF(ISBLANK(INDEX('Policy Characteristics'!G:G,MATCH($C428,'Policy Characteristics'!$C:$C,0))),"",INDEX('Policy Characteristics'!G:G,MATCH($C428,'Policy Characteristics'!$C:$C,0)))</f>
        <v>1</v>
      </c>
      <c r="N428" s="237">
        <f>IF(ISBLANK(INDEX('Policy Characteristics'!H:H,MATCH($C428,'Policy Characteristics'!$C:$C,0))),"",INDEX('Policy Characteristics'!H:H,MATCH($C428,'Policy Characteristics'!$C:$C,0)))</f>
        <v>0.01</v>
      </c>
      <c r="O428" s="293" t="str">
        <f>IF(ISBLANK(INDEX('Policy Characteristics'!I:I,MATCH($C428,'Policy Characteristics'!$C:$C,0))),"",INDEX('Policy Characteristics'!I:I,MATCH($C428,'Policy Characteristics'!$C:$C,0)))</f>
        <v>% of CO2 captured</v>
      </c>
      <c r="P428" s="293"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8" s="293" t="str">
        <f>IF(ISBLANK(INDEX('Policy Characteristics'!K:K,MATCH($C428,'Policy Characteristics'!$C:$C,0))),"",INDEX('Policy Characteristics'!K:K,MATCH($C428,'Policy Characteristics'!$C:$C,0)))</f>
        <v>ccs.html#ccs</v>
      </c>
      <c r="R428" s="293" t="str">
        <f>IF(ISBLANK(INDEX('Policy Characteristics'!L:L,MATCH($C428,'Policy Characteristics'!$C:$C,0))),"",INDEX('Policy Characteristics'!L:L,MATCH($C428,'Policy Characteristics'!$C:$C,0)))</f>
        <v>carbon-capture-and-sequestration.html</v>
      </c>
    </row>
    <row r="429" spans="1:18" x14ac:dyDescent="0.25">
      <c r="A429" s="293" t="str">
        <f>IF(ISBLANK(INDEX('Policy Characteristics'!A:A,MATCH($C429,'Policy Characteristics'!$C:$C,0))),"",INDEX('Policy Characteristics'!A:A,MATCH($C429,'Policy Characteristics'!$C:$C,0)))</f>
        <v>Industry</v>
      </c>
      <c r="B429" s="294" t="str">
        <f>IF(ISBLANK(INDEX('Policy Characteristics'!B:B,MATCH($C429,'Policy Characteristics'!$C:$C,0))),"",INDEX('Policy Characteristics'!B:B,MATCH($C429,'Policy Characteristics'!$C:$C,0)))</f>
        <v>Carbon Capture and Sequestration</v>
      </c>
      <c r="C429" s="293" t="str">
        <f t="shared" si="29"/>
        <v>Industry Sector Fraction of Potential Additional CCS Achieved</v>
      </c>
      <c r="D429" s="299" t="s">
        <v>730</v>
      </c>
      <c r="E429" s="299" t="s">
        <v>768</v>
      </c>
      <c r="F429" t="s">
        <v>731</v>
      </c>
      <c r="G429" s="298" t="s">
        <v>769</v>
      </c>
      <c r="H429" s="20">
        <v>923</v>
      </c>
      <c r="I429" s="297" t="s">
        <v>634</v>
      </c>
      <c r="J429" s="296" t="str">
        <f>IF(ISBLANK(INDEX('Policy Characteristics'!D:D,MATCH($C429,'Policy Characteristics'!$C:$C,0))),"",INDEX('Policy Characteristics'!D:D,MATCH($C429,'Policy Characteristics'!$C:$C,0)))</f>
        <v>Industry CCS</v>
      </c>
      <c r="K429" s="293" t="str">
        <f>IF(ISBLANK(INDEX('Policy Characteristics'!E:E,MATCH($C429,'Policy Characteristics'!$C:$C,0))),"",INDEX('Policy Characteristics'!E:E,MATCH($C429,'Policy Characteristics'!$C:$C,0)))</f>
        <v>indst CCS</v>
      </c>
      <c r="L429" s="237">
        <f>IF(ISBLANK(INDEX('Policy Characteristics'!F:F,MATCH($C429,'Policy Characteristics'!$C:$C,0))),"",INDEX('Policy Characteristics'!F:F,MATCH($C429,'Policy Characteristics'!$C:$C,0)))</f>
        <v>0</v>
      </c>
      <c r="M429" s="237">
        <f>IF(ISBLANK(INDEX('Policy Characteristics'!G:G,MATCH($C429,'Policy Characteristics'!$C:$C,0))),"",INDEX('Policy Characteristics'!G:G,MATCH($C429,'Policy Characteristics'!$C:$C,0)))</f>
        <v>1</v>
      </c>
      <c r="N429" s="237">
        <f>IF(ISBLANK(INDEX('Policy Characteristics'!H:H,MATCH($C429,'Policy Characteristics'!$C:$C,0))),"",INDEX('Policy Characteristics'!H:H,MATCH($C429,'Policy Characteristics'!$C:$C,0)))</f>
        <v>0.01</v>
      </c>
      <c r="O429" s="293" t="str">
        <f>IF(ISBLANK(INDEX('Policy Characteristics'!I:I,MATCH($C429,'Policy Characteristics'!$C:$C,0))),"",INDEX('Policy Characteristics'!I:I,MATCH($C429,'Policy Characteristics'!$C:$C,0)))</f>
        <v>% of CO2 captured</v>
      </c>
      <c r="P429" s="293"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29" s="293" t="str">
        <f>IF(ISBLANK(INDEX('Policy Characteristics'!K:K,MATCH($C429,'Policy Characteristics'!$C:$C,0))),"",INDEX('Policy Characteristics'!K:K,MATCH($C429,'Policy Characteristics'!$C:$C,0)))</f>
        <v>ccs.html#ccs</v>
      </c>
      <c r="R429" s="293" t="str">
        <f>IF(ISBLANK(INDEX('Policy Characteristics'!L:L,MATCH($C429,'Policy Characteristics'!$C:$C,0))),"",INDEX('Policy Characteristics'!L:L,MATCH($C429,'Policy Characteristics'!$C:$C,0)))</f>
        <v>carbon-capture-and-sequestration.html</v>
      </c>
    </row>
    <row r="430" spans="1:18" x14ac:dyDescent="0.25">
      <c r="A430" s="293" t="str">
        <f>IF(ISBLANK(INDEX('Policy Characteristics'!A:A,MATCH($C430,'Policy Characteristics'!$C:$C,0))),"",INDEX('Policy Characteristics'!A:A,MATCH($C430,'Policy Characteristics'!$C:$C,0)))</f>
        <v>Industry</v>
      </c>
      <c r="B430" s="294" t="str">
        <f>IF(ISBLANK(INDEX('Policy Characteristics'!B:B,MATCH($C430,'Policy Characteristics'!$C:$C,0))),"",INDEX('Policy Characteristics'!B:B,MATCH($C430,'Policy Characteristics'!$C:$C,0)))</f>
        <v>Carbon Capture and Sequestration</v>
      </c>
      <c r="C430" s="293" t="str">
        <f t="shared" si="29"/>
        <v>Industry Sector Fraction of Potential Additional CCS Achieved</v>
      </c>
      <c r="D430" s="299" t="s">
        <v>732</v>
      </c>
      <c r="E430" s="299" t="s">
        <v>766</v>
      </c>
      <c r="F430" t="s">
        <v>733</v>
      </c>
      <c r="G430" s="298" t="s">
        <v>767</v>
      </c>
      <c r="H430" s="20">
        <v>924</v>
      </c>
      <c r="I430" s="295" t="s">
        <v>624</v>
      </c>
      <c r="J430" s="296" t="str">
        <f>IF(ISBLANK(INDEX('Policy Characteristics'!D:D,MATCH($C430,'Policy Characteristics'!$C:$C,0))),"",INDEX('Policy Characteristics'!D:D,MATCH($C430,'Policy Characteristics'!$C:$C,0)))</f>
        <v>Industry CCS</v>
      </c>
      <c r="K430" s="293" t="str">
        <f>IF(ISBLANK(INDEX('Policy Characteristics'!E:E,MATCH($C430,'Policy Characteristics'!$C:$C,0))),"",INDEX('Policy Characteristics'!E:E,MATCH($C430,'Policy Characteristics'!$C:$C,0)))</f>
        <v>indst CCS</v>
      </c>
      <c r="L430" s="237">
        <f>IF(ISBLANK(INDEX('Policy Characteristics'!F:F,MATCH($C430,'Policy Characteristics'!$C:$C,0))),"",INDEX('Policy Characteristics'!F:F,MATCH($C430,'Policy Characteristics'!$C:$C,0)))</f>
        <v>0</v>
      </c>
      <c r="M430" s="237">
        <f>IF(ISBLANK(INDEX('Policy Characteristics'!G:G,MATCH($C430,'Policy Characteristics'!$C:$C,0))),"",INDEX('Policy Characteristics'!G:G,MATCH($C430,'Policy Characteristics'!$C:$C,0)))</f>
        <v>1</v>
      </c>
      <c r="N430" s="237">
        <f>IF(ISBLANK(INDEX('Policy Characteristics'!H:H,MATCH($C430,'Policy Characteristics'!$C:$C,0))),"",INDEX('Policy Characteristics'!H:H,MATCH($C430,'Policy Characteristics'!$C:$C,0)))</f>
        <v>0.01</v>
      </c>
      <c r="O430" s="293" t="str">
        <f>IF(ISBLANK(INDEX('Policy Characteristics'!I:I,MATCH($C430,'Policy Characteristics'!$C:$C,0))),"",INDEX('Policy Characteristics'!I:I,MATCH($C430,'Policy Characteristics'!$C:$C,0)))</f>
        <v>% of CO2 captured</v>
      </c>
      <c r="P430" s="293"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0" s="293" t="str">
        <f>IF(ISBLANK(INDEX('Policy Characteristics'!K:K,MATCH($C430,'Policy Characteristics'!$C:$C,0))),"",INDEX('Policy Characteristics'!K:K,MATCH($C430,'Policy Characteristics'!$C:$C,0)))</f>
        <v>ccs.html#ccs</v>
      </c>
      <c r="R430" s="293" t="str">
        <f>IF(ISBLANK(INDEX('Policy Characteristics'!L:L,MATCH($C430,'Policy Characteristics'!$C:$C,0))),"",INDEX('Policy Characteristics'!L:L,MATCH($C430,'Policy Characteristics'!$C:$C,0)))</f>
        <v>carbon-capture-and-sequestration.html</v>
      </c>
    </row>
    <row r="431" spans="1:18" x14ac:dyDescent="0.25">
      <c r="A431" s="293" t="str">
        <f>IF(ISBLANK(INDEX('Policy Characteristics'!A:A,MATCH($C431,'Policy Characteristics'!$C:$C,0))),"",INDEX('Policy Characteristics'!A:A,MATCH($C431,'Policy Characteristics'!$C:$C,0)))</f>
        <v>Industry</v>
      </c>
      <c r="B431" s="294" t="str">
        <f>IF(ISBLANK(INDEX('Policy Characteristics'!B:B,MATCH($C431,'Policy Characteristics'!$C:$C,0))),"",INDEX('Policy Characteristics'!B:B,MATCH($C431,'Policy Characteristics'!$C:$C,0)))</f>
        <v>Carbon Capture and Sequestration</v>
      </c>
      <c r="C431" s="293" t="str">
        <f t="shared" ref="C431:C463" si="30">C$414</f>
        <v>Industry Sector Fraction of Potential Additional CCS Achieved</v>
      </c>
      <c r="D431" s="299" t="s">
        <v>732</v>
      </c>
      <c r="E431" s="299" t="s">
        <v>768</v>
      </c>
      <c r="F431" t="s">
        <v>733</v>
      </c>
      <c r="G431" s="298" t="s">
        <v>769</v>
      </c>
      <c r="H431" s="20">
        <v>925</v>
      </c>
      <c r="I431" s="297" t="s">
        <v>624</v>
      </c>
      <c r="J431" s="296" t="str">
        <f>IF(ISBLANK(INDEX('Policy Characteristics'!D:D,MATCH($C431,'Policy Characteristics'!$C:$C,0))),"",INDEX('Policy Characteristics'!D:D,MATCH($C431,'Policy Characteristics'!$C:$C,0)))</f>
        <v>Industry CCS</v>
      </c>
      <c r="K431" s="293" t="str">
        <f>IF(ISBLANK(INDEX('Policy Characteristics'!E:E,MATCH($C431,'Policy Characteristics'!$C:$C,0))),"",INDEX('Policy Characteristics'!E:E,MATCH($C431,'Policy Characteristics'!$C:$C,0)))</f>
        <v>indst CCS</v>
      </c>
      <c r="L431" s="237">
        <f>IF(ISBLANK(INDEX('Policy Characteristics'!F:F,MATCH($C431,'Policy Characteristics'!$C:$C,0))),"",INDEX('Policy Characteristics'!F:F,MATCH($C431,'Policy Characteristics'!$C:$C,0)))</f>
        <v>0</v>
      </c>
      <c r="M431" s="237">
        <f>IF(ISBLANK(INDEX('Policy Characteristics'!G:G,MATCH($C431,'Policy Characteristics'!$C:$C,0))),"",INDEX('Policy Characteristics'!G:G,MATCH($C431,'Policy Characteristics'!$C:$C,0)))</f>
        <v>1</v>
      </c>
      <c r="N431" s="237">
        <f>IF(ISBLANK(INDEX('Policy Characteristics'!H:H,MATCH($C431,'Policy Characteristics'!$C:$C,0))),"",INDEX('Policy Characteristics'!H:H,MATCH($C431,'Policy Characteristics'!$C:$C,0)))</f>
        <v>0.01</v>
      </c>
      <c r="O431" s="293" t="str">
        <f>IF(ISBLANK(INDEX('Policy Characteristics'!I:I,MATCH($C431,'Policy Characteristics'!$C:$C,0))),"",INDEX('Policy Characteristics'!I:I,MATCH($C431,'Policy Characteristics'!$C:$C,0)))</f>
        <v>% of CO2 captured</v>
      </c>
      <c r="P431" s="293"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1" s="293" t="str">
        <f>IF(ISBLANK(INDEX('Policy Characteristics'!K:K,MATCH($C431,'Policy Characteristics'!$C:$C,0))),"",INDEX('Policy Characteristics'!K:K,MATCH($C431,'Policy Characteristics'!$C:$C,0)))</f>
        <v>ccs.html#ccs</v>
      </c>
      <c r="R431" s="293" t="str">
        <f>IF(ISBLANK(INDEX('Policy Characteristics'!L:L,MATCH($C431,'Policy Characteristics'!$C:$C,0))),"",INDEX('Policy Characteristics'!L:L,MATCH($C431,'Policy Characteristics'!$C:$C,0)))</f>
        <v>carbon-capture-and-sequestration.html</v>
      </c>
    </row>
    <row r="432" spans="1:18" x14ac:dyDescent="0.25">
      <c r="A432" s="293" t="str">
        <f>IF(ISBLANK(INDEX('Policy Characteristics'!A:A,MATCH($C432,'Policy Characteristics'!$C:$C,0))),"",INDEX('Policy Characteristics'!A:A,MATCH($C432,'Policy Characteristics'!$C:$C,0)))</f>
        <v>Industry</v>
      </c>
      <c r="B432" s="294" t="str">
        <f>IF(ISBLANK(INDEX('Policy Characteristics'!B:B,MATCH($C432,'Policy Characteristics'!$C:$C,0))),"",INDEX('Policy Characteristics'!B:B,MATCH($C432,'Policy Characteristics'!$C:$C,0)))</f>
        <v>Carbon Capture and Sequestration</v>
      </c>
      <c r="C432" s="293" t="str">
        <f t="shared" si="30"/>
        <v>Industry Sector Fraction of Potential Additional CCS Achieved</v>
      </c>
      <c r="D432" s="299" t="s">
        <v>734</v>
      </c>
      <c r="E432" s="299" t="s">
        <v>766</v>
      </c>
      <c r="F432" t="s">
        <v>735</v>
      </c>
      <c r="G432" s="298" t="s">
        <v>767</v>
      </c>
      <c r="H432" s="20">
        <v>926</v>
      </c>
      <c r="I432" s="295" t="s">
        <v>624</v>
      </c>
      <c r="J432" s="296" t="str">
        <f>IF(ISBLANK(INDEX('Policy Characteristics'!D:D,MATCH($C432,'Policy Characteristics'!$C:$C,0))),"",INDEX('Policy Characteristics'!D:D,MATCH($C432,'Policy Characteristics'!$C:$C,0)))</f>
        <v>Industry CCS</v>
      </c>
      <c r="K432" s="293" t="str">
        <f>IF(ISBLANK(INDEX('Policy Characteristics'!E:E,MATCH($C432,'Policy Characteristics'!$C:$C,0))),"",INDEX('Policy Characteristics'!E:E,MATCH($C432,'Policy Characteristics'!$C:$C,0)))</f>
        <v>indst CCS</v>
      </c>
      <c r="L432" s="237">
        <f>IF(ISBLANK(INDEX('Policy Characteristics'!F:F,MATCH($C432,'Policy Characteristics'!$C:$C,0))),"",INDEX('Policy Characteristics'!F:F,MATCH($C432,'Policy Characteristics'!$C:$C,0)))</f>
        <v>0</v>
      </c>
      <c r="M432" s="237">
        <f>IF(ISBLANK(INDEX('Policy Characteristics'!G:G,MATCH($C432,'Policy Characteristics'!$C:$C,0))),"",INDEX('Policy Characteristics'!G:G,MATCH($C432,'Policy Characteristics'!$C:$C,0)))</f>
        <v>1</v>
      </c>
      <c r="N432" s="237">
        <f>IF(ISBLANK(INDEX('Policy Characteristics'!H:H,MATCH($C432,'Policy Characteristics'!$C:$C,0))),"",INDEX('Policy Characteristics'!H:H,MATCH($C432,'Policy Characteristics'!$C:$C,0)))</f>
        <v>0.01</v>
      </c>
      <c r="O432" s="293" t="str">
        <f>IF(ISBLANK(INDEX('Policy Characteristics'!I:I,MATCH($C432,'Policy Characteristics'!$C:$C,0))),"",INDEX('Policy Characteristics'!I:I,MATCH($C432,'Policy Characteristics'!$C:$C,0)))</f>
        <v>% of CO2 captured</v>
      </c>
      <c r="P432" s="293"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2" s="293" t="str">
        <f>IF(ISBLANK(INDEX('Policy Characteristics'!K:K,MATCH($C432,'Policy Characteristics'!$C:$C,0))),"",INDEX('Policy Characteristics'!K:K,MATCH($C432,'Policy Characteristics'!$C:$C,0)))</f>
        <v>ccs.html#ccs</v>
      </c>
      <c r="R432" s="293" t="str">
        <f>IF(ISBLANK(INDEX('Policy Characteristics'!L:L,MATCH($C432,'Policy Characteristics'!$C:$C,0))),"",INDEX('Policy Characteristics'!L:L,MATCH($C432,'Policy Characteristics'!$C:$C,0)))</f>
        <v>carbon-capture-and-sequestration.html</v>
      </c>
    </row>
    <row r="433" spans="1:18" x14ac:dyDescent="0.25">
      <c r="A433" s="293" t="str">
        <f>IF(ISBLANK(INDEX('Policy Characteristics'!A:A,MATCH($C433,'Policy Characteristics'!$C:$C,0))),"",INDEX('Policy Characteristics'!A:A,MATCH($C433,'Policy Characteristics'!$C:$C,0)))</f>
        <v>Industry</v>
      </c>
      <c r="B433" s="294" t="str">
        <f>IF(ISBLANK(INDEX('Policy Characteristics'!B:B,MATCH($C433,'Policy Characteristics'!$C:$C,0))),"",INDEX('Policy Characteristics'!B:B,MATCH($C433,'Policy Characteristics'!$C:$C,0)))</f>
        <v>Carbon Capture and Sequestration</v>
      </c>
      <c r="C433" s="293" t="str">
        <f t="shared" si="30"/>
        <v>Industry Sector Fraction of Potential Additional CCS Achieved</v>
      </c>
      <c r="D433" s="299" t="s">
        <v>734</v>
      </c>
      <c r="E433" s="299" t="s">
        <v>768</v>
      </c>
      <c r="F433" t="s">
        <v>735</v>
      </c>
      <c r="G433" s="298" t="s">
        <v>769</v>
      </c>
      <c r="H433" s="20">
        <v>927</v>
      </c>
      <c r="I433" s="295" t="s">
        <v>624</v>
      </c>
      <c r="J433" s="296" t="str">
        <f>IF(ISBLANK(INDEX('Policy Characteristics'!D:D,MATCH($C433,'Policy Characteristics'!$C:$C,0))),"",INDEX('Policy Characteristics'!D:D,MATCH($C433,'Policy Characteristics'!$C:$C,0)))</f>
        <v>Industry CCS</v>
      </c>
      <c r="K433" s="293" t="str">
        <f>IF(ISBLANK(INDEX('Policy Characteristics'!E:E,MATCH($C433,'Policy Characteristics'!$C:$C,0))),"",INDEX('Policy Characteristics'!E:E,MATCH($C433,'Policy Characteristics'!$C:$C,0)))</f>
        <v>indst CCS</v>
      </c>
      <c r="L433" s="237">
        <f>IF(ISBLANK(INDEX('Policy Characteristics'!F:F,MATCH($C433,'Policy Characteristics'!$C:$C,0))),"",INDEX('Policy Characteristics'!F:F,MATCH($C433,'Policy Characteristics'!$C:$C,0)))</f>
        <v>0</v>
      </c>
      <c r="M433" s="237">
        <f>IF(ISBLANK(INDEX('Policy Characteristics'!G:G,MATCH($C433,'Policy Characteristics'!$C:$C,0))),"",INDEX('Policy Characteristics'!G:G,MATCH($C433,'Policy Characteristics'!$C:$C,0)))</f>
        <v>1</v>
      </c>
      <c r="N433" s="237">
        <f>IF(ISBLANK(INDEX('Policy Characteristics'!H:H,MATCH($C433,'Policy Characteristics'!$C:$C,0))),"",INDEX('Policy Characteristics'!H:H,MATCH($C433,'Policy Characteristics'!$C:$C,0)))</f>
        <v>0.01</v>
      </c>
      <c r="O433" s="293" t="str">
        <f>IF(ISBLANK(INDEX('Policy Characteristics'!I:I,MATCH($C433,'Policy Characteristics'!$C:$C,0))),"",INDEX('Policy Characteristics'!I:I,MATCH($C433,'Policy Characteristics'!$C:$C,0)))</f>
        <v>% of CO2 captured</v>
      </c>
      <c r="P433" s="293"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3" s="293" t="str">
        <f>IF(ISBLANK(INDEX('Policy Characteristics'!K:K,MATCH($C433,'Policy Characteristics'!$C:$C,0))),"",INDEX('Policy Characteristics'!K:K,MATCH($C433,'Policy Characteristics'!$C:$C,0)))</f>
        <v>ccs.html#ccs</v>
      </c>
      <c r="R433" s="293" t="str">
        <f>IF(ISBLANK(INDEX('Policy Characteristics'!L:L,MATCH($C433,'Policy Characteristics'!$C:$C,0))),"",INDEX('Policy Characteristics'!L:L,MATCH($C433,'Policy Characteristics'!$C:$C,0)))</f>
        <v>carbon-capture-and-sequestration.html</v>
      </c>
    </row>
    <row r="434" spans="1:18" x14ac:dyDescent="0.25">
      <c r="A434" s="293" t="str">
        <f>IF(ISBLANK(INDEX('Policy Characteristics'!A:A,MATCH($C434,'Policy Characteristics'!$C:$C,0))),"",INDEX('Policy Characteristics'!A:A,MATCH($C434,'Policy Characteristics'!$C:$C,0)))</f>
        <v>Industry</v>
      </c>
      <c r="B434" s="294" t="str">
        <f>IF(ISBLANK(INDEX('Policy Characteristics'!B:B,MATCH($C434,'Policy Characteristics'!$C:$C,0))),"",INDEX('Policy Characteristics'!B:B,MATCH($C434,'Policy Characteristics'!$C:$C,0)))</f>
        <v>Carbon Capture and Sequestration</v>
      </c>
      <c r="C434" s="293" t="str">
        <f t="shared" si="30"/>
        <v>Industry Sector Fraction of Potential Additional CCS Achieved</v>
      </c>
      <c r="D434" s="299" t="s">
        <v>736</v>
      </c>
      <c r="E434" s="299" t="s">
        <v>766</v>
      </c>
      <c r="F434" t="s">
        <v>737</v>
      </c>
      <c r="G434" s="298" t="s">
        <v>767</v>
      </c>
      <c r="H434" s="20">
        <v>928</v>
      </c>
      <c r="I434" s="295" t="s">
        <v>624</v>
      </c>
      <c r="J434" s="296" t="str">
        <f>IF(ISBLANK(INDEX('Policy Characteristics'!D:D,MATCH($C434,'Policy Characteristics'!$C:$C,0))),"",INDEX('Policy Characteristics'!D:D,MATCH($C434,'Policy Characteristics'!$C:$C,0)))</f>
        <v>Industry CCS</v>
      </c>
      <c r="K434" s="293" t="str">
        <f>IF(ISBLANK(INDEX('Policy Characteristics'!E:E,MATCH($C434,'Policy Characteristics'!$C:$C,0))),"",INDEX('Policy Characteristics'!E:E,MATCH($C434,'Policy Characteristics'!$C:$C,0)))</f>
        <v>indst CCS</v>
      </c>
      <c r="L434" s="237">
        <f>IF(ISBLANK(INDEX('Policy Characteristics'!F:F,MATCH($C434,'Policy Characteristics'!$C:$C,0))),"",INDEX('Policy Characteristics'!F:F,MATCH($C434,'Policy Characteristics'!$C:$C,0)))</f>
        <v>0</v>
      </c>
      <c r="M434" s="237">
        <f>IF(ISBLANK(INDEX('Policy Characteristics'!G:G,MATCH($C434,'Policy Characteristics'!$C:$C,0))),"",INDEX('Policy Characteristics'!G:G,MATCH($C434,'Policy Characteristics'!$C:$C,0)))</f>
        <v>1</v>
      </c>
      <c r="N434" s="237">
        <f>IF(ISBLANK(INDEX('Policy Characteristics'!H:H,MATCH($C434,'Policy Characteristics'!$C:$C,0))),"",INDEX('Policy Characteristics'!H:H,MATCH($C434,'Policy Characteristics'!$C:$C,0)))</f>
        <v>0.01</v>
      </c>
      <c r="O434" s="293" t="str">
        <f>IF(ISBLANK(INDEX('Policy Characteristics'!I:I,MATCH($C434,'Policy Characteristics'!$C:$C,0))),"",INDEX('Policy Characteristics'!I:I,MATCH($C434,'Policy Characteristics'!$C:$C,0)))</f>
        <v>% of CO2 captured</v>
      </c>
      <c r="P434" s="293"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4" s="293" t="str">
        <f>IF(ISBLANK(INDEX('Policy Characteristics'!K:K,MATCH($C434,'Policy Characteristics'!$C:$C,0))),"",INDEX('Policy Characteristics'!K:K,MATCH($C434,'Policy Characteristics'!$C:$C,0)))</f>
        <v>ccs.html#ccs</v>
      </c>
      <c r="R434" s="293" t="str">
        <f>IF(ISBLANK(INDEX('Policy Characteristics'!L:L,MATCH($C434,'Policy Characteristics'!$C:$C,0))),"",INDEX('Policy Characteristics'!L:L,MATCH($C434,'Policy Characteristics'!$C:$C,0)))</f>
        <v>carbon-capture-and-sequestration.html</v>
      </c>
    </row>
    <row r="435" spans="1:18" x14ac:dyDescent="0.25">
      <c r="A435" s="293" t="str">
        <f>IF(ISBLANK(INDEX('Policy Characteristics'!A:A,MATCH($C435,'Policy Characteristics'!$C:$C,0))),"",INDEX('Policy Characteristics'!A:A,MATCH($C435,'Policy Characteristics'!$C:$C,0)))</f>
        <v>Industry</v>
      </c>
      <c r="B435" s="294" t="str">
        <f>IF(ISBLANK(INDEX('Policy Characteristics'!B:B,MATCH($C435,'Policy Characteristics'!$C:$C,0))),"",INDEX('Policy Characteristics'!B:B,MATCH($C435,'Policy Characteristics'!$C:$C,0)))</f>
        <v>Carbon Capture and Sequestration</v>
      </c>
      <c r="C435" s="293" t="str">
        <f t="shared" si="30"/>
        <v>Industry Sector Fraction of Potential Additional CCS Achieved</v>
      </c>
      <c r="D435" s="299" t="s">
        <v>736</v>
      </c>
      <c r="E435" s="299" t="s">
        <v>768</v>
      </c>
      <c r="F435" t="s">
        <v>737</v>
      </c>
      <c r="G435" s="298" t="s">
        <v>769</v>
      </c>
      <c r="H435" s="20">
        <v>929</v>
      </c>
      <c r="I435" s="297" t="s">
        <v>634</v>
      </c>
      <c r="J435" s="296" t="str">
        <f>IF(ISBLANK(INDEX('Policy Characteristics'!D:D,MATCH($C435,'Policy Characteristics'!$C:$C,0))),"",INDEX('Policy Characteristics'!D:D,MATCH($C435,'Policy Characteristics'!$C:$C,0)))</f>
        <v>Industry CCS</v>
      </c>
      <c r="K435" s="293" t="str">
        <f>IF(ISBLANK(INDEX('Policy Characteristics'!E:E,MATCH($C435,'Policy Characteristics'!$C:$C,0))),"",INDEX('Policy Characteristics'!E:E,MATCH($C435,'Policy Characteristics'!$C:$C,0)))</f>
        <v>indst CCS</v>
      </c>
      <c r="L435" s="237">
        <f>IF(ISBLANK(INDEX('Policy Characteristics'!F:F,MATCH($C435,'Policy Characteristics'!$C:$C,0))),"",INDEX('Policy Characteristics'!F:F,MATCH($C435,'Policy Characteristics'!$C:$C,0)))</f>
        <v>0</v>
      </c>
      <c r="M435" s="237">
        <f>IF(ISBLANK(INDEX('Policy Characteristics'!G:G,MATCH($C435,'Policy Characteristics'!$C:$C,0))),"",INDEX('Policy Characteristics'!G:G,MATCH($C435,'Policy Characteristics'!$C:$C,0)))</f>
        <v>1</v>
      </c>
      <c r="N435" s="237">
        <f>IF(ISBLANK(INDEX('Policy Characteristics'!H:H,MATCH($C435,'Policy Characteristics'!$C:$C,0))),"",INDEX('Policy Characteristics'!H:H,MATCH($C435,'Policy Characteristics'!$C:$C,0)))</f>
        <v>0.01</v>
      </c>
      <c r="O435" s="293" t="str">
        <f>IF(ISBLANK(INDEX('Policy Characteristics'!I:I,MATCH($C435,'Policy Characteristics'!$C:$C,0))),"",INDEX('Policy Characteristics'!I:I,MATCH($C435,'Policy Characteristics'!$C:$C,0)))</f>
        <v>% of CO2 captured</v>
      </c>
      <c r="P435" s="293"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5" s="293" t="str">
        <f>IF(ISBLANK(INDEX('Policy Characteristics'!K:K,MATCH($C435,'Policy Characteristics'!$C:$C,0))),"",INDEX('Policy Characteristics'!K:K,MATCH($C435,'Policy Characteristics'!$C:$C,0)))</f>
        <v>ccs.html#ccs</v>
      </c>
      <c r="R435" s="293" t="str">
        <f>IF(ISBLANK(INDEX('Policy Characteristics'!L:L,MATCH($C435,'Policy Characteristics'!$C:$C,0))),"",INDEX('Policy Characteristics'!L:L,MATCH($C435,'Policy Characteristics'!$C:$C,0)))</f>
        <v>carbon-capture-and-sequestration.html</v>
      </c>
    </row>
    <row r="436" spans="1:18" x14ac:dyDescent="0.25">
      <c r="A436" s="293" t="str">
        <f>IF(ISBLANK(INDEX('Policy Characteristics'!A:A,MATCH($C436,'Policy Characteristics'!$C:$C,0))),"",INDEX('Policy Characteristics'!A:A,MATCH($C436,'Policy Characteristics'!$C:$C,0)))</f>
        <v>Industry</v>
      </c>
      <c r="B436" s="294" t="str">
        <f>IF(ISBLANK(INDEX('Policy Characteristics'!B:B,MATCH($C436,'Policy Characteristics'!$C:$C,0))),"",INDEX('Policy Characteristics'!B:B,MATCH($C436,'Policy Characteristics'!$C:$C,0)))</f>
        <v>Carbon Capture and Sequestration</v>
      </c>
      <c r="C436" s="293" t="str">
        <f t="shared" si="30"/>
        <v>Industry Sector Fraction of Potential Additional CCS Achieved</v>
      </c>
      <c r="D436" s="299" t="s">
        <v>738</v>
      </c>
      <c r="E436" s="299" t="s">
        <v>766</v>
      </c>
      <c r="F436" t="s">
        <v>739</v>
      </c>
      <c r="G436" s="298" t="s">
        <v>767</v>
      </c>
      <c r="H436" s="20">
        <v>930</v>
      </c>
      <c r="I436" s="295" t="s">
        <v>624</v>
      </c>
      <c r="J436" s="296" t="str">
        <f>IF(ISBLANK(INDEX('Policy Characteristics'!D:D,MATCH($C436,'Policy Characteristics'!$C:$C,0))),"",INDEX('Policy Characteristics'!D:D,MATCH($C436,'Policy Characteristics'!$C:$C,0)))</f>
        <v>Industry CCS</v>
      </c>
      <c r="K436" s="293" t="str">
        <f>IF(ISBLANK(INDEX('Policy Characteristics'!E:E,MATCH($C436,'Policy Characteristics'!$C:$C,0))),"",INDEX('Policy Characteristics'!E:E,MATCH($C436,'Policy Characteristics'!$C:$C,0)))</f>
        <v>indst CCS</v>
      </c>
      <c r="L436" s="237">
        <f>IF(ISBLANK(INDEX('Policy Characteristics'!F:F,MATCH($C436,'Policy Characteristics'!$C:$C,0))),"",INDEX('Policy Characteristics'!F:F,MATCH($C436,'Policy Characteristics'!$C:$C,0)))</f>
        <v>0</v>
      </c>
      <c r="M436" s="237">
        <f>IF(ISBLANK(INDEX('Policy Characteristics'!G:G,MATCH($C436,'Policy Characteristics'!$C:$C,0))),"",INDEX('Policy Characteristics'!G:G,MATCH($C436,'Policy Characteristics'!$C:$C,0)))</f>
        <v>1</v>
      </c>
      <c r="N436" s="237">
        <f>IF(ISBLANK(INDEX('Policy Characteristics'!H:H,MATCH($C436,'Policy Characteristics'!$C:$C,0))),"",INDEX('Policy Characteristics'!H:H,MATCH($C436,'Policy Characteristics'!$C:$C,0)))</f>
        <v>0.01</v>
      </c>
      <c r="O436" s="293" t="str">
        <f>IF(ISBLANK(INDEX('Policy Characteristics'!I:I,MATCH($C436,'Policy Characteristics'!$C:$C,0))),"",INDEX('Policy Characteristics'!I:I,MATCH($C436,'Policy Characteristics'!$C:$C,0)))</f>
        <v>% of CO2 captured</v>
      </c>
      <c r="P436" s="293"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6" s="293" t="str">
        <f>IF(ISBLANK(INDEX('Policy Characteristics'!K:K,MATCH($C436,'Policy Characteristics'!$C:$C,0))),"",INDEX('Policy Characteristics'!K:K,MATCH($C436,'Policy Characteristics'!$C:$C,0)))</f>
        <v>ccs.html#ccs</v>
      </c>
      <c r="R436" s="293" t="str">
        <f>IF(ISBLANK(INDEX('Policy Characteristics'!L:L,MATCH($C436,'Policy Characteristics'!$C:$C,0))),"",INDEX('Policy Characteristics'!L:L,MATCH($C436,'Policy Characteristics'!$C:$C,0)))</f>
        <v>carbon-capture-and-sequestration.html</v>
      </c>
    </row>
    <row r="437" spans="1:18" x14ac:dyDescent="0.25">
      <c r="A437" s="293" t="str">
        <f>IF(ISBLANK(INDEX('Policy Characteristics'!A:A,MATCH($C437,'Policy Characteristics'!$C:$C,0))),"",INDEX('Policy Characteristics'!A:A,MATCH($C437,'Policy Characteristics'!$C:$C,0)))</f>
        <v>Industry</v>
      </c>
      <c r="B437" s="294" t="str">
        <f>IF(ISBLANK(INDEX('Policy Characteristics'!B:B,MATCH($C437,'Policy Characteristics'!$C:$C,0))),"",INDEX('Policy Characteristics'!B:B,MATCH($C437,'Policy Characteristics'!$C:$C,0)))</f>
        <v>Carbon Capture and Sequestration</v>
      </c>
      <c r="C437" s="293" t="str">
        <f t="shared" si="30"/>
        <v>Industry Sector Fraction of Potential Additional CCS Achieved</v>
      </c>
      <c r="D437" s="299" t="s">
        <v>738</v>
      </c>
      <c r="E437" s="299" t="s">
        <v>768</v>
      </c>
      <c r="F437" t="s">
        <v>739</v>
      </c>
      <c r="G437" s="298" t="s">
        <v>769</v>
      </c>
      <c r="H437" s="20">
        <v>931</v>
      </c>
      <c r="I437" s="297" t="s">
        <v>634</v>
      </c>
      <c r="J437" s="296" t="str">
        <f>IF(ISBLANK(INDEX('Policy Characteristics'!D:D,MATCH($C437,'Policy Characteristics'!$C:$C,0))),"",INDEX('Policy Characteristics'!D:D,MATCH($C437,'Policy Characteristics'!$C:$C,0)))</f>
        <v>Industry CCS</v>
      </c>
      <c r="K437" s="293" t="str">
        <f>IF(ISBLANK(INDEX('Policy Characteristics'!E:E,MATCH($C437,'Policy Characteristics'!$C:$C,0))),"",INDEX('Policy Characteristics'!E:E,MATCH($C437,'Policy Characteristics'!$C:$C,0)))</f>
        <v>indst CCS</v>
      </c>
      <c r="L437" s="237">
        <f>IF(ISBLANK(INDEX('Policy Characteristics'!F:F,MATCH($C437,'Policy Characteristics'!$C:$C,0))),"",INDEX('Policy Characteristics'!F:F,MATCH($C437,'Policy Characteristics'!$C:$C,0)))</f>
        <v>0</v>
      </c>
      <c r="M437" s="237">
        <f>IF(ISBLANK(INDEX('Policy Characteristics'!G:G,MATCH($C437,'Policy Characteristics'!$C:$C,0))),"",INDEX('Policy Characteristics'!G:G,MATCH($C437,'Policy Characteristics'!$C:$C,0)))</f>
        <v>1</v>
      </c>
      <c r="N437" s="237">
        <f>IF(ISBLANK(INDEX('Policy Characteristics'!H:H,MATCH($C437,'Policy Characteristics'!$C:$C,0))),"",INDEX('Policy Characteristics'!H:H,MATCH($C437,'Policy Characteristics'!$C:$C,0)))</f>
        <v>0.01</v>
      </c>
      <c r="O437" s="293" t="str">
        <f>IF(ISBLANK(INDEX('Policy Characteristics'!I:I,MATCH($C437,'Policy Characteristics'!$C:$C,0))),"",INDEX('Policy Characteristics'!I:I,MATCH($C437,'Policy Characteristics'!$C:$C,0)))</f>
        <v>% of CO2 captured</v>
      </c>
      <c r="P437" s="293"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7" s="293" t="str">
        <f>IF(ISBLANK(INDEX('Policy Characteristics'!K:K,MATCH($C437,'Policy Characteristics'!$C:$C,0))),"",INDEX('Policy Characteristics'!K:K,MATCH($C437,'Policy Characteristics'!$C:$C,0)))</f>
        <v>ccs.html#ccs</v>
      </c>
      <c r="R437" s="293" t="str">
        <f>IF(ISBLANK(INDEX('Policy Characteristics'!L:L,MATCH($C437,'Policy Characteristics'!$C:$C,0))),"",INDEX('Policy Characteristics'!L:L,MATCH($C437,'Policy Characteristics'!$C:$C,0)))</f>
        <v>carbon-capture-and-sequestration.html</v>
      </c>
    </row>
    <row r="438" spans="1:18" x14ac:dyDescent="0.25">
      <c r="A438" s="293" t="str">
        <f>IF(ISBLANK(INDEX('Policy Characteristics'!A:A,MATCH($C438,'Policy Characteristics'!$C:$C,0))),"",INDEX('Policy Characteristics'!A:A,MATCH($C438,'Policy Characteristics'!$C:$C,0)))</f>
        <v>Industry</v>
      </c>
      <c r="B438" s="294" t="str">
        <f>IF(ISBLANK(INDEX('Policy Characteristics'!B:B,MATCH($C438,'Policy Characteristics'!$C:$C,0))),"",INDEX('Policy Characteristics'!B:B,MATCH($C438,'Policy Characteristics'!$C:$C,0)))</f>
        <v>Carbon Capture and Sequestration</v>
      </c>
      <c r="C438" s="293" t="str">
        <f t="shared" si="30"/>
        <v>Industry Sector Fraction of Potential Additional CCS Achieved</v>
      </c>
      <c r="D438" s="299" t="s">
        <v>740</v>
      </c>
      <c r="E438" s="299" t="s">
        <v>766</v>
      </c>
      <c r="F438" t="s">
        <v>741</v>
      </c>
      <c r="G438" s="298" t="s">
        <v>767</v>
      </c>
      <c r="H438" s="20">
        <v>932</v>
      </c>
      <c r="I438" s="295" t="s">
        <v>624</v>
      </c>
      <c r="J438" s="296" t="str">
        <f>IF(ISBLANK(INDEX('Policy Characteristics'!D:D,MATCH($C438,'Policy Characteristics'!$C:$C,0))),"",INDEX('Policy Characteristics'!D:D,MATCH($C438,'Policy Characteristics'!$C:$C,0)))</f>
        <v>Industry CCS</v>
      </c>
      <c r="K438" s="293" t="str">
        <f>IF(ISBLANK(INDEX('Policy Characteristics'!E:E,MATCH($C438,'Policy Characteristics'!$C:$C,0))),"",INDEX('Policy Characteristics'!E:E,MATCH($C438,'Policy Characteristics'!$C:$C,0)))</f>
        <v>indst CCS</v>
      </c>
      <c r="L438" s="237">
        <f>IF(ISBLANK(INDEX('Policy Characteristics'!F:F,MATCH($C438,'Policy Characteristics'!$C:$C,0))),"",INDEX('Policy Characteristics'!F:F,MATCH($C438,'Policy Characteristics'!$C:$C,0)))</f>
        <v>0</v>
      </c>
      <c r="M438" s="237">
        <f>IF(ISBLANK(INDEX('Policy Characteristics'!G:G,MATCH($C438,'Policy Characteristics'!$C:$C,0))),"",INDEX('Policy Characteristics'!G:G,MATCH($C438,'Policy Characteristics'!$C:$C,0)))</f>
        <v>1</v>
      </c>
      <c r="N438" s="237">
        <f>IF(ISBLANK(INDEX('Policy Characteristics'!H:H,MATCH($C438,'Policy Characteristics'!$C:$C,0))),"",INDEX('Policy Characteristics'!H:H,MATCH($C438,'Policy Characteristics'!$C:$C,0)))</f>
        <v>0.01</v>
      </c>
      <c r="O438" s="293" t="str">
        <f>IF(ISBLANK(INDEX('Policy Characteristics'!I:I,MATCH($C438,'Policy Characteristics'!$C:$C,0))),"",INDEX('Policy Characteristics'!I:I,MATCH($C438,'Policy Characteristics'!$C:$C,0)))</f>
        <v>% of CO2 captured</v>
      </c>
      <c r="P438" s="293"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8" s="293" t="str">
        <f>IF(ISBLANK(INDEX('Policy Characteristics'!K:K,MATCH($C438,'Policy Characteristics'!$C:$C,0))),"",INDEX('Policy Characteristics'!K:K,MATCH($C438,'Policy Characteristics'!$C:$C,0)))</f>
        <v>ccs.html#ccs</v>
      </c>
      <c r="R438" s="293" t="str">
        <f>IF(ISBLANK(INDEX('Policy Characteristics'!L:L,MATCH($C438,'Policy Characteristics'!$C:$C,0))),"",INDEX('Policy Characteristics'!L:L,MATCH($C438,'Policy Characteristics'!$C:$C,0)))</f>
        <v>carbon-capture-and-sequestration.html</v>
      </c>
    </row>
    <row r="439" spans="1:18" x14ac:dyDescent="0.25">
      <c r="A439" s="293" t="str">
        <f>IF(ISBLANK(INDEX('Policy Characteristics'!A:A,MATCH($C439,'Policy Characteristics'!$C:$C,0))),"",INDEX('Policy Characteristics'!A:A,MATCH($C439,'Policy Characteristics'!$C:$C,0)))</f>
        <v>Industry</v>
      </c>
      <c r="B439" s="294" t="str">
        <f>IF(ISBLANK(INDEX('Policy Characteristics'!B:B,MATCH($C439,'Policy Characteristics'!$C:$C,0))),"",INDEX('Policy Characteristics'!B:B,MATCH($C439,'Policy Characteristics'!$C:$C,0)))</f>
        <v>Carbon Capture and Sequestration</v>
      </c>
      <c r="C439" s="293" t="str">
        <f t="shared" si="30"/>
        <v>Industry Sector Fraction of Potential Additional CCS Achieved</v>
      </c>
      <c r="D439" s="299" t="s">
        <v>740</v>
      </c>
      <c r="E439" s="299" t="s">
        <v>768</v>
      </c>
      <c r="F439" t="s">
        <v>741</v>
      </c>
      <c r="G439" s="298" t="s">
        <v>769</v>
      </c>
      <c r="H439" s="20">
        <v>933</v>
      </c>
      <c r="I439" s="295" t="s">
        <v>624</v>
      </c>
      <c r="J439" s="296" t="str">
        <f>IF(ISBLANK(INDEX('Policy Characteristics'!D:D,MATCH($C439,'Policy Characteristics'!$C:$C,0))),"",INDEX('Policy Characteristics'!D:D,MATCH($C439,'Policy Characteristics'!$C:$C,0)))</f>
        <v>Industry CCS</v>
      </c>
      <c r="K439" s="293" t="str">
        <f>IF(ISBLANK(INDEX('Policy Characteristics'!E:E,MATCH($C439,'Policy Characteristics'!$C:$C,0))),"",INDEX('Policy Characteristics'!E:E,MATCH($C439,'Policy Characteristics'!$C:$C,0)))</f>
        <v>indst CCS</v>
      </c>
      <c r="L439" s="237">
        <f>IF(ISBLANK(INDEX('Policy Characteristics'!F:F,MATCH($C439,'Policy Characteristics'!$C:$C,0))),"",INDEX('Policy Characteristics'!F:F,MATCH($C439,'Policy Characteristics'!$C:$C,0)))</f>
        <v>0</v>
      </c>
      <c r="M439" s="237">
        <f>IF(ISBLANK(INDEX('Policy Characteristics'!G:G,MATCH($C439,'Policy Characteristics'!$C:$C,0))),"",INDEX('Policy Characteristics'!G:G,MATCH($C439,'Policy Characteristics'!$C:$C,0)))</f>
        <v>1</v>
      </c>
      <c r="N439" s="237">
        <f>IF(ISBLANK(INDEX('Policy Characteristics'!H:H,MATCH($C439,'Policy Characteristics'!$C:$C,0))),"",INDEX('Policy Characteristics'!H:H,MATCH($C439,'Policy Characteristics'!$C:$C,0)))</f>
        <v>0.01</v>
      </c>
      <c r="O439" s="293" t="str">
        <f>IF(ISBLANK(INDEX('Policy Characteristics'!I:I,MATCH($C439,'Policy Characteristics'!$C:$C,0))),"",INDEX('Policy Characteristics'!I:I,MATCH($C439,'Policy Characteristics'!$C:$C,0)))</f>
        <v>% of CO2 captured</v>
      </c>
      <c r="P439" s="293"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39" s="293" t="str">
        <f>IF(ISBLANK(INDEX('Policy Characteristics'!K:K,MATCH($C439,'Policy Characteristics'!$C:$C,0))),"",INDEX('Policy Characteristics'!K:K,MATCH($C439,'Policy Characteristics'!$C:$C,0)))</f>
        <v>ccs.html#ccs</v>
      </c>
      <c r="R439" s="293" t="str">
        <f>IF(ISBLANK(INDEX('Policy Characteristics'!L:L,MATCH($C439,'Policy Characteristics'!$C:$C,0))),"",INDEX('Policy Characteristics'!L:L,MATCH($C439,'Policy Characteristics'!$C:$C,0)))</f>
        <v>carbon-capture-and-sequestration.html</v>
      </c>
    </row>
    <row r="440" spans="1:18" x14ac:dyDescent="0.25">
      <c r="A440" s="293" t="str">
        <f>IF(ISBLANK(INDEX('Policy Characteristics'!A:A,MATCH($C440,'Policy Characteristics'!$C:$C,0))),"",INDEX('Policy Characteristics'!A:A,MATCH($C440,'Policy Characteristics'!$C:$C,0)))</f>
        <v>Industry</v>
      </c>
      <c r="B440" s="294" t="str">
        <f>IF(ISBLANK(INDEX('Policy Characteristics'!B:B,MATCH($C440,'Policy Characteristics'!$C:$C,0))),"",INDEX('Policy Characteristics'!B:B,MATCH($C440,'Policy Characteristics'!$C:$C,0)))</f>
        <v>Carbon Capture and Sequestration</v>
      </c>
      <c r="C440" s="293" t="str">
        <f t="shared" si="30"/>
        <v>Industry Sector Fraction of Potential Additional CCS Achieved</v>
      </c>
      <c r="D440" s="299" t="s">
        <v>742</v>
      </c>
      <c r="E440" s="299" t="s">
        <v>766</v>
      </c>
      <c r="F440" t="s">
        <v>743</v>
      </c>
      <c r="G440" s="298" t="s">
        <v>767</v>
      </c>
      <c r="H440" s="20">
        <v>934</v>
      </c>
      <c r="I440" s="295" t="s">
        <v>624</v>
      </c>
      <c r="J440" s="296" t="str">
        <f>IF(ISBLANK(INDEX('Policy Characteristics'!D:D,MATCH($C440,'Policy Characteristics'!$C:$C,0))),"",INDEX('Policy Characteristics'!D:D,MATCH($C440,'Policy Characteristics'!$C:$C,0)))</f>
        <v>Industry CCS</v>
      </c>
      <c r="K440" s="293" t="str">
        <f>IF(ISBLANK(INDEX('Policy Characteristics'!E:E,MATCH($C440,'Policy Characteristics'!$C:$C,0))),"",INDEX('Policy Characteristics'!E:E,MATCH($C440,'Policy Characteristics'!$C:$C,0)))</f>
        <v>indst CCS</v>
      </c>
      <c r="L440" s="237">
        <f>IF(ISBLANK(INDEX('Policy Characteristics'!F:F,MATCH($C440,'Policy Characteristics'!$C:$C,0))),"",INDEX('Policy Characteristics'!F:F,MATCH($C440,'Policy Characteristics'!$C:$C,0)))</f>
        <v>0</v>
      </c>
      <c r="M440" s="237">
        <f>IF(ISBLANK(INDEX('Policy Characteristics'!G:G,MATCH($C440,'Policy Characteristics'!$C:$C,0))),"",INDEX('Policy Characteristics'!G:G,MATCH($C440,'Policy Characteristics'!$C:$C,0)))</f>
        <v>1</v>
      </c>
      <c r="N440" s="237">
        <f>IF(ISBLANK(INDEX('Policy Characteristics'!H:H,MATCH($C440,'Policy Characteristics'!$C:$C,0))),"",INDEX('Policy Characteristics'!H:H,MATCH($C440,'Policy Characteristics'!$C:$C,0)))</f>
        <v>0.01</v>
      </c>
      <c r="O440" s="293" t="str">
        <f>IF(ISBLANK(INDEX('Policy Characteristics'!I:I,MATCH($C440,'Policy Characteristics'!$C:$C,0))),"",INDEX('Policy Characteristics'!I:I,MATCH($C440,'Policy Characteristics'!$C:$C,0)))</f>
        <v>% of CO2 captured</v>
      </c>
      <c r="P440" s="293"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0" s="293" t="str">
        <f>IF(ISBLANK(INDEX('Policy Characteristics'!K:K,MATCH($C440,'Policy Characteristics'!$C:$C,0))),"",INDEX('Policy Characteristics'!K:K,MATCH($C440,'Policy Characteristics'!$C:$C,0)))</f>
        <v>ccs.html#ccs</v>
      </c>
      <c r="R440" s="293" t="str">
        <f>IF(ISBLANK(INDEX('Policy Characteristics'!L:L,MATCH($C440,'Policy Characteristics'!$C:$C,0))),"",INDEX('Policy Characteristics'!L:L,MATCH($C440,'Policy Characteristics'!$C:$C,0)))</f>
        <v>carbon-capture-and-sequestration.html</v>
      </c>
    </row>
    <row r="441" spans="1:18" x14ac:dyDescent="0.25">
      <c r="A441" s="293" t="str">
        <f>IF(ISBLANK(INDEX('Policy Characteristics'!A:A,MATCH($C441,'Policy Characteristics'!$C:$C,0))),"",INDEX('Policy Characteristics'!A:A,MATCH($C441,'Policy Characteristics'!$C:$C,0)))</f>
        <v>Industry</v>
      </c>
      <c r="B441" s="294" t="str">
        <f>IF(ISBLANK(INDEX('Policy Characteristics'!B:B,MATCH($C441,'Policy Characteristics'!$C:$C,0))),"",INDEX('Policy Characteristics'!B:B,MATCH($C441,'Policy Characteristics'!$C:$C,0)))</f>
        <v>Carbon Capture and Sequestration</v>
      </c>
      <c r="C441" s="293" t="str">
        <f t="shared" si="30"/>
        <v>Industry Sector Fraction of Potential Additional CCS Achieved</v>
      </c>
      <c r="D441" s="299" t="s">
        <v>742</v>
      </c>
      <c r="E441" s="299" t="s">
        <v>768</v>
      </c>
      <c r="F441" t="s">
        <v>743</v>
      </c>
      <c r="G441" s="298" t="s">
        <v>769</v>
      </c>
      <c r="H441" s="20">
        <v>935</v>
      </c>
      <c r="I441" s="295" t="s">
        <v>624</v>
      </c>
      <c r="J441" s="296" t="str">
        <f>IF(ISBLANK(INDEX('Policy Characteristics'!D:D,MATCH($C441,'Policy Characteristics'!$C:$C,0))),"",INDEX('Policy Characteristics'!D:D,MATCH($C441,'Policy Characteristics'!$C:$C,0)))</f>
        <v>Industry CCS</v>
      </c>
      <c r="K441" s="293" t="str">
        <f>IF(ISBLANK(INDEX('Policy Characteristics'!E:E,MATCH($C441,'Policy Characteristics'!$C:$C,0))),"",INDEX('Policy Characteristics'!E:E,MATCH($C441,'Policy Characteristics'!$C:$C,0)))</f>
        <v>indst CCS</v>
      </c>
      <c r="L441" s="237">
        <f>IF(ISBLANK(INDEX('Policy Characteristics'!F:F,MATCH($C441,'Policy Characteristics'!$C:$C,0))),"",INDEX('Policy Characteristics'!F:F,MATCH($C441,'Policy Characteristics'!$C:$C,0)))</f>
        <v>0</v>
      </c>
      <c r="M441" s="237">
        <f>IF(ISBLANK(INDEX('Policy Characteristics'!G:G,MATCH($C441,'Policy Characteristics'!$C:$C,0))),"",INDEX('Policy Characteristics'!G:G,MATCH($C441,'Policy Characteristics'!$C:$C,0)))</f>
        <v>1</v>
      </c>
      <c r="N441" s="237">
        <f>IF(ISBLANK(INDEX('Policy Characteristics'!H:H,MATCH($C441,'Policy Characteristics'!$C:$C,0))),"",INDEX('Policy Characteristics'!H:H,MATCH($C441,'Policy Characteristics'!$C:$C,0)))</f>
        <v>0.01</v>
      </c>
      <c r="O441" s="293" t="str">
        <f>IF(ISBLANK(INDEX('Policy Characteristics'!I:I,MATCH($C441,'Policy Characteristics'!$C:$C,0))),"",INDEX('Policy Characteristics'!I:I,MATCH($C441,'Policy Characteristics'!$C:$C,0)))</f>
        <v>% of CO2 captured</v>
      </c>
      <c r="P441" s="293"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1" s="293" t="str">
        <f>IF(ISBLANK(INDEX('Policy Characteristics'!K:K,MATCH($C441,'Policy Characteristics'!$C:$C,0))),"",INDEX('Policy Characteristics'!K:K,MATCH($C441,'Policy Characteristics'!$C:$C,0)))</f>
        <v>ccs.html#ccs</v>
      </c>
      <c r="R441" s="293" t="str">
        <f>IF(ISBLANK(INDEX('Policy Characteristics'!L:L,MATCH($C441,'Policy Characteristics'!$C:$C,0))),"",INDEX('Policy Characteristics'!L:L,MATCH($C441,'Policy Characteristics'!$C:$C,0)))</f>
        <v>carbon-capture-and-sequestration.html</v>
      </c>
    </row>
    <row r="442" spans="1:18" x14ac:dyDescent="0.25">
      <c r="A442" s="293" t="str">
        <f>IF(ISBLANK(INDEX('Policy Characteristics'!A:A,MATCH($C442,'Policy Characteristics'!$C:$C,0))),"",INDEX('Policy Characteristics'!A:A,MATCH($C442,'Policy Characteristics'!$C:$C,0)))</f>
        <v>Industry</v>
      </c>
      <c r="B442" s="294" t="str">
        <f>IF(ISBLANK(INDEX('Policy Characteristics'!B:B,MATCH($C442,'Policy Characteristics'!$C:$C,0))),"",INDEX('Policy Characteristics'!B:B,MATCH($C442,'Policy Characteristics'!$C:$C,0)))</f>
        <v>Carbon Capture and Sequestration</v>
      </c>
      <c r="C442" s="293" t="str">
        <f t="shared" si="30"/>
        <v>Industry Sector Fraction of Potential Additional CCS Achieved</v>
      </c>
      <c r="D442" s="299" t="s">
        <v>744</v>
      </c>
      <c r="E442" s="299" t="s">
        <v>766</v>
      </c>
      <c r="F442" t="s">
        <v>745</v>
      </c>
      <c r="G442" s="298" t="s">
        <v>767</v>
      </c>
      <c r="H442" s="20">
        <v>936</v>
      </c>
      <c r="I442" s="295" t="s">
        <v>624</v>
      </c>
      <c r="J442" s="296" t="str">
        <f>IF(ISBLANK(INDEX('Policy Characteristics'!D:D,MATCH($C442,'Policy Characteristics'!$C:$C,0))),"",INDEX('Policy Characteristics'!D:D,MATCH($C442,'Policy Characteristics'!$C:$C,0)))</f>
        <v>Industry CCS</v>
      </c>
      <c r="K442" s="293" t="str">
        <f>IF(ISBLANK(INDEX('Policy Characteristics'!E:E,MATCH($C442,'Policy Characteristics'!$C:$C,0))),"",INDEX('Policy Characteristics'!E:E,MATCH($C442,'Policy Characteristics'!$C:$C,0)))</f>
        <v>indst CCS</v>
      </c>
      <c r="L442" s="237">
        <f>IF(ISBLANK(INDEX('Policy Characteristics'!F:F,MATCH($C442,'Policy Characteristics'!$C:$C,0))),"",INDEX('Policy Characteristics'!F:F,MATCH($C442,'Policy Characteristics'!$C:$C,0)))</f>
        <v>0</v>
      </c>
      <c r="M442" s="237">
        <f>IF(ISBLANK(INDEX('Policy Characteristics'!G:G,MATCH($C442,'Policy Characteristics'!$C:$C,0))),"",INDEX('Policy Characteristics'!G:G,MATCH($C442,'Policy Characteristics'!$C:$C,0)))</f>
        <v>1</v>
      </c>
      <c r="N442" s="237">
        <f>IF(ISBLANK(INDEX('Policy Characteristics'!H:H,MATCH($C442,'Policy Characteristics'!$C:$C,0))),"",INDEX('Policy Characteristics'!H:H,MATCH($C442,'Policy Characteristics'!$C:$C,0)))</f>
        <v>0.01</v>
      </c>
      <c r="O442" s="293" t="str">
        <f>IF(ISBLANK(INDEX('Policy Characteristics'!I:I,MATCH($C442,'Policy Characteristics'!$C:$C,0))),"",INDEX('Policy Characteristics'!I:I,MATCH($C442,'Policy Characteristics'!$C:$C,0)))</f>
        <v>% of CO2 captured</v>
      </c>
      <c r="P442" s="293"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2" s="293" t="str">
        <f>IF(ISBLANK(INDEX('Policy Characteristics'!K:K,MATCH($C442,'Policy Characteristics'!$C:$C,0))),"",INDEX('Policy Characteristics'!K:K,MATCH($C442,'Policy Characteristics'!$C:$C,0)))</f>
        <v>ccs.html#ccs</v>
      </c>
      <c r="R442" s="293" t="str">
        <f>IF(ISBLANK(INDEX('Policy Characteristics'!L:L,MATCH($C442,'Policy Characteristics'!$C:$C,0))),"",INDEX('Policy Characteristics'!L:L,MATCH($C442,'Policy Characteristics'!$C:$C,0)))</f>
        <v>carbon-capture-and-sequestration.html</v>
      </c>
    </row>
    <row r="443" spans="1:18" x14ac:dyDescent="0.25">
      <c r="A443" s="293" t="str">
        <f>IF(ISBLANK(INDEX('Policy Characteristics'!A:A,MATCH($C443,'Policy Characteristics'!$C:$C,0))),"",INDEX('Policy Characteristics'!A:A,MATCH($C443,'Policy Characteristics'!$C:$C,0)))</f>
        <v>Industry</v>
      </c>
      <c r="B443" s="294" t="str">
        <f>IF(ISBLANK(INDEX('Policy Characteristics'!B:B,MATCH($C443,'Policy Characteristics'!$C:$C,0))),"",INDEX('Policy Characteristics'!B:B,MATCH($C443,'Policy Characteristics'!$C:$C,0)))</f>
        <v>Carbon Capture and Sequestration</v>
      </c>
      <c r="C443" s="293" t="str">
        <f t="shared" si="30"/>
        <v>Industry Sector Fraction of Potential Additional CCS Achieved</v>
      </c>
      <c r="D443" s="299" t="s">
        <v>744</v>
      </c>
      <c r="E443" s="299" t="s">
        <v>768</v>
      </c>
      <c r="F443" t="s">
        <v>745</v>
      </c>
      <c r="G443" s="298" t="s">
        <v>769</v>
      </c>
      <c r="H443" s="20">
        <v>937</v>
      </c>
      <c r="I443" s="297" t="s">
        <v>634</v>
      </c>
      <c r="J443" s="296" t="str">
        <f>IF(ISBLANK(INDEX('Policy Characteristics'!D:D,MATCH($C443,'Policy Characteristics'!$C:$C,0))),"",INDEX('Policy Characteristics'!D:D,MATCH($C443,'Policy Characteristics'!$C:$C,0)))</f>
        <v>Industry CCS</v>
      </c>
      <c r="K443" s="293" t="str">
        <f>IF(ISBLANK(INDEX('Policy Characteristics'!E:E,MATCH($C443,'Policy Characteristics'!$C:$C,0))),"",INDEX('Policy Characteristics'!E:E,MATCH($C443,'Policy Characteristics'!$C:$C,0)))</f>
        <v>indst CCS</v>
      </c>
      <c r="L443" s="237">
        <f>IF(ISBLANK(INDEX('Policy Characteristics'!F:F,MATCH($C443,'Policy Characteristics'!$C:$C,0))),"",INDEX('Policy Characteristics'!F:F,MATCH($C443,'Policy Characteristics'!$C:$C,0)))</f>
        <v>0</v>
      </c>
      <c r="M443" s="237">
        <f>IF(ISBLANK(INDEX('Policy Characteristics'!G:G,MATCH($C443,'Policy Characteristics'!$C:$C,0))),"",INDEX('Policy Characteristics'!G:G,MATCH($C443,'Policy Characteristics'!$C:$C,0)))</f>
        <v>1</v>
      </c>
      <c r="N443" s="237">
        <f>IF(ISBLANK(INDEX('Policy Characteristics'!H:H,MATCH($C443,'Policy Characteristics'!$C:$C,0))),"",INDEX('Policy Characteristics'!H:H,MATCH($C443,'Policy Characteristics'!$C:$C,0)))</f>
        <v>0.01</v>
      </c>
      <c r="O443" s="293" t="str">
        <f>IF(ISBLANK(INDEX('Policy Characteristics'!I:I,MATCH($C443,'Policy Characteristics'!$C:$C,0))),"",INDEX('Policy Characteristics'!I:I,MATCH($C443,'Policy Characteristics'!$C:$C,0)))</f>
        <v>% of CO2 captured</v>
      </c>
      <c r="P443" s="293"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3" s="293" t="str">
        <f>IF(ISBLANK(INDEX('Policy Characteristics'!K:K,MATCH($C443,'Policy Characteristics'!$C:$C,0))),"",INDEX('Policy Characteristics'!K:K,MATCH($C443,'Policy Characteristics'!$C:$C,0)))</f>
        <v>ccs.html#ccs</v>
      </c>
      <c r="R443" s="293" t="str">
        <f>IF(ISBLANK(INDEX('Policy Characteristics'!L:L,MATCH($C443,'Policy Characteristics'!$C:$C,0))),"",INDEX('Policy Characteristics'!L:L,MATCH($C443,'Policy Characteristics'!$C:$C,0)))</f>
        <v>carbon-capture-and-sequestration.html</v>
      </c>
    </row>
    <row r="444" spans="1:18" x14ac:dyDescent="0.25">
      <c r="A444" s="293" t="str">
        <f>IF(ISBLANK(INDEX('Policy Characteristics'!A:A,MATCH($C444,'Policy Characteristics'!$C:$C,0))),"",INDEX('Policy Characteristics'!A:A,MATCH($C444,'Policy Characteristics'!$C:$C,0)))</f>
        <v>Industry</v>
      </c>
      <c r="B444" s="294" t="str">
        <f>IF(ISBLANK(INDEX('Policy Characteristics'!B:B,MATCH($C444,'Policy Characteristics'!$C:$C,0))),"",INDEX('Policy Characteristics'!B:B,MATCH($C444,'Policy Characteristics'!$C:$C,0)))</f>
        <v>Carbon Capture and Sequestration</v>
      </c>
      <c r="C444" s="293" t="str">
        <f t="shared" si="30"/>
        <v>Industry Sector Fraction of Potential Additional CCS Achieved</v>
      </c>
      <c r="D444" s="299" t="s">
        <v>746</v>
      </c>
      <c r="E444" s="299" t="s">
        <v>766</v>
      </c>
      <c r="F444" t="s">
        <v>747</v>
      </c>
      <c r="G444" s="298" t="s">
        <v>767</v>
      </c>
      <c r="H444" s="20">
        <v>938</v>
      </c>
      <c r="I444" s="295" t="s">
        <v>624</v>
      </c>
      <c r="J444" s="296" t="str">
        <f>IF(ISBLANK(INDEX('Policy Characteristics'!D:D,MATCH($C444,'Policy Characteristics'!$C:$C,0))),"",INDEX('Policy Characteristics'!D:D,MATCH($C444,'Policy Characteristics'!$C:$C,0)))</f>
        <v>Industry CCS</v>
      </c>
      <c r="K444" s="293" t="str">
        <f>IF(ISBLANK(INDEX('Policy Characteristics'!E:E,MATCH($C444,'Policy Characteristics'!$C:$C,0))),"",INDEX('Policy Characteristics'!E:E,MATCH($C444,'Policy Characteristics'!$C:$C,0)))</f>
        <v>indst CCS</v>
      </c>
      <c r="L444" s="237">
        <f>IF(ISBLANK(INDEX('Policy Characteristics'!F:F,MATCH($C444,'Policy Characteristics'!$C:$C,0))),"",INDEX('Policy Characteristics'!F:F,MATCH($C444,'Policy Characteristics'!$C:$C,0)))</f>
        <v>0</v>
      </c>
      <c r="M444" s="237">
        <f>IF(ISBLANK(INDEX('Policy Characteristics'!G:G,MATCH($C444,'Policy Characteristics'!$C:$C,0))),"",INDEX('Policy Characteristics'!G:G,MATCH($C444,'Policy Characteristics'!$C:$C,0)))</f>
        <v>1</v>
      </c>
      <c r="N444" s="237">
        <f>IF(ISBLANK(INDEX('Policy Characteristics'!H:H,MATCH($C444,'Policy Characteristics'!$C:$C,0))),"",INDEX('Policy Characteristics'!H:H,MATCH($C444,'Policy Characteristics'!$C:$C,0)))</f>
        <v>0.01</v>
      </c>
      <c r="O444" s="293" t="str">
        <f>IF(ISBLANK(INDEX('Policy Characteristics'!I:I,MATCH($C444,'Policy Characteristics'!$C:$C,0))),"",INDEX('Policy Characteristics'!I:I,MATCH($C444,'Policy Characteristics'!$C:$C,0)))</f>
        <v>% of CO2 captured</v>
      </c>
      <c r="P444" s="293"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4" s="293" t="str">
        <f>IF(ISBLANK(INDEX('Policy Characteristics'!K:K,MATCH($C444,'Policy Characteristics'!$C:$C,0))),"",INDEX('Policy Characteristics'!K:K,MATCH($C444,'Policy Characteristics'!$C:$C,0)))</f>
        <v>ccs.html#ccs</v>
      </c>
      <c r="R444" s="293" t="str">
        <f>IF(ISBLANK(INDEX('Policy Characteristics'!L:L,MATCH($C444,'Policy Characteristics'!$C:$C,0))),"",INDEX('Policy Characteristics'!L:L,MATCH($C444,'Policy Characteristics'!$C:$C,0)))</f>
        <v>carbon-capture-and-sequestration.html</v>
      </c>
    </row>
    <row r="445" spans="1:18" x14ac:dyDescent="0.25">
      <c r="A445" s="293" t="str">
        <f>IF(ISBLANK(INDEX('Policy Characteristics'!A:A,MATCH($C445,'Policy Characteristics'!$C:$C,0))),"",INDEX('Policy Characteristics'!A:A,MATCH($C445,'Policy Characteristics'!$C:$C,0)))</f>
        <v>Industry</v>
      </c>
      <c r="B445" s="294" t="str">
        <f>IF(ISBLANK(INDEX('Policy Characteristics'!B:B,MATCH($C445,'Policy Characteristics'!$C:$C,0))),"",INDEX('Policy Characteristics'!B:B,MATCH($C445,'Policy Characteristics'!$C:$C,0)))</f>
        <v>Carbon Capture and Sequestration</v>
      </c>
      <c r="C445" s="293" t="str">
        <f t="shared" si="30"/>
        <v>Industry Sector Fraction of Potential Additional CCS Achieved</v>
      </c>
      <c r="D445" s="299" t="s">
        <v>746</v>
      </c>
      <c r="E445" s="299" t="s">
        <v>768</v>
      </c>
      <c r="F445" t="s">
        <v>747</v>
      </c>
      <c r="G445" s="298" t="s">
        <v>769</v>
      </c>
      <c r="H445" s="20">
        <v>939</v>
      </c>
      <c r="I445" s="297" t="s">
        <v>634</v>
      </c>
      <c r="J445" s="296" t="str">
        <f>IF(ISBLANK(INDEX('Policy Characteristics'!D:D,MATCH($C445,'Policy Characteristics'!$C:$C,0))),"",INDEX('Policy Characteristics'!D:D,MATCH($C445,'Policy Characteristics'!$C:$C,0)))</f>
        <v>Industry CCS</v>
      </c>
      <c r="K445" s="293" t="str">
        <f>IF(ISBLANK(INDEX('Policy Characteristics'!E:E,MATCH($C445,'Policy Characteristics'!$C:$C,0))),"",INDEX('Policy Characteristics'!E:E,MATCH($C445,'Policy Characteristics'!$C:$C,0)))</f>
        <v>indst CCS</v>
      </c>
      <c r="L445" s="237">
        <f>IF(ISBLANK(INDEX('Policy Characteristics'!F:F,MATCH($C445,'Policy Characteristics'!$C:$C,0))),"",INDEX('Policy Characteristics'!F:F,MATCH($C445,'Policy Characteristics'!$C:$C,0)))</f>
        <v>0</v>
      </c>
      <c r="M445" s="237">
        <f>IF(ISBLANK(INDEX('Policy Characteristics'!G:G,MATCH($C445,'Policy Characteristics'!$C:$C,0))),"",INDEX('Policy Characteristics'!G:G,MATCH($C445,'Policy Characteristics'!$C:$C,0)))</f>
        <v>1</v>
      </c>
      <c r="N445" s="237">
        <f>IF(ISBLANK(INDEX('Policy Characteristics'!H:H,MATCH($C445,'Policy Characteristics'!$C:$C,0))),"",INDEX('Policy Characteristics'!H:H,MATCH($C445,'Policy Characteristics'!$C:$C,0)))</f>
        <v>0.01</v>
      </c>
      <c r="O445" s="293" t="str">
        <f>IF(ISBLANK(INDEX('Policy Characteristics'!I:I,MATCH($C445,'Policy Characteristics'!$C:$C,0))),"",INDEX('Policy Characteristics'!I:I,MATCH($C445,'Policy Characteristics'!$C:$C,0)))</f>
        <v>% of CO2 captured</v>
      </c>
      <c r="P445" s="293"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5" s="293" t="str">
        <f>IF(ISBLANK(INDEX('Policy Characteristics'!K:K,MATCH($C445,'Policy Characteristics'!$C:$C,0))),"",INDEX('Policy Characteristics'!K:K,MATCH($C445,'Policy Characteristics'!$C:$C,0)))</f>
        <v>ccs.html#ccs</v>
      </c>
      <c r="R445" s="293" t="str">
        <f>IF(ISBLANK(INDEX('Policy Characteristics'!L:L,MATCH($C445,'Policy Characteristics'!$C:$C,0))),"",INDEX('Policy Characteristics'!L:L,MATCH($C445,'Policy Characteristics'!$C:$C,0)))</f>
        <v>carbon-capture-and-sequestration.html</v>
      </c>
    </row>
    <row r="446" spans="1:18" x14ac:dyDescent="0.25">
      <c r="A446" s="293" t="str">
        <f>IF(ISBLANK(INDEX('Policy Characteristics'!A:A,MATCH($C446,'Policy Characteristics'!$C:$C,0))),"",INDEX('Policy Characteristics'!A:A,MATCH($C446,'Policy Characteristics'!$C:$C,0)))</f>
        <v>Industry</v>
      </c>
      <c r="B446" s="294" t="str">
        <f>IF(ISBLANK(INDEX('Policy Characteristics'!B:B,MATCH($C446,'Policy Characteristics'!$C:$C,0))),"",INDEX('Policy Characteristics'!B:B,MATCH($C446,'Policy Characteristics'!$C:$C,0)))</f>
        <v>Carbon Capture and Sequestration</v>
      </c>
      <c r="C446" s="293" t="str">
        <f t="shared" si="30"/>
        <v>Industry Sector Fraction of Potential Additional CCS Achieved</v>
      </c>
      <c r="D446" s="299" t="s">
        <v>748</v>
      </c>
      <c r="E446" s="299" t="s">
        <v>766</v>
      </c>
      <c r="F446" t="s">
        <v>749</v>
      </c>
      <c r="G446" s="298" t="s">
        <v>767</v>
      </c>
      <c r="H446" s="20">
        <v>940</v>
      </c>
      <c r="I446" s="295" t="s">
        <v>624</v>
      </c>
      <c r="J446" s="296" t="str">
        <f>IF(ISBLANK(INDEX('Policy Characteristics'!D:D,MATCH($C446,'Policy Characteristics'!$C:$C,0))),"",INDEX('Policy Characteristics'!D:D,MATCH($C446,'Policy Characteristics'!$C:$C,0)))</f>
        <v>Industry CCS</v>
      </c>
      <c r="K446" s="293" t="str">
        <f>IF(ISBLANK(INDEX('Policy Characteristics'!E:E,MATCH($C446,'Policy Characteristics'!$C:$C,0))),"",INDEX('Policy Characteristics'!E:E,MATCH($C446,'Policy Characteristics'!$C:$C,0)))</f>
        <v>indst CCS</v>
      </c>
      <c r="L446" s="237">
        <f>IF(ISBLANK(INDEX('Policy Characteristics'!F:F,MATCH($C446,'Policy Characteristics'!$C:$C,0))),"",INDEX('Policy Characteristics'!F:F,MATCH($C446,'Policy Characteristics'!$C:$C,0)))</f>
        <v>0</v>
      </c>
      <c r="M446" s="237">
        <f>IF(ISBLANK(INDEX('Policy Characteristics'!G:G,MATCH($C446,'Policy Characteristics'!$C:$C,0))),"",INDEX('Policy Characteristics'!G:G,MATCH($C446,'Policy Characteristics'!$C:$C,0)))</f>
        <v>1</v>
      </c>
      <c r="N446" s="237">
        <f>IF(ISBLANK(INDEX('Policy Characteristics'!H:H,MATCH($C446,'Policy Characteristics'!$C:$C,0))),"",INDEX('Policy Characteristics'!H:H,MATCH($C446,'Policy Characteristics'!$C:$C,0)))</f>
        <v>0.01</v>
      </c>
      <c r="O446" s="293" t="str">
        <f>IF(ISBLANK(INDEX('Policy Characteristics'!I:I,MATCH($C446,'Policy Characteristics'!$C:$C,0))),"",INDEX('Policy Characteristics'!I:I,MATCH($C446,'Policy Characteristics'!$C:$C,0)))</f>
        <v>% of CO2 captured</v>
      </c>
      <c r="P446" s="293"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6" s="293" t="str">
        <f>IF(ISBLANK(INDEX('Policy Characteristics'!K:K,MATCH($C446,'Policy Characteristics'!$C:$C,0))),"",INDEX('Policy Characteristics'!K:K,MATCH($C446,'Policy Characteristics'!$C:$C,0)))</f>
        <v>ccs.html#ccs</v>
      </c>
      <c r="R446" s="293" t="str">
        <f>IF(ISBLANK(INDEX('Policy Characteristics'!L:L,MATCH($C446,'Policy Characteristics'!$C:$C,0))),"",INDEX('Policy Characteristics'!L:L,MATCH($C446,'Policy Characteristics'!$C:$C,0)))</f>
        <v>carbon-capture-and-sequestration.html</v>
      </c>
    </row>
    <row r="447" spans="1:18" x14ac:dyDescent="0.25">
      <c r="A447" s="293" t="str">
        <f>IF(ISBLANK(INDEX('Policy Characteristics'!A:A,MATCH($C447,'Policy Characteristics'!$C:$C,0))),"",INDEX('Policy Characteristics'!A:A,MATCH($C447,'Policy Characteristics'!$C:$C,0)))</f>
        <v>Industry</v>
      </c>
      <c r="B447" s="294" t="str">
        <f>IF(ISBLANK(INDEX('Policy Characteristics'!B:B,MATCH($C447,'Policy Characteristics'!$C:$C,0))),"",INDEX('Policy Characteristics'!B:B,MATCH($C447,'Policy Characteristics'!$C:$C,0)))</f>
        <v>Carbon Capture and Sequestration</v>
      </c>
      <c r="C447" s="293" t="str">
        <f t="shared" si="30"/>
        <v>Industry Sector Fraction of Potential Additional CCS Achieved</v>
      </c>
      <c r="D447" s="299" t="s">
        <v>748</v>
      </c>
      <c r="E447" s="299" t="s">
        <v>768</v>
      </c>
      <c r="F447" t="s">
        <v>749</v>
      </c>
      <c r="G447" s="298" t="s">
        <v>769</v>
      </c>
      <c r="H447" s="20">
        <v>941</v>
      </c>
      <c r="I447" s="297" t="s">
        <v>634</v>
      </c>
      <c r="J447" s="296" t="str">
        <f>IF(ISBLANK(INDEX('Policy Characteristics'!D:D,MATCH($C447,'Policy Characteristics'!$C:$C,0))),"",INDEX('Policy Characteristics'!D:D,MATCH($C447,'Policy Characteristics'!$C:$C,0)))</f>
        <v>Industry CCS</v>
      </c>
      <c r="K447" s="293" t="str">
        <f>IF(ISBLANK(INDEX('Policy Characteristics'!E:E,MATCH($C447,'Policy Characteristics'!$C:$C,0))),"",INDEX('Policy Characteristics'!E:E,MATCH($C447,'Policy Characteristics'!$C:$C,0)))</f>
        <v>indst CCS</v>
      </c>
      <c r="L447" s="237">
        <f>IF(ISBLANK(INDEX('Policy Characteristics'!F:F,MATCH($C447,'Policy Characteristics'!$C:$C,0))),"",INDEX('Policy Characteristics'!F:F,MATCH($C447,'Policy Characteristics'!$C:$C,0)))</f>
        <v>0</v>
      </c>
      <c r="M447" s="237">
        <f>IF(ISBLANK(INDEX('Policy Characteristics'!G:G,MATCH($C447,'Policy Characteristics'!$C:$C,0))),"",INDEX('Policy Characteristics'!G:G,MATCH($C447,'Policy Characteristics'!$C:$C,0)))</f>
        <v>1</v>
      </c>
      <c r="N447" s="237">
        <f>IF(ISBLANK(INDEX('Policy Characteristics'!H:H,MATCH($C447,'Policy Characteristics'!$C:$C,0))),"",INDEX('Policy Characteristics'!H:H,MATCH($C447,'Policy Characteristics'!$C:$C,0)))</f>
        <v>0.01</v>
      </c>
      <c r="O447" s="293" t="str">
        <f>IF(ISBLANK(INDEX('Policy Characteristics'!I:I,MATCH($C447,'Policy Characteristics'!$C:$C,0))),"",INDEX('Policy Characteristics'!I:I,MATCH($C447,'Policy Characteristics'!$C:$C,0)))</f>
        <v>% of CO2 captured</v>
      </c>
      <c r="P447" s="293"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7" s="293" t="str">
        <f>IF(ISBLANK(INDEX('Policy Characteristics'!K:K,MATCH($C447,'Policy Characteristics'!$C:$C,0))),"",INDEX('Policy Characteristics'!K:K,MATCH($C447,'Policy Characteristics'!$C:$C,0)))</f>
        <v>ccs.html#ccs</v>
      </c>
      <c r="R447" s="293" t="str">
        <f>IF(ISBLANK(INDEX('Policy Characteristics'!L:L,MATCH($C447,'Policy Characteristics'!$C:$C,0))),"",INDEX('Policy Characteristics'!L:L,MATCH($C447,'Policy Characteristics'!$C:$C,0)))</f>
        <v>carbon-capture-and-sequestration.html</v>
      </c>
    </row>
    <row r="448" spans="1:18" x14ac:dyDescent="0.25">
      <c r="A448" s="293" t="str">
        <f>IF(ISBLANK(INDEX('Policy Characteristics'!A:A,MATCH($C448,'Policy Characteristics'!$C:$C,0))),"",INDEX('Policy Characteristics'!A:A,MATCH($C448,'Policy Characteristics'!$C:$C,0)))</f>
        <v>Industry</v>
      </c>
      <c r="B448" s="294" t="str">
        <f>IF(ISBLANK(INDEX('Policy Characteristics'!B:B,MATCH($C448,'Policy Characteristics'!$C:$C,0))),"",INDEX('Policy Characteristics'!B:B,MATCH($C448,'Policy Characteristics'!$C:$C,0)))</f>
        <v>Carbon Capture and Sequestration</v>
      </c>
      <c r="C448" s="293" t="str">
        <f t="shared" si="30"/>
        <v>Industry Sector Fraction of Potential Additional CCS Achieved</v>
      </c>
      <c r="D448" s="299" t="s">
        <v>750</v>
      </c>
      <c r="E448" s="299" t="s">
        <v>766</v>
      </c>
      <c r="F448" t="s">
        <v>751</v>
      </c>
      <c r="G448" s="298" t="s">
        <v>767</v>
      </c>
      <c r="H448" s="20">
        <v>942</v>
      </c>
      <c r="I448" s="295" t="s">
        <v>624</v>
      </c>
      <c r="J448" s="296" t="str">
        <f>IF(ISBLANK(INDEX('Policy Characteristics'!D:D,MATCH($C448,'Policy Characteristics'!$C:$C,0))),"",INDEX('Policy Characteristics'!D:D,MATCH($C448,'Policy Characteristics'!$C:$C,0)))</f>
        <v>Industry CCS</v>
      </c>
      <c r="K448" s="293" t="str">
        <f>IF(ISBLANK(INDEX('Policy Characteristics'!E:E,MATCH($C448,'Policy Characteristics'!$C:$C,0))),"",INDEX('Policy Characteristics'!E:E,MATCH($C448,'Policy Characteristics'!$C:$C,0)))</f>
        <v>indst CCS</v>
      </c>
      <c r="L448" s="237">
        <f>IF(ISBLANK(INDEX('Policy Characteristics'!F:F,MATCH($C448,'Policy Characteristics'!$C:$C,0))),"",INDEX('Policy Characteristics'!F:F,MATCH($C448,'Policy Characteristics'!$C:$C,0)))</f>
        <v>0</v>
      </c>
      <c r="M448" s="237">
        <f>IF(ISBLANK(INDEX('Policy Characteristics'!G:G,MATCH($C448,'Policy Characteristics'!$C:$C,0))),"",INDEX('Policy Characteristics'!G:G,MATCH($C448,'Policy Characteristics'!$C:$C,0)))</f>
        <v>1</v>
      </c>
      <c r="N448" s="237">
        <f>IF(ISBLANK(INDEX('Policy Characteristics'!H:H,MATCH($C448,'Policy Characteristics'!$C:$C,0))),"",INDEX('Policy Characteristics'!H:H,MATCH($C448,'Policy Characteristics'!$C:$C,0)))</f>
        <v>0.01</v>
      </c>
      <c r="O448" s="293" t="str">
        <f>IF(ISBLANK(INDEX('Policy Characteristics'!I:I,MATCH($C448,'Policy Characteristics'!$C:$C,0))),"",INDEX('Policy Characteristics'!I:I,MATCH($C448,'Policy Characteristics'!$C:$C,0)))</f>
        <v>% of CO2 captured</v>
      </c>
      <c r="P448" s="293"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8" s="293" t="str">
        <f>IF(ISBLANK(INDEX('Policy Characteristics'!K:K,MATCH($C448,'Policy Characteristics'!$C:$C,0))),"",INDEX('Policy Characteristics'!K:K,MATCH($C448,'Policy Characteristics'!$C:$C,0)))</f>
        <v>ccs.html#ccs</v>
      </c>
      <c r="R448" s="293" t="str">
        <f>IF(ISBLANK(INDEX('Policy Characteristics'!L:L,MATCH($C448,'Policy Characteristics'!$C:$C,0))),"",INDEX('Policy Characteristics'!L:L,MATCH($C448,'Policy Characteristics'!$C:$C,0)))</f>
        <v>carbon-capture-and-sequestration.html</v>
      </c>
    </row>
    <row r="449" spans="1:18" x14ac:dyDescent="0.25">
      <c r="A449" s="293" t="str">
        <f>IF(ISBLANK(INDEX('Policy Characteristics'!A:A,MATCH($C449,'Policy Characteristics'!$C:$C,0))),"",INDEX('Policy Characteristics'!A:A,MATCH($C449,'Policy Characteristics'!$C:$C,0)))</f>
        <v>Industry</v>
      </c>
      <c r="B449" s="294" t="str">
        <f>IF(ISBLANK(INDEX('Policy Characteristics'!B:B,MATCH($C449,'Policy Characteristics'!$C:$C,0))),"",INDEX('Policy Characteristics'!B:B,MATCH($C449,'Policy Characteristics'!$C:$C,0)))</f>
        <v>Carbon Capture and Sequestration</v>
      </c>
      <c r="C449" s="293" t="str">
        <f t="shared" si="30"/>
        <v>Industry Sector Fraction of Potential Additional CCS Achieved</v>
      </c>
      <c r="D449" s="299" t="s">
        <v>750</v>
      </c>
      <c r="E449" s="299" t="s">
        <v>768</v>
      </c>
      <c r="F449" t="s">
        <v>751</v>
      </c>
      <c r="G449" s="298" t="s">
        <v>769</v>
      </c>
      <c r="H449" s="20">
        <v>943</v>
      </c>
      <c r="I449" s="297" t="s">
        <v>634</v>
      </c>
      <c r="J449" s="296" t="str">
        <f>IF(ISBLANK(INDEX('Policy Characteristics'!D:D,MATCH($C449,'Policy Characteristics'!$C:$C,0))),"",INDEX('Policy Characteristics'!D:D,MATCH($C449,'Policy Characteristics'!$C:$C,0)))</f>
        <v>Industry CCS</v>
      </c>
      <c r="K449" s="293" t="str">
        <f>IF(ISBLANK(INDEX('Policy Characteristics'!E:E,MATCH($C449,'Policy Characteristics'!$C:$C,0))),"",INDEX('Policy Characteristics'!E:E,MATCH($C449,'Policy Characteristics'!$C:$C,0)))</f>
        <v>indst CCS</v>
      </c>
      <c r="L449" s="237">
        <f>IF(ISBLANK(INDEX('Policy Characteristics'!F:F,MATCH($C449,'Policy Characteristics'!$C:$C,0))),"",INDEX('Policy Characteristics'!F:F,MATCH($C449,'Policy Characteristics'!$C:$C,0)))</f>
        <v>0</v>
      </c>
      <c r="M449" s="237">
        <f>IF(ISBLANK(INDEX('Policy Characteristics'!G:G,MATCH($C449,'Policy Characteristics'!$C:$C,0))),"",INDEX('Policy Characteristics'!G:G,MATCH($C449,'Policy Characteristics'!$C:$C,0)))</f>
        <v>1</v>
      </c>
      <c r="N449" s="237">
        <f>IF(ISBLANK(INDEX('Policy Characteristics'!H:H,MATCH($C449,'Policy Characteristics'!$C:$C,0))),"",INDEX('Policy Characteristics'!H:H,MATCH($C449,'Policy Characteristics'!$C:$C,0)))</f>
        <v>0.01</v>
      </c>
      <c r="O449" s="293" t="str">
        <f>IF(ISBLANK(INDEX('Policy Characteristics'!I:I,MATCH($C449,'Policy Characteristics'!$C:$C,0))),"",INDEX('Policy Characteristics'!I:I,MATCH($C449,'Policy Characteristics'!$C:$C,0)))</f>
        <v>% of CO2 captured</v>
      </c>
      <c r="P449" s="293"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49" s="293" t="str">
        <f>IF(ISBLANK(INDEX('Policy Characteristics'!K:K,MATCH($C449,'Policy Characteristics'!$C:$C,0))),"",INDEX('Policy Characteristics'!K:K,MATCH($C449,'Policy Characteristics'!$C:$C,0)))</f>
        <v>ccs.html#ccs</v>
      </c>
      <c r="R449" s="293" t="str">
        <f>IF(ISBLANK(INDEX('Policy Characteristics'!L:L,MATCH($C449,'Policy Characteristics'!$C:$C,0))),"",INDEX('Policy Characteristics'!L:L,MATCH($C449,'Policy Characteristics'!$C:$C,0)))</f>
        <v>carbon-capture-and-sequestration.html</v>
      </c>
    </row>
    <row r="450" spans="1:18" x14ac:dyDescent="0.25">
      <c r="A450" s="293" t="str">
        <f>IF(ISBLANK(INDEX('Policy Characteristics'!A:A,MATCH($C450,'Policy Characteristics'!$C:$C,0))),"",INDEX('Policy Characteristics'!A:A,MATCH($C450,'Policy Characteristics'!$C:$C,0)))</f>
        <v>Industry</v>
      </c>
      <c r="B450" s="294" t="str">
        <f>IF(ISBLANK(INDEX('Policy Characteristics'!B:B,MATCH($C450,'Policy Characteristics'!$C:$C,0))),"",INDEX('Policy Characteristics'!B:B,MATCH($C450,'Policy Characteristics'!$C:$C,0)))</f>
        <v>Carbon Capture and Sequestration</v>
      </c>
      <c r="C450" s="293" t="str">
        <f t="shared" si="30"/>
        <v>Industry Sector Fraction of Potential Additional CCS Achieved</v>
      </c>
      <c r="D450" s="299" t="s">
        <v>752</v>
      </c>
      <c r="E450" s="299" t="s">
        <v>766</v>
      </c>
      <c r="F450" t="s">
        <v>753</v>
      </c>
      <c r="G450" s="298" t="s">
        <v>767</v>
      </c>
      <c r="H450" s="20">
        <v>944</v>
      </c>
      <c r="I450" s="295" t="s">
        <v>624</v>
      </c>
      <c r="J450" s="296" t="str">
        <f>IF(ISBLANK(INDEX('Policy Characteristics'!D:D,MATCH($C450,'Policy Characteristics'!$C:$C,0))),"",INDEX('Policy Characteristics'!D:D,MATCH($C450,'Policy Characteristics'!$C:$C,0)))</f>
        <v>Industry CCS</v>
      </c>
      <c r="K450" s="293" t="str">
        <f>IF(ISBLANK(INDEX('Policy Characteristics'!E:E,MATCH($C450,'Policy Characteristics'!$C:$C,0))),"",INDEX('Policy Characteristics'!E:E,MATCH($C450,'Policy Characteristics'!$C:$C,0)))</f>
        <v>indst CCS</v>
      </c>
      <c r="L450" s="237">
        <f>IF(ISBLANK(INDEX('Policy Characteristics'!F:F,MATCH($C450,'Policy Characteristics'!$C:$C,0))),"",INDEX('Policy Characteristics'!F:F,MATCH($C450,'Policy Characteristics'!$C:$C,0)))</f>
        <v>0</v>
      </c>
      <c r="M450" s="237">
        <f>IF(ISBLANK(INDEX('Policy Characteristics'!G:G,MATCH($C450,'Policy Characteristics'!$C:$C,0))),"",INDEX('Policy Characteristics'!G:G,MATCH($C450,'Policy Characteristics'!$C:$C,0)))</f>
        <v>1</v>
      </c>
      <c r="N450" s="237">
        <f>IF(ISBLANK(INDEX('Policy Characteristics'!H:H,MATCH($C450,'Policy Characteristics'!$C:$C,0))),"",INDEX('Policy Characteristics'!H:H,MATCH($C450,'Policy Characteristics'!$C:$C,0)))</f>
        <v>0.01</v>
      </c>
      <c r="O450" s="293" t="str">
        <f>IF(ISBLANK(INDEX('Policy Characteristics'!I:I,MATCH($C450,'Policy Characteristics'!$C:$C,0))),"",INDEX('Policy Characteristics'!I:I,MATCH($C450,'Policy Characteristics'!$C:$C,0)))</f>
        <v>% of CO2 captured</v>
      </c>
      <c r="P450" s="293"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0" s="293" t="str">
        <f>IF(ISBLANK(INDEX('Policy Characteristics'!K:K,MATCH($C450,'Policy Characteristics'!$C:$C,0))),"",INDEX('Policy Characteristics'!K:K,MATCH($C450,'Policy Characteristics'!$C:$C,0)))</f>
        <v>ccs.html#ccs</v>
      </c>
      <c r="R450" s="293" t="str">
        <f>IF(ISBLANK(INDEX('Policy Characteristics'!L:L,MATCH($C450,'Policy Characteristics'!$C:$C,0))),"",INDEX('Policy Characteristics'!L:L,MATCH($C450,'Policy Characteristics'!$C:$C,0)))</f>
        <v>carbon-capture-and-sequestration.html</v>
      </c>
    </row>
    <row r="451" spans="1:18" x14ac:dyDescent="0.25">
      <c r="A451" s="293" t="str">
        <f>IF(ISBLANK(INDEX('Policy Characteristics'!A:A,MATCH($C451,'Policy Characteristics'!$C:$C,0))),"",INDEX('Policy Characteristics'!A:A,MATCH($C451,'Policy Characteristics'!$C:$C,0)))</f>
        <v>Industry</v>
      </c>
      <c r="B451" s="294" t="str">
        <f>IF(ISBLANK(INDEX('Policy Characteristics'!B:B,MATCH($C451,'Policy Characteristics'!$C:$C,0))),"",INDEX('Policy Characteristics'!B:B,MATCH($C451,'Policy Characteristics'!$C:$C,0)))</f>
        <v>Carbon Capture and Sequestration</v>
      </c>
      <c r="C451" s="293" t="str">
        <f t="shared" si="30"/>
        <v>Industry Sector Fraction of Potential Additional CCS Achieved</v>
      </c>
      <c r="D451" s="299" t="s">
        <v>752</v>
      </c>
      <c r="E451" s="299" t="s">
        <v>768</v>
      </c>
      <c r="F451" t="s">
        <v>753</v>
      </c>
      <c r="G451" s="298" t="s">
        <v>769</v>
      </c>
      <c r="H451" s="20">
        <v>945</v>
      </c>
      <c r="I451" s="297" t="s">
        <v>634</v>
      </c>
      <c r="J451" s="296" t="str">
        <f>IF(ISBLANK(INDEX('Policy Characteristics'!D:D,MATCH($C451,'Policy Characteristics'!$C:$C,0))),"",INDEX('Policy Characteristics'!D:D,MATCH($C451,'Policy Characteristics'!$C:$C,0)))</f>
        <v>Industry CCS</v>
      </c>
      <c r="K451" s="293" t="str">
        <f>IF(ISBLANK(INDEX('Policy Characteristics'!E:E,MATCH($C451,'Policy Characteristics'!$C:$C,0))),"",INDEX('Policy Characteristics'!E:E,MATCH($C451,'Policy Characteristics'!$C:$C,0)))</f>
        <v>indst CCS</v>
      </c>
      <c r="L451" s="237">
        <f>IF(ISBLANK(INDEX('Policy Characteristics'!F:F,MATCH($C451,'Policy Characteristics'!$C:$C,0))),"",INDEX('Policy Characteristics'!F:F,MATCH($C451,'Policy Characteristics'!$C:$C,0)))</f>
        <v>0</v>
      </c>
      <c r="M451" s="237">
        <f>IF(ISBLANK(INDEX('Policy Characteristics'!G:G,MATCH($C451,'Policy Characteristics'!$C:$C,0))),"",INDEX('Policy Characteristics'!G:G,MATCH($C451,'Policy Characteristics'!$C:$C,0)))</f>
        <v>1</v>
      </c>
      <c r="N451" s="237">
        <f>IF(ISBLANK(INDEX('Policy Characteristics'!H:H,MATCH($C451,'Policy Characteristics'!$C:$C,0))),"",INDEX('Policy Characteristics'!H:H,MATCH($C451,'Policy Characteristics'!$C:$C,0)))</f>
        <v>0.01</v>
      </c>
      <c r="O451" s="293" t="str">
        <f>IF(ISBLANK(INDEX('Policy Characteristics'!I:I,MATCH($C451,'Policy Characteristics'!$C:$C,0))),"",INDEX('Policy Characteristics'!I:I,MATCH($C451,'Policy Characteristics'!$C:$C,0)))</f>
        <v>% of CO2 captured</v>
      </c>
      <c r="P451" s="293"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1" s="293" t="str">
        <f>IF(ISBLANK(INDEX('Policy Characteristics'!K:K,MATCH($C451,'Policy Characteristics'!$C:$C,0))),"",INDEX('Policy Characteristics'!K:K,MATCH($C451,'Policy Characteristics'!$C:$C,0)))</f>
        <v>ccs.html#ccs</v>
      </c>
      <c r="R451" s="293" t="str">
        <f>IF(ISBLANK(INDEX('Policy Characteristics'!L:L,MATCH($C451,'Policy Characteristics'!$C:$C,0))),"",INDEX('Policy Characteristics'!L:L,MATCH($C451,'Policy Characteristics'!$C:$C,0)))</f>
        <v>carbon-capture-and-sequestration.html</v>
      </c>
    </row>
    <row r="452" spans="1:18" x14ac:dyDescent="0.25">
      <c r="A452" s="293" t="str">
        <f>IF(ISBLANK(INDEX('Policy Characteristics'!A:A,MATCH($C452,'Policy Characteristics'!$C:$C,0))),"",INDEX('Policy Characteristics'!A:A,MATCH($C452,'Policy Characteristics'!$C:$C,0)))</f>
        <v>Industry</v>
      </c>
      <c r="B452" s="294" t="str">
        <f>IF(ISBLANK(INDEX('Policy Characteristics'!B:B,MATCH($C452,'Policy Characteristics'!$C:$C,0))),"",INDEX('Policy Characteristics'!B:B,MATCH($C452,'Policy Characteristics'!$C:$C,0)))</f>
        <v>Carbon Capture and Sequestration</v>
      </c>
      <c r="C452" s="293" t="str">
        <f t="shared" si="30"/>
        <v>Industry Sector Fraction of Potential Additional CCS Achieved</v>
      </c>
      <c r="D452" s="299" t="s">
        <v>754</v>
      </c>
      <c r="E452" s="299" t="s">
        <v>766</v>
      </c>
      <c r="F452" t="s">
        <v>755</v>
      </c>
      <c r="G452" s="298" t="s">
        <v>767</v>
      </c>
      <c r="H452" s="20">
        <v>946</v>
      </c>
      <c r="I452" s="295" t="s">
        <v>624</v>
      </c>
      <c r="J452" s="296" t="str">
        <f>IF(ISBLANK(INDEX('Policy Characteristics'!D:D,MATCH($C452,'Policy Characteristics'!$C:$C,0))),"",INDEX('Policy Characteristics'!D:D,MATCH($C452,'Policy Characteristics'!$C:$C,0)))</f>
        <v>Industry CCS</v>
      </c>
      <c r="K452" s="293" t="str">
        <f>IF(ISBLANK(INDEX('Policy Characteristics'!E:E,MATCH($C452,'Policy Characteristics'!$C:$C,0))),"",INDEX('Policy Characteristics'!E:E,MATCH($C452,'Policy Characteristics'!$C:$C,0)))</f>
        <v>indst CCS</v>
      </c>
      <c r="L452" s="237">
        <f>IF(ISBLANK(INDEX('Policy Characteristics'!F:F,MATCH($C452,'Policy Characteristics'!$C:$C,0))),"",INDEX('Policy Characteristics'!F:F,MATCH($C452,'Policy Characteristics'!$C:$C,0)))</f>
        <v>0</v>
      </c>
      <c r="M452" s="237">
        <f>IF(ISBLANK(INDEX('Policy Characteristics'!G:G,MATCH($C452,'Policy Characteristics'!$C:$C,0))),"",INDEX('Policy Characteristics'!G:G,MATCH($C452,'Policy Characteristics'!$C:$C,0)))</f>
        <v>1</v>
      </c>
      <c r="N452" s="237">
        <f>IF(ISBLANK(INDEX('Policy Characteristics'!H:H,MATCH($C452,'Policy Characteristics'!$C:$C,0))),"",INDEX('Policy Characteristics'!H:H,MATCH($C452,'Policy Characteristics'!$C:$C,0)))</f>
        <v>0.01</v>
      </c>
      <c r="O452" s="293" t="str">
        <f>IF(ISBLANK(INDEX('Policy Characteristics'!I:I,MATCH($C452,'Policy Characteristics'!$C:$C,0))),"",INDEX('Policy Characteristics'!I:I,MATCH($C452,'Policy Characteristics'!$C:$C,0)))</f>
        <v>% of CO2 captured</v>
      </c>
      <c r="P452" s="293"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2" s="293" t="str">
        <f>IF(ISBLANK(INDEX('Policy Characteristics'!K:K,MATCH($C452,'Policy Characteristics'!$C:$C,0))),"",INDEX('Policy Characteristics'!K:K,MATCH($C452,'Policy Characteristics'!$C:$C,0)))</f>
        <v>ccs.html#ccs</v>
      </c>
      <c r="R452" s="293" t="str">
        <f>IF(ISBLANK(INDEX('Policy Characteristics'!L:L,MATCH($C452,'Policy Characteristics'!$C:$C,0))),"",INDEX('Policy Characteristics'!L:L,MATCH($C452,'Policy Characteristics'!$C:$C,0)))</f>
        <v>carbon-capture-and-sequestration.html</v>
      </c>
    </row>
    <row r="453" spans="1:18" x14ac:dyDescent="0.25">
      <c r="A453" s="293" t="str">
        <f>IF(ISBLANK(INDEX('Policy Characteristics'!A:A,MATCH($C453,'Policy Characteristics'!$C:$C,0))),"",INDEX('Policy Characteristics'!A:A,MATCH($C453,'Policy Characteristics'!$C:$C,0)))</f>
        <v>Industry</v>
      </c>
      <c r="B453" s="294" t="str">
        <f>IF(ISBLANK(INDEX('Policy Characteristics'!B:B,MATCH($C453,'Policy Characteristics'!$C:$C,0))),"",INDEX('Policy Characteristics'!B:B,MATCH($C453,'Policy Characteristics'!$C:$C,0)))</f>
        <v>Carbon Capture and Sequestration</v>
      </c>
      <c r="C453" s="293" t="str">
        <f t="shared" si="30"/>
        <v>Industry Sector Fraction of Potential Additional CCS Achieved</v>
      </c>
      <c r="D453" s="299" t="s">
        <v>754</v>
      </c>
      <c r="E453" s="299" t="s">
        <v>768</v>
      </c>
      <c r="F453" t="s">
        <v>755</v>
      </c>
      <c r="G453" s="298" t="s">
        <v>769</v>
      </c>
      <c r="H453" s="20">
        <v>947</v>
      </c>
      <c r="I453" s="297" t="s">
        <v>634</v>
      </c>
      <c r="J453" s="296" t="str">
        <f>IF(ISBLANK(INDEX('Policy Characteristics'!D:D,MATCH($C453,'Policy Characteristics'!$C:$C,0))),"",INDEX('Policy Characteristics'!D:D,MATCH($C453,'Policy Characteristics'!$C:$C,0)))</f>
        <v>Industry CCS</v>
      </c>
      <c r="K453" s="293" t="str">
        <f>IF(ISBLANK(INDEX('Policy Characteristics'!E:E,MATCH($C453,'Policy Characteristics'!$C:$C,0))),"",INDEX('Policy Characteristics'!E:E,MATCH($C453,'Policy Characteristics'!$C:$C,0)))</f>
        <v>indst CCS</v>
      </c>
      <c r="L453" s="237">
        <f>IF(ISBLANK(INDEX('Policy Characteristics'!F:F,MATCH($C453,'Policy Characteristics'!$C:$C,0))),"",INDEX('Policy Characteristics'!F:F,MATCH($C453,'Policy Characteristics'!$C:$C,0)))</f>
        <v>0</v>
      </c>
      <c r="M453" s="237">
        <f>IF(ISBLANK(INDEX('Policy Characteristics'!G:G,MATCH($C453,'Policy Characteristics'!$C:$C,0))),"",INDEX('Policy Characteristics'!G:G,MATCH($C453,'Policy Characteristics'!$C:$C,0)))</f>
        <v>1</v>
      </c>
      <c r="N453" s="237">
        <f>IF(ISBLANK(INDEX('Policy Characteristics'!H:H,MATCH($C453,'Policy Characteristics'!$C:$C,0))),"",INDEX('Policy Characteristics'!H:H,MATCH($C453,'Policy Characteristics'!$C:$C,0)))</f>
        <v>0.01</v>
      </c>
      <c r="O453" s="293" t="str">
        <f>IF(ISBLANK(INDEX('Policy Characteristics'!I:I,MATCH($C453,'Policy Characteristics'!$C:$C,0))),"",INDEX('Policy Characteristics'!I:I,MATCH($C453,'Policy Characteristics'!$C:$C,0)))</f>
        <v>% of CO2 captured</v>
      </c>
      <c r="P453" s="293"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3" s="293" t="str">
        <f>IF(ISBLANK(INDEX('Policy Characteristics'!K:K,MATCH($C453,'Policy Characteristics'!$C:$C,0))),"",INDEX('Policy Characteristics'!K:K,MATCH($C453,'Policy Characteristics'!$C:$C,0)))</f>
        <v>ccs.html#ccs</v>
      </c>
      <c r="R453" s="293" t="str">
        <f>IF(ISBLANK(INDEX('Policy Characteristics'!L:L,MATCH($C453,'Policy Characteristics'!$C:$C,0))),"",INDEX('Policy Characteristics'!L:L,MATCH($C453,'Policy Characteristics'!$C:$C,0)))</f>
        <v>carbon-capture-and-sequestration.html</v>
      </c>
    </row>
    <row r="454" spans="1:18" x14ac:dyDescent="0.25">
      <c r="A454" s="293" t="str">
        <f>IF(ISBLANK(INDEX('Policy Characteristics'!A:A,MATCH($C454,'Policy Characteristics'!$C:$C,0))),"",INDEX('Policy Characteristics'!A:A,MATCH($C454,'Policy Characteristics'!$C:$C,0)))</f>
        <v>Industry</v>
      </c>
      <c r="B454" s="294" t="str">
        <f>IF(ISBLANK(INDEX('Policy Characteristics'!B:B,MATCH($C454,'Policy Characteristics'!$C:$C,0))),"",INDEX('Policy Characteristics'!B:B,MATCH($C454,'Policy Characteristics'!$C:$C,0)))</f>
        <v>Carbon Capture and Sequestration</v>
      </c>
      <c r="C454" s="293" t="str">
        <f t="shared" si="30"/>
        <v>Industry Sector Fraction of Potential Additional CCS Achieved</v>
      </c>
      <c r="D454" s="299" t="s">
        <v>756</v>
      </c>
      <c r="E454" s="299" t="s">
        <v>766</v>
      </c>
      <c r="F454" t="s">
        <v>757</v>
      </c>
      <c r="G454" s="298" t="s">
        <v>767</v>
      </c>
      <c r="H454" s="20">
        <v>948</v>
      </c>
      <c r="I454" s="295" t="s">
        <v>624</v>
      </c>
      <c r="J454" s="296" t="str">
        <f>IF(ISBLANK(INDEX('Policy Characteristics'!D:D,MATCH($C454,'Policy Characteristics'!$C:$C,0))),"",INDEX('Policy Characteristics'!D:D,MATCH($C454,'Policy Characteristics'!$C:$C,0)))</f>
        <v>Industry CCS</v>
      </c>
      <c r="K454" s="293" t="str">
        <f>IF(ISBLANK(INDEX('Policy Characteristics'!E:E,MATCH($C454,'Policy Characteristics'!$C:$C,0))),"",INDEX('Policy Characteristics'!E:E,MATCH($C454,'Policy Characteristics'!$C:$C,0)))</f>
        <v>indst CCS</v>
      </c>
      <c r="L454" s="237">
        <f>IF(ISBLANK(INDEX('Policy Characteristics'!F:F,MATCH($C454,'Policy Characteristics'!$C:$C,0))),"",INDEX('Policy Characteristics'!F:F,MATCH($C454,'Policy Characteristics'!$C:$C,0)))</f>
        <v>0</v>
      </c>
      <c r="M454" s="237">
        <f>IF(ISBLANK(INDEX('Policy Characteristics'!G:G,MATCH($C454,'Policy Characteristics'!$C:$C,0))),"",INDEX('Policy Characteristics'!G:G,MATCH($C454,'Policy Characteristics'!$C:$C,0)))</f>
        <v>1</v>
      </c>
      <c r="N454" s="237">
        <f>IF(ISBLANK(INDEX('Policy Characteristics'!H:H,MATCH($C454,'Policy Characteristics'!$C:$C,0))),"",INDEX('Policy Characteristics'!H:H,MATCH($C454,'Policy Characteristics'!$C:$C,0)))</f>
        <v>0.01</v>
      </c>
      <c r="O454" s="293" t="str">
        <f>IF(ISBLANK(INDEX('Policy Characteristics'!I:I,MATCH($C454,'Policy Characteristics'!$C:$C,0))),"",INDEX('Policy Characteristics'!I:I,MATCH($C454,'Policy Characteristics'!$C:$C,0)))</f>
        <v>% of CO2 captured</v>
      </c>
      <c r="P454" s="293"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4" s="293" t="str">
        <f>IF(ISBLANK(INDEX('Policy Characteristics'!K:K,MATCH($C454,'Policy Characteristics'!$C:$C,0))),"",INDEX('Policy Characteristics'!K:K,MATCH($C454,'Policy Characteristics'!$C:$C,0)))</f>
        <v>ccs.html#ccs</v>
      </c>
      <c r="R454" s="293" t="str">
        <f>IF(ISBLANK(INDEX('Policy Characteristics'!L:L,MATCH($C454,'Policy Characteristics'!$C:$C,0))),"",INDEX('Policy Characteristics'!L:L,MATCH($C454,'Policy Characteristics'!$C:$C,0)))</f>
        <v>carbon-capture-and-sequestration.html</v>
      </c>
    </row>
    <row r="455" spans="1:18" x14ac:dyDescent="0.25">
      <c r="A455" s="293" t="str">
        <f>IF(ISBLANK(INDEX('Policy Characteristics'!A:A,MATCH($C455,'Policy Characteristics'!$C:$C,0))),"",INDEX('Policy Characteristics'!A:A,MATCH($C455,'Policy Characteristics'!$C:$C,0)))</f>
        <v>Industry</v>
      </c>
      <c r="B455" s="294" t="str">
        <f>IF(ISBLANK(INDEX('Policy Characteristics'!B:B,MATCH($C455,'Policy Characteristics'!$C:$C,0))),"",INDEX('Policy Characteristics'!B:B,MATCH($C455,'Policy Characteristics'!$C:$C,0)))</f>
        <v>Carbon Capture and Sequestration</v>
      </c>
      <c r="C455" s="293" t="str">
        <f t="shared" si="30"/>
        <v>Industry Sector Fraction of Potential Additional CCS Achieved</v>
      </c>
      <c r="D455" s="299" t="s">
        <v>756</v>
      </c>
      <c r="E455" s="299" t="s">
        <v>768</v>
      </c>
      <c r="F455" t="s">
        <v>757</v>
      </c>
      <c r="G455" s="298" t="s">
        <v>769</v>
      </c>
      <c r="H455" s="20">
        <v>949</v>
      </c>
      <c r="I455" s="297" t="s">
        <v>634</v>
      </c>
      <c r="J455" s="296" t="str">
        <f>IF(ISBLANK(INDEX('Policy Characteristics'!D:D,MATCH($C455,'Policy Characteristics'!$C:$C,0))),"",INDEX('Policy Characteristics'!D:D,MATCH($C455,'Policy Characteristics'!$C:$C,0)))</f>
        <v>Industry CCS</v>
      </c>
      <c r="K455" s="293" t="str">
        <f>IF(ISBLANK(INDEX('Policy Characteristics'!E:E,MATCH($C455,'Policy Characteristics'!$C:$C,0))),"",INDEX('Policy Characteristics'!E:E,MATCH($C455,'Policy Characteristics'!$C:$C,0)))</f>
        <v>indst CCS</v>
      </c>
      <c r="L455" s="237">
        <f>IF(ISBLANK(INDEX('Policy Characteristics'!F:F,MATCH($C455,'Policy Characteristics'!$C:$C,0))),"",INDEX('Policy Characteristics'!F:F,MATCH($C455,'Policy Characteristics'!$C:$C,0)))</f>
        <v>0</v>
      </c>
      <c r="M455" s="237">
        <f>IF(ISBLANK(INDEX('Policy Characteristics'!G:G,MATCH($C455,'Policy Characteristics'!$C:$C,0))),"",INDEX('Policy Characteristics'!G:G,MATCH($C455,'Policy Characteristics'!$C:$C,0)))</f>
        <v>1</v>
      </c>
      <c r="N455" s="237">
        <f>IF(ISBLANK(INDEX('Policy Characteristics'!H:H,MATCH($C455,'Policy Characteristics'!$C:$C,0))),"",INDEX('Policy Characteristics'!H:H,MATCH($C455,'Policy Characteristics'!$C:$C,0)))</f>
        <v>0.01</v>
      </c>
      <c r="O455" s="293" t="str">
        <f>IF(ISBLANK(INDEX('Policy Characteristics'!I:I,MATCH($C455,'Policy Characteristics'!$C:$C,0))),"",INDEX('Policy Characteristics'!I:I,MATCH($C455,'Policy Characteristics'!$C:$C,0)))</f>
        <v>% of CO2 captured</v>
      </c>
      <c r="P455" s="293"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5" s="293" t="str">
        <f>IF(ISBLANK(INDEX('Policy Characteristics'!K:K,MATCH($C455,'Policy Characteristics'!$C:$C,0))),"",INDEX('Policy Characteristics'!K:K,MATCH($C455,'Policy Characteristics'!$C:$C,0)))</f>
        <v>ccs.html#ccs</v>
      </c>
      <c r="R455" s="293" t="str">
        <f>IF(ISBLANK(INDEX('Policy Characteristics'!L:L,MATCH($C455,'Policy Characteristics'!$C:$C,0))),"",INDEX('Policy Characteristics'!L:L,MATCH($C455,'Policy Characteristics'!$C:$C,0)))</f>
        <v>carbon-capture-and-sequestration.html</v>
      </c>
    </row>
    <row r="456" spans="1:18" x14ac:dyDescent="0.25">
      <c r="A456" s="293" t="str">
        <f>IF(ISBLANK(INDEX('Policy Characteristics'!A:A,MATCH($C456,'Policy Characteristics'!$C:$C,0))),"",INDEX('Policy Characteristics'!A:A,MATCH($C456,'Policy Characteristics'!$C:$C,0)))</f>
        <v>Industry</v>
      </c>
      <c r="B456" s="294" t="str">
        <f>IF(ISBLANK(INDEX('Policy Characteristics'!B:B,MATCH($C456,'Policy Characteristics'!$C:$C,0))),"",INDEX('Policy Characteristics'!B:B,MATCH($C456,'Policy Characteristics'!$C:$C,0)))</f>
        <v>Carbon Capture and Sequestration</v>
      </c>
      <c r="C456" s="293" t="str">
        <f t="shared" si="30"/>
        <v>Industry Sector Fraction of Potential Additional CCS Achieved</v>
      </c>
      <c r="D456" s="299" t="s">
        <v>758</v>
      </c>
      <c r="E456" s="299" t="s">
        <v>766</v>
      </c>
      <c r="F456" t="s">
        <v>759</v>
      </c>
      <c r="G456" s="298" t="s">
        <v>767</v>
      </c>
      <c r="H456" s="20">
        <v>950</v>
      </c>
      <c r="I456" s="295" t="s">
        <v>624</v>
      </c>
      <c r="J456" s="296" t="str">
        <f>IF(ISBLANK(INDEX('Policy Characteristics'!D:D,MATCH($C456,'Policy Characteristics'!$C:$C,0))),"",INDEX('Policy Characteristics'!D:D,MATCH($C456,'Policy Characteristics'!$C:$C,0)))</f>
        <v>Industry CCS</v>
      </c>
      <c r="K456" s="293" t="str">
        <f>IF(ISBLANK(INDEX('Policy Characteristics'!E:E,MATCH($C456,'Policy Characteristics'!$C:$C,0))),"",INDEX('Policy Characteristics'!E:E,MATCH($C456,'Policy Characteristics'!$C:$C,0)))</f>
        <v>indst CCS</v>
      </c>
      <c r="L456" s="237">
        <f>IF(ISBLANK(INDEX('Policy Characteristics'!F:F,MATCH($C456,'Policy Characteristics'!$C:$C,0))),"",INDEX('Policy Characteristics'!F:F,MATCH($C456,'Policy Characteristics'!$C:$C,0)))</f>
        <v>0</v>
      </c>
      <c r="M456" s="237">
        <f>IF(ISBLANK(INDEX('Policy Characteristics'!G:G,MATCH($C456,'Policy Characteristics'!$C:$C,0))),"",INDEX('Policy Characteristics'!G:G,MATCH($C456,'Policy Characteristics'!$C:$C,0)))</f>
        <v>1</v>
      </c>
      <c r="N456" s="237">
        <f>IF(ISBLANK(INDEX('Policy Characteristics'!H:H,MATCH($C456,'Policy Characteristics'!$C:$C,0))),"",INDEX('Policy Characteristics'!H:H,MATCH($C456,'Policy Characteristics'!$C:$C,0)))</f>
        <v>0.01</v>
      </c>
      <c r="O456" s="293" t="str">
        <f>IF(ISBLANK(INDEX('Policy Characteristics'!I:I,MATCH($C456,'Policy Characteristics'!$C:$C,0))),"",INDEX('Policy Characteristics'!I:I,MATCH($C456,'Policy Characteristics'!$C:$C,0)))</f>
        <v>% of CO2 captured</v>
      </c>
      <c r="P456" s="293"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6" s="293" t="str">
        <f>IF(ISBLANK(INDEX('Policy Characteristics'!K:K,MATCH($C456,'Policy Characteristics'!$C:$C,0))),"",INDEX('Policy Characteristics'!K:K,MATCH($C456,'Policy Characteristics'!$C:$C,0)))</f>
        <v>ccs.html#ccs</v>
      </c>
      <c r="R456" s="293" t="str">
        <f>IF(ISBLANK(INDEX('Policy Characteristics'!L:L,MATCH($C456,'Policy Characteristics'!$C:$C,0))),"",INDEX('Policy Characteristics'!L:L,MATCH($C456,'Policy Characteristics'!$C:$C,0)))</f>
        <v>carbon-capture-and-sequestration.html</v>
      </c>
    </row>
    <row r="457" spans="1:18" x14ac:dyDescent="0.25">
      <c r="A457" s="293" t="str">
        <f>IF(ISBLANK(INDEX('Policy Characteristics'!A:A,MATCH($C457,'Policy Characteristics'!$C:$C,0))),"",INDEX('Policy Characteristics'!A:A,MATCH($C457,'Policy Characteristics'!$C:$C,0)))</f>
        <v>Industry</v>
      </c>
      <c r="B457" s="294" t="str">
        <f>IF(ISBLANK(INDEX('Policy Characteristics'!B:B,MATCH($C457,'Policy Characteristics'!$C:$C,0))),"",INDEX('Policy Characteristics'!B:B,MATCH($C457,'Policy Characteristics'!$C:$C,0)))</f>
        <v>Carbon Capture and Sequestration</v>
      </c>
      <c r="C457" s="293" t="str">
        <f t="shared" si="30"/>
        <v>Industry Sector Fraction of Potential Additional CCS Achieved</v>
      </c>
      <c r="D457" s="299" t="s">
        <v>758</v>
      </c>
      <c r="E457" s="299" t="s">
        <v>768</v>
      </c>
      <c r="F457" t="s">
        <v>759</v>
      </c>
      <c r="G457" s="298" t="s">
        <v>769</v>
      </c>
      <c r="H457" s="20">
        <v>951</v>
      </c>
      <c r="I457" s="297" t="s">
        <v>634</v>
      </c>
      <c r="J457" s="296" t="str">
        <f>IF(ISBLANK(INDEX('Policy Characteristics'!D:D,MATCH($C457,'Policy Characteristics'!$C:$C,0))),"",INDEX('Policy Characteristics'!D:D,MATCH($C457,'Policy Characteristics'!$C:$C,0)))</f>
        <v>Industry CCS</v>
      </c>
      <c r="K457" s="293" t="str">
        <f>IF(ISBLANK(INDEX('Policy Characteristics'!E:E,MATCH($C457,'Policy Characteristics'!$C:$C,0))),"",INDEX('Policy Characteristics'!E:E,MATCH($C457,'Policy Characteristics'!$C:$C,0)))</f>
        <v>indst CCS</v>
      </c>
      <c r="L457" s="237">
        <f>IF(ISBLANK(INDEX('Policy Characteristics'!F:F,MATCH($C457,'Policy Characteristics'!$C:$C,0))),"",INDEX('Policy Characteristics'!F:F,MATCH($C457,'Policy Characteristics'!$C:$C,0)))</f>
        <v>0</v>
      </c>
      <c r="M457" s="237">
        <f>IF(ISBLANK(INDEX('Policy Characteristics'!G:G,MATCH($C457,'Policy Characteristics'!$C:$C,0))),"",INDEX('Policy Characteristics'!G:G,MATCH($C457,'Policy Characteristics'!$C:$C,0)))</f>
        <v>1</v>
      </c>
      <c r="N457" s="237">
        <f>IF(ISBLANK(INDEX('Policy Characteristics'!H:H,MATCH($C457,'Policy Characteristics'!$C:$C,0))),"",INDEX('Policy Characteristics'!H:H,MATCH($C457,'Policy Characteristics'!$C:$C,0)))</f>
        <v>0.01</v>
      </c>
      <c r="O457" s="293" t="str">
        <f>IF(ISBLANK(INDEX('Policy Characteristics'!I:I,MATCH($C457,'Policy Characteristics'!$C:$C,0))),"",INDEX('Policy Characteristics'!I:I,MATCH($C457,'Policy Characteristics'!$C:$C,0)))</f>
        <v>% of CO2 captured</v>
      </c>
      <c r="P457" s="293"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7" s="293" t="str">
        <f>IF(ISBLANK(INDEX('Policy Characteristics'!K:K,MATCH($C457,'Policy Characteristics'!$C:$C,0))),"",INDEX('Policy Characteristics'!K:K,MATCH($C457,'Policy Characteristics'!$C:$C,0)))</f>
        <v>ccs.html#ccs</v>
      </c>
      <c r="R457" s="293" t="str">
        <f>IF(ISBLANK(INDEX('Policy Characteristics'!L:L,MATCH($C457,'Policy Characteristics'!$C:$C,0))),"",INDEX('Policy Characteristics'!L:L,MATCH($C457,'Policy Characteristics'!$C:$C,0)))</f>
        <v>carbon-capture-and-sequestration.html</v>
      </c>
    </row>
    <row r="458" spans="1:18" x14ac:dyDescent="0.25">
      <c r="A458" s="293" t="str">
        <f>IF(ISBLANK(INDEX('Policy Characteristics'!A:A,MATCH($C458,'Policy Characteristics'!$C:$C,0))),"",INDEX('Policy Characteristics'!A:A,MATCH($C458,'Policy Characteristics'!$C:$C,0)))</f>
        <v>Industry</v>
      </c>
      <c r="B458" s="294" t="str">
        <f>IF(ISBLANK(INDEX('Policy Characteristics'!B:B,MATCH($C458,'Policy Characteristics'!$C:$C,0))),"",INDEX('Policy Characteristics'!B:B,MATCH($C458,'Policy Characteristics'!$C:$C,0)))</f>
        <v>Carbon Capture and Sequestration</v>
      </c>
      <c r="C458" s="293" t="str">
        <f t="shared" si="30"/>
        <v>Industry Sector Fraction of Potential Additional CCS Achieved</v>
      </c>
      <c r="D458" s="299" t="s">
        <v>760</v>
      </c>
      <c r="E458" s="299" t="s">
        <v>766</v>
      </c>
      <c r="F458" t="s">
        <v>761</v>
      </c>
      <c r="G458" s="298" t="s">
        <v>767</v>
      </c>
      <c r="H458" s="20">
        <v>952</v>
      </c>
      <c r="I458" s="295" t="s">
        <v>624</v>
      </c>
      <c r="J458" s="296" t="str">
        <f>IF(ISBLANK(INDEX('Policy Characteristics'!D:D,MATCH($C458,'Policy Characteristics'!$C:$C,0))),"",INDEX('Policy Characteristics'!D:D,MATCH($C458,'Policy Characteristics'!$C:$C,0)))</f>
        <v>Industry CCS</v>
      </c>
      <c r="K458" s="293" t="str">
        <f>IF(ISBLANK(INDEX('Policy Characteristics'!E:E,MATCH($C458,'Policy Characteristics'!$C:$C,0))),"",INDEX('Policy Characteristics'!E:E,MATCH($C458,'Policy Characteristics'!$C:$C,0)))</f>
        <v>indst CCS</v>
      </c>
      <c r="L458" s="237">
        <f>IF(ISBLANK(INDEX('Policy Characteristics'!F:F,MATCH($C458,'Policy Characteristics'!$C:$C,0))),"",INDEX('Policy Characteristics'!F:F,MATCH($C458,'Policy Characteristics'!$C:$C,0)))</f>
        <v>0</v>
      </c>
      <c r="M458" s="237">
        <f>IF(ISBLANK(INDEX('Policy Characteristics'!G:G,MATCH($C458,'Policy Characteristics'!$C:$C,0))),"",INDEX('Policy Characteristics'!G:G,MATCH($C458,'Policy Characteristics'!$C:$C,0)))</f>
        <v>1</v>
      </c>
      <c r="N458" s="237">
        <f>IF(ISBLANK(INDEX('Policy Characteristics'!H:H,MATCH($C458,'Policy Characteristics'!$C:$C,0))),"",INDEX('Policy Characteristics'!H:H,MATCH($C458,'Policy Characteristics'!$C:$C,0)))</f>
        <v>0.01</v>
      </c>
      <c r="O458" s="293" t="str">
        <f>IF(ISBLANK(INDEX('Policy Characteristics'!I:I,MATCH($C458,'Policy Characteristics'!$C:$C,0))),"",INDEX('Policy Characteristics'!I:I,MATCH($C458,'Policy Characteristics'!$C:$C,0)))</f>
        <v>% of CO2 captured</v>
      </c>
      <c r="P458" s="293"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8" s="293" t="str">
        <f>IF(ISBLANK(INDEX('Policy Characteristics'!K:K,MATCH($C458,'Policy Characteristics'!$C:$C,0))),"",INDEX('Policy Characteristics'!K:K,MATCH($C458,'Policy Characteristics'!$C:$C,0)))</f>
        <v>ccs.html#ccs</v>
      </c>
      <c r="R458" s="293" t="str">
        <f>IF(ISBLANK(INDEX('Policy Characteristics'!L:L,MATCH($C458,'Policy Characteristics'!$C:$C,0))),"",INDEX('Policy Characteristics'!L:L,MATCH($C458,'Policy Characteristics'!$C:$C,0)))</f>
        <v>carbon-capture-and-sequestration.html</v>
      </c>
    </row>
    <row r="459" spans="1:18" x14ac:dyDescent="0.25">
      <c r="A459" s="293" t="str">
        <f>IF(ISBLANK(INDEX('Policy Characteristics'!A:A,MATCH($C459,'Policy Characteristics'!$C:$C,0))),"",INDEX('Policy Characteristics'!A:A,MATCH($C459,'Policy Characteristics'!$C:$C,0)))</f>
        <v>Industry</v>
      </c>
      <c r="B459" s="294" t="str">
        <f>IF(ISBLANK(INDEX('Policy Characteristics'!B:B,MATCH($C459,'Policy Characteristics'!$C:$C,0))),"",INDEX('Policy Characteristics'!B:B,MATCH($C459,'Policy Characteristics'!$C:$C,0)))</f>
        <v>Carbon Capture and Sequestration</v>
      </c>
      <c r="C459" s="293" t="str">
        <f t="shared" si="30"/>
        <v>Industry Sector Fraction of Potential Additional CCS Achieved</v>
      </c>
      <c r="D459" s="299" t="s">
        <v>760</v>
      </c>
      <c r="E459" s="299" t="s">
        <v>768</v>
      </c>
      <c r="F459" t="s">
        <v>761</v>
      </c>
      <c r="G459" s="298" t="s">
        <v>769</v>
      </c>
      <c r="H459" s="20">
        <v>953</v>
      </c>
      <c r="I459" s="297" t="s">
        <v>624</v>
      </c>
      <c r="J459" s="296" t="str">
        <f>IF(ISBLANK(INDEX('Policy Characteristics'!D:D,MATCH($C459,'Policy Characteristics'!$C:$C,0))),"",INDEX('Policy Characteristics'!D:D,MATCH($C459,'Policy Characteristics'!$C:$C,0)))</f>
        <v>Industry CCS</v>
      </c>
      <c r="K459" s="293" t="str">
        <f>IF(ISBLANK(INDEX('Policy Characteristics'!E:E,MATCH($C459,'Policy Characteristics'!$C:$C,0))),"",INDEX('Policy Characteristics'!E:E,MATCH($C459,'Policy Characteristics'!$C:$C,0)))</f>
        <v>indst CCS</v>
      </c>
      <c r="L459" s="237">
        <f>IF(ISBLANK(INDEX('Policy Characteristics'!F:F,MATCH($C459,'Policy Characteristics'!$C:$C,0))),"",INDEX('Policy Characteristics'!F:F,MATCH($C459,'Policy Characteristics'!$C:$C,0)))</f>
        <v>0</v>
      </c>
      <c r="M459" s="237">
        <f>IF(ISBLANK(INDEX('Policy Characteristics'!G:G,MATCH($C459,'Policy Characteristics'!$C:$C,0))),"",INDEX('Policy Characteristics'!G:G,MATCH($C459,'Policy Characteristics'!$C:$C,0)))</f>
        <v>1</v>
      </c>
      <c r="N459" s="237">
        <f>IF(ISBLANK(INDEX('Policy Characteristics'!H:H,MATCH($C459,'Policy Characteristics'!$C:$C,0))),"",INDEX('Policy Characteristics'!H:H,MATCH($C459,'Policy Characteristics'!$C:$C,0)))</f>
        <v>0.01</v>
      </c>
      <c r="O459" s="293" t="str">
        <f>IF(ISBLANK(INDEX('Policy Characteristics'!I:I,MATCH($C459,'Policy Characteristics'!$C:$C,0))),"",INDEX('Policy Characteristics'!I:I,MATCH($C459,'Policy Characteristics'!$C:$C,0)))</f>
        <v>% of CO2 captured</v>
      </c>
      <c r="P459" s="293"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59" s="293" t="str">
        <f>IF(ISBLANK(INDEX('Policy Characteristics'!K:K,MATCH($C459,'Policy Characteristics'!$C:$C,0))),"",INDEX('Policy Characteristics'!K:K,MATCH($C459,'Policy Characteristics'!$C:$C,0)))</f>
        <v>ccs.html#ccs</v>
      </c>
      <c r="R459" s="293" t="str">
        <f>IF(ISBLANK(INDEX('Policy Characteristics'!L:L,MATCH($C459,'Policy Characteristics'!$C:$C,0))),"",INDEX('Policy Characteristics'!L:L,MATCH($C459,'Policy Characteristics'!$C:$C,0)))</f>
        <v>carbon-capture-and-sequestration.html</v>
      </c>
    </row>
    <row r="460" spans="1:18" x14ac:dyDescent="0.25">
      <c r="A460" s="293" t="str">
        <f>IF(ISBLANK(INDEX('Policy Characteristics'!A:A,MATCH($C460,'Policy Characteristics'!$C:$C,0))),"",INDEX('Policy Characteristics'!A:A,MATCH($C460,'Policy Characteristics'!$C:$C,0)))</f>
        <v>Industry</v>
      </c>
      <c r="B460" s="294" t="str">
        <f>IF(ISBLANK(INDEX('Policy Characteristics'!B:B,MATCH($C460,'Policy Characteristics'!$C:$C,0))),"",INDEX('Policy Characteristics'!B:B,MATCH($C460,'Policy Characteristics'!$C:$C,0)))</f>
        <v>Carbon Capture and Sequestration</v>
      </c>
      <c r="C460" s="293" t="str">
        <f t="shared" si="30"/>
        <v>Industry Sector Fraction of Potential Additional CCS Achieved</v>
      </c>
      <c r="D460" s="299" t="s">
        <v>762</v>
      </c>
      <c r="E460" s="299" t="s">
        <v>766</v>
      </c>
      <c r="F460" t="s">
        <v>763</v>
      </c>
      <c r="G460" s="298" t="s">
        <v>767</v>
      </c>
      <c r="H460" s="20">
        <v>954</v>
      </c>
      <c r="I460" s="297" t="s">
        <v>634</v>
      </c>
      <c r="J460" s="296" t="str">
        <f>IF(ISBLANK(INDEX('Policy Characteristics'!D:D,MATCH($C460,'Policy Characteristics'!$C:$C,0))),"",INDEX('Policy Characteristics'!D:D,MATCH($C460,'Policy Characteristics'!$C:$C,0)))</f>
        <v>Industry CCS</v>
      </c>
      <c r="K460" s="293" t="str">
        <f>IF(ISBLANK(INDEX('Policy Characteristics'!E:E,MATCH($C460,'Policy Characteristics'!$C:$C,0))),"",INDEX('Policy Characteristics'!E:E,MATCH($C460,'Policy Characteristics'!$C:$C,0)))</f>
        <v>indst CCS</v>
      </c>
      <c r="L460" s="237">
        <f>IF(ISBLANK(INDEX('Policy Characteristics'!F:F,MATCH($C460,'Policy Characteristics'!$C:$C,0))),"",INDEX('Policy Characteristics'!F:F,MATCH($C460,'Policy Characteristics'!$C:$C,0)))</f>
        <v>0</v>
      </c>
      <c r="M460" s="237">
        <f>IF(ISBLANK(INDEX('Policy Characteristics'!G:G,MATCH($C460,'Policy Characteristics'!$C:$C,0))),"",INDEX('Policy Characteristics'!G:G,MATCH($C460,'Policy Characteristics'!$C:$C,0)))</f>
        <v>1</v>
      </c>
      <c r="N460" s="237">
        <f>IF(ISBLANK(INDEX('Policy Characteristics'!H:H,MATCH($C460,'Policy Characteristics'!$C:$C,0))),"",INDEX('Policy Characteristics'!H:H,MATCH($C460,'Policy Characteristics'!$C:$C,0)))</f>
        <v>0.01</v>
      </c>
      <c r="O460" s="293" t="str">
        <f>IF(ISBLANK(INDEX('Policy Characteristics'!I:I,MATCH($C460,'Policy Characteristics'!$C:$C,0))),"",INDEX('Policy Characteristics'!I:I,MATCH($C460,'Policy Characteristics'!$C:$C,0)))</f>
        <v>% of CO2 captured</v>
      </c>
      <c r="P460" s="293"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0" s="293" t="str">
        <f>IF(ISBLANK(INDEX('Policy Characteristics'!K:K,MATCH($C460,'Policy Characteristics'!$C:$C,0))),"",INDEX('Policy Characteristics'!K:K,MATCH($C460,'Policy Characteristics'!$C:$C,0)))</f>
        <v>ccs.html#ccs</v>
      </c>
      <c r="R460" s="293" t="str">
        <f>IF(ISBLANK(INDEX('Policy Characteristics'!L:L,MATCH($C460,'Policy Characteristics'!$C:$C,0))),"",INDEX('Policy Characteristics'!L:L,MATCH($C460,'Policy Characteristics'!$C:$C,0)))</f>
        <v>carbon-capture-and-sequestration.html</v>
      </c>
    </row>
    <row r="461" spans="1:18" x14ac:dyDescent="0.25">
      <c r="A461" s="293" t="str">
        <f>IF(ISBLANK(INDEX('Policy Characteristics'!A:A,MATCH($C461,'Policy Characteristics'!$C:$C,0))),"",INDEX('Policy Characteristics'!A:A,MATCH($C461,'Policy Characteristics'!$C:$C,0)))</f>
        <v>Industry</v>
      </c>
      <c r="B461" s="294" t="str">
        <f>IF(ISBLANK(INDEX('Policy Characteristics'!B:B,MATCH($C461,'Policy Characteristics'!$C:$C,0))),"",INDEX('Policy Characteristics'!B:B,MATCH($C461,'Policy Characteristics'!$C:$C,0)))</f>
        <v>Carbon Capture and Sequestration</v>
      </c>
      <c r="C461" s="293" t="str">
        <f t="shared" si="30"/>
        <v>Industry Sector Fraction of Potential Additional CCS Achieved</v>
      </c>
      <c r="D461" s="299" t="s">
        <v>762</v>
      </c>
      <c r="E461" s="299" t="s">
        <v>768</v>
      </c>
      <c r="F461" t="s">
        <v>763</v>
      </c>
      <c r="G461" s="298" t="s">
        <v>769</v>
      </c>
      <c r="H461" s="20">
        <v>955</v>
      </c>
      <c r="I461" s="297" t="s">
        <v>634</v>
      </c>
      <c r="J461" s="296" t="str">
        <f>IF(ISBLANK(INDEX('Policy Characteristics'!D:D,MATCH($C461,'Policy Characteristics'!$C:$C,0))),"",INDEX('Policy Characteristics'!D:D,MATCH($C461,'Policy Characteristics'!$C:$C,0)))</f>
        <v>Industry CCS</v>
      </c>
      <c r="K461" s="293" t="str">
        <f>IF(ISBLANK(INDEX('Policy Characteristics'!E:E,MATCH($C461,'Policy Characteristics'!$C:$C,0))),"",INDEX('Policy Characteristics'!E:E,MATCH($C461,'Policy Characteristics'!$C:$C,0)))</f>
        <v>indst CCS</v>
      </c>
      <c r="L461" s="237">
        <f>IF(ISBLANK(INDEX('Policy Characteristics'!F:F,MATCH($C461,'Policy Characteristics'!$C:$C,0))),"",INDEX('Policy Characteristics'!F:F,MATCH($C461,'Policy Characteristics'!$C:$C,0)))</f>
        <v>0</v>
      </c>
      <c r="M461" s="237">
        <f>IF(ISBLANK(INDEX('Policy Characteristics'!G:G,MATCH($C461,'Policy Characteristics'!$C:$C,0))),"",INDEX('Policy Characteristics'!G:G,MATCH($C461,'Policy Characteristics'!$C:$C,0)))</f>
        <v>1</v>
      </c>
      <c r="N461" s="237">
        <f>IF(ISBLANK(INDEX('Policy Characteristics'!H:H,MATCH($C461,'Policy Characteristics'!$C:$C,0))),"",INDEX('Policy Characteristics'!H:H,MATCH($C461,'Policy Characteristics'!$C:$C,0)))</f>
        <v>0.01</v>
      </c>
      <c r="O461" s="293" t="str">
        <f>IF(ISBLANK(INDEX('Policy Characteristics'!I:I,MATCH($C461,'Policy Characteristics'!$C:$C,0))),"",INDEX('Policy Characteristics'!I:I,MATCH($C461,'Policy Characteristics'!$C:$C,0)))</f>
        <v>% of CO2 captured</v>
      </c>
      <c r="P461" s="293"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1" s="293" t="str">
        <f>IF(ISBLANK(INDEX('Policy Characteristics'!K:K,MATCH($C461,'Policy Characteristics'!$C:$C,0))),"",INDEX('Policy Characteristics'!K:K,MATCH($C461,'Policy Characteristics'!$C:$C,0)))</f>
        <v>ccs.html#ccs</v>
      </c>
      <c r="R461" s="293" t="str">
        <f>IF(ISBLANK(INDEX('Policy Characteristics'!L:L,MATCH($C461,'Policy Characteristics'!$C:$C,0))),"",INDEX('Policy Characteristics'!L:L,MATCH($C461,'Policy Characteristics'!$C:$C,0)))</f>
        <v>carbon-capture-and-sequestration.html</v>
      </c>
    </row>
    <row r="462" spans="1:18" x14ac:dyDescent="0.25">
      <c r="A462" s="293" t="str">
        <f>IF(ISBLANK(INDEX('Policy Characteristics'!A:A,MATCH($C462,'Policy Characteristics'!$C:$C,0))),"",INDEX('Policy Characteristics'!A:A,MATCH($C462,'Policy Characteristics'!$C:$C,0)))</f>
        <v>Industry</v>
      </c>
      <c r="B462" s="294" t="str">
        <f>IF(ISBLANK(INDEX('Policy Characteristics'!B:B,MATCH($C462,'Policy Characteristics'!$C:$C,0))),"",INDEX('Policy Characteristics'!B:B,MATCH($C462,'Policy Characteristics'!$C:$C,0)))</f>
        <v>Carbon Capture and Sequestration</v>
      </c>
      <c r="C462" s="293" t="str">
        <f t="shared" si="30"/>
        <v>Industry Sector Fraction of Potential Additional CCS Achieved</v>
      </c>
      <c r="D462" s="299" t="s">
        <v>764</v>
      </c>
      <c r="E462" s="299" t="s">
        <v>766</v>
      </c>
      <c r="F462" t="s">
        <v>765</v>
      </c>
      <c r="G462" s="298" t="s">
        <v>767</v>
      </c>
      <c r="H462" s="20">
        <v>956</v>
      </c>
      <c r="I462" s="297" t="s">
        <v>634</v>
      </c>
      <c r="J462" s="296" t="str">
        <f>IF(ISBLANK(INDEX('Policy Characteristics'!D:D,MATCH($C462,'Policy Characteristics'!$C:$C,0))),"",INDEX('Policy Characteristics'!D:D,MATCH($C462,'Policy Characteristics'!$C:$C,0)))</f>
        <v>Industry CCS</v>
      </c>
      <c r="K462" s="293" t="str">
        <f>IF(ISBLANK(INDEX('Policy Characteristics'!E:E,MATCH($C462,'Policy Characteristics'!$C:$C,0))),"",INDEX('Policy Characteristics'!E:E,MATCH($C462,'Policy Characteristics'!$C:$C,0)))</f>
        <v>indst CCS</v>
      </c>
      <c r="L462" s="237">
        <f>IF(ISBLANK(INDEX('Policy Characteristics'!F:F,MATCH($C462,'Policy Characteristics'!$C:$C,0))),"",INDEX('Policy Characteristics'!F:F,MATCH($C462,'Policy Characteristics'!$C:$C,0)))</f>
        <v>0</v>
      </c>
      <c r="M462" s="237">
        <f>IF(ISBLANK(INDEX('Policy Characteristics'!G:G,MATCH($C462,'Policy Characteristics'!$C:$C,0))),"",INDEX('Policy Characteristics'!G:G,MATCH($C462,'Policy Characteristics'!$C:$C,0)))</f>
        <v>1</v>
      </c>
      <c r="N462" s="237">
        <f>IF(ISBLANK(INDEX('Policy Characteristics'!H:H,MATCH($C462,'Policy Characteristics'!$C:$C,0))),"",INDEX('Policy Characteristics'!H:H,MATCH($C462,'Policy Characteristics'!$C:$C,0)))</f>
        <v>0.01</v>
      </c>
      <c r="O462" s="293" t="str">
        <f>IF(ISBLANK(INDEX('Policy Characteristics'!I:I,MATCH($C462,'Policy Characteristics'!$C:$C,0))),"",INDEX('Policy Characteristics'!I:I,MATCH($C462,'Policy Characteristics'!$C:$C,0)))</f>
        <v>% of CO2 captured</v>
      </c>
      <c r="P462" s="293"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2" s="293" t="str">
        <f>IF(ISBLANK(INDEX('Policy Characteristics'!K:K,MATCH($C462,'Policy Characteristics'!$C:$C,0))),"",INDEX('Policy Characteristics'!K:K,MATCH($C462,'Policy Characteristics'!$C:$C,0)))</f>
        <v>ccs.html#ccs</v>
      </c>
      <c r="R462" s="293" t="str">
        <f>IF(ISBLANK(INDEX('Policy Characteristics'!L:L,MATCH($C462,'Policy Characteristics'!$C:$C,0))),"",INDEX('Policy Characteristics'!L:L,MATCH($C462,'Policy Characteristics'!$C:$C,0)))</f>
        <v>carbon-capture-and-sequestration.html</v>
      </c>
    </row>
    <row r="463" spans="1:18" x14ac:dyDescent="0.25">
      <c r="A463" s="293" t="str">
        <f>IF(ISBLANK(INDEX('Policy Characteristics'!A:A,MATCH($C463,'Policy Characteristics'!$C:$C,0))),"",INDEX('Policy Characteristics'!A:A,MATCH($C463,'Policy Characteristics'!$C:$C,0)))</f>
        <v>Industry</v>
      </c>
      <c r="B463" s="294" t="str">
        <f>IF(ISBLANK(INDEX('Policy Characteristics'!B:B,MATCH($C463,'Policy Characteristics'!$C:$C,0))),"",INDEX('Policy Characteristics'!B:B,MATCH($C463,'Policy Characteristics'!$C:$C,0)))</f>
        <v>Carbon Capture and Sequestration</v>
      </c>
      <c r="C463" s="293" t="str">
        <f t="shared" si="30"/>
        <v>Industry Sector Fraction of Potential Additional CCS Achieved</v>
      </c>
      <c r="D463" s="299" t="s">
        <v>764</v>
      </c>
      <c r="E463" s="299" t="s">
        <v>768</v>
      </c>
      <c r="F463" t="s">
        <v>765</v>
      </c>
      <c r="G463" s="298" t="s">
        <v>769</v>
      </c>
      <c r="H463" s="20">
        <v>957</v>
      </c>
      <c r="I463" s="297" t="s">
        <v>634</v>
      </c>
      <c r="J463" s="296" t="str">
        <f>IF(ISBLANK(INDEX('Policy Characteristics'!D:D,MATCH($C463,'Policy Characteristics'!$C:$C,0))),"",INDEX('Policy Characteristics'!D:D,MATCH($C463,'Policy Characteristics'!$C:$C,0)))</f>
        <v>Industry CCS</v>
      </c>
      <c r="K463" s="293" t="str">
        <f>IF(ISBLANK(INDEX('Policy Characteristics'!E:E,MATCH($C463,'Policy Characteristics'!$C:$C,0))),"",INDEX('Policy Characteristics'!E:E,MATCH($C463,'Policy Characteristics'!$C:$C,0)))</f>
        <v>indst CCS</v>
      </c>
      <c r="L463" s="237">
        <f>IF(ISBLANK(INDEX('Policy Characteristics'!F:F,MATCH($C463,'Policy Characteristics'!$C:$C,0))),"",INDEX('Policy Characteristics'!F:F,MATCH($C463,'Policy Characteristics'!$C:$C,0)))</f>
        <v>0</v>
      </c>
      <c r="M463" s="237">
        <f>IF(ISBLANK(INDEX('Policy Characteristics'!G:G,MATCH($C463,'Policy Characteristics'!$C:$C,0))),"",INDEX('Policy Characteristics'!G:G,MATCH($C463,'Policy Characteristics'!$C:$C,0)))</f>
        <v>1</v>
      </c>
      <c r="N463" s="237">
        <f>IF(ISBLANK(INDEX('Policy Characteristics'!H:H,MATCH($C463,'Policy Characteristics'!$C:$C,0))),"",INDEX('Policy Characteristics'!H:H,MATCH($C463,'Policy Characteristics'!$C:$C,0)))</f>
        <v>0.01</v>
      </c>
      <c r="O463" s="293" t="str">
        <f>IF(ISBLANK(INDEX('Policy Characteristics'!I:I,MATCH($C463,'Policy Characteristics'!$C:$C,0))),"",INDEX('Policy Characteristics'!I:I,MATCH($C463,'Policy Characteristics'!$C:$C,0)))</f>
        <v>% of CO2 captured</v>
      </c>
      <c r="P463" s="293"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The Pathways Alliance estimates it can reduce emissions by 10 million tonnes of CO2e per year with oil sands emissions currently at roughly 70 million tonnes per year, representing about 14% of CO2 captured.</v>
      </c>
      <c r="Q463" s="293" t="str">
        <f>IF(ISBLANK(INDEX('Policy Characteristics'!K:K,MATCH($C463,'Policy Characteristics'!$C:$C,0))),"",INDEX('Policy Characteristics'!K:K,MATCH($C463,'Policy Characteristics'!$C:$C,0)))</f>
        <v>ccs.html#ccs</v>
      </c>
      <c r="R463" s="293" t="str">
        <f>IF(ISBLANK(INDEX('Policy Characteristics'!L:L,MATCH($C463,'Policy Characteristics'!$C:$C,0))),"",INDEX('Policy Characteristics'!L:L,MATCH($C463,'Policy Characteristics'!$C:$C,0)))</f>
        <v>carbon-capture-and-sequestration.html</v>
      </c>
    </row>
    <row r="464" spans="1:18" x14ac:dyDescent="0.25">
      <c r="A464" s="293" t="str">
        <f>IF(ISBLANK(INDEX('Policy Characteristics'!A:A,MATCH($C464,'Policy Characteristics'!$C:$C,0))),"",INDEX('Policy Characteristics'!A:A,MATCH($C464,'Policy Characteristics'!$C:$C,0)))</f>
        <v>Industry</v>
      </c>
      <c r="B464" s="294" t="str">
        <f>IF(ISBLANK(INDEX('Policy Characteristics'!B:B,MATCH($C464,'Policy Characteristics'!$C:$C,0))),"",INDEX('Policy Characteristics'!B:B,MATCH($C464,'Policy Characteristics'!$C:$C,0)))</f>
        <v>Cement Clinker Substitution</v>
      </c>
      <c r="C464" t="s">
        <v>334</v>
      </c>
      <c r="D464" s="298"/>
      <c r="E464" s="298"/>
      <c r="F464" s="298"/>
      <c r="G464" s="298"/>
      <c r="H464" s="20">
        <v>43</v>
      </c>
      <c r="I464" s="295" t="s">
        <v>624</v>
      </c>
      <c r="J464" s="296" t="str">
        <f>IF(ISBLANK(INDEX('Policy Characteristics'!D:D,MATCH($C464,'Policy Characteristics'!$C:$C,0))),"",INDEX('Policy Characteristics'!D:D,MATCH($C464,'Policy Characteristics'!$C:$C,0)))</f>
        <v>Cement Clinker Substitution</v>
      </c>
      <c r="K464" s="293" t="str">
        <f>IF(ISBLANK(INDEX('Policy Characteristics'!E:E,MATCH($C464,'Policy Characteristics'!$C:$C,0))),"",INDEX('Policy Characteristics'!E:E,MATCH($C464,'Policy Characteristics'!$C:$C,0)))</f>
        <v>indst cement measures</v>
      </c>
      <c r="L464" s="237">
        <f>IF(ISBLANK(INDEX('Policy Characteristics'!F:F,MATCH($C464,'Policy Characteristics'!$C:$C,0))),"",INDEX('Policy Characteristics'!F:F,MATCH($C464,'Policy Characteristics'!$C:$C,0)))</f>
        <v>0</v>
      </c>
      <c r="M464" s="237">
        <f>IF(ISBLANK(INDEX('Policy Characteristics'!G:G,MATCH($C464,'Policy Characteristics'!$C:$C,0))),"",INDEX('Policy Characteristics'!G:G,MATCH($C464,'Policy Characteristics'!$C:$C,0)))</f>
        <v>1</v>
      </c>
      <c r="N464" s="237">
        <f>IF(ISBLANK(INDEX('Policy Characteristics'!H:H,MATCH($C464,'Policy Characteristics'!$C:$C,0))),"",INDEX('Policy Characteristics'!H:H,MATCH($C464,'Policy Characteristics'!$C:$C,0)))</f>
        <v>0.01</v>
      </c>
      <c r="O464" s="293" t="str">
        <f>IF(ISBLANK(INDEX('Policy Characteristics'!I:I,MATCH($C464,'Policy Characteristics'!$C:$C,0))),"",INDEX('Policy Characteristics'!I:I,MATCH($C464,'Policy Characteristics'!$C:$C,0)))</f>
        <v>% of potential achieved</v>
      </c>
      <c r="P464" s="293"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93" t="str">
        <f>IF(ISBLANK(INDEX('Policy Characteristics'!K:K,MATCH($C464,'Policy Characteristics'!$C:$C,0))),"",INDEX('Policy Characteristics'!K:K,MATCH($C464,'Policy Characteristics'!$C:$C,0)))</f>
        <v>industry-ag-main.html#clinker</v>
      </c>
      <c r="R464" s="293" t="str">
        <f>IF(ISBLANK(INDEX('Policy Characteristics'!L:L,MATCH($C464,'Policy Characteristics'!$C:$C,0))),"",INDEX('Policy Characteristics'!L:L,MATCH($C464,'Policy Characteristics'!$C:$C,0)))</f>
        <v>cement-clinker-substitution.html</v>
      </c>
    </row>
    <row r="465" spans="1:18" s="293" customFormat="1" x14ac:dyDescent="0.25">
      <c r="A465" s="293" t="str">
        <f>IF(ISBLANK(INDEX('Policy Characteristics'!A:A,MATCH($C465,'Policy Characteristics'!$C:$C,0))),"",INDEX('Policy Characteristics'!A:A,MATCH($C465,'Policy Characteristics'!$C:$C,0)))</f>
        <v>Industry</v>
      </c>
      <c r="B465" s="294" t="str">
        <f>IF(ISBLANK(INDEX('Policy Characteristics'!B:B,MATCH($C465,'Policy Characteristics'!$C:$C,0))),"",INDEX('Policy Characteristics'!B:B,MATCH($C465,'Policy Characteristics'!$C:$C,0)))</f>
        <v>Cogeneration and Waste Heat Recovery</v>
      </c>
      <c r="C465" t="s">
        <v>341</v>
      </c>
      <c r="D465" s="298"/>
      <c r="E465" s="298"/>
      <c r="F465" s="298"/>
      <c r="G465" s="298"/>
      <c r="H465" s="20">
        <v>44</v>
      </c>
      <c r="I465" s="295" t="s">
        <v>624</v>
      </c>
      <c r="J465" s="296" t="str">
        <f>IF(ISBLANK(INDEX('Policy Characteristics'!D:D,MATCH($C465,'Policy Characteristics'!$C:$C,0))),"",INDEX('Policy Characteristics'!D:D,MATCH($C465,'Policy Characteristics'!$C:$C,0)))</f>
        <v>Cogeneration and Waste Heat Recovery</v>
      </c>
      <c r="K465" s="293" t="str">
        <f>IF(ISBLANK(INDEX('Policy Characteristics'!E:E,MATCH($C465,'Policy Characteristics'!$C:$C,0))),"",INDEX('Policy Characteristics'!E:E,MATCH($C465,'Policy Characteristics'!$C:$C,0)))</f>
        <v>indst CHP</v>
      </c>
      <c r="L465" s="237">
        <f>IF(ISBLANK(INDEX('Policy Characteristics'!F:F,MATCH($C465,'Policy Characteristics'!$C:$C,0))),"",INDEX('Policy Characteristics'!F:F,MATCH($C465,'Policy Characteristics'!$C:$C,0)))</f>
        <v>0</v>
      </c>
      <c r="M465" s="237">
        <f>IF(ISBLANK(INDEX('Policy Characteristics'!G:G,MATCH($C465,'Policy Characteristics'!$C:$C,0))),"",INDEX('Policy Characteristics'!G:G,MATCH($C465,'Policy Characteristics'!$C:$C,0)))</f>
        <v>1</v>
      </c>
      <c r="N465" s="237">
        <f>IF(ISBLANK(INDEX('Policy Characteristics'!H:H,MATCH($C465,'Policy Characteristics'!$C:$C,0))),"",INDEX('Policy Characteristics'!H:H,MATCH($C465,'Policy Characteristics'!$C:$C,0)))</f>
        <v>0.01</v>
      </c>
      <c r="O465" s="293" t="str">
        <f>IF(ISBLANK(INDEX('Policy Characteristics'!I:I,MATCH($C465,'Policy Characteristics'!$C:$C,0))),"",INDEX('Policy Characteristics'!I:I,MATCH($C465,'Policy Characteristics'!$C:$C,0)))</f>
        <v>% of potential achieved</v>
      </c>
      <c r="P465" s="293"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total fuel use is reduced by about 3% for all industries in 2050 relative to BAU.</v>
      </c>
      <c r="Q465" s="293" t="str">
        <f>IF(ISBLANK(INDEX('Policy Characteristics'!K:K,MATCH($C465,'Policy Characteristics'!$C:$C,0))),"",INDEX('Policy Characteristics'!K:K,MATCH($C465,'Policy Characteristics'!$C:$C,0)))</f>
        <v>industry-ag-main.html#cogen</v>
      </c>
      <c r="R465" s="293" t="str">
        <f>IF(ISBLANK(INDEX('Policy Characteristics'!L:L,MATCH($C465,'Policy Characteristics'!$C:$C,0))),"",INDEX('Policy Characteristics'!L:L,MATCH($C465,'Policy Characteristics'!$C:$C,0)))</f>
        <v>cogeneration-and-waste-heat-recovery.html</v>
      </c>
    </row>
    <row r="466" spans="1:18" s="293" customFormat="1" x14ac:dyDescent="0.25">
      <c r="A466" s="293" t="str">
        <f>IF(ISBLANK(INDEX('Policy Characteristics'!A:A,MATCH($C466,'Policy Characteristics'!$C:$C,0))),"",INDEX('Policy Characteristics'!A:A,MATCH($C466,'Policy Characteristics'!$C:$C,0)))</f>
        <v>Industry</v>
      </c>
      <c r="B466" s="294" t="str">
        <f>IF(ISBLANK(INDEX('Policy Characteristics'!B:B,MATCH($C466,'Policy Characteristics'!$C:$C,0))),"",INDEX('Policy Characteristics'!B:B,MATCH($C466,'Policy Characteristics'!$C:$C,0)))</f>
        <v>Early Retirement of Industrial Facilities</v>
      </c>
      <c r="C466" t="s">
        <v>347</v>
      </c>
      <c r="D466" s="298"/>
      <c r="E466" s="298"/>
      <c r="F466" s="298"/>
      <c r="G466" s="298"/>
      <c r="H466" s="20">
        <v>45</v>
      </c>
      <c r="I466" s="295" t="s">
        <v>624</v>
      </c>
      <c r="J466" s="296" t="str">
        <f>IF(ISBLANK(INDEX('Policy Characteristics'!D:D,MATCH($C466,'Policy Characteristics'!$C:$C,0))),"",INDEX('Policy Characteristics'!D:D,MATCH($C466,'Policy Characteristics'!$C:$C,0)))</f>
        <v>Early Retirement of Industrial Facilities</v>
      </c>
      <c r="K466" s="293" t="str">
        <f>IF(ISBLANK(INDEX('Policy Characteristics'!E:E,MATCH($C466,'Policy Characteristics'!$C:$C,0))),"",INDEX('Policy Characteristics'!E:E,MATCH($C466,'Policy Characteristics'!$C:$C,0)))</f>
        <v>indst early retirement</v>
      </c>
      <c r="L466" s="237">
        <f>IF(ISBLANK(INDEX('Policy Characteristics'!F:F,MATCH($C466,'Policy Characteristics'!$C:$C,0))),"",INDEX('Policy Characteristics'!F:F,MATCH($C466,'Policy Characteristics'!$C:$C,0)))</f>
        <v>0</v>
      </c>
      <c r="M466" s="237">
        <f>IF(ISBLANK(INDEX('Policy Characteristics'!G:G,MATCH($C466,'Policy Characteristics'!$C:$C,0))),"",INDEX('Policy Characteristics'!G:G,MATCH($C466,'Policy Characteristics'!$C:$C,0)))</f>
        <v>1</v>
      </c>
      <c r="N466" s="237">
        <f>IF(ISBLANK(INDEX('Policy Characteristics'!H:H,MATCH($C466,'Policy Characteristics'!$C:$C,0))),"",INDEX('Policy Characteristics'!H:H,MATCH($C466,'Policy Characteristics'!$C:$C,0)))</f>
        <v>0.01</v>
      </c>
      <c r="O466" s="293" t="str">
        <f>IF(ISBLANK(INDEX('Policy Characteristics'!I:I,MATCH($C466,'Policy Characteristics'!$C:$C,0))),"",INDEX('Policy Characteristics'!I:I,MATCH($C466,'Policy Characteristics'!$C:$C,0)))</f>
        <v>% of potential achieved</v>
      </c>
      <c r="P466" s="293"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3% in 2050 relative to BAU.</v>
      </c>
      <c r="Q466" s="293" t="str">
        <f>IF(ISBLANK(INDEX('Policy Characteristics'!K:K,MATCH($C466,'Policy Characteristics'!$C:$C,0))),"",INDEX('Policy Characteristics'!K:K,MATCH($C466,'Policy Characteristics'!$C:$C,0)))</f>
        <v>industry-ag-main.html#early-ret</v>
      </c>
      <c r="R466" s="293" t="str">
        <f>IF(ISBLANK(INDEX('Policy Characteristics'!L:L,MATCH($C466,'Policy Characteristics'!$C:$C,0))),"",INDEX('Policy Characteristics'!L:L,MATCH($C466,'Policy Characteristics'!$C:$C,0)))</f>
        <v>early-retirement-of-industrial-facilities.html</v>
      </c>
    </row>
    <row r="467" spans="1:18" x14ac:dyDescent="0.25">
      <c r="A467" s="293" t="str">
        <f>IF(ISBLANK(INDEX('Policy Characteristics'!A:A,MATCH($C467,'Policy Characteristics'!$C:$C,0))),"",INDEX('Policy Characteristics'!A:A,MATCH($C467,'Policy Characteristics'!$C:$C,0)))</f>
        <v>Industry</v>
      </c>
      <c r="B467" s="294" t="str">
        <f>IF(ISBLANK(INDEX('Policy Characteristics'!B:B,MATCH($C467,'Policy Characteristics'!$C:$C,0))),"",INDEX('Policy Characteristics'!B:B,MATCH($C467,'Policy Characteristics'!$C:$C,0)))</f>
        <v>Electrification + Hydrogen (Med &amp; High Temp)</v>
      </c>
      <c r="C467" t="s">
        <v>365</v>
      </c>
      <c r="D467" s="298" t="s">
        <v>716</v>
      </c>
      <c r="E467" s="298" t="s">
        <v>770</v>
      </c>
      <c r="F467" t="s">
        <v>717</v>
      </c>
      <c r="G467" s="298" t="s">
        <v>771</v>
      </c>
      <c r="H467" s="20">
        <v>1208</v>
      </c>
      <c r="I467" s="295" t="s">
        <v>634</v>
      </c>
      <c r="J467" s="296" t="str">
        <f>IF(ISBLANK(INDEX('Policy Characteristics'!D:D,MATCH($C467,'Policy Characteristics'!$C:$C,0))),"",INDEX('Policy Characteristics'!D:D,MATCH($C467,'Policy Characteristics'!$C:$C,0)))</f>
        <v>Electrification + Hydrogen</v>
      </c>
      <c r="K467" s="293" t="str">
        <f>IF(ISBLANK(INDEX('Policy Characteristics'!E:E,MATCH($C467,'Policy Characteristics'!$C:$C,0))),"",INDEX('Policy Characteristics'!E:E,MATCH($C467,'Policy Characteristics'!$C:$C,0)))</f>
        <v>indst med and high temp fuel type shifting</v>
      </c>
      <c r="L467" s="237">
        <f>IF(ISBLANK(INDEX('Policy Characteristics'!F:F,MATCH($C467,'Policy Characteristics'!$C:$C,0))),"",INDEX('Policy Characteristics'!F:F,MATCH($C467,'Policy Characteristics'!$C:$C,0)))</f>
        <v>0</v>
      </c>
      <c r="M467" s="237">
        <f>IF(ISBLANK(INDEX('Policy Characteristics'!G:G,MATCH($C467,'Policy Characteristics'!$C:$C,0))),"",INDEX('Policy Characteristics'!G:G,MATCH($C467,'Policy Characteristics'!$C:$C,0)))</f>
        <v>1</v>
      </c>
      <c r="N467" s="237">
        <f>IF(ISBLANK(INDEX('Policy Characteristics'!H:H,MATCH($C467,'Policy Characteristics'!$C:$C,0))),"",INDEX('Policy Characteristics'!H:H,MATCH($C467,'Policy Characteristics'!$C:$C,0)))</f>
        <v>0.01</v>
      </c>
      <c r="O467" s="293" t="str">
        <f>IF(ISBLANK(INDEX('Policy Characteristics'!I:I,MATCH($C467,'Policy Characteristics'!$C:$C,0))),"",INDEX('Policy Characteristics'!I:I,MATCH($C467,'Policy Characteristics'!$C:$C,0)))</f>
        <v>% of fuel shifted</v>
      </c>
      <c r="P467" s="293"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7" s="293" t="str">
        <f>IF(ISBLANK(INDEX('Policy Characteristics'!K:K,MATCH($C467,'Policy Characteristics'!$C:$C,0))),"",INDEX('Policy Characteristics'!K:K,MATCH($C467,'Policy Characteristics'!$C:$C,0)))</f>
        <v>industry-ag-main.html#fuel-switching</v>
      </c>
      <c r="R467" s="293" t="str">
        <f>IF(ISBLANK(INDEX('Policy Characteristics'!L:L,MATCH($C467,'Policy Characteristics'!$C:$C,0))),"",INDEX('Policy Characteristics'!L:L,MATCH($C467,'Policy Characteristics'!$C:$C,0)))</f>
        <v>industry-elec-and-hydrogen.html</v>
      </c>
    </row>
    <row r="468" spans="1:18" x14ac:dyDescent="0.25">
      <c r="A468" s="293" t="str">
        <f>IF(ISBLANK(INDEX('Policy Characteristics'!A:A,MATCH($C468,'Policy Characteristics'!$C:$C,0))),"",INDEX('Policy Characteristics'!A:A,MATCH($C468,'Policy Characteristics'!$C:$C,0)))</f>
        <v>Industry</v>
      </c>
      <c r="B468" s="294" t="str">
        <f>IF(ISBLANK(INDEX('Policy Characteristics'!B:B,MATCH($C468,'Policy Characteristics'!$C:$C,0))),"",INDEX('Policy Characteristics'!B:B,MATCH($C468,'Policy Characteristics'!$C:$C,0)))</f>
        <v>Electrification + Hydrogen (Med &amp; High Temp)</v>
      </c>
      <c r="C468" s="293" t="str">
        <f t="shared" ref="C468:C499" si="31">C$467</f>
        <v>Fraction of Med and High Temp Industrial Heat Shifted to Other Fuels</v>
      </c>
      <c r="D468" s="298" t="s">
        <v>716</v>
      </c>
      <c r="E468" s="298" t="s">
        <v>772</v>
      </c>
      <c r="F468" t="s">
        <v>717</v>
      </c>
      <c r="G468" s="298" t="s">
        <v>773</v>
      </c>
      <c r="H468" s="20">
        <v>1209</v>
      </c>
      <c r="I468" s="295" t="s">
        <v>634</v>
      </c>
      <c r="J468" s="296" t="str">
        <f>IF(ISBLANK(INDEX('Policy Characteristics'!D:D,MATCH($C468,'Policy Characteristics'!$C:$C,0))),"",INDEX('Policy Characteristics'!D:D,MATCH($C468,'Policy Characteristics'!$C:$C,0)))</f>
        <v>Electrification + Hydrogen</v>
      </c>
      <c r="K468" s="293" t="str">
        <f>IF(ISBLANK(INDEX('Policy Characteristics'!E:E,MATCH($C468,'Policy Characteristics'!$C:$C,0))),"",INDEX('Policy Characteristics'!E:E,MATCH($C468,'Policy Characteristics'!$C:$C,0)))</f>
        <v>indst med and high temp fuel type shifting</v>
      </c>
      <c r="L468" s="237">
        <f>IF(ISBLANK(INDEX('Policy Characteristics'!F:F,MATCH($C468,'Policy Characteristics'!$C:$C,0))),"",INDEX('Policy Characteristics'!F:F,MATCH($C468,'Policy Characteristics'!$C:$C,0)))</f>
        <v>0</v>
      </c>
      <c r="M468" s="237">
        <f>IF(ISBLANK(INDEX('Policy Characteristics'!G:G,MATCH($C468,'Policy Characteristics'!$C:$C,0))),"",INDEX('Policy Characteristics'!G:G,MATCH($C468,'Policy Characteristics'!$C:$C,0)))</f>
        <v>1</v>
      </c>
      <c r="N468" s="237">
        <f>IF(ISBLANK(INDEX('Policy Characteristics'!H:H,MATCH($C468,'Policy Characteristics'!$C:$C,0))),"",INDEX('Policy Characteristics'!H:H,MATCH($C468,'Policy Characteristics'!$C:$C,0)))</f>
        <v>0.01</v>
      </c>
      <c r="O468" s="293" t="str">
        <f>IF(ISBLANK(INDEX('Policy Characteristics'!I:I,MATCH($C468,'Policy Characteristics'!$C:$C,0))),"",INDEX('Policy Characteristics'!I:I,MATCH($C468,'Policy Characteristics'!$C:$C,0)))</f>
        <v>% of fuel shifted</v>
      </c>
      <c r="P468" s="293"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8" s="293" t="str">
        <f>IF(ISBLANK(INDEX('Policy Characteristics'!K:K,MATCH($C468,'Policy Characteristics'!$C:$C,0))),"",INDEX('Policy Characteristics'!K:K,MATCH($C468,'Policy Characteristics'!$C:$C,0)))</f>
        <v>industry-ag-main.html#fuel-switching</v>
      </c>
      <c r="R468" s="293" t="str">
        <f>IF(ISBLANK(INDEX('Policy Characteristics'!L:L,MATCH($C468,'Policy Characteristics'!$C:$C,0))),"",INDEX('Policy Characteristics'!L:L,MATCH($C468,'Policy Characteristics'!$C:$C,0)))</f>
        <v>industry-elec-and-hydrogen.html</v>
      </c>
    </row>
    <row r="469" spans="1:18" x14ac:dyDescent="0.25">
      <c r="A469" s="293" t="str">
        <f>IF(ISBLANK(INDEX('Policy Characteristics'!A:A,MATCH($C469,'Policy Characteristics'!$C:$C,0))),"",INDEX('Policy Characteristics'!A:A,MATCH($C469,'Policy Characteristics'!$C:$C,0)))</f>
        <v>Industry</v>
      </c>
      <c r="B469" s="294" t="str">
        <f>IF(ISBLANK(INDEX('Policy Characteristics'!B:B,MATCH($C469,'Policy Characteristics'!$C:$C,0))),"",INDEX('Policy Characteristics'!B:B,MATCH($C469,'Policy Characteristics'!$C:$C,0)))</f>
        <v>Electrification + Hydrogen (Med &amp; High Temp)</v>
      </c>
      <c r="C469" s="293" t="str">
        <f t="shared" si="31"/>
        <v>Fraction of Med and High Temp Industrial Heat Shifted to Other Fuels</v>
      </c>
      <c r="D469" s="298" t="s">
        <v>716</v>
      </c>
      <c r="E469" s="298" t="s">
        <v>774</v>
      </c>
      <c r="F469" t="s">
        <v>717</v>
      </c>
      <c r="G469" s="298" t="s">
        <v>775</v>
      </c>
      <c r="H469" s="20">
        <v>1210</v>
      </c>
      <c r="I469" s="295" t="s">
        <v>634</v>
      </c>
      <c r="J469" s="296" t="str">
        <f>IF(ISBLANK(INDEX('Policy Characteristics'!D:D,MATCH($C469,'Policy Characteristics'!$C:$C,0))),"",INDEX('Policy Characteristics'!D:D,MATCH($C469,'Policy Characteristics'!$C:$C,0)))</f>
        <v>Electrification + Hydrogen</v>
      </c>
      <c r="K469" s="293" t="str">
        <f>IF(ISBLANK(INDEX('Policy Characteristics'!E:E,MATCH($C469,'Policy Characteristics'!$C:$C,0))),"",INDEX('Policy Characteristics'!E:E,MATCH($C469,'Policy Characteristics'!$C:$C,0)))</f>
        <v>indst med and high temp fuel type shifting</v>
      </c>
      <c r="L469" s="237">
        <f>IF(ISBLANK(INDEX('Policy Characteristics'!F:F,MATCH($C469,'Policy Characteristics'!$C:$C,0))),"",INDEX('Policy Characteristics'!F:F,MATCH($C469,'Policy Characteristics'!$C:$C,0)))</f>
        <v>0</v>
      </c>
      <c r="M469" s="237">
        <f>IF(ISBLANK(INDEX('Policy Characteristics'!G:G,MATCH($C469,'Policy Characteristics'!$C:$C,0))),"",INDEX('Policy Characteristics'!G:G,MATCH($C469,'Policy Characteristics'!$C:$C,0)))</f>
        <v>1</v>
      </c>
      <c r="N469" s="237">
        <f>IF(ISBLANK(INDEX('Policy Characteristics'!H:H,MATCH($C469,'Policy Characteristics'!$C:$C,0))),"",INDEX('Policy Characteristics'!H:H,MATCH($C469,'Policy Characteristics'!$C:$C,0)))</f>
        <v>0.01</v>
      </c>
      <c r="O469" s="293" t="str">
        <f>IF(ISBLANK(INDEX('Policy Characteristics'!I:I,MATCH($C469,'Policy Characteristics'!$C:$C,0))),"",INDEX('Policy Characteristics'!I:I,MATCH($C469,'Policy Characteristics'!$C:$C,0)))</f>
        <v>% of fuel shifted</v>
      </c>
      <c r="P469" s="293"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69" s="293" t="str">
        <f>IF(ISBLANK(INDEX('Policy Characteristics'!K:K,MATCH($C469,'Policy Characteristics'!$C:$C,0))),"",INDEX('Policy Characteristics'!K:K,MATCH($C469,'Policy Characteristics'!$C:$C,0)))</f>
        <v>industry-ag-main.html#fuel-switching</v>
      </c>
      <c r="R469" s="293" t="str">
        <f>IF(ISBLANK(INDEX('Policy Characteristics'!L:L,MATCH($C469,'Policy Characteristics'!$C:$C,0))),"",INDEX('Policy Characteristics'!L:L,MATCH($C469,'Policy Characteristics'!$C:$C,0)))</f>
        <v>industry-elec-and-hydrogen.html</v>
      </c>
    </row>
    <row r="470" spans="1:18" x14ac:dyDescent="0.25">
      <c r="A470" s="293" t="str">
        <f>IF(ISBLANK(INDEX('Policy Characteristics'!A:A,MATCH($C470,'Policy Characteristics'!$C:$C,0))),"",INDEX('Policy Characteristics'!A:A,MATCH($C470,'Policy Characteristics'!$C:$C,0)))</f>
        <v>Industry</v>
      </c>
      <c r="B470" s="294" t="str">
        <f>IF(ISBLANK(INDEX('Policy Characteristics'!B:B,MATCH($C470,'Policy Characteristics'!$C:$C,0))),"",INDEX('Policy Characteristics'!B:B,MATCH($C470,'Policy Characteristics'!$C:$C,0)))</f>
        <v>Electrification + Hydrogen (Med &amp; High Temp)</v>
      </c>
      <c r="C470" s="293" t="str">
        <f t="shared" si="31"/>
        <v>Fraction of Med and High Temp Industrial Heat Shifted to Other Fuels</v>
      </c>
      <c r="D470" s="298" t="s">
        <v>716</v>
      </c>
      <c r="E470" s="298" t="s">
        <v>776</v>
      </c>
      <c r="F470" t="s">
        <v>717</v>
      </c>
      <c r="G470" s="298" t="s">
        <v>777</v>
      </c>
      <c r="H470" s="20">
        <v>1211</v>
      </c>
      <c r="I470" s="295" t="s">
        <v>634</v>
      </c>
      <c r="J470" s="296" t="str">
        <f>IF(ISBLANK(INDEX('Policy Characteristics'!D:D,MATCH($C470,'Policy Characteristics'!$C:$C,0))),"",INDEX('Policy Characteristics'!D:D,MATCH($C470,'Policy Characteristics'!$C:$C,0)))</f>
        <v>Electrification + Hydrogen</v>
      </c>
      <c r="K470" s="293" t="str">
        <f>IF(ISBLANK(INDEX('Policy Characteristics'!E:E,MATCH($C470,'Policy Characteristics'!$C:$C,0))),"",INDEX('Policy Characteristics'!E:E,MATCH($C470,'Policy Characteristics'!$C:$C,0)))</f>
        <v>indst med and high temp fuel type shifting</v>
      </c>
      <c r="L470" s="237">
        <f>IF(ISBLANK(INDEX('Policy Characteristics'!F:F,MATCH($C470,'Policy Characteristics'!$C:$C,0))),"",INDEX('Policy Characteristics'!F:F,MATCH($C470,'Policy Characteristics'!$C:$C,0)))</f>
        <v>0</v>
      </c>
      <c r="M470" s="237">
        <f>IF(ISBLANK(INDEX('Policy Characteristics'!G:G,MATCH($C470,'Policy Characteristics'!$C:$C,0))),"",INDEX('Policy Characteristics'!G:G,MATCH($C470,'Policy Characteristics'!$C:$C,0)))</f>
        <v>1</v>
      </c>
      <c r="N470" s="237">
        <f>IF(ISBLANK(INDEX('Policy Characteristics'!H:H,MATCH($C470,'Policy Characteristics'!$C:$C,0))),"",INDEX('Policy Characteristics'!H:H,MATCH($C470,'Policy Characteristics'!$C:$C,0)))</f>
        <v>0.01</v>
      </c>
      <c r="O470" s="293" t="str">
        <f>IF(ISBLANK(INDEX('Policy Characteristics'!I:I,MATCH($C470,'Policy Characteristics'!$C:$C,0))),"",INDEX('Policy Characteristics'!I:I,MATCH($C470,'Policy Characteristics'!$C:$C,0)))</f>
        <v>% of fuel shifted</v>
      </c>
      <c r="P470" s="293"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0" s="293" t="str">
        <f>IF(ISBLANK(INDEX('Policy Characteristics'!K:K,MATCH($C470,'Policy Characteristics'!$C:$C,0))),"",INDEX('Policy Characteristics'!K:K,MATCH($C470,'Policy Characteristics'!$C:$C,0)))</f>
        <v>industry-ag-main.html#fuel-switching</v>
      </c>
      <c r="R470" s="293" t="str">
        <f>IF(ISBLANK(INDEX('Policy Characteristics'!L:L,MATCH($C470,'Policy Characteristics'!$C:$C,0))),"",INDEX('Policy Characteristics'!L:L,MATCH($C470,'Policy Characteristics'!$C:$C,0)))</f>
        <v>industry-elec-and-hydrogen.html</v>
      </c>
    </row>
    <row r="471" spans="1:18" x14ac:dyDescent="0.25">
      <c r="A471" s="293" t="str">
        <f>IF(ISBLANK(INDEX('Policy Characteristics'!A:A,MATCH($C471,'Policy Characteristics'!$C:$C,0))),"",INDEX('Policy Characteristics'!A:A,MATCH($C471,'Policy Characteristics'!$C:$C,0)))</f>
        <v>Industry</v>
      </c>
      <c r="B471" s="294" t="str">
        <f>IF(ISBLANK(INDEX('Policy Characteristics'!B:B,MATCH($C471,'Policy Characteristics'!$C:$C,0))),"",INDEX('Policy Characteristics'!B:B,MATCH($C471,'Policy Characteristics'!$C:$C,0)))</f>
        <v>Electrification + Hydrogen (Med &amp; High Temp)</v>
      </c>
      <c r="C471" s="293" t="str">
        <f t="shared" si="31"/>
        <v>Fraction of Med and High Temp Industrial Heat Shifted to Other Fuels</v>
      </c>
      <c r="D471" s="298" t="s">
        <v>716</v>
      </c>
      <c r="E471" s="298" t="s">
        <v>778</v>
      </c>
      <c r="F471" t="s">
        <v>717</v>
      </c>
      <c r="G471" s="298" t="s">
        <v>779</v>
      </c>
      <c r="H471" s="20">
        <v>1212</v>
      </c>
      <c r="I471" s="295" t="s">
        <v>634</v>
      </c>
      <c r="J471" s="296" t="str">
        <f>IF(ISBLANK(INDEX('Policy Characteristics'!D:D,MATCH($C471,'Policy Characteristics'!$C:$C,0))),"",INDEX('Policy Characteristics'!D:D,MATCH($C471,'Policy Characteristics'!$C:$C,0)))</f>
        <v>Electrification + Hydrogen</v>
      </c>
      <c r="K471" s="293" t="str">
        <f>IF(ISBLANK(INDEX('Policy Characteristics'!E:E,MATCH($C471,'Policy Characteristics'!$C:$C,0))),"",INDEX('Policy Characteristics'!E:E,MATCH($C471,'Policy Characteristics'!$C:$C,0)))</f>
        <v>indst med and high temp fuel type shifting</v>
      </c>
      <c r="L471" s="237">
        <f>IF(ISBLANK(INDEX('Policy Characteristics'!F:F,MATCH($C471,'Policy Characteristics'!$C:$C,0))),"",INDEX('Policy Characteristics'!F:F,MATCH($C471,'Policy Characteristics'!$C:$C,0)))</f>
        <v>0</v>
      </c>
      <c r="M471" s="237">
        <f>IF(ISBLANK(INDEX('Policy Characteristics'!G:G,MATCH($C471,'Policy Characteristics'!$C:$C,0))),"",INDEX('Policy Characteristics'!G:G,MATCH($C471,'Policy Characteristics'!$C:$C,0)))</f>
        <v>1</v>
      </c>
      <c r="N471" s="237">
        <f>IF(ISBLANK(INDEX('Policy Characteristics'!H:H,MATCH($C471,'Policy Characteristics'!$C:$C,0))),"",INDEX('Policy Characteristics'!H:H,MATCH($C471,'Policy Characteristics'!$C:$C,0)))</f>
        <v>0.01</v>
      </c>
      <c r="O471" s="293" t="str">
        <f>IF(ISBLANK(INDEX('Policy Characteristics'!I:I,MATCH($C471,'Policy Characteristics'!$C:$C,0))),"",INDEX('Policy Characteristics'!I:I,MATCH($C471,'Policy Characteristics'!$C:$C,0)))</f>
        <v>% of fuel shifted</v>
      </c>
      <c r="P471" s="293"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1" s="293" t="str">
        <f>IF(ISBLANK(INDEX('Policy Characteristics'!K:K,MATCH($C471,'Policy Characteristics'!$C:$C,0))),"",INDEX('Policy Characteristics'!K:K,MATCH($C471,'Policy Characteristics'!$C:$C,0)))</f>
        <v>industry-ag-main.html#fuel-switching</v>
      </c>
      <c r="R471" s="293" t="str">
        <f>IF(ISBLANK(INDEX('Policy Characteristics'!L:L,MATCH($C471,'Policy Characteristics'!$C:$C,0))),"",INDEX('Policy Characteristics'!L:L,MATCH($C471,'Policy Characteristics'!$C:$C,0)))</f>
        <v>industry-elec-and-hydrogen.html</v>
      </c>
    </row>
    <row r="472" spans="1:18" x14ac:dyDescent="0.25">
      <c r="A472" s="293" t="str">
        <f>IF(ISBLANK(INDEX('Policy Characteristics'!A:A,MATCH($C472,'Policy Characteristics'!$C:$C,0))),"",INDEX('Policy Characteristics'!A:A,MATCH($C472,'Policy Characteristics'!$C:$C,0)))</f>
        <v>Industry</v>
      </c>
      <c r="B472" s="294" t="str">
        <f>IF(ISBLANK(INDEX('Policy Characteristics'!B:B,MATCH($C472,'Policy Characteristics'!$C:$C,0))),"",INDEX('Policy Characteristics'!B:B,MATCH($C472,'Policy Characteristics'!$C:$C,0)))</f>
        <v>Electrification + Hydrogen (Med &amp; High Temp)</v>
      </c>
      <c r="C472" s="293" t="str">
        <f t="shared" si="31"/>
        <v>Fraction of Med and High Temp Industrial Heat Shifted to Other Fuels</v>
      </c>
      <c r="D472" s="298" t="s">
        <v>716</v>
      </c>
      <c r="E472" s="298" t="s">
        <v>780</v>
      </c>
      <c r="F472" t="s">
        <v>717</v>
      </c>
      <c r="G472" s="298" t="s">
        <v>781</v>
      </c>
      <c r="H472" s="20">
        <v>1213</v>
      </c>
      <c r="I472" s="295" t="s">
        <v>634</v>
      </c>
      <c r="J472" s="296" t="str">
        <f>IF(ISBLANK(INDEX('Policy Characteristics'!D:D,MATCH($C472,'Policy Characteristics'!$C:$C,0))),"",INDEX('Policy Characteristics'!D:D,MATCH($C472,'Policy Characteristics'!$C:$C,0)))</f>
        <v>Electrification + Hydrogen</v>
      </c>
      <c r="K472" s="293" t="str">
        <f>IF(ISBLANK(INDEX('Policy Characteristics'!E:E,MATCH($C472,'Policy Characteristics'!$C:$C,0))),"",INDEX('Policy Characteristics'!E:E,MATCH($C472,'Policy Characteristics'!$C:$C,0)))</f>
        <v>indst med and high temp fuel type shifting</v>
      </c>
      <c r="L472" s="237">
        <f>IF(ISBLANK(INDEX('Policy Characteristics'!F:F,MATCH($C472,'Policy Characteristics'!$C:$C,0))),"",INDEX('Policy Characteristics'!F:F,MATCH($C472,'Policy Characteristics'!$C:$C,0)))</f>
        <v>0</v>
      </c>
      <c r="M472" s="237">
        <f>IF(ISBLANK(INDEX('Policy Characteristics'!G:G,MATCH($C472,'Policy Characteristics'!$C:$C,0))),"",INDEX('Policy Characteristics'!G:G,MATCH($C472,'Policy Characteristics'!$C:$C,0)))</f>
        <v>1</v>
      </c>
      <c r="N472" s="237">
        <f>IF(ISBLANK(INDEX('Policy Characteristics'!H:H,MATCH($C472,'Policy Characteristics'!$C:$C,0))),"",INDEX('Policy Characteristics'!H:H,MATCH($C472,'Policy Characteristics'!$C:$C,0)))</f>
        <v>0.01</v>
      </c>
      <c r="O472" s="293" t="str">
        <f>IF(ISBLANK(INDEX('Policy Characteristics'!I:I,MATCH($C472,'Policy Characteristics'!$C:$C,0))),"",INDEX('Policy Characteristics'!I:I,MATCH($C472,'Policy Characteristics'!$C:$C,0)))</f>
        <v>% of fuel shifted</v>
      </c>
      <c r="P472" s="293"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2" s="293" t="str">
        <f>IF(ISBLANK(INDEX('Policy Characteristics'!K:K,MATCH($C472,'Policy Characteristics'!$C:$C,0))),"",INDEX('Policy Characteristics'!K:K,MATCH($C472,'Policy Characteristics'!$C:$C,0)))</f>
        <v>industry-ag-main.html#fuel-switching</v>
      </c>
      <c r="R472" s="293" t="str">
        <f>IF(ISBLANK(INDEX('Policy Characteristics'!L:L,MATCH($C472,'Policy Characteristics'!$C:$C,0))),"",INDEX('Policy Characteristics'!L:L,MATCH($C472,'Policy Characteristics'!$C:$C,0)))</f>
        <v>industry-elec-and-hydrogen.html</v>
      </c>
    </row>
    <row r="473" spans="1:18" x14ac:dyDescent="0.25">
      <c r="A473" s="293" t="str">
        <f>IF(ISBLANK(INDEX('Policy Characteristics'!A:A,MATCH($C473,'Policy Characteristics'!$C:$C,0))),"",INDEX('Policy Characteristics'!A:A,MATCH($C473,'Policy Characteristics'!$C:$C,0)))</f>
        <v>Industry</v>
      </c>
      <c r="B473" s="294" t="str">
        <f>IF(ISBLANK(INDEX('Policy Characteristics'!B:B,MATCH($C473,'Policy Characteristics'!$C:$C,0))),"",INDEX('Policy Characteristics'!B:B,MATCH($C473,'Policy Characteristics'!$C:$C,0)))</f>
        <v>Electrification + Hydrogen (Med &amp; High Temp)</v>
      </c>
      <c r="C473" s="293" t="str">
        <f t="shared" si="31"/>
        <v>Fraction of Med and High Temp Industrial Heat Shifted to Other Fuels</v>
      </c>
      <c r="D473" s="298" t="s">
        <v>716</v>
      </c>
      <c r="E473" s="298" t="s">
        <v>782</v>
      </c>
      <c r="F473" t="s">
        <v>717</v>
      </c>
      <c r="G473" s="298" t="s">
        <v>783</v>
      </c>
      <c r="H473" s="20">
        <v>1214</v>
      </c>
      <c r="I473" s="295" t="s">
        <v>634</v>
      </c>
      <c r="J473" s="296" t="str">
        <f>IF(ISBLANK(INDEX('Policy Characteristics'!D:D,MATCH($C473,'Policy Characteristics'!$C:$C,0))),"",INDEX('Policy Characteristics'!D:D,MATCH($C473,'Policy Characteristics'!$C:$C,0)))</f>
        <v>Electrification + Hydrogen</v>
      </c>
      <c r="K473" s="293" t="str">
        <f>IF(ISBLANK(INDEX('Policy Characteristics'!E:E,MATCH($C473,'Policy Characteristics'!$C:$C,0))),"",INDEX('Policy Characteristics'!E:E,MATCH($C473,'Policy Characteristics'!$C:$C,0)))</f>
        <v>indst med and high temp fuel type shifting</v>
      </c>
      <c r="L473" s="237">
        <f>IF(ISBLANK(INDEX('Policy Characteristics'!F:F,MATCH($C473,'Policy Characteristics'!$C:$C,0))),"",INDEX('Policy Characteristics'!F:F,MATCH($C473,'Policy Characteristics'!$C:$C,0)))</f>
        <v>0</v>
      </c>
      <c r="M473" s="237">
        <f>IF(ISBLANK(INDEX('Policy Characteristics'!G:G,MATCH($C473,'Policy Characteristics'!$C:$C,0))),"",INDEX('Policy Characteristics'!G:G,MATCH($C473,'Policy Characteristics'!$C:$C,0)))</f>
        <v>1</v>
      </c>
      <c r="N473" s="237">
        <f>IF(ISBLANK(INDEX('Policy Characteristics'!H:H,MATCH($C473,'Policy Characteristics'!$C:$C,0))),"",INDEX('Policy Characteristics'!H:H,MATCH($C473,'Policy Characteristics'!$C:$C,0)))</f>
        <v>0.01</v>
      </c>
      <c r="O473" s="293" t="str">
        <f>IF(ISBLANK(INDEX('Policy Characteristics'!I:I,MATCH($C473,'Policy Characteristics'!$C:$C,0))),"",INDEX('Policy Characteristics'!I:I,MATCH($C473,'Policy Characteristics'!$C:$C,0)))</f>
        <v>% of fuel shifted</v>
      </c>
      <c r="P473" s="293"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3" s="293" t="str">
        <f>IF(ISBLANK(INDEX('Policy Characteristics'!K:K,MATCH($C473,'Policy Characteristics'!$C:$C,0))),"",INDEX('Policy Characteristics'!K:K,MATCH($C473,'Policy Characteristics'!$C:$C,0)))</f>
        <v>industry-ag-main.html#fuel-switching</v>
      </c>
      <c r="R473" s="293" t="str">
        <f>IF(ISBLANK(INDEX('Policy Characteristics'!L:L,MATCH($C473,'Policy Characteristics'!$C:$C,0))),"",INDEX('Policy Characteristics'!L:L,MATCH($C473,'Policy Characteristics'!$C:$C,0)))</f>
        <v>industry-elec-and-hydrogen.html</v>
      </c>
    </row>
    <row r="474" spans="1:18" x14ac:dyDescent="0.25">
      <c r="A474" s="293" t="str">
        <f>IF(ISBLANK(INDEX('Policy Characteristics'!A:A,MATCH($C474,'Policy Characteristics'!$C:$C,0))),"",INDEX('Policy Characteristics'!A:A,MATCH($C474,'Policy Characteristics'!$C:$C,0)))</f>
        <v>Industry</v>
      </c>
      <c r="B474" s="294" t="str">
        <f>IF(ISBLANK(INDEX('Policy Characteristics'!B:B,MATCH($C474,'Policy Characteristics'!$C:$C,0))),"",INDEX('Policy Characteristics'!B:B,MATCH($C474,'Policy Characteristics'!$C:$C,0)))</f>
        <v>Electrification + Hydrogen (Med &amp; High Temp)</v>
      </c>
      <c r="C474" s="293" t="str">
        <f t="shared" si="31"/>
        <v>Fraction of Med and High Temp Industrial Heat Shifted to Other Fuels</v>
      </c>
      <c r="D474" s="298" t="s">
        <v>716</v>
      </c>
      <c r="E474" s="298" t="s">
        <v>784</v>
      </c>
      <c r="F474" t="s">
        <v>717</v>
      </c>
      <c r="G474" s="298" t="s">
        <v>785</v>
      </c>
      <c r="H474" s="20">
        <v>1215</v>
      </c>
      <c r="I474" s="295" t="s">
        <v>634</v>
      </c>
      <c r="J474" s="296" t="str">
        <f>IF(ISBLANK(INDEX('Policy Characteristics'!D:D,MATCH($C474,'Policy Characteristics'!$C:$C,0))),"",INDEX('Policy Characteristics'!D:D,MATCH($C474,'Policy Characteristics'!$C:$C,0)))</f>
        <v>Electrification + Hydrogen</v>
      </c>
      <c r="K474" s="293" t="str">
        <f>IF(ISBLANK(INDEX('Policy Characteristics'!E:E,MATCH($C474,'Policy Characteristics'!$C:$C,0))),"",INDEX('Policy Characteristics'!E:E,MATCH($C474,'Policy Characteristics'!$C:$C,0)))</f>
        <v>indst med and high temp fuel type shifting</v>
      </c>
      <c r="L474" s="237">
        <f>IF(ISBLANK(INDEX('Policy Characteristics'!F:F,MATCH($C474,'Policy Characteristics'!$C:$C,0))),"",INDEX('Policy Characteristics'!F:F,MATCH($C474,'Policy Characteristics'!$C:$C,0)))</f>
        <v>0</v>
      </c>
      <c r="M474" s="237">
        <f>IF(ISBLANK(INDEX('Policy Characteristics'!G:G,MATCH($C474,'Policy Characteristics'!$C:$C,0))),"",INDEX('Policy Characteristics'!G:G,MATCH($C474,'Policy Characteristics'!$C:$C,0)))</f>
        <v>1</v>
      </c>
      <c r="N474" s="237">
        <f>IF(ISBLANK(INDEX('Policy Characteristics'!H:H,MATCH($C474,'Policy Characteristics'!$C:$C,0))),"",INDEX('Policy Characteristics'!H:H,MATCH($C474,'Policy Characteristics'!$C:$C,0)))</f>
        <v>0.01</v>
      </c>
      <c r="O474" s="293" t="str">
        <f>IF(ISBLANK(INDEX('Policy Characteristics'!I:I,MATCH($C474,'Policy Characteristics'!$C:$C,0))),"",INDEX('Policy Characteristics'!I:I,MATCH($C474,'Policy Characteristics'!$C:$C,0)))</f>
        <v>% of fuel shifted</v>
      </c>
      <c r="P474" s="293"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4" s="293" t="str">
        <f>IF(ISBLANK(INDEX('Policy Characteristics'!K:K,MATCH($C474,'Policy Characteristics'!$C:$C,0))),"",INDEX('Policy Characteristics'!K:K,MATCH($C474,'Policy Characteristics'!$C:$C,0)))</f>
        <v>industry-ag-main.html#fuel-switching</v>
      </c>
      <c r="R474" s="293" t="str">
        <f>IF(ISBLANK(INDEX('Policy Characteristics'!L:L,MATCH($C474,'Policy Characteristics'!$C:$C,0))),"",INDEX('Policy Characteristics'!L:L,MATCH($C474,'Policy Characteristics'!$C:$C,0)))</f>
        <v>industry-elec-and-hydrogen.html</v>
      </c>
    </row>
    <row r="475" spans="1:18" x14ac:dyDescent="0.25">
      <c r="A475" s="293" t="str">
        <f>IF(ISBLANK(INDEX('Policy Characteristics'!A:A,MATCH($C475,'Policy Characteristics'!$C:$C,0))),"",INDEX('Policy Characteristics'!A:A,MATCH($C475,'Policy Characteristics'!$C:$C,0)))</f>
        <v>Industry</v>
      </c>
      <c r="B475" s="294" t="str">
        <f>IF(ISBLANK(INDEX('Policy Characteristics'!B:B,MATCH($C475,'Policy Characteristics'!$C:$C,0))),"",INDEX('Policy Characteristics'!B:B,MATCH($C475,'Policy Characteristics'!$C:$C,0)))</f>
        <v>Electrification + Hydrogen (Med &amp; High Temp)</v>
      </c>
      <c r="C475" s="293" t="str">
        <f t="shared" si="31"/>
        <v>Fraction of Med and High Temp Industrial Heat Shifted to Other Fuels</v>
      </c>
      <c r="D475" s="298" t="s">
        <v>716</v>
      </c>
      <c r="E475" s="298" t="s">
        <v>786</v>
      </c>
      <c r="F475" t="s">
        <v>717</v>
      </c>
      <c r="G475" s="298" t="s">
        <v>787</v>
      </c>
      <c r="H475" s="20">
        <v>1216</v>
      </c>
      <c r="I475" s="295" t="s">
        <v>634</v>
      </c>
      <c r="J475" s="296" t="str">
        <f>IF(ISBLANK(INDEX('Policy Characteristics'!D:D,MATCH($C475,'Policy Characteristics'!$C:$C,0))),"",INDEX('Policy Characteristics'!D:D,MATCH($C475,'Policy Characteristics'!$C:$C,0)))</f>
        <v>Electrification + Hydrogen</v>
      </c>
      <c r="K475" s="293" t="str">
        <f>IF(ISBLANK(INDEX('Policy Characteristics'!E:E,MATCH($C475,'Policy Characteristics'!$C:$C,0))),"",INDEX('Policy Characteristics'!E:E,MATCH($C475,'Policy Characteristics'!$C:$C,0)))</f>
        <v>indst med and high temp fuel type shifting</v>
      </c>
      <c r="L475" s="237">
        <f>IF(ISBLANK(INDEX('Policy Characteristics'!F:F,MATCH($C475,'Policy Characteristics'!$C:$C,0))),"",INDEX('Policy Characteristics'!F:F,MATCH($C475,'Policy Characteristics'!$C:$C,0)))</f>
        <v>0</v>
      </c>
      <c r="M475" s="237">
        <f>IF(ISBLANK(INDEX('Policy Characteristics'!G:G,MATCH($C475,'Policy Characteristics'!$C:$C,0))),"",INDEX('Policy Characteristics'!G:G,MATCH($C475,'Policy Characteristics'!$C:$C,0)))</f>
        <v>1</v>
      </c>
      <c r="N475" s="237">
        <f>IF(ISBLANK(INDEX('Policy Characteristics'!H:H,MATCH($C475,'Policy Characteristics'!$C:$C,0))),"",INDEX('Policy Characteristics'!H:H,MATCH($C475,'Policy Characteristics'!$C:$C,0)))</f>
        <v>0.01</v>
      </c>
      <c r="O475" s="293" t="str">
        <f>IF(ISBLANK(INDEX('Policy Characteristics'!I:I,MATCH($C475,'Policy Characteristics'!$C:$C,0))),"",INDEX('Policy Characteristics'!I:I,MATCH($C475,'Policy Characteristics'!$C:$C,0)))</f>
        <v>% of fuel shifted</v>
      </c>
      <c r="P475" s="293"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5" s="293" t="str">
        <f>IF(ISBLANK(INDEX('Policy Characteristics'!K:K,MATCH($C475,'Policy Characteristics'!$C:$C,0))),"",INDEX('Policy Characteristics'!K:K,MATCH($C475,'Policy Characteristics'!$C:$C,0)))</f>
        <v>industry-ag-main.html#fuel-switching</v>
      </c>
      <c r="R475" s="293" t="str">
        <f>IF(ISBLANK(INDEX('Policy Characteristics'!L:L,MATCH($C475,'Policy Characteristics'!$C:$C,0))),"",INDEX('Policy Characteristics'!L:L,MATCH($C475,'Policy Characteristics'!$C:$C,0)))</f>
        <v>industry-elec-and-hydrogen.html</v>
      </c>
    </row>
    <row r="476" spans="1:18" x14ac:dyDescent="0.25">
      <c r="A476" s="293" t="str">
        <f>IF(ISBLANK(INDEX('Policy Characteristics'!A:A,MATCH($C476,'Policy Characteristics'!$C:$C,0))),"",INDEX('Policy Characteristics'!A:A,MATCH($C476,'Policy Characteristics'!$C:$C,0)))</f>
        <v>Industry</v>
      </c>
      <c r="B476" s="294" t="str">
        <f>IF(ISBLANK(INDEX('Policy Characteristics'!B:B,MATCH($C476,'Policy Characteristics'!$C:$C,0))),"",INDEX('Policy Characteristics'!B:B,MATCH($C476,'Policy Characteristics'!$C:$C,0)))</f>
        <v>Electrification + Hydrogen (Med &amp; High Temp)</v>
      </c>
      <c r="C476" s="293" t="str">
        <f t="shared" si="31"/>
        <v>Fraction of Med and High Temp Industrial Heat Shifted to Other Fuels</v>
      </c>
      <c r="D476" s="298" t="s">
        <v>716</v>
      </c>
      <c r="E476" s="298" t="s">
        <v>788</v>
      </c>
      <c r="F476" t="s">
        <v>717</v>
      </c>
      <c r="G476" s="298" t="s">
        <v>789</v>
      </c>
      <c r="H476" s="20">
        <v>1217</v>
      </c>
      <c r="I476" s="295" t="s">
        <v>634</v>
      </c>
      <c r="J476" s="296" t="str">
        <f>IF(ISBLANK(INDEX('Policy Characteristics'!D:D,MATCH($C476,'Policy Characteristics'!$C:$C,0))),"",INDEX('Policy Characteristics'!D:D,MATCH($C476,'Policy Characteristics'!$C:$C,0)))</f>
        <v>Electrification + Hydrogen</v>
      </c>
      <c r="K476" s="293" t="str">
        <f>IF(ISBLANK(INDEX('Policy Characteristics'!E:E,MATCH($C476,'Policy Characteristics'!$C:$C,0))),"",INDEX('Policy Characteristics'!E:E,MATCH($C476,'Policy Characteristics'!$C:$C,0)))</f>
        <v>indst med and high temp fuel type shifting</v>
      </c>
      <c r="L476" s="237">
        <f>IF(ISBLANK(INDEX('Policy Characteristics'!F:F,MATCH($C476,'Policy Characteristics'!$C:$C,0))),"",INDEX('Policy Characteristics'!F:F,MATCH($C476,'Policy Characteristics'!$C:$C,0)))</f>
        <v>0</v>
      </c>
      <c r="M476" s="237">
        <f>IF(ISBLANK(INDEX('Policy Characteristics'!G:G,MATCH($C476,'Policy Characteristics'!$C:$C,0))),"",INDEX('Policy Characteristics'!G:G,MATCH($C476,'Policy Characteristics'!$C:$C,0)))</f>
        <v>1</v>
      </c>
      <c r="N476" s="237">
        <f>IF(ISBLANK(INDEX('Policy Characteristics'!H:H,MATCH($C476,'Policy Characteristics'!$C:$C,0))),"",INDEX('Policy Characteristics'!H:H,MATCH($C476,'Policy Characteristics'!$C:$C,0)))</f>
        <v>0.01</v>
      </c>
      <c r="O476" s="293" t="str">
        <f>IF(ISBLANK(INDEX('Policy Characteristics'!I:I,MATCH($C476,'Policy Characteristics'!$C:$C,0))),"",INDEX('Policy Characteristics'!I:I,MATCH($C476,'Policy Characteristics'!$C:$C,0)))</f>
        <v>% of fuel shifted</v>
      </c>
      <c r="P476" s="293"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6" s="293" t="str">
        <f>IF(ISBLANK(INDEX('Policy Characteristics'!K:K,MATCH($C476,'Policy Characteristics'!$C:$C,0))),"",INDEX('Policy Characteristics'!K:K,MATCH($C476,'Policy Characteristics'!$C:$C,0)))</f>
        <v>industry-ag-main.html#fuel-switching</v>
      </c>
      <c r="R476" s="293" t="str">
        <f>IF(ISBLANK(INDEX('Policy Characteristics'!L:L,MATCH($C476,'Policy Characteristics'!$C:$C,0))),"",INDEX('Policy Characteristics'!L:L,MATCH($C476,'Policy Characteristics'!$C:$C,0)))</f>
        <v>industry-elec-and-hydrogen.html</v>
      </c>
    </row>
    <row r="477" spans="1:18" x14ac:dyDescent="0.25">
      <c r="A477" s="293" t="str">
        <f>IF(ISBLANK(INDEX('Policy Characteristics'!A:A,MATCH($C477,'Policy Characteristics'!$C:$C,0))),"",INDEX('Policy Characteristics'!A:A,MATCH($C477,'Policy Characteristics'!$C:$C,0)))</f>
        <v>Industry</v>
      </c>
      <c r="B477" s="294" t="str">
        <f>IF(ISBLANK(INDEX('Policy Characteristics'!B:B,MATCH($C477,'Policy Characteristics'!$C:$C,0))),"",INDEX('Policy Characteristics'!B:B,MATCH($C477,'Policy Characteristics'!$C:$C,0)))</f>
        <v>Electrification + Hydrogen (Med &amp; High Temp)</v>
      </c>
      <c r="C477" s="293" t="str">
        <f t="shared" si="31"/>
        <v>Fraction of Med and High Temp Industrial Heat Shifted to Other Fuels</v>
      </c>
      <c r="D477" s="299" t="s">
        <v>718</v>
      </c>
      <c r="E477" s="298" t="s">
        <v>770</v>
      </c>
      <c r="F477" t="s">
        <v>719</v>
      </c>
      <c r="G477" s="298" t="s">
        <v>771</v>
      </c>
      <c r="H477" s="20">
        <v>1218</v>
      </c>
      <c r="I477" s="295" t="s">
        <v>624</v>
      </c>
      <c r="J477" s="296" t="str">
        <f>IF(ISBLANK(INDEX('Policy Characteristics'!D:D,MATCH($C477,'Policy Characteristics'!$C:$C,0))),"",INDEX('Policy Characteristics'!D:D,MATCH($C477,'Policy Characteristics'!$C:$C,0)))</f>
        <v>Electrification + Hydrogen</v>
      </c>
      <c r="K477" s="293" t="str">
        <f>IF(ISBLANK(INDEX('Policy Characteristics'!E:E,MATCH($C477,'Policy Characteristics'!$C:$C,0))),"",INDEX('Policy Characteristics'!E:E,MATCH($C477,'Policy Characteristics'!$C:$C,0)))</f>
        <v>indst med and high temp fuel type shifting</v>
      </c>
      <c r="L477" s="237">
        <f>IF(ISBLANK(INDEX('Policy Characteristics'!F:F,MATCH($C477,'Policy Characteristics'!$C:$C,0))),"",INDEX('Policy Characteristics'!F:F,MATCH($C477,'Policy Characteristics'!$C:$C,0)))</f>
        <v>0</v>
      </c>
      <c r="M477" s="237">
        <f>IF(ISBLANK(INDEX('Policy Characteristics'!G:G,MATCH($C477,'Policy Characteristics'!$C:$C,0))),"",INDEX('Policy Characteristics'!G:G,MATCH($C477,'Policy Characteristics'!$C:$C,0)))</f>
        <v>1</v>
      </c>
      <c r="N477" s="237">
        <f>IF(ISBLANK(INDEX('Policy Characteristics'!H:H,MATCH($C477,'Policy Characteristics'!$C:$C,0))),"",INDEX('Policy Characteristics'!H:H,MATCH($C477,'Policy Characteristics'!$C:$C,0)))</f>
        <v>0.01</v>
      </c>
      <c r="O477" s="293" t="str">
        <f>IF(ISBLANK(INDEX('Policy Characteristics'!I:I,MATCH($C477,'Policy Characteristics'!$C:$C,0))),"",INDEX('Policy Characteristics'!I:I,MATCH($C477,'Policy Characteristics'!$C:$C,0)))</f>
        <v>% of fuel shifted</v>
      </c>
      <c r="P477" s="293"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7" s="293" t="str">
        <f>IF(ISBLANK(INDEX('Policy Characteristics'!K:K,MATCH($C477,'Policy Characteristics'!$C:$C,0))),"",INDEX('Policy Characteristics'!K:K,MATCH($C477,'Policy Characteristics'!$C:$C,0)))</f>
        <v>industry-ag-main.html#fuel-switching</v>
      </c>
      <c r="R477" s="293" t="str">
        <f>IF(ISBLANK(INDEX('Policy Characteristics'!L:L,MATCH($C477,'Policy Characteristics'!$C:$C,0))),"",INDEX('Policy Characteristics'!L:L,MATCH($C477,'Policy Characteristics'!$C:$C,0)))</f>
        <v>industry-elec-and-hydrogen.html</v>
      </c>
    </row>
    <row r="478" spans="1:18" x14ac:dyDescent="0.25">
      <c r="A478" s="293" t="str">
        <f>IF(ISBLANK(INDEX('Policy Characteristics'!A:A,MATCH($C478,'Policy Characteristics'!$C:$C,0))),"",INDEX('Policy Characteristics'!A:A,MATCH($C478,'Policy Characteristics'!$C:$C,0)))</f>
        <v>Industry</v>
      </c>
      <c r="B478" s="294" t="str">
        <f>IF(ISBLANK(INDEX('Policy Characteristics'!B:B,MATCH($C478,'Policy Characteristics'!$C:$C,0))),"",INDEX('Policy Characteristics'!B:B,MATCH($C478,'Policy Characteristics'!$C:$C,0)))</f>
        <v>Electrification + Hydrogen (Med &amp; High Temp)</v>
      </c>
      <c r="C478" s="293" t="str">
        <f t="shared" si="31"/>
        <v>Fraction of Med and High Temp Industrial Heat Shifted to Other Fuels</v>
      </c>
      <c r="D478" s="299" t="s">
        <v>718</v>
      </c>
      <c r="E478" s="298" t="s">
        <v>772</v>
      </c>
      <c r="F478" t="s">
        <v>719</v>
      </c>
      <c r="G478" s="298" t="s">
        <v>773</v>
      </c>
      <c r="H478" s="20">
        <v>1219</v>
      </c>
      <c r="I478" s="295" t="s">
        <v>634</v>
      </c>
      <c r="J478" s="296" t="str">
        <f>IF(ISBLANK(INDEX('Policy Characteristics'!D:D,MATCH($C478,'Policy Characteristics'!$C:$C,0))),"",INDEX('Policy Characteristics'!D:D,MATCH($C478,'Policy Characteristics'!$C:$C,0)))</f>
        <v>Electrification + Hydrogen</v>
      </c>
      <c r="K478" s="293" t="str">
        <f>IF(ISBLANK(INDEX('Policy Characteristics'!E:E,MATCH($C478,'Policy Characteristics'!$C:$C,0))),"",INDEX('Policy Characteristics'!E:E,MATCH($C478,'Policy Characteristics'!$C:$C,0)))</f>
        <v>indst med and high temp fuel type shifting</v>
      </c>
      <c r="L478" s="237">
        <f>IF(ISBLANK(INDEX('Policy Characteristics'!F:F,MATCH($C478,'Policy Characteristics'!$C:$C,0))),"",INDEX('Policy Characteristics'!F:F,MATCH($C478,'Policy Characteristics'!$C:$C,0)))</f>
        <v>0</v>
      </c>
      <c r="M478" s="237">
        <f>IF(ISBLANK(INDEX('Policy Characteristics'!G:G,MATCH($C478,'Policy Characteristics'!$C:$C,0))),"",INDEX('Policy Characteristics'!G:G,MATCH($C478,'Policy Characteristics'!$C:$C,0)))</f>
        <v>1</v>
      </c>
      <c r="N478" s="237">
        <f>IF(ISBLANK(INDEX('Policy Characteristics'!H:H,MATCH($C478,'Policy Characteristics'!$C:$C,0))),"",INDEX('Policy Characteristics'!H:H,MATCH($C478,'Policy Characteristics'!$C:$C,0)))</f>
        <v>0.01</v>
      </c>
      <c r="O478" s="293" t="str">
        <f>IF(ISBLANK(INDEX('Policy Characteristics'!I:I,MATCH($C478,'Policy Characteristics'!$C:$C,0))),"",INDEX('Policy Characteristics'!I:I,MATCH($C478,'Policy Characteristics'!$C:$C,0)))</f>
        <v>% of fuel shifted</v>
      </c>
      <c r="P478" s="293"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8" s="293" t="str">
        <f>IF(ISBLANK(INDEX('Policy Characteristics'!K:K,MATCH($C478,'Policy Characteristics'!$C:$C,0))),"",INDEX('Policy Characteristics'!K:K,MATCH($C478,'Policy Characteristics'!$C:$C,0)))</f>
        <v>industry-ag-main.html#fuel-switching</v>
      </c>
      <c r="R478" s="293" t="str">
        <f>IF(ISBLANK(INDEX('Policy Characteristics'!L:L,MATCH($C478,'Policy Characteristics'!$C:$C,0))),"",INDEX('Policy Characteristics'!L:L,MATCH($C478,'Policy Characteristics'!$C:$C,0)))</f>
        <v>industry-elec-and-hydrogen.html</v>
      </c>
    </row>
    <row r="479" spans="1:18" x14ac:dyDescent="0.25">
      <c r="A479" s="293" t="str">
        <f>IF(ISBLANK(INDEX('Policy Characteristics'!A:A,MATCH($C479,'Policy Characteristics'!$C:$C,0))),"",INDEX('Policy Characteristics'!A:A,MATCH($C479,'Policy Characteristics'!$C:$C,0)))</f>
        <v>Industry</v>
      </c>
      <c r="B479" s="294" t="str">
        <f>IF(ISBLANK(INDEX('Policy Characteristics'!B:B,MATCH($C479,'Policy Characteristics'!$C:$C,0))),"",INDEX('Policy Characteristics'!B:B,MATCH($C479,'Policy Characteristics'!$C:$C,0)))</f>
        <v>Electrification + Hydrogen (Med &amp; High Temp)</v>
      </c>
      <c r="C479" s="293" t="str">
        <f t="shared" si="31"/>
        <v>Fraction of Med and High Temp Industrial Heat Shifted to Other Fuels</v>
      </c>
      <c r="D479" s="299" t="s">
        <v>718</v>
      </c>
      <c r="E479" s="298" t="s">
        <v>774</v>
      </c>
      <c r="F479" t="s">
        <v>719</v>
      </c>
      <c r="G479" s="298" t="s">
        <v>775</v>
      </c>
      <c r="H479" s="20">
        <v>1220</v>
      </c>
      <c r="I479" s="295" t="s">
        <v>634</v>
      </c>
      <c r="J479" s="296" t="str">
        <f>IF(ISBLANK(INDEX('Policy Characteristics'!D:D,MATCH($C479,'Policy Characteristics'!$C:$C,0))),"",INDEX('Policy Characteristics'!D:D,MATCH($C479,'Policy Characteristics'!$C:$C,0)))</f>
        <v>Electrification + Hydrogen</v>
      </c>
      <c r="K479" s="293" t="str">
        <f>IF(ISBLANK(INDEX('Policy Characteristics'!E:E,MATCH($C479,'Policy Characteristics'!$C:$C,0))),"",INDEX('Policy Characteristics'!E:E,MATCH($C479,'Policy Characteristics'!$C:$C,0)))</f>
        <v>indst med and high temp fuel type shifting</v>
      </c>
      <c r="L479" s="237">
        <f>IF(ISBLANK(INDEX('Policy Characteristics'!F:F,MATCH($C479,'Policy Characteristics'!$C:$C,0))),"",INDEX('Policy Characteristics'!F:F,MATCH($C479,'Policy Characteristics'!$C:$C,0)))</f>
        <v>0</v>
      </c>
      <c r="M479" s="237">
        <f>IF(ISBLANK(INDEX('Policy Characteristics'!G:G,MATCH($C479,'Policy Characteristics'!$C:$C,0))),"",INDEX('Policy Characteristics'!G:G,MATCH($C479,'Policy Characteristics'!$C:$C,0)))</f>
        <v>1</v>
      </c>
      <c r="N479" s="237">
        <f>IF(ISBLANK(INDEX('Policy Characteristics'!H:H,MATCH($C479,'Policy Characteristics'!$C:$C,0))),"",INDEX('Policy Characteristics'!H:H,MATCH($C479,'Policy Characteristics'!$C:$C,0)))</f>
        <v>0.01</v>
      </c>
      <c r="O479" s="293" t="str">
        <f>IF(ISBLANK(INDEX('Policy Characteristics'!I:I,MATCH($C479,'Policy Characteristics'!$C:$C,0))),"",INDEX('Policy Characteristics'!I:I,MATCH($C479,'Policy Characteristics'!$C:$C,0)))</f>
        <v>% of fuel shifted</v>
      </c>
      <c r="P479" s="293"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79" s="293" t="str">
        <f>IF(ISBLANK(INDEX('Policy Characteristics'!K:K,MATCH($C479,'Policy Characteristics'!$C:$C,0))),"",INDEX('Policy Characteristics'!K:K,MATCH($C479,'Policy Characteristics'!$C:$C,0)))</f>
        <v>industry-ag-main.html#fuel-switching</v>
      </c>
      <c r="R479" s="293" t="str">
        <f>IF(ISBLANK(INDEX('Policy Characteristics'!L:L,MATCH($C479,'Policy Characteristics'!$C:$C,0))),"",INDEX('Policy Characteristics'!L:L,MATCH($C479,'Policy Characteristics'!$C:$C,0)))</f>
        <v>industry-elec-and-hydrogen.html</v>
      </c>
    </row>
    <row r="480" spans="1:18" x14ac:dyDescent="0.25">
      <c r="A480" s="293" t="str">
        <f>IF(ISBLANK(INDEX('Policy Characteristics'!A:A,MATCH($C480,'Policy Characteristics'!$C:$C,0))),"",INDEX('Policy Characteristics'!A:A,MATCH($C480,'Policy Characteristics'!$C:$C,0)))</f>
        <v>Industry</v>
      </c>
      <c r="B480" s="294" t="str">
        <f>IF(ISBLANK(INDEX('Policy Characteristics'!B:B,MATCH($C480,'Policy Characteristics'!$C:$C,0))),"",INDEX('Policy Characteristics'!B:B,MATCH($C480,'Policy Characteristics'!$C:$C,0)))</f>
        <v>Electrification + Hydrogen (Med &amp; High Temp)</v>
      </c>
      <c r="C480" s="293" t="str">
        <f t="shared" si="31"/>
        <v>Fraction of Med and High Temp Industrial Heat Shifted to Other Fuels</v>
      </c>
      <c r="D480" s="299" t="s">
        <v>718</v>
      </c>
      <c r="E480" s="298" t="s">
        <v>776</v>
      </c>
      <c r="F480" t="s">
        <v>719</v>
      </c>
      <c r="G480" s="298" t="s">
        <v>777</v>
      </c>
      <c r="H480" s="20">
        <v>1221</v>
      </c>
      <c r="I480" s="295" t="s">
        <v>634</v>
      </c>
      <c r="J480" s="296" t="str">
        <f>IF(ISBLANK(INDEX('Policy Characteristics'!D:D,MATCH($C480,'Policy Characteristics'!$C:$C,0))),"",INDEX('Policy Characteristics'!D:D,MATCH($C480,'Policy Characteristics'!$C:$C,0)))</f>
        <v>Electrification + Hydrogen</v>
      </c>
      <c r="K480" s="293" t="str">
        <f>IF(ISBLANK(INDEX('Policy Characteristics'!E:E,MATCH($C480,'Policy Characteristics'!$C:$C,0))),"",INDEX('Policy Characteristics'!E:E,MATCH($C480,'Policy Characteristics'!$C:$C,0)))</f>
        <v>indst med and high temp fuel type shifting</v>
      </c>
      <c r="L480" s="237">
        <f>IF(ISBLANK(INDEX('Policy Characteristics'!F:F,MATCH($C480,'Policy Characteristics'!$C:$C,0))),"",INDEX('Policy Characteristics'!F:F,MATCH($C480,'Policy Characteristics'!$C:$C,0)))</f>
        <v>0</v>
      </c>
      <c r="M480" s="237">
        <f>IF(ISBLANK(INDEX('Policy Characteristics'!G:G,MATCH($C480,'Policy Characteristics'!$C:$C,0))),"",INDEX('Policy Characteristics'!G:G,MATCH($C480,'Policy Characteristics'!$C:$C,0)))</f>
        <v>1</v>
      </c>
      <c r="N480" s="237">
        <f>IF(ISBLANK(INDEX('Policy Characteristics'!H:H,MATCH($C480,'Policy Characteristics'!$C:$C,0))),"",INDEX('Policy Characteristics'!H:H,MATCH($C480,'Policy Characteristics'!$C:$C,0)))</f>
        <v>0.01</v>
      </c>
      <c r="O480" s="293" t="str">
        <f>IF(ISBLANK(INDEX('Policy Characteristics'!I:I,MATCH($C480,'Policy Characteristics'!$C:$C,0))),"",INDEX('Policy Characteristics'!I:I,MATCH($C480,'Policy Characteristics'!$C:$C,0)))</f>
        <v>% of fuel shifted</v>
      </c>
      <c r="P480" s="293"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0" s="293" t="str">
        <f>IF(ISBLANK(INDEX('Policy Characteristics'!K:K,MATCH($C480,'Policy Characteristics'!$C:$C,0))),"",INDEX('Policy Characteristics'!K:K,MATCH($C480,'Policy Characteristics'!$C:$C,0)))</f>
        <v>industry-ag-main.html#fuel-switching</v>
      </c>
      <c r="R480" s="293" t="str">
        <f>IF(ISBLANK(INDEX('Policy Characteristics'!L:L,MATCH($C480,'Policy Characteristics'!$C:$C,0))),"",INDEX('Policy Characteristics'!L:L,MATCH($C480,'Policy Characteristics'!$C:$C,0)))</f>
        <v>industry-elec-and-hydrogen.html</v>
      </c>
    </row>
    <row r="481" spans="1:18" x14ac:dyDescent="0.25">
      <c r="A481" s="293" t="str">
        <f>IF(ISBLANK(INDEX('Policy Characteristics'!A:A,MATCH($C481,'Policy Characteristics'!$C:$C,0))),"",INDEX('Policy Characteristics'!A:A,MATCH($C481,'Policy Characteristics'!$C:$C,0)))</f>
        <v>Industry</v>
      </c>
      <c r="B481" s="294" t="str">
        <f>IF(ISBLANK(INDEX('Policy Characteristics'!B:B,MATCH($C481,'Policy Characteristics'!$C:$C,0))),"",INDEX('Policy Characteristics'!B:B,MATCH($C481,'Policy Characteristics'!$C:$C,0)))</f>
        <v>Electrification + Hydrogen (Med &amp; High Temp)</v>
      </c>
      <c r="C481" s="293" t="str">
        <f t="shared" si="31"/>
        <v>Fraction of Med and High Temp Industrial Heat Shifted to Other Fuels</v>
      </c>
      <c r="D481" s="299" t="s">
        <v>718</v>
      </c>
      <c r="E481" s="298" t="s">
        <v>778</v>
      </c>
      <c r="F481" t="s">
        <v>719</v>
      </c>
      <c r="G481" s="298" t="s">
        <v>779</v>
      </c>
      <c r="H481" s="20">
        <v>1222</v>
      </c>
      <c r="I481" s="295" t="s">
        <v>634</v>
      </c>
      <c r="J481" s="296" t="str">
        <f>IF(ISBLANK(INDEX('Policy Characteristics'!D:D,MATCH($C481,'Policy Characteristics'!$C:$C,0))),"",INDEX('Policy Characteristics'!D:D,MATCH($C481,'Policy Characteristics'!$C:$C,0)))</f>
        <v>Electrification + Hydrogen</v>
      </c>
      <c r="K481" s="293" t="str">
        <f>IF(ISBLANK(INDEX('Policy Characteristics'!E:E,MATCH($C481,'Policy Characteristics'!$C:$C,0))),"",INDEX('Policy Characteristics'!E:E,MATCH($C481,'Policy Characteristics'!$C:$C,0)))</f>
        <v>indst med and high temp fuel type shifting</v>
      </c>
      <c r="L481" s="237">
        <f>IF(ISBLANK(INDEX('Policy Characteristics'!F:F,MATCH($C481,'Policy Characteristics'!$C:$C,0))),"",INDEX('Policy Characteristics'!F:F,MATCH($C481,'Policy Characteristics'!$C:$C,0)))</f>
        <v>0</v>
      </c>
      <c r="M481" s="237">
        <f>IF(ISBLANK(INDEX('Policy Characteristics'!G:G,MATCH($C481,'Policy Characteristics'!$C:$C,0))),"",INDEX('Policy Characteristics'!G:G,MATCH($C481,'Policy Characteristics'!$C:$C,0)))</f>
        <v>1</v>
      </c>
      <c r="N481" s="237">
        <f>IF(ISBLANK(INDEX('Policy Characteristics'!H:H,MATCH($C481,'Policy Characteristics'!$C:$C,0))),"",INDEX('Policy Characteristics'!H:H,MATCH($C481,'Policy Characteristics'!$C:$C,0)))</f>
        <v>0.01</v>
      </c>
      <c r="O481" s="293" t="str">
        <f>IF(ISBLANK(INDEX('Policy Characteristics'!I:I,MATCH($C481,'Policy Characteristics'!$C:$C,0))),"",INDEX('Policy Characteristics'!I:I,MATCH($C481,'Policy Characteristics'!$C:$C,0)))</f>
        <v>% of fuel shifted</v>
      </c>
      <c r="P481" s="293"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1" s="293" t="str">
        <f>IF(ISBLANK(INDEX('Policy Characteristics'!K:K,MATCH($C481,'Policy Characteristics'!$C:$C,0))),"",INDEX('Policy Characteristics'!K:K,MATCH($C481,'Policy Characteristics'!$C:$C,0)))</f>
        <v>industry-ag-main.html#fuel-switching</v>
      </c>
      <c r="R481" s="293" t="str">
        <f>IF(ISBLANK(INDEX('Policy Characteristics'!L:L,MATCH($C481,'Policy Characteristics'!$C:$C,0))),"",INDEX('Policy Characteristics'!L:L,MATCH($C481,'Policy Characteristics'!$C:$C,0)))</f>
        <v>industry-elec-and-hydrogen.html</v>
      </c>
    </row>
    <row r="482" spans="1:18" x14ac:dyDescent="0.25">
      <c r="A482" s="293" t="str">
        <f>IF(ISBLANK(INDEX('Policy Characteristics'!A:A,MATCH($C482,'Policy Characteristics'!$C:$C,0))),"",INDEX('Policy Characteristics'!A:A,MATCH($C482,'Policy Characteristics'!$C:$C,0)))</f>
        <v>Industry</v>
      </c>
      <c r="B482" s="294" t="str">
        <f>IF(ISBLANK(INDEX('Policy Characteristics'!B:B,MATCH($C482,'Policy Characteristics'!$C:$C,0))),"",INDEX('Policy Characteristics'!B:B,MATCH($C482,'Policy Characteristics'!$C:$C,0)))</f>
        <v>Electrification + Hydrogen (Med &amp; High Temp)</v>
      </c>
      <c r="C482" s="293" t="str">
        <f t="shared" si="31"/>
        <v>Fraction of Med and High Temp Industrial Heat Shifted to Other Fuels</v>
      </c>
      <c r="D482" s="299" t="s">
        <v>718</v>
      </c>
      <c r="E482" s="298" t="s">
        <v>780</v>
      </c>
      <c r="F482" t="s">
        <v>719</v>
      </c>
      <c r="G482" s="298" t="s">
        <v>781</v>
      </c>
      <c r="H482" s="20">
        <v>1223</v>
      </c>
      <c r="I482" s="295" t="s">
        <v>634</v>
      </c>
      <c r="J482" s="296" t="str">
        <f>IF(ISBLANK(INDEX('Policy Characteristics'!D:D,MATCH($C482,'Policy Characteristics'!$C:$C,0))),"",INDEX('Policy Characteristics'!D:D,MATCH($C482,'Policy Characteristics'!$C:$C,0)))</f>
        <v>Electrification + Hydrogen</v>
      </c>
      <c r="K482" s="293" t="str">
        <f>IF(ISBLANK(INDEX('Policy Characteristics'!E:E,MATCH($C482,'Policy Characteristics'!$C:$C,0))),"",INDEX('Policy Characteristics'!E:E,MATCH($C482,'Policy Characteristics'!$C:$C,0)))</f>
        <v>indst med and high temp fuel type shifting</v>
      </c>
      <c r="L482" s="237">
        <f>IF(ISBLANK(INDEX('Policy Characteristics'!F:F,MATCH($C482,'Policy Characteristics'!$C:$C,0))),"",INDEX('Policy Characteristics'!F:F,MATCH($C482,'Policy Characteristics'!$C:$C,0)))</f>
        <v>0</v>
      </c>
      <c r="M482" s="237">
        <f>IF(ISBLANK(INDEX('Policy Characteristics'!G:G,MATCH($C482,'Policy Characteristics'!$C:$C,0))),"",INDEX('Policy Characteristics'!G:G,MATCH($C482,'Policy Characteristics'!$C:$C,0)))</f>
        <v>1</v>
      </c>
      <c r="N482" s="237">
        <f>IF(ISBLANK(INDEX('Policy Characteristics'!H:H,MATCH($C482,'Policy Characteristics'!$C:$C,0))),"",INDEX('Policy Characteristics'!H:H,MATCH($C482,'Policy Characteristics'!$C:$C,0)))</f>
        <v>0.01</v>
      </c>
      <c r="O482" s="293" t="str">
        <f>IF(ISBLANK(INDEX('Policy Characteristics'!I:I,MATCH($C482,'Policy Characteristics'!$C:$C,0))),"",INDEX('Policy Characteristics'!I:I,MATCH($C482,'Policy Characteristics'!$C:$C,0)))</f>
        <v>% of fuel shifted</v>
      </c>
      <c r="P482" s="293"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2" s="293" t="str">
        <f>IF(ISBLANK(INDEX('Policy Characteristics'!K:K,MATCH($C482,'Policy Characteristics'!$C:$C,0))),"",INDEX('Policy Characteristics'!K:K,MATCH($C482,'Policy Characteristics'!$C:$C,0)))</f>
        <v>industry-ag-main.html#fuel-switching</v>
      </c>
      <c r="R482" s="293" t="str">
        <f>IF(ISBLANK(INDEX('Policy Characteristics'!L:L,MATCH($C482,'Policy Characteristics'!$C:$C,0))),"",INDEX('Policy Characteristics'!L:L,MATCH($C482,'Policy Characteristics'!$C:$C,0)))</f>
        <v>industry-elec-and-hydrogen.html</v>
      </c>
    </row>
    <row r="483" spans="1:18" x14ac:dyDescent="0.25">
      <c r="A483" s="293" t="str">
        <f>IF(ISBLANK(INDEX('Policy Characteristics'!A:A,MATCH($C483,'Policy Characteristics'!$C:$C,0))),"",INDEX('Policy Characteristics'!A:A,MATCH($C483,'Policy Characteristics'!$C:$C,0)))</f>
        <v>Industry</v>
      </c>
      <c r="B483" s="294" t="str">
        <f>IF(ISBLANK(INDEX('Policy Characteristics'!B:B,MATCH($C483,'Policy Characteristics'!$C:$C,0))),"",INDEX('Policy Characteristics'!B:B,MATCH($C483,'Policy Characteristics'!$C:$C,0)))</f>
        <v>Electrification + Hydrogen (Med &amp; High Temp)</v>
      </c>
      <c r="C483" s="293" t="str">
        <f t="shared" si="31"/>
        <v>Fraction of Med and High Temp Industrial Heat Shifted to Other Fuels</v>
      </c>
      <c r="D483" s="299" t="s">
        <v>718</v>
      </c>
      <c r="E483" s="298" t="s">
        <v>782</v>
      </c>
      <c r="F483" t="s">
        <v>719</v>
      </c>
      <c r="G483" s="298" t="s">
        <v>783</v>
      </c>
      <c r="H483" s="20">
        <v>1224</v>
      </c>
      <c r="I483" s="295" t="s">
        <v>634</v>
      </c>
      <c r="J483" s="296" t="str">
        <f>IF(ISBLANK(INDEX('Policy Characteristics'!D:D,MATCH($C483,'Policy Characteristics'!$C:$C,0))),"",INDEX('Policy Characteristics'!D:D,MATCH($C483,'Policy Characteristics'!$C:$C,0)))</f>
        <v>Electrification + Hydrogen</v>
      </c>
      <c r="K483" s="293" t="str">
        <f>IF(ISBLANK(INDEX('Policy Characteristics'!E:E,MATCH($C483,'Policy Characteristics'!$C:$C,0))),"",INDEX('Policy Characteristics'!E:E,MATCH($C483,'Policy Characteristics'!$C:$C,0)))</f>
        <v>indst med and high temp fuel type shifting</v>
      </c>
      <c r="L483" s="237">
        <f>IF(ISBLANK(INDEX('Policy Characteristics'!F:F,MATCH($C483,'Policy Characteristics'!$C:$C,0))),"",INDEX('Policy Characteristics'!F:F,MATCH($C483,'Policy Characteristics'!$C:$C,0)))</f>
        <v>0</v>
      </c>
      <c r="M483" s="237">
        <f>IF(ISBLANK(INDEX('Policy Characteristics'!G:G,MATCH($C483,'Policy Characteristics'!$C:$C,0))),"",INDEX('Policy Characteristics'!G:G,MATCH($C483,'Policy Characteristics'!$C:$C,0)))</f>
        <v>1</v>
      </c>
      <c r="N483" s="237">
        <f>IF(ISBLANK(INDEX('Policy Characteristics'!H:H,MATCH($C483,'Policy Characteristics'!$C:$C,0))),"",INDEX('Policy Characteristics'!H:H,MATCH($C483,'Policy Characteristics'!$C:$C,0)))</f>
        <v>0.01</v>
      </c>
      <c r="O483" s="293" t="str">
        <f>IF(ISBLANK(INDEX('Policy Characteristics'!I:I,MATCH($C483,'Policy Characteristics'!$C:$C,0))),"",INDEX('Policy Characteristics'!I:I,MATCH($C483,'Policy Characteristics'!$C:$C,0)))</f>
        <v>% of fuel shifted</v>
      </c>
      <c r="P483" s="293"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3" s="293" t="str">
        <f>IF(ISBLANK(INDEX('Policy Characteristics'!K:K,MATCH($C483,'Policy Characteristics'!$C:$C,0))),"",INDEX('Policy Characteristics'!K:K,MATCH($C483,'Policy Characteristics'!$C:$C,0)))</f>
        <v>industry-ag-main.html#fuel-switching</v>
      </c>
      <c r="R483" s="293" t="str">
        <f>IF(ISBLANK(INDEX('Policy Characteristics'!L:L,MATCH($C483,'Policy Characteristics'!$C:$C,0))),"",INDEX('Policy Characteristics'!L:L,MATCH($C483,'Policy Characteristics'!$C:$C,0)))</f>
        <v>industry-elec-and-hydrogen.html</v>
      </c>
    </row>
    <row r="484" spans="1:18" x14ac:dyDescent="0.25">
      <c r="A484" s="293" t="str">
        <f>IF(ISBLANK(INDEX('Policy Characteristics'!A:A,MATCH($C484,'Policy Characteristics'!$C:$C,0))),"",INDEX('Policy Characteristics'!A:A,MATCH($C484,'Policy Characteristics'!$C:$C,0)))</f>
        <v>Industry</v>
      </c>
      <c r="B484" s="294" t="str">
        <f>IF(ISBLANK(INDEX('Policy Characteristics'!B:B,MATCH($C484,'Policy Characteristics'!$C:$C,0))),"",INDEX('Policy Characteristics'!B:B,MATCH($C484,'Policy Characteristics'!$C:$C,0)))</f>
        <v>Electrification + Hydrogen (Med &amp; High Temp)</v>
      </c>
      <c r="C484" s="293" t="str">
        <f t="shared" si="31"/>
        <v>Fraction of Med and High Temp Industrial Heat Shifted to Other Fuels</v>
      </c>
      <c r="D484" s="299" t="s">
        <v>718</v>
      </c>
      <c r="E484" s="298" t="s">
        <v>784</v>
      </c>
      <c r="F484" t="s">
        <v>719</v>
      </c>
      <c r="G484" s="298" t="s">
        <v>785</v>
      </c>
      <c r="H484" s="20">
        <v>1225</v>
      </c>
      <c r="I484" s="295" t="s">
        <v>634</v>
      </c>
      <c r="J484" s="296" t="str">
        <f>IF(ISBLANK(INDEX('Policy Characteristics'!D:D,MATCH($C484,'Policy Characteristics'!$C:$C,0))),"",INDEX('Policy Characteristics'!D:D,MATCH($C484,'Policy Characteristics'!$C:$C,0)))</f>
        <v>Electrification + Hydrogen</v>
      </c>
      <c r="K484" s="293" t="str">
        <f>IF(ISBLANK(INDEX('Policy Characteristics'!E:E,MATCH($C484,'Policy Characteristics'!$C:$C,0))),"",INDEX('Policy Characteristics'!E:E,MATCH($C484,'Policy Characteristics'!$C:$C,0)))</f>
        <v>indst med and high temp fuel type shifting</v>
      </c>
      <c r="L484" s="237">
        <f>IF(ISBLANK(INDEX('Policy Characteristics'!F:F,MATCH($C484,'Policy Characteristics'!$C:$C,0))),"",INDEX('Policy Characteristics'!F:F,MATCH($C484,'Policy Characteristics'!$C:$C,0)))</f>
        <v>0</v>
      </c>
      <c r="M484" s="237">
        <f>IF(ISBLANK(INDEX('Policy Characteristics'!G:G,MATCH($C484,'Policy Characteristics'!$C:$C,0))),"",INDEX('Policy Characteristics'!G:G,MATCH($C484,'Policy Characteristics'!$C:$C,0)))</f>
        <v>1</v>
      </c>
      <c r="N484" s="237">
        <f>IF(ISBLANK(INDEX('Policy Characteristics'!H:H,MATCH($C484,'Policy Characteristics'!$C:$C,0))),"",INDEX('Policy Characteristics'!H:H,MATCH($C484,'Policy Characteristics'!$C:$C,0)))</f>
        <v>0.01</v>
      </c>
      <c r="O484" s="293" t="str">
        <f>IF(ISBLANK(INDEX('Policy Characteristics'!I:I,MATCH($C484,'Policy Characteristics'!$C:$C,0))),"",INDEX('Policy Characteristics'!I:I,MATCH($C484,'Policy Characteristics'!$C:$C,0)))</f>
        <v>% of fuel shifted</v>
      </c>
      <c r="P484" s="293"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4" s="293" t="str">
        <f>IF(ISBLANK(INDEX('Policy Characteristics'!K:K,MATCH($C484,'Policy Characteristics'!$C:$C,0))),"",INDEX('Policy Characteristics'!K:K,MATCH($C484,'Policy Characteristics'!$C:$C,0)))</f>
        <v>industry-ag-main.html#fuel-switching</v>
      </c>
      <c r="R484" s="293" t="str">
        <f>IF(ISBLANK(INDEX('Policy Characteristics'!L:L,MATCH($C484,'Policy Characteristics'!$C:$C,0))),"",INDEX('Policy Characteristics'!L:L,MATCH($C484,'Policy Characteristics'!$C:$C,0)))</f>
        <v>industry-elec-and-hydrogen.html</v>
      </c>
    </row>
    <row r="485" spans="1:18" x14ac:dyDescent="0.25">
      <c r="A485" s="293" t="str">
        <f>IF(ISBLANK(INDEX('Policy Characteristics'!A:A,MATCH($C485,'Policy Characteristics'!$C:$C,0))),"",INDEX('Policy Characteristics'!A:A,MATCH($C485,'Policy Characteristics'!$C:$C,0)))</f>
        <v>Industry</v>
      </c>
      <c r="B485" s="294" t="str">
        <f>IF(ISBLANK(INDEX('Policy Characteristics'!B:B,MATCH($C485,'Policy Characteristics'!$C:$C,0))),"",INDEX('Policy Characteristics'!B:B,MATCH($C485,'Policy Characteristics'!$C:$C,0)))</f>
        <v>Electrification + Hydrogen (Med &amp; High Temp)</v>
      </c>
      <c r="C485" s="293" t="str">
        <f t="shared" si="31"/>
        <v>Fraction of Med and High Temp Industrial Heat Shifted to Other Fuels</v>
      </c>
      <c r="D485" s="299" t="s">
        <v>718</v>
      </c>
      <c r="E485" s="298" t="s">
        <v>786</v>
      </c>
      <c r="F485" t="s">
        <v>719</v>
      </c>
      <c r="G485" s="298" t="s">
        <v>787</v>
      </c>
      <c r="H485" s="20">
        <v>1226</v>
      </c>
      <c r="I485" s="295" t="s">
        <v>634</v>
      </c>
      <c r="J485" s="296" t="str">
        <f>IF(ISBLANK(INDEX('Policy Characteristics'!D:D,MATCH($C485,'Policy Characteristics'!$C:$C,0))),"",INDEX('Policy Characteristics'!D:D,MATCH($C485,'Policy Characteristics'!$C:$C,0)))</f>
        <v>Electrification + Hydrogen</v>
      </c>
      <c r="K485" s="293" t="str">
        <f>IF(ISBLANK(INDEX('Policy Characteristics'!E:E,MATCH($C485,'Policy Characteristics'!$C:$C,0))),"",INDEX('Policy Characteristics'!E:E,MATCH($C485,'Policy Characteristics'!$C:$C,0)))</f>
        <v>indst med and high temp fuel type shifting</v>
      </c>
      <c r="L485" s="237">
        <f>IF(ISBLANK(INDEX('Policy Characteristics'!F:F,MATCH($C485,'Policy Characteristics'!$C:$C,0))),"",INDEX('Policy Characteristics'!F:F,MATCH($C485,'Policy Characteristics'!$C:$C,0)))</f>
        <v>0</v>
      </c>
      <c r="M485" s="237">
        <f>IF(ISBLANK(INDEX('Policy Characteristics'!G:G,MATCH($C485,'Policy Characteristics'!$C:$C,0))),"",INDEX('Policy Characteristics'!G:G,MATCH($C485,'Policy Characteristics'!$C:$C,0)))</f>
        <v>1</v>
      </c>
      <c r="N485" s="237">
        <f>IF(ISBLANK(INDEX('Policy Characteristics'!H:H,MATCH($C485,'Policy Characteristics'!$C:$C,0))),"",INDEX('Policy Characteristics'!H:H,MATCH($C485,'Policy Characteristics'!$C:$C,0)))</f>
        <v>0.01</v>
      </c>
      <c r="O485" s="293" t="str">
        <f>IF(ISBLANK(INDEX('Policy Characteristics'!I:I,MATCH($C485,'Policy Characteristics'!$C:$C,0))),"",INDEX('Policy Characteristics'!I:I,MATCH($C485,'Policy Characteristics'!$C:$C,0)))</f>
        <v>% of fuel shifted</v>
      </c>
      <c r="P485" s="293"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5" s="293" t="str">
        <f>IF(ISBLANK(INDEX('Policy Characteristics'!K:K,MATCH($C485,'Policy Characteristics'!$C:$C,0))),"",INDEX('Policy Characteristics'!K:K,MATCH($C485,'Policy Characteristics'!$C:$C,0)))</f>
        <v>industry-ag-main.html#fuel-switching</v>
      </c>
      <c r="R485" s="293" t="str">
        <f>IF(ISBLANK(INDEX('Policy Characteristics'!L:L,MATCH($C485,'Policy Characteristics'!$C:$C,0))),"",INDEX('Policy Characteristics'!L:L,MATCH($C485,'Policy Characteristics'!$C:$C,0)))</f>
        <v>industry-elec-and-hydrogen.html</v>
      </c>
    </row>
    <row r="486" spans="1:18" x14ac:dyDescent="0.25">
      <c r="A486" s="293" t="str">
        <f>IF(ISBLANK(INDEX('Policy Characteristics'!A:A,MATCH($C486,'Policy Characteristics'!$C:$C,0))),"",INDEX('Policy Characteristics'!A:A,MATCH($C486,'Policy Characteristics'!$C:$C,0)))</f>
        <v>Industry</v>
      </c>
      <c r="B486" s="294" t="str">
        <f>IF(ISBLANK(INDEX('Policy Characteristics'!B:B,MATCH($C486,'Policy Characteristics'!$C:$C,0))),"",INDEX('Policy Characteristics'!B:B,MATCH($C486,'Policy Characteristics'!$C:$C,0)))</f>
        <v>Electrification + Hydrogen (Med &amp; High Temp)</v>
      </c>
      <c r="C486" s="293" t="str">
        <f t="shared" si="31"/>
        <v>Fraction of Med and High Temp Industrial Heat Shifted to Other Fuels</v>
      </c>
      <c r="D486" s="299" t="s">
        <v>718</v>
      </c>
      <c r="E486" s="298" t="s">
        <v>788</v>
      </c>
      <c r="F486" t="s">
        <v>719</v>
      </c>
      <c r="G486" s="298" t="s">
        <v>789</v>
      </c>
      <c r="H486" s="20">
        <v>1227</v>
      </c>
      <c r="I486" s="295" t="s">
        <v>624</v>
      </c>
      <c r="J486" s="296" t="str">
        <f>IF(ISBLANK(INDEX('Policy Characteristics'!D:D,MATCH($C486,'Policy Characteristics'!$C:$C,0))),"",INDEX('Policy Characteristics'!D:D,MATCH($C486,'Policy Characteristics'!$C:$C,0)))</f>
        <v>Electrification + Hydrogen</v>
      </c>
      <c r="K486" s="293" t="str">
        <f>IF(ISBLANK(INDEX('Policy Characteristics'!E:E,MATCH($C486,'Policy Characteristics'!$C:$C,0))),"",INDEX('Policy Characteristics'!E:E,MATCH($C486,'Policy Characteristics'!$C:$C,0)))</f>
        <v>indst med and high temp fuel type shifting</v>
      </c>
      <c r="L486" s="237">
        <f>IF(ISBLANK(INDEX('Policy Characteristics'!F:F,MATCH($C486,'Policy Characteristics'!$C:$C,0))),"",INDEX('Policy Characteristics'!F:F,MATCH($C486,'Policy Characteristics'!$C:$C,0)))</f>
        <v>0</v>
      </c>
      <c r="M486" s="237">
        <f>IF(ISBLANK(INDEX('Policy Characteristics'!G:G,MATCH($C486,'Policy Characteristics'!$C:$C,0))),"",INDEX('Policy Characteristics'!G:G,MATCH($C486,'Policy Characteristics'!$C:$C,0)))</f>
        <v>1</v>
      </c>
      <c r="N486" s="237">
        <f>IF(ISBLANK(INDEX('Policy Characteristics'!H:H,MATCH($C486,'Policy Characteristics'!$C:$C,0))),"",INDEX('Policy Characteristics'!H:H,MATCH($C486,'Policy Characteristics'!$C:$C,0)))</f>
        <v>0.01</v>
      </c>
      <c r="O486" s="293" t="str">
        <f>IF(ISBLANK(INDEX('Policy Characteristics'!I:I,MATCH($C486,'Policy Characteristics'!$C:$C,0))),"",INDEX('Policy Characteristics'!I:I,MATCH($C486,'Policy Characteristics'!$C:$C,0)))</f>
        <v>% of fuel shifted</v>
      </c>
      <c r="P486" s="293"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6" s="293" t="str">
        <f>IF(ISBLANK(INDEX('Policy Characteristics'!K:K,MATCH($C486,'Policy Characteristics'!$C:$C,0))),"",INDEX('Policy Characteristics'!K:K,MATCH($C486,'Policy Characteristics'!$C:$C,0)))</f>
        <v>industry-ag-main.html#fuel-switching</v>
      </c>
      <c r="R486" s="293" t="str">
        <f>IF(ISBLANK(INDEX('Policy Characteristics'!L:L,MATCH($C486,'Policy Characteristics'!$C:$C,0))),"",INDEX('Policy Characteristics'!L:L,MATCH($C486,'Policy Characteristics'!$C:$C,0)))</f>
        <v>industry-elec-and-hydrogen.html</v>
      </c>
    </row>
    <row r="487" spans="1:18" x14ac:dyDescent="0.25">
      <c r="A487" s="293" t="str">
        <f>IF(ISBLANK(INDEX('Policy Characteristics'!A:A,MATCH($C487,'Policy Characteristics'!$C:$C,0))),"",INDEX('Policy Characteristics'!A:A,MATCH($C487,'Policy Characteristics'!$C:$C,0)))</f>
        <v>Industry</v>
      </c>
      <c r="B487" s="294" t="str">
        <f>IF(ISBLANK(INDEX('Policy Characteristics'!B:B,MATCH($C487,'Policy Characteristics'!$C:$C,0))),"",INDEX('Policy Characteristics'!B:B,MATCH($C487,'Policy Characteristics'!$C:$C,0)))</f>
        <v>Electrification + Hydrogen (Med &amp; High Temp)</v>
      </c>
      <c r="C487" s="293" t="str">
        <f t="shared" si="31"/>
        <v>Fraction of Med and High Temp Industrial Heat Shifted to Other Fuels</v>
      </c>
      <c r="D487" s="299" t="s">
        <v>720</v>
      </c>
      <c r="E487" s="298" t="s">
        <v>770</v>
      </c>
      <c r="F487" t="s">
        <v>721</v>
      </c>
      <c r="G487" s="298" t="s">
        <v>771</v>
      </c>
      <c r="H487" s="20">
        <v>1228</v>
      </c>
      <c r="I487" s="295" t="s">
        <v>624</v>
      </c>
      <c r="J487" s="296" t="str">
        <f>IF(ISBLANK(INDEX('Policy Characteristics'!D:D,MATCH($C487,'Policy Characteristics'!$C:$C,0))),"",INDEX('Policy Characteristics'!D:D,MATCH($C487,'Policy Characteristics'!$C:$C,0)))</f>
        <v>Electrification + Hydrogen</v>
      </c>
      <c r="K487" s="293" t="str">
        <f>IF(ISBLANK(INDEX('Policy Characteristics'!E:E,MATCH($C487,'Policy Characteristics'!$C:$C,0))),"",INDEX('Policy Characteristics'!E:E,MATCH($C487,'Policy Characteristics'!$C:$C,0)))</f>
        <v>indst med and high temp fuel type shifting</v>
      </c>
      <c r="L487" s="237">
        <f>IF(ISBLANK(INDEX('Policy Characteristics'!F:F,MATCH($C487,'Policy Characteristics'!$C:$C,0))),"",INDEX('Policy Characteristics'!F:F,MATCH($C487,'Policy Characteristics'!$C:$C,0)))</f>
        <v>0</v>
      </c>
      <c r="M487" s="237">
        <f>IF(ISBLANK(INDEX('Policy Characteristics'!G:G,MATCH($C487,'Policy Characteristics'!$C:$C,0))),"",INDEX('Policy Characteristics'!G:G,MATCH($C487,'Policy Characteristics'!$C:$C,0)))</f>
        <v>1</v>
      </c>
      <c r="N487" s="237">
        <f>IF(ISBLANK(INDEX('Policy Characteristics'!H:H,MATCH($C487,'Policy Characteristics'!$C:$C,0))),"",INDEX('Policy Characteristics'!H:H,MATCH($C487,'Policy Characteristics'!$C:$C,0)))</f>
        <v>0.01</v>
      </c>
      <c r="O487" s="293" t="str">
        <f>IF(ISBLANK(INDEX('Policy Characteristics'!I:I,MATCH($C487,'Policy Characteristics'!$C:$C,0))),"",INDEX('Policy Characteristics'!I:I,MATCH($C487,'Policy Characteristics'!$C:$C,0)))</f>
        <v>% of fuel shifted</v>
      </c>
      <c r="P487" s="293"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7" s="293" t="str">
        <f>IF(ISBLANK(INDEX('Policy Characteristics'!K:K,MATCH($C487,'Policy Characteristics'!$C:$C,0))),"",INDEX('Policy Characteristics'!K:K,MATCH($C487,'Policy Characteristics'!$C:$C,0)))</f>
        <v>industry-ag-main.html#fuel-switching</v>
      </c>
      <c r="R487" s="293" t="str">
        <f>IF(ISBLANK(INDEX('Policy Characteristics'!L:L,MATCH($C487,'Policy Characteristics'!$C:$C,0))),"",INDEX('Policy Characteristics'!L:L,MATCH($C487,'Policy Characteristics'!$C:$C,0)))</f>
        <v>industry-elec-and-hydrogen.html</v>
      </c>
    </row>
    <row r="488" spans="1:18" x14ac:dyDescent="0.25">
      <c r="A488" s="293" t="str">
        <f>IF(ISBLANK(INDEX('Policy Characteristics'!A:A,MATCH($C488,'Policy Characteristics'!$C:$C,0))),"",INDEX('Policy Characteristics'!A:A,MATCH($C488,'Policy Characteristics'!$C:$C,0)))</f>
        <v>Industry</v>
      </c>
      <c r="B488" s="294" t="str">
        <f>IF(ISBLANK(INDEX('Policy Characteristics'!B:B,MATCH($C488,'Policy Characteristics'!$C:$C,0))),"",INDEX('Policy Characteristics'!B:B,MATCH($C488,'Policy Characteristics'!$C:$C,0)))</f>
        <v>Electrification + Hydrogen (Med &amp; High Temp)</v>
      </c>
      <c r="C488" s="293" t="str">
        <f t="shared" si="31"/>
        <v>Fraction of Med and High Temp Industrial Heat Shifted to Other Fuels</v>
      </c>
      <c r="D488" s="299" t="s">
        <v>720</v>
      </c>
      <c r="E488" s="298" t="s">
        <v>772</v>
      </c>
      <c r="F488" t="s">
        <v>721</v>
      </c>
      <c r="G488" s="298" t="s">
        <v>773</v>
      </c>
      <c r="H488" s="20">
        <v>1229</v>
      </c>
      <c r="I488" s="295" t="s">
        <v>634</v>
      </c>
      <c r="J488" s="296" t="str">
        <f>IF(ISBLANK(INDEX('Policy Characteristics'!D:D,MATCH($C488,'Policy Characteristics'!$C:$C,0))),"",INDEX('Policy Characteristics'!D:D,MATCH($C488,'Policy Characteristics'!$C:$C,0)))</f>
        <v>Electrification + Hydrogen</v>
      </c>
      <c r="K488" s="293" t="str">
        <f>IF(ISBLANK(INDEX('Policy Characteristics'!E:E,MATCH($C488,'Policy Characteristics'!$C:$C,0))),"",INDEX('Policy Characteristics'!E:E,MATCH($C488,'Policy Characteristics'!$C:$C,0)))</f>
        <v>indst med and high temp fuel type shifting</v>
      </c>
      <c r="L488" s="237">
        <f>IF(ISBLANK(INDEX('Policy Characteristics'!F:F,MATCH($C488,'Policy Characteristics'!$C:$C,0))),"",INDEX('Policy Characteristics'!F:F,MATCH($C488,'Policy Characteristics'!$C:$C,0)))</f>
        <v>0</v>
      </c>
      <c r="M488" s="237">
        <f>IF(ISBLANK(INDEX('Policy Characteristics'!G:G,MATCH($C488,'Policy Characteristics'!$C:$C,0))),"",INDEX('Policy Characteristics'!G:G,MATCH($C488,'Policy Characteristics'!$C:$C,0)))</f>
        <v>1</v>
      </c>
      <c r="N488" s="237">
        <f>IF(ISBLANK(INDEX('Policy Characteristics'!H:H,MATCH($C488,'Policy Characteristics'!$C:$C,0))),"",INDEX('Policy Characteristics'!H:H,MATCH($C488,'Policy Characteristics'!$C:$C,0)))</f>
        <v>0.01</v>
      </c>
      <c r="O488" s="293" t="str">
        <f>IF(ISBLANK(INDEX('Policy Characteristics'!I:I,MATCH($C488,'Policy Characteristics'!$C:$C,0))),"",INDEX('Policy Characteristics'!I:I,MATCH($C488,'Policy Characteristics'!$C:$C,0)))</f>
        <v>% of fuel shifted</v>
      </c>
      <c r="P488" s="293"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8" s="293" t="str">
        <f>IF(ISBLANK(INDEX('Policy Characteristics'!K:K,MATCH($C488,'Policy Characteristics'!$C:$C,0))),"",INDEX('Policy Characteristics'!K:K,MATCH($C488,'Policy Characteristics'!$C:$C,0)))</f>
        <v>industry-ag-main.html#fuel-switching</v>
      </c>
      <c r="R488" s="293" t="str">
        <f>IF(ISBLANK(INDEX('Policy Characteristics'!L:L,MATCH($C488,'Policy Characteristics'!$C:$C,0))),"",INDEX('Policy Characteristics'!L:L,MATCH($C488,'Policy Characteristics'!$C:$C,0)))</f>
        <v>industry-elec-and-hydrogen.html</v>
      </c>
    </row>
    <row r="489" spans="1:18" x14ac:dyDescent="0.25">
      <c r="A489" s="293" t="str">
        <f>IF(ISBLANK(INDEX('Policy Characteristics'!A:A,MATCH($C489,'Policy Characteristics'!$C:$C,0))),"",INDEX('Policy Characteristics'!A:A,MATCH($C489,'Policy Characteristics'!$C:$C,0)))</f>
        <v>Industry</v>
      </c>
      <c r="B489" s="294" t="str">
        <f>IF(ISBLANK(INDEX('Policy Characteristics'!B:B,MATCH($C489,'Policy Characteristics'!$C:$C,0))),"",INDEX('Policy Characteristics'!B:B,MATCH($C489,'Policy Characteristics'!$C:$C,0)))</f>
        <v>Electrification + Hydrogen (Med &amp; High Temp)</v>
      </c>
      <c r="C489" s="293" t="str">
        <f t="shared" si="31"/>
        <v>Fraction of Med and High Temp Industrial Heat Shifted to Other Fuels</v>
      </c>
      <c r="D489" s="299" t="s">
        <v>720</v>
      </c>
      <c r="E489" s="298" t="s">
        <v>774</v>
      </c>
      <c r="F489" t="s">
        <v>721</v>
      </c>
      <c r="G489" s="298" t="s">
        <v>775</v>
      </c>
      <c r="H489" s="20">
        <v>1230</v>
      </c>
      <c r="I489" s="295" t="s">
        <v>634</v>
      </c>
      <c r="J489" s="296" t="str">
        <f>IF(ISBLANK(INDEX('Policy Characteristics'!D:D,MATCH($C489,'Policy Characteristics'!$C:$C,0))),"",INDEX('Policy Characteristics'!D:D,MATCH($C489,'Policy Characteristics'!$C:$C,0)))</f>
        <v>Electrification + Hydrogen</v>
      </c>
      <c r="K489" s="293" t="str">
        <f>IF(ISBLANK(INDEX('Policy Characteristics'!E:E,MATCH($C489,'Policy Characteristics'!$C:$C,0))),"",INDEX('Policy Characteristics'!E:E,MATCH($C489,'Policy Characteristics'!$C:$C,0)))</f>
        <v>indst med and high temp fuel type shifting</v>
      </c>
      <c r="L489" s="237">
        <f>IF(ISBLANK(INDEX('Policy Characteristics'!F:F,MATCH($C489,'Policy Characteristics'!$C:$C,0))),"",INDEX('Policy Characteristics'!F:F,MATCH($C489,'Policy Characteristics'!$C:$C,0)))</f>
        <v>0</v>
      </c>
      <c r="M489" s="237">
        <f>IF(ISBLANK(INDEX('Policy Characteristics'!G:G,MATCH($C489,'Policy Characteristics'!$C:$C,0))),"",INDEX('Policy Characteristics'!G:G,MATCH($C489,'Policy Characteristics'!$C:$C,0)))</f>
        <v>1</v>
      </c>
      <c r="N489" s="237">
        <f>IF(ISBLANK(INDEX('Policy Characteristics'!H:H,MATCH($C489,'Policy Characteristics'!$C:$C,0))),"",INDEX('Policy Characteristics'!H:H,MATCH($C489,'Policy Characteristics'!$C:$C,0)))</f>
        <v>0.01</v>
      </c>
      <c r="O489" s="293" t="str">
        <f>IF(ISBLANK(INDEX('Policy Characteristics'!I:I,MATCH($C489,'Policy Characteristics'!$C:$C,0))),"",INDEX('Policy Characteristics'!I:I,MATCH($C489,'Policy Characteristics'!$C:$C,0)))</f>
        <v>% of fuel shifted</v>
      </c>
      <c r="P489" s="293"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89" s="293" t="str">
        <f>IF(ISBLANK(INDEX('Policy Characteristics'!K:K,MATCH($C489,'Policy Characteristics'!$C:$C,0))),"",INDEX('Policy Characteristics'!K:K,MATCH($C489,'Policy Characteristics'!$C:$C,0)))</f>
        <v>industry-ag-main.html#fuel-switching</v>
      </c>
      <c r="R489" s="293" t="str">
        <f>IF(ISBLANK(INDEX('Policy Characteristics'!L:L,MATCH($C489,'Policy Characteristics'!$C:$C,0))),"",INDEX('Policy Characteristics'!L:L,MATCH($C489,'Policy Characteristics'!$C:$C,0)))</f>
        <v>industry-elec-and-hydrogen.html</v>
      </c>
    </row>
    <row r="490" spans="1:18" x14ac:dyDescent="0.25">
      <c r="A490" s="293" t="str">
        <f>IF(ISBLANK(INDEX('Policy Characteristics'!A:A,MATCH($C490,'Policy Characteristics'!$C:$C,0))),"",INDEX('Policy Characteristics'!A:A,MATCH($C490,'Policy Characteristics'!$C:$C,0)))</f>
        <v>Industry</v>
      </c>
      <c r="B490" s="294" t="str">
        <f>IF(ISBLANK(INDEX('Policy Characteristics'!B:B,MATCH($C490,'Policy Characteristics'!$C:$C,0))),"",INDEX('Policy Characteristics'!B:B,MATCH($C490,'Policy Characteristics'!$C:$C,0)))</f>
        <v>Electrification + Hydrogen (Med &amp; High Temp)</v>
      </c>
      <c r="C490" s="293" t="str">
        <f t="shared" si="31"/>
        <v>Fraction of Med and High Temp Industrial Heat Shifted to Other Fuels</v>
      </c>
      <c r="D490" s="299" t="s">
        <v>720</v>
      </c>
      <c r="E490" s="298" t="s">
        <v>776</v>
      </c>
      <c r="F490" t="s">
        <v>721</v>
      </c>
      <c r="G490" s="298" t="s">
        <v>777</v>
      </c>
      <c r="H490" s="20">
        <v>1231</v>
      </c>
      <c r="I490" s="295" t="s">
        <v>634</v>
      </c>
      <c r="J490" s="296" t="str">
        <f>IF(ISBLANK(INDEX('Policy Characteristics'!D:D,MATCH($C490,'Policy Characteristics'!$C:$C,0))),"",INDEX('Policy Characteristics'!D:D,MATCH($C490,'Policy Characteristics'!$C:$C,0)))</f>
        <v>Electrification + Hydrogen</v>
      </c>
      <c r="K490" s="293" t="str">
        <f>IF(ISBLANK(INDEX('Policy Characteristics'!E:E,MATCH($C490,'Policy Characteristics'!$C:$C,0))),"",INDEX('Policy Characteristics'!E:E,MATCH($C490,'Policy Characteristics'!$C:$C,0)))</f>
        <v>indst med and high temp fuel type shifting</v>
      </c>
      <c r="L490" s="237">
        <f>IF(ISBLANK(INDEX('Policy Characteristics'!F:F,MATCH($C490,'Policy Characteristics'!$C:$C,0))),"",INDEX('Policy Characteristics'!F:F,MATCH($C490,'Policy Characteristics'!$C:$C,0)))</f>
        <v>0</v>
      </c>
      <c r="M490" s="237">
        <f>IF(ISBLANK(INDEX('Policy Characteristics'!G:G,MATCH($C490,'Policy Characteristics'!$C:$C,0))),"",INDEX('Policy Characteristics'!G:G,MATCH($C490,'Policy Characteristics'!$C:$C,0)))</f>
        <v>1</v>
      </c>
      <c r="N490" s="237">
        <f>IF(ISBLANK(INDEX('Policy Characteristics'!H:H,MATCH($C490,'Policy Characteristics'!$C:$C,0))),"",INDEX('Policy Characteristics'!H:H,MATCH($C490,'Policy Characteristics'!$C:$C,0)))</f>
        <v>0.01</v>
      </c>
      <c r="O490" s="293" t="str">
        <f>IF(ISBLANK(INDEX('Policy Characteristics'!I:I,MATCH($C490,'Policy Characteristics'!$C:$C,0))),"",INDEX('Policy Characteristics'!I:I,MATCH($C490,'Policy Characteristics'!$C:$C,0)))</f>
        <v>% of fuel shifted</v>
      </c>
      <c r="P490" s="293"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0" s="293" t="str">
        <f>IF(ISBLANK(INDEX('Policy Characteristics'!K:K,MATCH($C490,'Policy Characteristics'!$C:$C,0))),"",INDEX('Policy Characteristics'!K:K,MATCH($C490,'Policy Characteristics'!$C:$C,0)))</f>
        <v>industry-ag-main.html#fuel-switching</v>
      </c>
      <c r="R490" s="293" t="str">
        <f>IF(ISBLANK(INDEX('Policy Characteristics'!L:L,MATCH($C490,'Policy Characteristics'!$C:$C,0))),"",INDEX('Policy Characteristics'!L:L,MATCH($C490,'Policy Characteristics'!$C:$C,0)))</f>
        <v>industry-elec-and-hydrogen.html</v>
      </c>
    </row>
    <row r="491" spans="1:18" x14ac:dyDescent="0.25">
      <c r="A491" s="293" t="str">
        <f>IF(ISBLANK(INDEX('Policy Characteristics'!A:A,MATCH($C491,'Policy Characteristics'!$C:$C,0))),"",INDEX('Policy Characteristics'!A:A,MATCH($C491,'Policy Characteristics'!$C:$C,0)))</f>
        <v>Industry</v>
      </c>
      <c r="B491" s="294" t="str">
        <f>IF(ISBLANK(INDEX('Policy Characteristics'!B:B,MATCH($C491,'Policy Characteristics'!$C:$C,0))),"",INDEX('Policy Characteristics'!B:B,MATCH($C491,'Policy Characteristics'!$C:$C,0)))</f>
        <v>Electrification + Hydrogen (Med &amp; High Temp)</v>
      </c>
      <c r="C491" s="293" t="str">
        <f t="shared" si="31"/>
        <v>Fraction of Med and High Temp Industrial Heat Shifted to Other Fuels</v>
      </c>
      <c r="D491" s="299" t="s">
        <v>720</v>
      </c>
      <c r="E491" s="298" t="s">
        <v>778</v>
      </c>
      <c r="F491" t="s">
        <v>721</v>
      </c>
      <c r="G491" s="298" t="s">
        <v>779</v>
      </c>
      <c r="H491" s="20">
        <v>1232</v>
      </c>
      <c r="I491" s="295" t="s">
        <v>634</v>
      </c>
      <c r="J491" s="296" t="str">
        <f>IF(ISBLANK(INDEX('Policy Characteristics'!D:D,MATCH($C491,'Policy Characteristics'!$C:$C,0))),"",INDEX('Policy Characteristics'!D:D,MATCH($C491,'Policy Characteristics'!$C:$C,0)))</f>
        <v>Electrification + Hydrogen</v>
      </c>
      <c r="K491" s="293" t="str">
        <f>IF(ISBLANK(INDEX('Policy Characteristics'!E:E,MATCH($C491,'Policy Characteristics'!$C:$C,0))),"",INDEX('Policy Characteristics'!E:E,MATCH($C491,'Policy Characteristics'!$C:$C,0)))</f>
        <v>indst med and high temp fuel type shifting</v>
      </c>
      <c r="L491" s="237">
        <f>IF(ISBLANK(INDEX('Policy Characteristics'!F:F,MATCH($C491,'Policy Characteristics'!$C:$C,0))),"",INDEX('Policy Characteristics'!F:F,MATCH($C491,'Policy Characteristics'!$C:$C,0)))</f>
        <v>0</v>
      </c>
      <c r="M491" s="237">
        <f>IF(ISBLANK(INDEX('Policy Characteristics'!G:G,MATCH($C491,'Policy Characteristics'!$C:$C,0))),"",INDEX('Policy Characteristics'!G:G,MATCH($C491,'Policy Characteristics'!$C:$C,0)))</f>
        <v>1</v>
      </c>
      <c r="N491" s="237">
        <f>IF(ISBLANK(INDEX('Policy Characteristics'!H:H,MATCH($C491,'Policy Characteristics'!$C:$C,0))),"",INDEX('Policy Characteristics'!H:H,MATCH($C491,'Policy Characteristics'!$C:$C,0)))</f>
        <v>0.01</v>
      </c>
      <c r="O491" s="293" t="str">
        <f>IF(ISBLANK(INDEX('Policy Characteristics'!I:I,MATCH($C491,'Policy Characteristics'!$C:$C,0))),"",INDEX('Policy Characteristics'!I:I,MATCH($C491,'Policy Characteristics'!$C:$C,0)))</f>
        <v>% of fuel shifted</v>
      </c>
      <c r="P491" s="293"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1" s="293" t="str">
        <f>IF(ISBLANK(INDEX('Policy Characteristics'!K:K,MATCH($C491,'Policy Characteristics'!$C:$C,0))),"",INDEX('Policy Characteristics'!K:K,MATCH($C491,'Policy Characteristics'!$C:$C,0)))</f>
        <v>industry-ag-main.html#fuel-switching</v>
      </c>
      <c r="R491" s="293" t="str">
        <f>IF(ISBLANK(INDEX('Policy Characteristics'!L:L,MATCH($C491,'Policy Characteristics'!$C:$C,0))),"",INDEX('Policy Characteristics'!L:L,MATCH($C491,'Policy Characteristics'!$C:$C,0)))</f>
        <v>industry-elec-and-hydrogen.html</v>
      </c>
    </row>
    <row r="492" spans="1:18" x14ac:dyDescent="0.25">
      <c r="A492" s="293" t="str">
        <f>IF(ISBLANK(INDEX('Policy Characteristics'!A:A,MATCH($C492,'Policy Characteristics'!$C:$C,0))),"",INDEX('Policy Characteristics'!A:A,MATCH($C492,'Policy Characteristics'!$C:$C,0)))</f>
        <v>Industry</v>
      </c>
      <c r="B492" s="294" t="str">
        <f>IF(ISBLANK(INDEX('Policy Characteristics'!B:B,MATCH($C492,'Policy Characteristics'!$C:$C,0))),"",INDEX('Policy Characteristics'!B:B,MATCH($C492,'Policy Characteristics'!$C:$C,0)))</f>
        <v>Electrification + Hydrogen (Med &amp; High Temp)</v>
      </c>
      <c r="C492" s="293" t="str">
        <f t="shared" si="31"/>
        <v>Fraction of Med and High Temp Industrial Heat Shifted to Other Fuels</v>
      </c>
      <c r="D492" s="299" t="s">
        <v>720</v>
      </c>
      <c r="E492" s="298" t="s">
        <v>780</v>
      </c>
      <c r="F492" t="s">
        <v>721</v>
      </c>
      <c r="G492" s="298" t="s">
        <v>781</v>
      </c>
      <c r="H492" s="20">
        <v>1233</v>
      </c>
      <c r="I492" s="295" t="s">
        <v>634</v>
      </c>
      <c r="J492" s="296" t="str">
        <f>IF(ISBLANK(INDEX('Policy Characteristics'!D:D,MATCH($C492,'Policy Characteristics'!$C:$C,0))),"",INDEX('Policy Characteristics'!D:D,MATCH($C492,'Policy Characteristics'!$C:$C,0)))</f>
        <v>Electrification + Hydrogen</v>
      </c>
      <c r="K492" s="293" t="str">
        <f>IF(ISBLANK(INDEX('Policy Characteristics'!E:E,MATCH($C492,'Policy Characteristics'!$C:$C,0))),"",INDEX('Policy Characteristics'!E:E,MATCH($C492,'Policy Characteristics'!$C:$C,0)))</f>
        <v>indst med and high temp fuel type shifting</v>
      </c>
      <c r="L492" s="237">
        <f>IF(ISBLANK(INDEX('Policy Characteristics'!F:F,MATCH($C492,'Policy Characteristics'!$C:$C,0))),"",INDEX('Policy Characteristics'!F:F,MATCH($C492,'Policy Characteristics'!$C:$C,0)))</f>
        <v>0</v>
      </c>
      <c r="M492" s="237">
        <f>IF(ISBLANK(INDEX('Policy Characteristics'!G:G,MATCH($C492,'Policy Characteristics'!$C:$C,0))),"",INDEX('Policy Characteristics'!G:G,MATCH($C492,'Policy Characteristics'!$C:$C,0)))</f>
        <v>1</v>
      </c>
      <c r="N492" s="237">
        <f>IF(ISBLANK(INDEX('Policy Characteristics'!H:H,MATCH($C492,'Policy Characteristics'!$C:$C,0))),"",INDEX('Policy Characteristics'!H:H,MATCH($C492,'Policy Characteristics'!$C:$C,0)))</f>
        <v>0.01</v>
      </c>
      <c r="O492" s="293" t="str">
        <f>IF(ISBLANK(INDEX('Policy Characteristics'!I:I,MATCH($C492,'Policy Characteristics'!$C:$C,0))),"",INDEX('Policy Characteristics'!I:I,MATCH($C492,'Policy Characteristics'!$C:$C,0)))</f>
        <v>% of fuel shifted</v>
      </c>
      <c r="P492" s="293"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2" s="293" t="str">
        <f>IF(ISBLANK(INDEX('Policy Characteristics'!K:K,MATCH($C492,'Policy Characteristics'!$C:$C,0))),"",INDEX('Policy Characteristics'!K:K,MATCH($C492,'Policy Characteristics'!$C:$C,0)))</f>
        <v>industry-ag-main.html#fuel-switching</v>
      </c>
      <c r="R492" s="293" t="str">
        <f>IF(ISBLANK(INDEX('Policy Characteristics'!L:L,MATCH($C492,'Policy Characteristics'!$C:$C,0))),"",INDEX('Policy Characteristics'!L:L,MATCH($C492,'Policy Characteristics'!$C:$C,0)))</f>
        <v>industry-elec-and-hydrogen.html</v>
      </c>
    </row>
    <row r="493" spans="1:18" x14ac:dyDescent="0.25">
      <c r="A493" s="293" t="str">
        <f>IF(ISBLANK(INDEX('Policy Characteristics'!A:A,MATCH($C493,'Policy Characteristics'!$C:$C,0))),"",INDEX('Policy Characteristics'!A:A,MATCH($C493,'Policy Characteristics'!$C:$C,0)))</f>
        <v>Industry</v>
      </c>
      <c r="B493" s="294" t="str">
        <f>IF(ISBLANK(INDEX('Policy Characteristics'!B:B,MATCH($C493,'Policy Characteristics'!$C:$C,0))),"",INDEX('Policy Characteristics'!B:B,MATCH($C493,'Policy Characteristics'!$C:$C,0)))</f>
        <v>Electrification + Hydrogen (Med &amp; High Temp)</v>
      </c>
      <c r="C493" s="293" t="str">
        <f t="shared" si="31"/>
        <v>Fraction of Med and High Temp Industrial Heat Shifted to Other Fuels</v>
      </c>
      <c r="D493" s="299" t="s">
        <v>720</v>
      </c>
      <c r="E493" s="298" t="s">
        <v>782</v>
      </c>
      <c r="F493" t="s">
        <v>721</v>
      </c>
      <c r="G493" s="298" t="s">
        <v>783</v>
      </c>
      <c r="H493" s="20">
        <v>1234</v>
      </c>
      <c r="I493" s="295" t="s">
        <v>634</v>
      </c>
      <c r="J493" s="296" t="str">
        <f>IF(ISBLANK(INDEX('Policy Characteristics'!D:D,MATCH($C493,'Policy Characteristics'!$C:$C,0))),"",INDEX('Policy Characteristics'!D:D,MATCH($C493,'Policy Characteristics'!$C:$C,0)))</f>
        <v>Electrification + Hydrogen</v>
      </c>
      <c r="K493" s="293" t="str">
        <f>IF(ISBLANK(INDEX('Policy Characteristics'!E:E,MATCH($C493,'Policy Characteristics'!$C:$C,0))),"",INDEX('Policy Characteristics'!E:E,MATCH($C493,'Policy Characteristics'!$C:$C,0)))</f>
        <v>indst med and high temp fuel type shifting</v>
      </c>
      <c r="L493" s="237">
        <f>IF(ISBLANK(INDEX('Policy Characteristics'!F:F,MATCH($C493,'Policy Characteristics'!$C:$C,0))),"",INDEX('Policy Characteristics'!F:F,MATCH($C493,'Policy Characteristics'!$C:$C,0)))</f>
        <v>0</v>
      </c>
      <c r="M493" s="237">
        <f>IF(ISBLANK(INDEX('Policy Characteristics'!G:G,MATCH($C493,'Policy Characteristics'!$C:$C,0))),"",INDEX('Policy Characteristics'!G:G,MATCH($C493,'Policy Characteristics'!$C:$C,0)))</f>
        <v>1</v>
      </c>
      <c r="N493" s="237">
        <f>IF(ISBLANK(INDEX('Policy Characteristics'!H:H,MATCH($C493,'Policy Characteristics'!$C:$C,0))),"",INDEX('Policy Characteristics'!H:H,MATCH($C493,'Policy Characteristics'!$C:$C,0)))</f>
        <v>0.01</v>
      </c>
      <c r="O493" s="293" t="str">
        <f>IF(ISBLANK(INDEX('Policy Characteristics'!I:I,MATCH($C493,'Policy Characteristics'!$C:$C,0))),"",INDEX('Policy Characteristics'!I:I,MATCH($C493,'Policy Characteristics'!$C:$C,0)))</f>
        <v>% of fuel shifted</v>
      </c>
      <c r="P493" s="293"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3" s="293" t="str">
        <f>IF(ISBLANK(INDEX('Policy Characteristics'!K:K,MATCH($C493,'Policy Characteristics'!$C:$C,0))),"",INDEX('Policy Characteristics'!K:K,MATCH($C493,'Policy Characteristics'!$C:$C,0)))</f>
        <v>industry-ag-main.html#fuel-switching</v>
      </c>
      <c r="R493" s="293" t="str">
        <f>IF(ISBLANK(INDEX('Policy Characteristics'!L:L,MATCH($C493,'Policy Characteristics'!$C:$C,0))),"",INDEX('Policy Characteristics'!L:L,MATCH($C493,'Policy Characteristics'!$C:$C,0)))</f>
        <v>industry-elec-and-hydrogen.html</v>
      </c>
    </row>
    <row r="494" spans="1:18" x14ac:dyDescent="0.25">
      <c r="A494" s="293" t="str">
        <f>IF(ISBLANK(INDEX('Policy Characteristics'!A:A,MATCH($C494,'Policy Characteristics'!$C:$C,0))),"",INDEX('Policy Characteristics'!A:A,MATCH($C494,'Policy Characteristics'!$C:$C,0)))</f>
        <v>Industry</v>
      </c>
      <c r="B494" s="294" t="str">
        <f>IF(ISBLANK(INDEX('Policy Characteristics'!B:B,MATCH($C494,'Policy Characteristics'!$C:$C,0))),"",INDEX('Policy Characteristics'!B:B,MATCH($C494,'Policy Characteristics'!$C:$C,0)))</f>
        <v>Electrification + Hydrogen (Med &amp; High Temp)</v>
      </c>
      <c r="C494" s="293" t="str">
        <f t="shared" si="31"/>
        <v>Fraction of Med and High Temp Industrial Heat Shifted to Other Fuels</v>
      </c>
      <c r="D494" s="299" t="s">
        <v>720</v>
      </c>
      <c r="E494" s="298" t="s">
        <v>784</v>
      </c>
      <c r="F494" t="s">
        <v>721</v>
      </c>
      <c r="G494" s="298" t="s">
        <v>785</v>
      </c>
      <c r="H494" s="20">
        <v>1235</v>
      </c>
      <c r="I494" s="295" t="s">
        <v>634</v>
      </c>
      <c r="J494" s="296" t="str">
        <f>IF(ISBLANK(INDEX('Policy Characteristics'!D:D,MATCH($C494,'Policy Characteristics'!$C:$C,0))),"",INDEX('Policy Characteristics'!D:D,MATCH($C494,'Policy Characteristics'!$C:$C,0)))</f>
        <v>Electrification + Hydrogen</v>
      </c>
      <c r="K494" s="293" t="str">
        <f>IF(ISBLANK(INDEX('Policy Characteristics'!E:E,MATCH($C494,'Policy Characteristics'!$C:$C,0))),"",INDEX('Policy Characteristics'!E:E,MATCH($C494,'Policy Characteristics'!$C:$C,0)))</f>
        <v>indst med and high temp fuel type shifting</v>
      </c>
      <c r="L494" s="237">
        <f>IF(ISBLANK(INDEX('Policy Characteristics'!F:F,MATCH($C494,'Policy Characteristics'!$C:$C,0))),"",INDEX('Policy Characteristics'!F:F,MATCH($C494,'Policy Characteristics'!$C:$C,0)))</f>
        <v>0</v>
      </c>
      <c r="M494" s="237">
        <f>IF(ISBLANK(INDEX('Policy Characteristics'!G:G,MATCH($C494,'Policy Characteristics'!$C:$C,0))),"",INDEX('Policy Characteristics'!G:G,MATCH($C494,'Policy Characteristics'!$C:$C,0)))</f>
        <v>1</v>
      </c>
      <c r="N494" s="237">
        <f>IF(ISBLANK(INDEX('Policy Characteristics'!H:H,MATCH($C494,'Policy Characteristics'!$C:$C,0))),"",INDEX('Policy Characteristics'!H:H,MATCH($C494,'Policy Characteristics'!$C:$C,0)))</f>
        <v>0.01</v>
      </c>
      <c r="O494" s="293" t="str">
        <f>IF(ISBLANK(INDEX('Policy Characteristics'!I:I,MATCH($C494,'Policy Characteristics'!$C:$C,0))),"",INDEX('Policy Characteristics'!I:I,MATCH($C494,'Policy Characteristics'!$C:$C,0)))</f>
        <v>% of fuel shifted</v>
      </c>
      <c r="P494" s="293"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4" s="293" t="str">
        <f>IF(ISBLANK(INDEX('Policy Characteristics'!K:K,MATCH($C494,'Policy Characteristics'!$C:$C,0))),"",INDEX('Policy Characteristics'!K:K,MATCH($C494,'Policy Characteristics'!$C:$C,0)))</f>
        <v>industry-ag-main.html#fuel-switching</v>
      </c>
      <c r="R494" s="293" t="str">
        <f>IF(ISBLANK(INDEX('Policy Characteristics'!L:L,MATCH($C494,'Policy Characteristics'!$C:$C,0))),"",INDEX('Policy Characteristics'!L:L,MATCH($C494,'Policy Characteristics'!$C:$C,0)))</f>
        <v>industry-elec-and-hydrogen.html</v>
      </c>
    </row>
    <row r="495" spans="1:18" x14ac:dyDescent="0.25">
      <c r="A495" s="293" t="str">
        <f>IF(ISBLANK(INDEX('Policy Characteristics'!A:A,MATCH($C495,'Policy Characteristics'!$C:$C,0))),"",INDEX('Policy Characteristics'!A:A,MATCH($C495,'Policy Characteristics'!$C:$C,0)))</f>
        <v>Industry</v>
      </c>
      <c r="B495" s="294" t="str">
        <f>IF(ISBLANK(INDEX('Policy Characteristics'!B:B,MATCH($C495,'Policy Characteristics'!$C:$C,0))),"",INDEX('Policy Characteristics'!B:B,MATCH($C495,'Policy Characteristics'!$C:$C,0)))</f>
        <v>Electrification + Hydrogen (Med &amp; High Temp)</v>
      </c>
      <c r="C495" s="293" t="str">
        <f t="shared" si="31"/>
        <v>Fraction of Med and High Temp Industrial Heat Shifted to Other Fuels</v>
      </c>
      <c r="D495" s="299" t="s">
        <v>720</v>
      </c>
      <c r="E495" s="298" t="s">
        <v>786</v>
      </c>
      <c r="F495" t="s">
        <v>721</v>
      </c>
      <c r="G495" s="298" t="s">
        <v>787</v>
      </c>
      <c r="H495" s="20">
        <v>1236</v>
      </c>
      <c r="I495" s="295" t="s">
        <v>634</v>
      </c>
      <c r="J495" s="296" t="str">
        <f>IF(ISBLANK(INDEX('Policy Characteristics'!D:D,MATCH($C495,'Policy Characteristics'!$C:$C,0))),"",INDEX('Policy Characteristics'!D:D,MATCH($C495,'Policy Characteristics'!$C:$C,0)))</f>
        <v>Electrification + Hydrogen</v>
      </c>
      <c r="K495" s="293" t="str">
        <f>IF(ISBLANK(INDEX('Policy Characteristics'!E:E,MATCH($C495,'Policy Characteristics'!$C:$C,0))),"",INDEX('Policy Characteristics'!E:E,MATCH($C495,'Policy Characteristics'!$C:$C,0)))</f>
        <v>indst med and high temp fuel type shifting</v>
      </c>
      <c r="L495" s="237">
        <f>IF(ISBLANK(INDEX('Policy Characteristics'!F:F,MATCH($C495,'Policy Characteristics'!$C:$C,0))),"",INDEX('Policy Characteristics'!F:F,MATCH($C495,'Policy Characteristics'!$C:$C,0)))</f>
        <v>0</v>
      </c>
      <c r="M495" s="237">
        <f>IF(ISBLANK(INDEX('Policy Characteristics'!G:G,MATCH($C495,'Policy Characteristics'!$C:$C,0))),"",INDEX('Policy Characteristics'!G:G,MATCH($C495,'Policy Characteristics'!$C:$C,0)))</f>
        <v>1</v>
      </c>
      <c r="N495" s="237">
        <f>IF(ISBLANK(INDEX('Policy Characteristics'!H:H,MATCH($C495,'Policy Characteristics'!$C:$C,0))),"",INDEX('Policy Characteristics'!H:H,MATCH($C495,'Policy Characteristics'!$C:$C,0)))</f>
        <v>0.01</v>
      </c>
      <c r="O495" s="293" t="str">
        <f>IF(ISBLANK(INDEX('Policy Characteristics'!I:I,MATCH($C495,'Policy Characteristics'!$C:$C,0))),"",INDEX('Policy Characteristics'!I:I,MATCH($C495,'Policy Characteristics'!$C:$C,0)))</f>
        <v>% of fuel shifted</v>
      </c>
      <c r="P495" s="293"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5" s="293" t="str">
        <f>IF(ISBLANK(INDEX('Policy Characteristics'!K:K,MATCH($C495,'Policy Characteristics'!$C:$C,0))),"",INDEX('Policy Characteristics'!K:K,MATCH($C495,'Policy Characteristics'!$C:$C,0)))</f>
        <v>industry-ag-main.html#fuel-switching</v>
      </c>
      <c r="R495" s="293" t="str">
        <f>IF(ISBLANK(INDEX('Policy Characteristics'!L:L,MATCH($C495,'Policy Characteristics'!$C:$C,0))),"",INDEX('Policy Characteristics'!L:L,MATCH($C495,'Policy Characteristics'!$C:$C,0)))</f>
        <v>industry-elec-and-hydrogen.html</v>
      </c>
    </row>
    <row r="496" spans="1:18" x14ac:dyDescent="0.25">
      <c r="A496" s="293" t="str">
        <f>IF(ISBLANK(INDEX('Policy Characteristics'!A:A,MATCH($C496,'Policy Characteristics'!$C:$C,0))),"",INDEX('Policy Characteristics'!A:A,MATCH($C496,'Policy Characteristics'!$C:$C,0)))</f>
        <v>Industry</v>
      </c>
      <c r="B496" s="294" t="str">
        <f>IF(ISBLANK(INDEX('Policy Characteristics'!B:B,MATCH($C496,'Policy Characteristics'!$C:$C,0))),"",INDEX('Policy Characteristics'!B:B,MATCH($C496,'Policy Characteristics'!$C:$C,0)))</f>
        <v>Electrification + Hydrogen (Med &amp; High Temp)</v>
      </c>
      <c r="C496" s="293" t="str">
        <f t="shared" si="31"/>
        <v>Fraction of Med and High Temp Industrial Heat Shifted to Other Fuels</v>
      </c>
      <c r="D496" s="299" t="s">
        <v>720</v>
      </c>
      <c r="E496" s="298" t="s">
        <v>788</v>
      </c>
      <c r="F496" t="s">
        <v>721</v>
      </c>
      <c r="G496" s="298" t="s">
        <v>789</v>
      </c>
      <c r="H496" s="20">
        <v>1237</v>
      </c>
      <c r="I496" s="295" t="s">
        <v>624</v>
      </c>
      <c r="J496" s="296" t="str">
        <f>IF(ISBLANK(INDEX('Policy Characteristics'!D:D,MATCH($C496,'Policy Characteristics'!$C:$C,0))),"",INDEX('Policy Characteristics'!D:D,MATCH($C496,'Policy Characteristics'!$C:$C,0)))</f>
        <v>Electrification + Hydrogen</v>
      </c>
      <c r="K496" s="293" t="str">
        <f>IF(ISBLANK(INDEX('Policy Characteristics'!E:E,MATCH($C496,'Policy Characteristics'!$C:$C,0))),"",INDEX('Policy Characteristics'!E:E,MATCH($C496,'Policy Characteristics'!$C:$C,0)))</f>
        <v>indst med and high temp fuel type shifting</v>
      </c>
      <c r="L496" s="237">
        <f>IF(ISBLANK(INDEX('Policy Characteristics'!F:F,MATCH($C496,'Policy Characteristics'!$C:$C,0))),"",INDEX('Policy Characteristics'!F:F,MATCH($C496,'Policy Characteristics'!$C:$C,0)))</f>
        <v>0</v>
      </c>
      <c r="M496" s="237">
        <f>IF(ISBLANK(INDEX('Policy Characteristics'!G:G,MATCH($C496,'Policy Characteristics'!$C:$C,0))),"",INDEX('Policy Characteristics'!G:G,MATCH($C496,'Policy Characteristics'!$C:$C,0)))</f>
        <v>1</v>
      </c>
      <c r="N496" s="237">
        <f>IF(ISBLANK(INDEX('Policy Characteristics'!H:H,MATCH($C496,'Policy Characteristics'!$C:$C,0))),"",INDEX('Policy Characteristics'!H:H,MATCH($C496,'Policy Characteristics'!$C:$C,0)))</f>
        <v>0.01</v>
      </c>
      <c r="O496" s="293" t="str">
        <f>IF(ISBLANK(INDEX('Policy Characteristics'!I:I,MATCH($C496,'Policy Characteristics'!$C:$C,0))),"",INDEX('Policy Characteristics'!I:I,MATCH($C496,'Policy Characteristics'!$C:$C,0)))</f>
        <v>% of fuel shifted</v>
      </c>
      <c r="P496" s="293"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6" s="293" t="str">
        <f>IF(ISBLANK(INDEX('Policy Characteristics'!K:K,MATCH($C496,'Policy Characteristics'!$C:$C,0))),"",INDEX('Policy Characteristics'!K:K,MATCH($C496,'Policy Characteristics'!$C:$C,0)))</f>
        <v>industry-ag-main.html#fuel-switching</v>
      </c>
      <c r="R496" s="293" t="str">
        <f>IF(ISBLANK(INDEX('Policy Characteristics'!L:L,MATCH($C496,'Policy Characteristics'!$C:$C,0))),"",INDEX('Policy Characteristics'!L:L,MATCH($C496,'Policy Characteristics'!$C:$C,0)))</f>
        <v>industry-elec-and-hydrogen.html</v>
      </c>
    </row>
    <row r="497" spans="1:18" x14ac:dyDescent="0.25">
      <c r="A497" s="293" t="str">
        <f>IF(ISBLANK(INDEX('Policy Characteristics'!A:A,MATCH($C497,'Policy Characteristics'!$C:$C,0))),"",INDEX('Policy Characteristics'!A:A,MATCH($C497,'Policy Characteristics'!$C:$C,0)))</f>
        <v>Industry</v>
      </c>
      <c r="B497" s="294" t="str">
        <f>IF(ISBLANK(INDEX('Policy Characteristics'!B:B,MATCH($C497,'Policy Characteristics'!$C:$C,0))),"",INDEX('Policy Characteristics'!B:B,MATCH($C497,'Policy Characteristics'!$C:$C,0)))</f>
        <v>Electrification + Hydrogen (Med &amp; High Temp)</v>
      </c>
      <c r="C497" s="293" t="str">
        <f t="shared" si="31"/>
        <v>Fraction of Med and High Temp Industrial Heat Shifted to Other Fuels</v>
      </c>
      <c r="D497" s="299" t="s">
        <v>722</v>
      </c>
      <c r="E497" s="298" t="s">
        <v>770</v>
      </c>
      <c r="F497" t="s">
        <v>723</v>
      </c>
      <c r="G497" s="298" t="s">
        <v>771</v>
      </c>
      <c r="H497" s="20">
        <v>1238</v>
      </c>
      <c r="I497" s="295" t="s">
        <v>624</v>
      </c>
      <c r="J497" s="296" t="str">
        <f>IF(ISBLANK(INDEX('Policy Characteristics'!D:D,MATCH($C497,'Policy Characteristics'!$C:$C,0))),"",INDEX('Policy Characteristics'!D:D,MATCH($C497,'Policy Characteristics'!$C:$C,0)))</f>
        <v>Electrification + Hydrogen</v>
      </c>
      <c r="K497" s="293" t="str">
        <f>IF(ISBLANK(INDEX('Policy Characteristics'!E:E,MATCH($C497,'Policy Characteristics'!$C:$C,0))),"",INDEX('Policy Characteristics'!E:E,MATCH($C497,'Policy Characteristics'!$C:$C,0)))</f>
        <v>indst med and high temp fuel type shifting</v>
      </c>
      <c r="L497" s="237">
        <f>IF(ISBLANK(INDEX('Policy Characteristics'!F:F,MATCH($C497,'Policy Characteristics'!$C:$C,0))),"",INDEX('Policy Characteristics'!F:F,MATCH($C497,'Policy Characteristics'!$C:$C,0)))</f>
        <v>0</v>
      </c>
      <c r="M497" s="237">
        <f>IF(ISBLANK(INDEX('Policy Characteristics'!G:G,MATCH($C497,'Policy Characteristics'!$C:$C,0))),"",INDEX('Policy Characteristics'!G:G,MATCH($C497,'Policy Characteristics'!$C:$C,0)))</f>
        <v>1</v>
      </c>
      <c r="N497" s="237">
        <f>IF(ISBLANK(INDEX('Policy Characteristics'!H:H,MATCH($C497,'Policy Characteristics'!$C:$C,0))),"",INDEX('Policy Characteristics'!H:H,MATCH($C497,'Policy Characteristics'!$C:$C,0)))</f>
        <v>0.01</v>
      </c>
      <c r="O497" s="293" t="str">
        <f>IF(ISBLANK(INDEX('Policy Characteristics'!I:I,MATCH($C497,'Policy Characteristics'!$C:$C,0))),"",INDEX('Policy Characteristics'!I:I,MATCH($C497,'Policy Characteristics'!$C:$C,0)))</f>
        <v>% of fuel shifted</v>
      </c>
      <c r="P497" s="293"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7" s="293" t="str">
        <f>IF(ISBLANK(INDEX('Policy Characteristics'!K:K,MATCH($C497,'Policy Characteristics'!$C:$C,0))),"",INDEX('Policy Characteristics'!K:K,MATCH($C497,'Policy Characteristics'!$C:$C,0)))</f>
        <v>industry-ag-main.html#fuel-switching</v>
      </c>
      <c r="R497" s="293" t="str">
        <f>IF(ISBLANK(INDEX('Policy Characteristics'!L:L,MATCH($C497,'Policy Characteristics'!$C:$C,0))),"",INDEX('Policy Characteristics'!L:L,MATCH($C497,'Policy Characteristics'!$C:$C,0)))</f>
        <v>industry-elec-and-hydrogen.html</v>
      </c>
    </row>
    <row r="498" spans="1:18" x14ac:dyDescent="0.25">
      <c r="A498" s="293" t="str">
        <f>IF(ISBLANK(INDEX('Policy Characteristics'!A:A,MATCH($C498,'Policy Characteristics'!$C:$C,0))),"",INDEX('Policy Characteristics'!A:A,MATCH($C498,'Policy Characteristics'!$C:$C,0)))</f>
        <v>Industry</v>
      </c>
      <c r="B498" s="294" t="str">
        <f>IF(ISBLANK(INDEX('Policy Characteristics'!B:B,MATCH($C498,'Policy Characteristics'!$C:$C,0))),"",INDEX('Policy Characteristics'!B:B,MATCH($C498,'Policy Characteristics'!$C:$C,0)))</f>
        <v>Electrification + Hydrogen (Med &amp; High Temp)</v>
      </c>
      <c r="C498" s="293" t="str">
        <f t="shared" si="31"/>
        <v>Fraction of Med and High Temp Industrial Heat Shifted to Other Fuels</v>
      </c>
      <c r="D498" s="299" t="s">
        <v>722</v>
      </c>
      <c r="E498" s="298" t="s">
        <v>772</v>
      </c>
      <c r="F498" t="s">
        <v>723</v>
      </c>
      <c r="G498" s="298" t="s">
        <v>773</v>
      </c>
      <c r="H498" s="20">
        <v>1239</v>
      </c>
      <c r="I498" s="295" t="s">
        <v>634</v>
      </c>
      <c r="J498" s="296" t="str">
        <f>IF(ISBLANK(INDEX('Policy Characteristics'!D:D,MATCH($C498,'Policy Characteristics'!$C:$C,0))),"",INDEX('Policy Characteristics'!D:D,MATCH($C498,'Policy Characteristics'!$C:$C,0)))</f>
        <v>Electrification + Hydrogen</v>
      </c>
      <c r="K498" s="293" t="str">
        <f>IF(ISBLANK(INDEX('Policy Characteristics'!E:E,MATCH($C498,'Policy Characteristics'!$C:$C,0))),"",INDEX('Policy Characteristics'!E:E,MATCH($C498,'Policy Characteristics'!$C:$C,0)))</f>
        <v>indst med and high temp fuel type shifting</v>
      </c>
      <c r="L498" s="237">
        <f>IF(ISBLANK(INDEX('Policy Characteristics'!F:F,MATCH($C498,'Policy Characteristics'!$C:$C,0))),"",INDEX('Policy Characteristics'!F:F,MATCH($C498,'Policy Characteristics'!$C:$C,0)))</f>
        <v>0</v>
      </c>
      <c r="M498" s="237">
        <f>IF(ISBLANK(INDEX('Policy Characteristics'!G:G,MATCH($C498,'Policy Characteristics'!$C:$C,0))),"",INDEX('Policy Characteristics'!G:G,MATCH($C498,'Policy Characteristics'!$C:$C,0)))</f>
        <v>1</v>
      </c>
      <c r="N498" s="237">
        <f>IF(ISBLANK(INDEX('Policy Characteristics'!H:H,MATCH($C498,'Policy Characteristics'!$C:$C,0))),"",INDEX('Policy Characteristics'!H:H,MATCH($C498,'Policy Characteristics'!$C:$C,0)))</f>
        <v>0.01</v>
      </c>
      <c r="O498" s="293" t="str">
        <f>IF(ISBLANK(INDEX('Policy Characteristics'!I:I,MATCH($C498,'Policy Characteristics'!$C:$C,0))),"",INDEX('Policy Characteristics'!I:I,MATCH($C498,'Policy Characteristics'!$C:$C,0)))</f>
        <v>% of fuel shifted</v>
      </c>
      <c r="P498" s="293"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8" s="293" t="str">
        <f>IF(ISBLANK(INDEX('Policy Characteristics'!K:K,MATCH($C498,'Policy Characteristics'!$C:$C,0))),"",INDEX('Policy Characteristics'!K:K,MATCH($C498,'Policy Characteristics'!$C:$C,0)))</f>
        <v>industry-ag-main.html#fuel-switching</v>
      </c>
      <c r="R498" s="293" t="str">
        <f>IF(ISBLANK(INDEX('Policy Characteristics'!L:L,MATCH($C498,'Policy Characteristics'!$C:$C,0))),"",INDEX('Policy Characteristics'!L:L,MATCH($C498,'Policy Characteristics'!$C:$C,0)))</f>
        <v>industry-elec-and-hydrogen.html</v>
      </c>
    </row>
    <row r="499" spans="1:18" x14ac:dyDescent="0.25">
      <c r="A499" s="293" t="str">
        <f>IF(ISBLANK(INDEX('Policy Characteristics'!A:A,MATCH($C499,'Policy Characteristics'!$C:$C,0))),"",INDEX('Policy Characteristics'!A:A,MATCH($C499,'Policy Characteristics'!$C:$C,0)))</f>
        <v>Industry</v>
      </c>
      <c r="B499" s="294" t="str">
        <f>IF(ISBLANK(INDEX('Policy Characteristics'!B:B,MATCH($C499,'Policy Characteristics'!$C:$C,0))),"",INDEX('Policy Characteristics'!B:B,MATCH($C499,'Policy Characteristics'!$C:$C,0)))</f>
        <v>Electrification + Hydrogen (Med &amp; High Temp)</v>
      </c>
      <c r="C499" s="293" t="str">
        <f t="shared" si="31"/>
        <v>Fraction of Med and High Temp Industrial Heat Shifted to Other Fuels</v>
      </c>
      <c r="D499" s="299" t="s">
        <v>722</v>
      </c>
      <c r="E499" s="298" t="s">
        <v>774</v>
      </c>
      <c r="F499" t="s">
        <v>723</v>
      </c>
      <c r="G499" s="298" t="s">
        <v>775</v>
      </c>
      <c r="H499" s="20">
        <v>1240</v>
      </c>
      <c r="I499" s="295" t="s">
        <v>634</v>
      </c>
      <c r="J499" s="296" t="str">
        <f>IF(ISBLANK(INDEX('Policy Characteristics'!D:D,MATCH($C499,'Policy Characteristics'!$C:$C,0))),"",INDEX('Policy Characteristics'!D:D,MATCH($C499,'Policy Characteristics'!$C:$C,0)))</f>
        <v>Electrification + Hydrogen</v>
      </c>
      <c r="K499" s="293" t="str">
        <f>IF(ISBLANK(INDEX('Policy Characteristics'!E:E,MATCH($C499,'Policy Characteristics'!$C:$C,0))),"",INDEX('Policy Characteristics'!E:E,MATCH($C499,'Policy Characteristics'!$C:$C,0)))</f>
        <v>indst med and high temp fuel type shifting</v>
      </c>
      <c r="L499" s="237">
        <f>IF(ISBLANK(INDEX('Policy Characteristics'!F:F,MATCH($C499,'Policy Characteristics'!$C:$C,0))),"",INDEX('Policy Characteristics'!F:F,MATCH($C499,'Policy Characteristics'!$C:$C,0)))</f>
        <v>0</v>
      </c>
      <c r="M499" s="237">
        <f>IF(ISBLANK(INDEX('Policy Characteristics'!G:G,MATCH($C499,'Policy Characteristics'!$C:$C,0))),"",INDEX('Policy Characteristics'!G:G,MATCH($C499,'Policy Characteristics'!$C:$C,0)))</f>
        <v>1</v>
      </c>
      <c r="N499" s="237">
        <f>IF(ISBLANK(INDEX('Policy Characteristics'!H:H,MATCH($C499,'Policy Characteristics'!$C:$C,0))),"",INDEX('Policy Characteristics'!H:H,MATCH($C499,'Policy Characteristics'!$C:$C,0)))</f>
        <v>0.01</v>
      </c>
      <c r="O499" s="293" t="str">
        <f>IF(ISBLANK(INDEX('Policy Characteristics'!I:I,MATCH($C499,'Policy Characteristics'!$C:$C,0))),"",INDEX('Policy Characteristics'!I:I,MATCH($C499,'Policy Characteristics'!$C:$C,0)))</f>
        <v>% of fuel shifted</v>
      </c>
      <c r="P499" s="293"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499" s="293" t="str">
        <f>IF(ISBLANK(INDEX('Policy Characteristics'!K:K,MATCH($C499,'Policy Characteristics'!$C:$C,0))),"",INDEX('Policy Characteristics'!K:K,MATCH($C499,'Policy Characteristics'!$C:$C,0)))</f>
        <v>industry-ag-main.html#fuel-switching</v>
      </c>
      <c r="R499" s="293" t="str">
        <f>IF(ISBLANK(INDEX('Policy Characteristics'!L:L,MATCH($C499,'Policy Characteristics'!$C:$C,0))),"",INDEX('Policy Characteristics'!L:L,MATCH($C499,'Policy Characteristics'!$C:$C,0)))</f>
        <v>industry-elec-and-hydrogen.html</v>
      </c>
    </row>
    <row r="500" spans="1:18" x14ac:dyDescent="0.25">
      <c r="A500" s="293" t="str">
        <f>IF(ISBLANK(INDEX('Policy Characteristics'!A:A,MATCH($C500,'Policy Characteristics'!$C:$C,0))),"",INDEX('Policy Characteristics'!A:A,MATCH($C500,'Policy Characteristics'!$C:$C,0)))</f>
        <v>Industry</v>
      </c>
      <c r="B500" s="294" t="str">
        <f>IF(ISBLANK(INDEX('Policy Characteristics'!B:B,MATCH($C500,'Policy Characteristics'!$C:$C,0))),"",INDEX('Policy Characteristics'!B:B,MATCH($C500,'Policy Characteristics'!$C:$C,0)))</f>
        <v>Electrification + Hydrogen (Med &amp; High Temp)</v>
      </c>
      <c r="C500" s="293" t="str">
        <f t="shared" ref="C500:C501" si="32">C$467</f>
        <v>Fraction of Med and High Temp Industrial Heat Shifted to Other Fuels</v>
      </c>
      <c r="D500" s="299" t="s">
        <v>722</v>
      </c>
      <c r="E500" s="298" t="s">
        <v>776</v>
      </c>
      <c r="F500" t="s">
        <v>723</v>
      </c>
      <c r="G500" s="298" t="s">
        <v>777</v>
      </c>
      <c r="H500" s="20">
        <v>1241</v>
      </c>
      <c r="I500" s="295" t="s">
        <v>634</v>
      </c>
      <c r="J500" s="296" t="str">
        <f>IF(ISBLANK(INDEX('Policy Characteristics'!D:D,MATCH($C500,'Policy Characteristics'!$C:$C,0))),"",INDEX('Policy Characteristics'!D:D,MATCH($C500,'Policy Characteristics'!$C:$C,0)))</f>
        <v>Electrification + Hydrogen</v>
      </c>
      <c r="K500" s="293" t="str">
        <f>IF(ISBLANK(INDEX('Policy Characteristics'!E:E,MATCH($C500,'Policy Characteristics'!$C:$C,0))),"",INDEX('Policy Characteristics'!E:E,MATCH($C500,'Policy Characteristics'!$C:$C,0)))</f>
        <v>indst med and high temp fuel type shifting</v>
      </c>
      <c r="L500" s="237">
        <f>IF(ISBLANK(INDEX('Policy Characteristics'!F:F,MATCH($C500,'Policy Characteristics'!$C:$C,0))),"",INDEX('Policy Characteristics'!F:F,MATCH($C500,'Policy Characteristics'!$C:$C,0)))</f>
        <v>0</v>
      </c>
      <c r="M500" s="237">
        <f>IF(ISBLANK(INDEX('Policy Characteristics'!G:G,MATCH($C500,'Policy Characteristics'!$C:$C,0))),"",INDEX('Policy Characteristics'!G:G,MATCH($C500,'Policy Characteristics'!$C:$C,0)))</f>
        <v>1</v>
      </c>
      <c r="N500" s="237">
        <f>IF(ISBLANK(INDEX('Policy Characteristics'!H:H,MATCH($C500,'Policy Characteristics'!$C:$C,0))),"",INDEX('Policy Characteristics'!H:H,MATCH($C500,'Policy Characteristics'!$C:$C,0)))</f>
        <v>0.01</v>
      </c>
      <c r="O500" s="293" t="str">
        <f>IF(ISBLANK(INDEX('Policy Characteristics'!I:I,MATCH($C500,'Policy Characteristics'!$C:$C,0))),"",INDEX('Policy Characteristics'!I:I,MATCH($C500,'Policy Characteristics'!$C:$C,0)))</f>
        <v>% of fuel shifted</v>
      </c>
      <c r="P500" s="293"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0" s="293" t="str">
        <f>IF(ISBLANK(INDEX('Policy Characteristics'!K:K,MATCH($C500,'Policy Characteristics'!$C:$C,0))),"",INDEX('Policy Characteristics'!K:K,MATCH($C500,'Policy Characteristics'!$C:$C,0)))</f>
        <v>industry-ag-main.html#fuel-switching</v>
      </c>
      <c r="R500" s="293" t="str">
        <f>IF(ISBLANK(INDEX('Policy Characteristics'!L:L,MATCH($C500,'Policy Characteristics'!$C:$C,0))),"",INDEX('Policy Characteristics'!L:L,MATCH($C500,'Policy Characteristics'!$C:$C,0)))</f>
        <v>industry-elec-and-hydrogen.html</v>
      </c>
    </row>
    <row r="501" spans="1:18" x14ac:dyDescent="0.25">
      <c r="A501" s="293" t="str">
        <f>IF(ISBLANK(INDEX('Policy Characteristics'!A:A,MATCH($C501,'Policy Characteristics'!$C:$C,0))),"",INDEX('Policy Characteristics'!A:A,MATCH($C501,'Policy Characteristics'!$C:$C,0)))</f>
        <v>Industry</v>
      </c>
      <c r="B501" s="294" t="str">
        <f>IF(ISBLANK(INDEX('Policy Characteristics'!B:B,MATCH($C501,'Policy Characteristics'!$C:$C,0))),"",INDEX('Policy Characteristics'!B:B,MATCH($C501,'Policy Characteristics'!$C:$C,0)))</f>
        <v>Electrification + Hydrogen (Med &amp; High Temp)</v>
      </c>
      <c r="C501" s="293" t="str">
        <f t="shared" si="32"/>
        <v>Fraction of Med and High Temp Industrial Heat Shifted to Other Fuels</v>
      </c>
      <c r="D501" s="299" t="s">
        <v>722</v>
      </c>
      <c r="E501" s="298" t="s">
        <v>778</v>
      </c>
      <c r="F501" t="s">
        <v>723</v>
      </c>
      <c r="G501" s="298" t="s">
        <v>779</v>
      </c>
      <c r="H501" s="20">
        <v>1242</v>
      </c>
      <c r="I501" s="295" t="s">
        <v>634</v>
      </c>
      <c r="J501" s="296" t="str">
        <f>IF(ISBLANK(INDEX('Policy Characteristics'!D:D,MATCH($C501,'Policy Characteristics'!$C:$C,0))),"",INDEX('Policy Characteristics'!D:D,MATCH($C501,'Policy Characteristics'!$C:$C,0)))</f>
        <v>Electrification + Hydrogen</v>
      </c>
      <c r="K501" s="293" t="str">
        <f>IF(ISBLANK(INDEX('Policy Characteristics'!E:E,MATCH($C501,'Policy Characteristics'!$C:$C,0))),"",INDEX('Policy Characteristics'!E:E,MATCH($C501,'Policy Characteristics'!$C:$C,0)))</f>
        <v>indst med and high temp fuel type shifting</v>
      </c>
      <c r="L501" s="237">
        <f>IF(ISBLANK(INDEX('Policy Characteristics'!F:F,MATCH($C501,'Policy Characteristics'!$C:$C,0))),"",INDEX('Policy Characteristics'!F:F,MATCH($C501,'Policy Characteristics'!$C:$C,0)))</f>
        <v>0</v>
      </c>
      <c r="M501" s="237">
        <f>IF(ISBLANK(INDEX('Policy Characteristics'!G:G,MATCH($C501,'Policy Characteristics'!$C:$C,0))),"",INDEX('Policy Characteristics'!G:G,MATCH($C501,'Policy Characteristics'!$C:$C,0)))</f>
        <v>1</v>
      </c>
      <c r="N501" s="237">
        <f>IF(ISBLANK(INDEX('Policy Characteristics'!H:H,MATCH($C501,'Policy Characteristics'!$C:$C,0))),"",INDEX('Policy Characteristics'!H:H,MATCH($C501,'Policy Characteristics'!$C:$C,0)))</f>
        <v>0.01</v>
      </c>
      <c r="O501" s="293" t="str">
        <f>IF(ISBLANK(INDEX('Policy Characteristics'!I:I,MATCH($C501,'Policy Characteristics'!$C:$C,0))),"",INDEX('Policy Characteristics'!I:I,MATCH($C501,'Policy Characteristics'!$C:$C,0)))</f>
        <v>% of fuel shifted</v>
      </c>
      <c r="P501" s="293"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1" s="293" t="str">
        <f>IF(ISBLANK(INDEX('Policy Characteristics'!K:K,MATCH($C501,'Policy Characteristics'!$C:$C,0))),"",INDEX('Policy Characteristics'!K:K,MATCH($C501,'Policy Characteristics'!$C:$C,0)))</f>
        <v>industry-ag-main.html#fuel-switching</v>
      </c>
      <c r="R501" s="293" t="str">
        <f>IF(ISBLANK(INDEX('Policy Characteristics'!L:L,MATCH($C501,'Policy Characteristics'!$C:$C,0))),"",INDEX('Policy Characteristics'!L:L,MATCH($C501,'Policy Characteristics'!$C:$C,0)))</f>
        <v>industry-elec-and-hydrogen.html</v>
      </c>
    </row>
    <row r="502" spans="1:18" x14ac:dyDescent="0.25">
      <c r="A502" s="293" t="str">
        <f>IF(ISBLANK(INDEX('Policy Characteristics'!A:A,MATCH($C502,'Policy Characteristics'!$C:$C,0))),"",INDEX('Policy Characteristics'!A:A,MATCH($C502,'Policy Characteristics'!$C:$C,0)))</f>
        <v>Industry</v>
      </c>
      <c r="B502" s="294" t="str">
        <f>IF(ISBLANK(INDEX('Policy Characteristics'!B:B,MATCH($C502,'Policy Characteristics'!$C:$C,0))),"",INDEX('Policy Characteristics'!B:B,MATCH($C502,'Policy Characteristics'!$C:$C,0)))</f>
        <v>Electrification + Hydrogen (Med &amp; High Temp)</v>
      </c>
      <c r="C502" s="293" t="str">
        <f t="shared" ref="C502:C547" si="33">C$467</f>
        <v>Fraction of Med and High Temp Industrial Heat Shifted to Other Fuels</v>
      </c>
      <c r="D502" s="299" t="s">
        <v>722</v>
      </c>
      <c r="E502" s="298" t="s">
        <v>780</v>
      </c>
      <c r="F502" t="s">
        <v>723</v>
      </c>
      <c r="G502" s="298" t="s">
        <v>781</v>
      </c>
      <c r="H502" s="20">
        <v>1243</v>
      </c>
      <c r="I502" s="295" t="s">
        <v>634</v>
      </c>
      <c r="J502" s="296" t="str">
        <f>IF(ISBLANK(INDEX('Policy Characteristics'!D:D,MATCH($C502,'Policy Characteristics'!$C:$C,0))),"",INDEX('Policy Characteristics'!D:D,MATCH($C502,'Policy Characteristics'!$C:$C,0)))</f>
        <v>Electrification + Hydrogen</v>
      </c>
      <c r="K502" s="293" t="str">
        <f>IF(ISBLANK(INDEX('Policy Characteristics'!E:E,MATCH($C502,'Policy Characteristics'!$C:$C,0))),"",INDEX('Policy Characteristics'!E:E,MATCH($C502,'Policy Characteristics'!$C:$C,0)))</f>
        <v>indst med and high temp fuel type shifting</v>
      </c>
      <c r="L502" s="237">
        <f>IF(ISBLANK(INDEX('Policy Characteristics'!F:F,MATCH($C502,'Policy Characteristics'!$C:$C,0))),"",INDEX('Policy Characteristics'!F:F,MATCH($C502,'Policy Characteristics'!$C:$C,0)))</f>
        <v>0</v>
      </c>
      <c r="M502" s="237">
        <f>IF(ISBLANK(INDEX('Policy Characteristics'!G:G,MATCH($C502,'Policy Characteristics'!$C:$C,0))),"",INDEX('Policy Characteristics'!G:G,MATCH($C502,'Policy Characteristics'!$C:$C,0)))</f>
        <v>1</v>
      </c>
      <c r="N502" s="237">
        <f>IF(ISBLANK(INDEX('Policy Characteristics'!H:H,MATCH($C502,'Policy Characteristics'!$C:$C,0))),"",INDEX('Policy Characteristics'!H:H,MATCH($C502,'Policy Characteristics'!$C:$C,0)))</f>
        <v>0.01</v>
      </c>
      <c r="O502" s="293" t="str">
        <f>IF(ISBLANK(INDEX('Policy Characteristics'!I:I,MATCH($C502,'Policy Characteristics'!$C:$C,0))),"",INDEX('Policy Characteristics'!I:I,MATCH($C502,'Policy Characteristics'!$C:$C,0)))</f>
        <v>% of fuel shifted</v>
      </c>
      <c r="P502" s="293"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2" s="293" t="str">
        <f>IF(ISBLANK(INDEX('Policy Characteristics'!K:K,MATCH($C502,'Policy Characteristics'!$C:$C,0))),"",INDEX('Policy Characteristics'!K:K,MATCH($C502,'Policy Characteristics'!$C:$C,0)))</f>
        <v>industry-ag-main.html#fuel-switching</v>
      </c>
      <c r="R502" s="293" t="str">
        <f>IF(ISBLANK(INDEX('Policy Characteristics'!L:L,MATCH($C502,'Policy Characteristics'!$C:$C,0))),"",INDEX('Policy Characteristics'!L:L,MATCH($C502,'Policy Characteristics'!$C:$C,0)))</f>
        <v>industry-elec-and-hydrogen.html</v>
      </c>
    </row>
    <row r="503" spans="1:18" x14ac:dyDescent="0.25">
      <c r="A503" s="293" t="str">
        <f>IF(ISBLANK(INDEX('Policy Characteristics'!A:A,MATCH($C503,'Policy Characteristics'!$C:$C,0))),"",INDEX('Policy Characteristics'!A:A,MATCH($C503,'Policy Characteristics'!$C:$C,0)))</f>
        <v>Industry</v>
      </c>
      <c r="B503" s="294" t="str">
        <f>IF(ISBLANK(INDEX('Policy Characteristics'!B:B,MATCH($C503,'Policy Characteristics'!$C:$C,0))),"",INDEX('Policy Characteristics'!B:B,MATCH($C503,'Policy Characteristics'!$C:$C,0)))</f>
        <v>Electrification + Hydrogen (Med &amp; High Temp)</v>
      </c>
      <c r="C503" s="293" t="str">
        <f t="shared" si="33"/>
        <v>Fraction of Med and High Temp Industrial Heat Shifted to Other Fuels</v>
      </c>
      <c r="D503" s="299" t="s">
        <v>722</v>
      </c>
      <c r="E503" s="298" t="s">
        <v>782</v>
      </c>
      <c r="F503" t="s">
        <v>723</v>
      </c>
      <c r="G503" s="298" t="s">
        <v>783</v>
      </c>
      <c r="H503" s="20">
        <v>1244</v>
      </c>
      <c r="I503" s="295" t="s">
        <v>634</v>
      </c>
      <c r="J503" s="296" t="str">
        <f>IF(ISBLANK(INDEX('Policy Characteristics'!D:D,MATCH($C503,'Policy Characteristics'!$C:$C,0))),"",INDEX('Policy Characteristics'!D:D,MATCH($C503,'Policy Characteristics'!$C:$C,0)))</f>
        <v>Electrification + Hydrogen</v>
      </c>
      <c r="K503" s="293" t="str">
        <f>IF(ISBLANK(INDEX('Policy Characteristics'!E:E,MATCH($C503,'Policy Characteristics'!$C:$C,0))),"",INDEX('Policy Characteristics'!E:E,MATCH($C503,'Policy Characteristics'!$C:$C,0)))</f>
        <v>indst med and high temp fuel type shifting</v>
      </c>
      <c r="L503" s="237">
        <f>IF(ISBLANK(INDEX('Policy Characteristics'!F:F,MATCH($C503,'Policy Characteristics'!$C:$C,0))),"",INDEX('Policy Characteristics'!F:F,MATCH($C503,'Policy Characteristics'!$C:$C,0)))</f>
        <v>0</v>
      </c>
      <c r="M503" s="237">
        <f>IF(ISBLANK(INDEX('Policy Characteristics'!G:G,MATCH($C503,'Policy Characteristics'!$C:$C,0))),"",INDEX('Policy Characteristics'!G:G,MATCH($C503,'Policy Characteristics'!$C:$C,0)))</f>
        <v>1</v>
      </c>
      <c r="N503" s="237">
        <f>IF(ISBLANK(INDEX('Policy Characteristics'!H:H,MATCH($C503,'Policy Characteristics'!$C:$C,0))),"",INDEX('Policy Characteristics'!H:H,MATCH($C503,'Policy Characteristics'!$C:$C,0)))</f>
        <v>0.01</v>
      </c>
      <c r="O503" s="293" t="str">
        <f>IF(ISBLANK(INDEX('Policy Characteristics'!I:I,MATCH($C503,'Policy Characteristics'!$C:$C,0))),"",INDEX('Policy Characteristics'!I:I,MATCH($C503,'Policy Characteristics'!$C:$C,0)))</f>
        <v>% of fuel shifted</v>
      </c>
      <c r="P503" s="293"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3" s="293" t="str">
        <f>IF(ISBLANK(INDEX('Policy Characteristics'!K:K,MATCH($C503,'Policy Characteristics'!$C:$C,0))),"",INDEX('Policy Characteristics'!K:K,MATCH($C503,'Policy Characteristics'!$C:$C,0)))</f>
        <v>industry-ag-main.html#fuel-switching</v>
      </c>
      <c r="R503" s="293" t="str">
        <f>IF(ISBLANK(INDEX('Policy Characteristics'!L:L,MATCH($C503,'Policy Characteristics'!$C:$C,0))),"",INDEX('Policy Characteristics'!L:L,MATCH($C503,'Policy Characteristics'!$C:$C,0)))</f>
        <v>industry-elec-and-hydrogen.html</v>
      </c>
    </row>
    <row r="504" spans="1:18" x14ac:dyDescent="0.25">
      <c r="A504" s="293" t="str">
        <f>IF(ISBLANK(INDEX('Policy Characteristics'!A:A,MATCH($C504,'Policy Characteristics'!$C:$C,0))),"",INDEX('Policy Characteristics'!A:A,MATCH($C504,'Policy Characteristics'!$C:$C,0)))</f>
        <v>Industry</v>
      </c>
      <c r="B504" s="294" t="str">
        <f>IF(ISBLANK(INDEX('Policy Characteristics'!B:B,MATCH($C504,'Policy Characteristics'!$C:$C,0))),"",INDEX('Policy Characteristics'!B:B,MATCH($C504,'Policy Characteristics'!$C:$C,0)))</f>
        <v>Electrification + Hydrogen (Med &amp; High Temp)</v>
      </c>
      <c r="C504" s="293" t="str">
        <f t="shared" si="33"/>
        <v>Fraction of Med and High Temp Industrial Heat Shifted to Other Fuels</v>
      </c>
      <c r="D504" s="299" t="s">
        <v>722</v>
      </c>
      <c r="E504" s="298" t="s">
        <v>784</v>
      </c>
      <c r="F504" t="s">
        <v>723</v>
      </c>
      <c r="G504" s="298" t="s">
        <v>785</v>
      </c>
      <c r="H504" s="20">
        <v>1245</v>
      </c>
      <c r="I504" s="295" t="s">
        <v>634</v>
      </c>
      <c r="J504" s="296" t="str">
        <f>IF(ISBLANK(INDEX('Policy Characteristics'!D:D,MATCH($C504,'Policy Characteristics'!$C:$C,0))),"",INDEX('Policy Characteristics'!D:D,MATCH($C504,'Policy Characteristics'!$C:$C,0)))</f>
        <v>Electrification + Hydrogen</v>
      </c>
      <c r="K504" s="293" t="str">
        <f>IF(ISBLANK(INDEX('Policy Characteristics'!E:E,MATCH($C504,'Policy Characteristics'!$C:$C,0))),"",INDEX('Policy Characteristics'!E:E,MATCH($C504,'Policy Characteristics'!$C:$C,0)))</f>
        <v>indst med and high temp fuel type shifting</v>
      </c>
      <c r="L504" s="237">
        <f>IF(ISBLANK(INDEX('Policy Characteristics'!F:F,MATCH($C504,'Policy Characteristics'!$C:$C,0))),"",INDEX('Policy Characteristics'!F:F,MATCH($C504,'Policy Characteristics'!$C:$C,0)))</f>
        <v>0</v>
      </c>
      <c r="M504" s="237">
        <f>IF(ISBLANK(INDEX('Policy Characteristics'!G:G,MATCH($C504,'Policy Characteristics'!$C:$C,0))),"",INDEX('Policy Characteristics'!G:G,MATCH($C504,'Policy Characteristics'!$C:$C,0)))</f>
        <v>1</v>
      </c>
      <c r="N504" s="237">
        <f>IF(ISBLANK(INDEX('Policy Characteristics'!H:H,MATCH($C504,'Policy Characteristics'!$C:$C,0))),"",INDEX('Policy Characteristics'!H:H,MATCH($C504,'Policy Characteristics'!$C:$C,0)))</f>
        <v>0.01</v>
      </c>
      <c r="O504" s="293" t="str">
        <f>IF(ISBLANK(INDEX('Policy Characteristics'!I:I,MATCH($C504,'Policy Characteristics'!$C:$C,0))),"",INDEX('Policy Characteristics'!I:I,MATCH($C504,'Policy Characteristics'!$C:$C,0)))</f>
        <v>% of fuel shifted</v>
      </c>
      <c r="P504" s="293"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4" s="293" t="str">
        <f>IF(ISBLANK(INDEX('Policy Characteristics'!K:K,MATCH($C504,'Policy Characteristics'!$C:$C,0))),"",INDEX('Policy Characteristics'!K:K,MATCH($C504,'Policy Characteristics'!$C:$C,0)))</f>
        <v>industry-ag-main.html#fuel-switching</v>
      </c>
      <c r="R504" s="293" t="str">
        <f>IF(ISBLANK(INDEX('Policy Characteristics'!L:L,MATCH($C504,'Policy Characteristics'!$C:$C,0))),"",INDEX('Policy Characteristics'!L:L,MATCH($C504,'Policy Characteristics'!$C:$C,0)))</f>
        <v>industry-elec-and-hydrogen.html</v>
      </c>
    </row>
    <row r="505" spans="1:18" x14ac:dyDescent="0.25">
      <c r="A505" s="293" t="str">
        <f>IF(ISBLANK(INDEX('Policy Characteristics'!A:A,MATCH($C505,'Policy Characteristics'!$C:$C,0))),"",INDEX('Policy Characteristics'!A:A,MATCH($C505,'Policy Characteristics'!$C:$C,0)))</f>
        <v>Industry</v>
      </c>
      <c r="B505" s="294" t="str">
        <f>IF(ISBLANK(INDEX('Policy Characteristics'!B:B,MATCH($C505,'Policy Characteristics'!$C:$C,0))),"",INDEX('Policy Characteristics'!B:B,MATCH($C505,'Policy Characteristics'!$C:$C,0)))</f>
        <v>Electrification + Hydrogen (Med &amp; High Temp)</v>
      </c>
      <c r="C505" s="293" t="str">
        <f t="shared" si="33"/>
        <v>Fraction of Med and High Temp Industrial Heat Shifted to Other Fuels</v>
      </c>
      <c r="D505" s="299" t="s">
        <v>722</v>
      </c>
      <c r="E505" s="298" t="s">
        <v>786</v>
      </c>
      <c r="F505" t="s">
        <v>723</v>
      </c>
      <c r="G505" s="298" t="s">
        <v>787</v>
      </c>
      <c r="H505" s="20">
        <v>1246</v>
      </c>
      <c r="I505" s="295" t="s">
        <v>634</v>
      </c>
      <c r="J505" s="296" t="str">
        <f>IF(ISBLANK(INDEX('Policy Characteristics'!D:D,MATCH($C505,'Policy Characteristics'!$C:$C,0))),"",INDEX('Policy Characteristics'!D:D,MATCH($C505,'Policy Characteristics'!$C:$C,0)))</f>
        <v>Electrification + Hydrogen</v>
      </c>
      <c r="K505" s="293" t="str">
        <f>IF(ISBLANK(INDEX('Policy Characteristics'!E:E,MATCH($C505,'Policy Characteristics'!$C:$C,0))),"",INDEX('Policy Characteristics'!E:E,MATCH($C505,'Policy Characteristics'!$C:$C,0)))</f>
        <v>indst med and high temp fuel type shifting</v>
      </c>
      <c r="L505" s="237">
        <f>IF(ISBLANK(INDEX('Policy Characteristics'!F:F,MATCH($C505,'Policy Characteristics'!$C:$C,0))),"",INDEX('Policy Characteristics'!F:F,MATCH($C505,'Policy Characteristics'!$C:$C,0)))</f>
        <v>0</v>
      </c>
      <c r="M505" s="237">
        <f>IF(ISBLANK(INDEX('Policy Characteristics'!G:G,MATCH($C505,'Policy Characteristics'!$C:$C,0))),"",INDEX('Policy Characteristics'!G:G,MATCH($C505,'Policy Characteristics'!$C:$C,0)))</f>
        <v>1</v>
      </c>
      <c r="N505" s="237">
        <f>IF(ISBLANK(INDEX('Policy Characteristics'!H:H,MATCH($C505,'Policy Characteristics'!$C:$C,0))),"",INDEX('Policy Characteristics'!H:H,MATCH($C505,'Policy Characteristics'!$C:$C,0)))</f>
        <v>0.01</v>
      </c>
      <c r="O505" s="293" t="str">
        <f>IF(ISBLANK(INDEX('Policy Characteristics'!I:I,MATCH($C505,'Policy Characteristics'!$C:$C,0))),"",INDEX('Policy Characteristics'!I:I,MATCH($C505,'Policy Characteristics'!$C:$C,0)))</f>
        <v>% of fuel shifted</v>
      </c>
      <c r="P505" s="293"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5" s="293" t="str">
        <f>IF(ISBLANK(INDEX('Policy Characteristics'!K:K,MATCH($C505,'Policy Characteristics'!$C:$C,0))),"",INDEX('Policy Characteristics'!K:K,MATCH($C505,'Policy Characteristics'!$C:$C,0)))</f>
        <v>industry-ag-main.html#fuel-switching</v>
      </c>
      <c r="R505" s="293" t="str">
        <f>IF(ISBLANK(INDEX('Policy Characteristics'!L:L,MATCH($C505,'Policy Characteristics'!$C:$C,0))),"",INDEX('Policy Characteristics'!L:L,MATCH($C505,'Policy Characteristics'!$C:$C,0)))</f>
        <v>industry-elec-and-hydrogen.html</v>
      </c>
    </row>
    <row r="506" spans="1:18" x14ac:dyDescent="0.25">
      <c r="A506" s="293" t="str">
        <f>IF(ISBLANK(INDEX('Policy Characteristics'!A:A,MATCH($C506,'Policy Characteristics'!$C:$C,0))),"",INDEX('Policy Characteristics'!A:A,MATCH($C506,'Policy Characteristics'!$C:$C,0)))</f>
        <v>Industry</v>
      </c>
      <c r="B506" s="294" t="str">
        <f>IF(ISBLANK(INDEX('Policy Characteristics'!B:B,MATCH($C506,'Policy Characteristics'!$C:$C,0))),"",INDEX('Policy Characteristics'!B:B,MATCH($C506,'Policy Characteristics'!$C:$C,0)))</f>
        <v>Electrification + Hydrogen (Med &amp; High Temp)</v>
      </c>
      <c r="C506" s="293" t="str">
        <f t="shared" si="33"/>
        <v>Fraction of Med and High Temp Industrial Heat Shifted to Other Fuels</v>
      </c>
      <c r="D506" s="299" t="s">
        <v>722</v>
      </c>
      <c r="E506" s="298" t="s">
        <v>788</v>
      </c>
      <c r="F506" t="s">
        <v>723</v>
      </c>
      <c r="G506" s="298" t="s">
        <v>789</v>
      </c>
      <c r="H506" s="20">
        <v>1247</v>
      </c>
      <c r="I506" s="295" t="s">
        <v>624</v>
      </c>
      <c r="J506" s="296" t="str">
        <f>IF(ISBLANK(INDEX('Policy Characteristics'!D:D,MATCH($C506,'Policy Characteristics'!$C:$C,0))),"",INDEX('Policy Characteristics'!D:D,MATCH($C506,'Policy Characteristics'!$C:$C,0)))</f>
        <v>Electrification + Hydrogen</v>
      </c>
      <c r="K506" s="293" t="str">
        <f>IF(ISBLANK(INDEX('Policy Characteristics'!E:E,MATCH($C506,'Policy Characteristics'!$C:$C,0))),"",INDEX('Policy Characteristics'!E:E,MATCH($C506,'Policy Characteristics'!$C:$C,0)))</f>
        <v>indst med and high temp fuel type shifting</v>
      </c>
      <c r="L506" s="237">
        <f>IF(ISBLANK(INDEX('Policy Characteristics'!F:F,MATCH($C506,'Policy Characteristics'!$C:$C,0))),"",INDEX('Policy Characteristics'!F:F,MATCH($C506,'Policy Characteristics'!$C:$C,0)))</f>
        <v>0</v>
      </c>
      <c r="M506" s="237">
        <f>IF(ISBLANK(INDEX('Policy Characteristics'!G:G,MATCH($C506,'Policy Characteristics'!$C:$C,0))),"",INDEX('Policy Characteristics'!G:G,MATCH($C506,'Policy Characteristics'!$C:$C,0)))</f>
        <v>1</v>
      </c>
      <c r="N506" s="237">
        <f>IF(ISBLANK(INDEX('Policy Characteristics'!H:H,MATCH($C506,'Policy Characteristics'!$C:$C,0))),"",INDEX('Policy Characteristics'!H:H,MATCH($C506,'Policy Characteristics'!$C:$C,0)))</f>
        <v>0.01</v>
      </c>
      <c r="O506" s="293" t="str">
        <f>IF(ISBLANK(INDEX('Policy Characteristics'!I:I,MATCH($C506,'Policy Characteristics'!$C:$C,0))),"",INDEX('Policy Characteristics'!I:I,MATCH($C506,'Policy Characteristics'!$C:$C,0)))</f>
        <v>% of fuel shifted</v>
      </c>
      <c r="P506" s="293"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6" s="293" t="str">
        <f>IF(ISBLANK(INDEX('Policy Characteristics'!K:K,MATCH($C506,'Policy Characteristics'!$C:$C,0))),"",INDEX('Policy Characteristics'!K:K,MATCH($C506,'Policy Characteristics'!$C:$C,0)))</f>
        <v>industry-ag-main.html#fuel-switching</v>
      </c>
      <c r="R506" s="293" t="str">
        <f>IF(ISBLANK(INDEX('Policy Characteristics'!L:L,MATCH($C506,'Policy Characteristics'!$C:$C,0))),"",INDEX('Policy Characteristics'!L:L,MATCH($C506,'Policy Characteristics'!$C:$C,0)))</f>
        <v>industry-elec-and-hydrogen.html</v>
      </c>
    </row>
    <row r="507" spans="1:18" x14ac:dyDescent="0.25">
      <c r="A507" s="293" t="str">
        <f>IF(ISBLANK(INDEX('Policy Characteristics'!A:A,MATCH($C507,'Policy Characteristics'!$C:$C,0))),"",INDEX('Policy Characteristics'!A:A,MATCH($C507,'Policy Characteristics'!$C:$C,0)))</f>
        <v>Industry</v>
      </c>
      <c r="B507" s="294" t="str">
        <f>IF(ISBLANK(INDEX('Policy Characteristics'!B:B,MATCH($C507,'Policy Characteristics'!$C:$C,0))),"",INDEX('Policy Characteristics'!B:B,MATCH($C507,'Policy Characteristics'!$C:$C,0)))</f>
        <v>Electrification + Hydrogen (Med &amp; High Temp)</v>
      </c>
      <c r="C507" s="293" t="str">
        <f t="shared" si="33"/>
        <v>Fraction of Med and High Temp Industrial Heat Shifted to Other Fuels</v>
      </c>
      <c r="D507" s="299" t="s">
        <v>724</v>
      </c>
      <c r="E507" s="298" t="s">
        <v>770</v>
      </c>
      <c r="F507" t="s">
        <v>725</v>
      </c>
      <c r="G507" s="298" t="s">
        <v>771</v>
      </c>
      <c r="H507" s="20">
        <v>1248</v>
      </c>
      <c r="I507" s="295" t="s">
        <v>624</v>
      </c>
      <c r="J507" s="296" t="str">
        <f>IF(ISBLANK(INDEX('Policy Characteristics'!D:D,MATCH($C507,'Policy Characteristics'!$C:$C,0))),"",INDEX('Policy Characteristics'!D:D,MATCH($C507,'Policy Characteristics'!$C:$C,0)))</f>
        <v>Electrification + Hydrogen</v>
      </c>
      <c r="K507" s="293" t="str">
        <f>IF(ISBLANK(INDEX('Policy Characteristics'!E:E,MATCH($C507,'Policy Characteristics'!$C:$C,0))),"",INDEX('Policy Characteristics'!E:E,MATCH($C507,'Policy Characteristics'!$C:$C,0)))</f>
        <v>indst med and high temp fuel type shifting</v>
      </c>
      <c r="L507" s="237">
        <f>IF(ISBLANK(INDEX('Policy Characteristics'!F:F,MATCH($C507,'Policy Characteristics'!$C:$C,0))),"",INDEX('Policy Characteristics'!F:F,MATCH($C507,'Policy Characteristics'!$C:$C,0)))</f>
        <v>0</v>
      </c>
      <c r="M507" s="237">
        <f>IF(ISBLANK(INDEX('Policy Characteristics'!G:G,MATCH($C507,'Policy Characteristics'!$C:$C,0))),"",INDEX('Policy Characteristics'!G:G,MATCH($C507,'Policy Characteristics'!$C:$C,0)))</f>
        <v>1</v>
      </c>
      <c r="N507" s="237">
        <f>IF(ISBLANK(INDEX('Policy Characteristics'!H:H,MATCH($C507,'Policy Characteristics'!$C:$C,0))),"",INDEX('Policy Characteristics'!H:H,MATCH($C507,'Policy Characteristics'!$C:$C,0)))</f>
        <v>0.01</v>
      </c>
      <c r="O507" s="293" t="str">
        <f>IF(ISBLANK(INDEX('Policy Characteristics'!I:I,MATCH($C507,'Policy Characteristics'!$C:$C,0))),"",INDEX('Policy Characteristics'!I:I,MATCH($C507,'Policy Characteristics'!$C:$C,0)))</f>
        <v>% of fuel shifted</v>
      </c>
      <c r="P507" s="293"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7" s="293" t="str">
        <f>IF(ISBLANK(INDEX('Policy Characteristics'!K:K,MATCH($C507,'Policy Characteristics'!$C:$C,0))),"",INDEX('Policy Characteristics'!K:K,MATCH($C507,'Policy Characteristics'!$C:$C,0)))</f>
        <v>industry-ag-main.html#fuel-switching</v>
      </c>
      <c r="R507" s="293" t="str">
        <f>IF(ISBLANK(INDEX('Policy Characteristics'!L:L,MATCH($C507,'Policy Characteristics'!$C:$C,0))),"",INDEX('Policy Characteristics'!L:L,MATCH($C507,'Policy Characteristics'!$C:$C,0)))</f>
        <v>industry-elec-and-hydrogen.html</v>
      </c>
    </row>
    <row r="508" spans="1:18" x14ac:dyDescent="0.25">
      <c r="A508" s="293" t="str">
        <f>IF(ISBLANK(INDEX('Policy Characteristics'!A:A,MATCH($C508,'Policy Characteristics'!$C:$C,0))),"",INDEX('Policy Characteristics'!A:A,MATCH($C508,'Policy Characteristics'!$C:$C,0)))</f>
        <v>Industry</v>
      </c>
      <c r="B508" s="294" t="str">
        <f>IF(ISBLANK(INDEX('Policy Characteristics'!B:B,MATCH($C508,'Policy Characteristics'!$C:$C,0))),"",INDEX('Policy Characteristics'!B:B,MATCH($C508,'Policy Characteristics'!$C:$C,0)))</f>
        <v>Electrification + Hydrogen (Med &amp; High Temp)</v>
      </c>
      <c r="C508" s="293" t="str">
        <f t="shared" si="33"/>
        <v>Fraction of Med and High Temp Industrial Heat Shifted to Other Fuels</v>
      </c>
      <c r="D508" s="299" t="s">
        <v>724</v>
      </c>
      <c r="E508" s="298" t="s">
        <v>772</v>
      </c>
      <c r="F508" t="s">
        <v>725</v>
      </c>
      <c r="G508" s="298" t="s">
        <v>773</v>
      </c>
      <c r="H508" s="20">
        <v>1249</v>
      </c>
      <c r="I508" s="295" t="s">
        <v>634</v>
      </c>
      <c r="J508" s="296" t="str">
        <f>IF(ISBLANK(INDEX('Policy Characteristics'!D:D,MATCH($C508,'Policy Characteristics'!$C:$C,0))),"",INDEX('Policy Characteristics'!D:D,MATCH($C508,'Policy Characteristics'!$C:$C,0)))</f>
        <v>Electrification + Hydrogen</v>
      </c>
      <c r="K508" s="293" t="str">
        <f>IF(ISBLANK(INDEX('Policy Characteristics'!E:E,MATCH($C508,'Policy Characteristics'!$C:$C,0))),"",INDEX('Policy Characteristics'!E:E,MATCH($C508,'Policy Characteristics'!$C:$C,0)))</f>
        <v>indst med and high temp fuel type shifting</v>
      </c>
      <c r="L508" s="237">
        <f>IF(ISBLANK(INDEX('Policy Characteristics'!F:F,MATCH($C508,'Policy Characteristics'!$C:$C,0))),"",INDEX('Policy Characteristics'!F:F,MATCH($C508,'Policy Characteristics'!$C:$C,0)))</f>
        <v>0</v>
      </c>
      <c r="M508" s="237">
        <f>IF(ISBLANK(INDEX('Policy Characteristics'!G:G,MATCH($C508,'Policy Characteristics'!$C:$C,0))),"",INDEX('Policy Characteristics'!G:G,MATCH($C508,'Policy Characteristics'!$C:$C,0)))</f>
        <v>1</v>
      </c>
      <c r="N508" s="237">
        <f>IF(ISBLANK(INDEX('Policy Characteristics'!H:H,MATCH($C508,'Policy Characteristics'!$C:$C,0))),"",INDEX('Policy Characteristics'!H:H,MATCH($C508,'Policy Characteristics'!$C:$C,0)))</f>
        <v>0.01</v>
      </c>
      <c r="O508" s="293" t="str">
        <f>IF(ISBLANK(INDEX('Policy Characteristics'!I:I,MATCH($C508,'Policy Characteristics'!$C:$C,0))),"",INDEX('Policy Characteristics'!I:I,MATCH($C508,'Policy Characteristics'!$C:$C,0)))</f>
        <v>% of fuel shifted</v>
      </c>
      <c r="P508" s="293"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8" s="293" t="str">
        <f>IF(ISBLANK(INDEX('Policy Characteristics'!K:K,MATCH($C508,'Policy Characteristics'!$C:$C,0))),"",INDEX('Policy Characteristics'!K:K,MATCH($C508,'Policy Characteristics'!$C:$C,0)))</f>
        <v>industry-ag-main.html#fuel-switching</v>
      </c>
      <c r="R508" s="293" t="str">
        <f>IF(ISBLANK(INDEX('Policy Characteristics'!L:L,MATCH($C508,'Policy Characteristics'!$C:$C,0))),"",INDEX('Policy Characteristics'!L:L,MATCH($C508,'Policy Characteristics'!$C:$C,0)))</f>
        <v>industry-elec-and-hydrogen.html</v>
      </c>
    </row>
    <row r="509" spans="1:18" x14ac:dyDescent="0.25">
      <c r="A509" s="293" t="str">
        <f>IF(ISBLANK(INDEX('Policy Characteristics'!A:A,MATCH($C509,'Policy Characteristics'!$C:$C,0))),"",INDEX('Policy Characteristics'!A:A,MATCH($C509,'Policy Characteristics'!$C:$C,0)))</f>
        <v>Industry</v>
      </c>
      <c r="B509" s="294" t="str">
        <f>IF(ISBLANK(INDEX('Policy Characteristics'!B:B,MATCH($C509,'Policy Characteristics'!$C:$C,0))),"",INDEX('Policy Characteristics'!B:B,MATCH($C509,'Policy Characteristics'!$C:$C,0)))</f>
        <v>Electrification + Hydrogen (Med &amp; High Temp)</v>
      </c>
      <c r="C509" s="293" t="str">
        <f t="shared" si="33"/>
        <v>Fraction of Med and High Temp Industrial Heat Shifted to Other Fuels</v>
      </c>
      <c r="D509" s="299" t="s">
        <v>724</v>
      </c>
      <c r="E509" s="298" t="s">
        <v>774</v>
      </c>
      <c r="F509" t="s">
        <v>725</v>
      </c>
      <c r="G509" s="298" t="s">
        <v>775</v>
      </c>
      <c r="H509" s="20">
        <v>1250</v>
      </c>
      <c r="I509" s="295" t="s">
        <v>634</v>
      </c>
      <c r="J509" s="296" t="str">
        <f>IF(ISBLANK(INDEX('Policy Characteristics'!D:D,MATCH($C509,'Policy Characteristics'!$C:$C,0))),"",INDEX('Policy Characteristics'!D:D,MATCH($C509,'Policy Characteristics'!$C:$C,0)))</f>
        <v>Electrification + Hydrogen</v>
      </c>
      <c r="K509" s="293" t="str">
        <f>IF(ISBLANK(INDEX('Policy Characteristics'!E:E,MATCH($C509,'Policy Characteristics'!$C:$C,0))),"",INDEX('Policy Characteristics'!E:E,MATCH($C509,'Policy Characteristics'!$C:$C,0)))</f>
        <v>indst med and high temp fuel type shifting</v>
      </c>
      <c r="L509" s="237">
        <f>IF(ISBLANK(INDEX('Policy Characteristics'!F:F,MATCH($C509,'Policy Characteristics'!$C:$C,0))),"",INDEX('Policy Characteristics'!F:F,MATCH($C509,'Policy Characteristics'!$C:$C,0)))</f>
        <v>0</v>
      </c>
      <c r="M509" s="237">
        <f>IF(ISBLANK(INDEX('Policy Characteristics'!G:G,MATCH($C509,'Policy Characteristics'!$C:$C,0))),"",INDEX('Policy Characteristics'!G:G,MATCH($C509,'Policy Characteristics'!$C:$C,0)))</f>
        <v>1</v>
      </c>
      <c r="N509" s="237">
        <f>IF(ISBLANK(INDEX('Policy Characteristics'!H:H,MATCH($C509,'Policy Characteristics'!$C:$C,0))),"",INDEX('Policy Characteristics'!H:H,MATCH($C509,'Policy Characteristics'!$C:$C,0)))</f>
        <v>0.01</v>
      </c>
      <c r="O509" s="293" t="str">
        <f>IF(ISBLANK(INDEX('Policy Characteristics'!I:I,MATCH($C509,'Policy Characteristics'!$C:$C,0))),"",INDEX('Policy Characteristics'!I:I,MATCH($C509,'Policy Characteristics'!$C:$C,0)))</f>
        <v>% of fuel shifted</v>
      </c>
      <c r="P509" s="293"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09" s="293" t="str">
        <f>IF(ISBLANK(INDEX('Policy Characteristics'!K:K,MATCH($C509,'Policy Characteristics'!$C:$C,0))),"",INDEX('Policy Characteristics'!K:K,MATCH($C509,'Policy Characteristics'!$C:$C,0)))</f>
        <v>industry-ag-main.html#fuel-switching</v>
      </c>
      <c r="R509" s="293" t="str">
        <f>IF(ISBLANK(INDEX('Policy Characteristics'!L:L,MATCH($C509,'Policy Characteristics'!$C:$C,0))),"",INDEX('Policy Characteristics'!L:L,MATCH($C509,'Policy Characteristics'!$C:$C,0)))</f>
        <v>industry-elec-and-hydrogen.html</v>
      </c>
    </row>
    <row r="510" spans="1:18" x14ac:dyDescent="0.25">
      <c r="A510" s="293" t="str">
        <f>IF(ISBLANK(INDEX('Policy Characteristics'!A:A,MATCH($C510,'Policy Characteristics'!$C:$C,0))),"",INDEX('Policy Characteristics'!A:A,MATCH($C510,'Policy Characteristics'!$C:$C,0)))</f>
        <v>Industry</v>
      </c>
      <c r="B510" s="294" t="str">
        <f>IF(ISBLANK(INDEX('Policy Characteristics'!B:B,MATCH($C510,'Policy Characteristics'!$C:$C,0))),"",INDEX('Policy Characteristics'!B:B,MATCH($C510,'Policy Characteristics'!$C:$C,0)))</f>
        <v>Electrification + Hydrogen (Med &amp; High Temp)</v>
      </c>
      <c r="C510" s="293" t="str">
        <f t="shared" si="33"/>
        <v>Fraction of Med and High Temp Industrial Heat Shifted to Other Fuels</v>
      </c>
      <c r="D510" s="299" t="s">
        <v>724</v>
      </c>
      <c r="E510" s="298" t="s">
        <v>776</v>
      </c>
      <c r="F510" t="s">
        <v>725</v>
      </c>
      <c r="G510" s="298" t="s">
        <v>777</v>
      </c>
      <c r="H510" s="20">
        <v>1251</v>
      </c>
      <c r="I510" s="295" t="s">
        <v>634</v>
      </c>
      <c r="J510" s="296" t="str">
        <f>IF(ISBLANK(INDEX('Policy Characteristics'!D:D,MATCH($C510,'Policy Characteristics'!$C:$C,0))),"",INDEX('Policy Characteristics'!D:D,MATCH($C510,'Policy Characteristics'!$C:$C,0)))</f>
        <v>Electrification + Hydrogen</v>
      </c>
      <c r="K510" s="293" t="str">
        <f>IF(ISBLANK(INDEX('Policy Characteristics'!E:E,MATCH($C510,'Policy Characteristics'!$C:$C,0))),"",INDEX('Policy Characteristics'!E:E,MATCH($C510,'Policy Characteristics'!$C:$C,0)))</f>
        <v>indst med and high temp fuel type shifting</v>
      </c>
      <c r="L510" s="237">
        <f>IF(ISBLANK(INDEX('Policy Characteristics'!F:F,MATCH($C510,'Policy Characteristics'!$C:$C,0))),"",INDEX('Policy Characteristics'!F:F,MATCH($C510,'Policy Characteristics'!$C:$C,0)))</f>
        <v>0</v>
      </c>
      <c r="M510" s="237">
        <f>IF(ISBLANK(INDEX('Policy Characteristics'!G:G,MATCH($C510,'Policy Characteristics'!$C:$C,0))),"",INDEX('Policy Characteristics'!G:G,MATCH($C510,'Policy Characteristics'!$C:$C,0)))</f>
        <v>1</v>
      </c>
      <c r="N510" s="237">
        <f>IF(ISBLANK(INDEX('Policy Characteristics'!H:H,MATCH($C510,'Policy Characteristics'!$C:$C,0))),"",INDEX('Policy Characteristics'!H:H,MATCH($C510,'Policy Characteristics'!$C:$C,0)))</f>
        <v>0.01</v>
      </c>
      <c r="O510" s="293" t="str">
        <f>IF(ISBLANK(INDEX('Policy Characteristics'!I:I,MATCH($C510,'Policy Characteristics'!$C:$C,0))),"",INDEX('Policy Characteristics'!I:I,MATCH($C510,'Policy Characteristics'!$C:$C,0)))</f>
        <v>% of fuel shifted</v>
      </c>
      <c r="P510" s="293"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0" s="293" t="str">
        <f>IF(ISBLANK(INDEX('Policy Characteristics'!K:K,MATCH($C510,'Policy Characteristics'!$C:$C,0))),"",INDEX('Policy Characteristics'!K:K,MATCH($C510,'Policy Characteristics'!$C:$C,0)))</f>
        <v>industry-ag-main.html#fuel-switching</v>
      </c>
      <c r="R510" s="293" t="str">
        <f>IF(ISBLANK(INDEX('Policy Characteristics'!L:L,MATCH($C510,'Policy Characteristics'!$C:$C,0))),"",INDEX('Policy Characteristics'!L:L,MATCH($C510,'Policy Characteristics'!$C:$C,0)))</f>
        <v>industry-elec-and-hydrogen.html</v>
      </c>
    </row>
    <row r="511" spans="1:18" x14ac:dyDescent="0.25">
      <c r="A511" s="293" t="str">
        <f>IF(ISBLANK(INDEX('Policy Characteristics'!A:A,MATCH($C511,'Policy Characteristics'!$C:$C,0))),"",INDEX('Policy Characteristics'!A:A,MATCH($C511,'Policy Characteristics'!$C:$C,0)))</f>
        <v>Industry</v>
      </c>
      <c r="B511" s="294" t="str">
        <f>IF(ISBLANK(INDEX('Policy Characteristics'!B:B,MATCH($C511,'Policy Characteristics'!$C:$C,0))),"",INDEX('Policy Characteristics'!B:B,MATCH($C511,'Policy Characteristics'!$C:$C,0)))</f>
        <v>Electrification + Hydrogen (Med &amp; High Temp)</v>
      </c>
      <c r="C511" s="293" t="str">
        <f t="shared" si="33"/>
        <v>Fraction of Med and High Temp Industrial Heat Shifted to Other Fuels</v>
      </c>
      <c r="D511" s="299" t="s">
        <v>724</v>
      </c>
      <c r="E511" s="298" t="s">
        <v>778</v>
      </c>
      <c r="F511" t="s">
        <v>725</v>
      </c>
      <c r="G511" s="298" t="s">
        <v>779</v>
      </c>
      <c r="H511" s="20">
        <v>1252</v>
      </c>
      <c r="I511" s="295" t="s">
        <v>634</v>
      </c>
      <c r="J511" s="296" t="str">
        <f>IF(ISBLANK(INDEX('Policy Characteristics'!D:D,MATCH($C511,'Policy Characteristics'!$C:$C,0))),"",INDEX('Policy Characteristics'!D:D,MATCH($C511,'Policy Characteristics'!$C:$C,0)))</f>
        <v>Electrification + Hydrogen</v>
      </c>
      <c r="K511" s="293" t="str">
        <f>IF(ISBLANK(INDEX('Policy Characteristics'!E:E,MATCH($C511,'Policy Characteristics'!$C:$C,0))),"",INDEX('Policy Characteristics'!E:E,MATCH($C511,'Policy Characteristics'!$C:$C,0)))</f>
        <v>indst med and high temp fuel type shifting</v>
      </c>
      <c r="L511" s="237">
        <f>IF(ISBLANK(INDEX('Policy Characteristics'!F:F,MATCH($C511,'Policy Characteristics'!$C:$C,0))),"",INDEX('Policy Characteristics'!F:F,MATCH($C511,'Policy Characteristics'!$C:$C,0)))</f>
        <v>0</v>
      </c>
      <c r="M511" s="237">
        <f>IF(ISBLANK(INDEX('Policy Characteristics'!G:G,MATCH($C511,'Policy Characteristics'!$C:$C,0))),"",INDEX('Policy Characteristics'!G:G,MATCH($C511,'Policy Characteristics'!$C:$C,0)))</f>
        <v>1</v>
      </c>
      <c r="N511" s="237">
        <f>IF(ISBLANK(INDEX('Policy Characteristics'!H:H,MATCH($C511,'Policy Characteristics'!$C:$C,0))),"",INDEX('Policy Characteristics'!H:H,MATCH($C511,'Policy Characteristics'!$C:$C,0)))</f>
        <v>0.01</v>
      </c>
      <c r="O511" s="293" t="str">
        <f>IF(ISBLANK(INDEX('Policy Characteristics'!I:I,MATCH($C511,'Policy Characteristics'!$C:$C,0))),"",INDEX('Policy Characteristics'!I:I,MATCH($C511,'Policy Characteristics'!$C:$C,0)))</f>
        <v>% of fuel shifted</v>
      </c>
      <c r="P511" s="293"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1" s="293" t="str">
        <f>IF(ISBLANK(INDEX('Policy Characteristics'!K:K,MATCH($C511,'Policy Characteristics'!$C:$C,0))),"",INDEX('Policy Characteristics'!K:K,MATCH($C511,'Policy Characteristics'!$C:$C,0)))</f>
        <v>industry-ag-main.html#fuel-switching</v>
      </c>
      <c r="R511" s="293" t="str">
        <f>IF(ISBLANK(INDEX('Policy Characteristics'!L:L,MATCH($C511,'Policy Characteristics'!$C:$C,0))),"",INDEX('Policy Characteristics'!L:L,MATCH($C511,'Policy Characteristics'!$C:$C,0)))</f>
        <v>industry-elec-and-hydrogen.html</v>
      </c>
    </row>
    <row r="512" spans="1:18" x14ac:dyDescent="0.25">
      <c r="A512" s="293" t="str">
        <f>IF(ISBLANK(INDEX('Policy Characteristics'!A:A,MATCH($C512,'Policy Characteristics'!$C:$C,0))),"",INDEX('Policy Characteristics'!A:A,MATCH($C512,'Policy Characteristics'!$C:$C,0)))</f>
        <v>Industry</v>
      </c>
      <c r="B512" s="294" t="str">
        <f>IF(ISBLANK(INDEX('Policy Characteristics'!B:B,MATCH($C512,'Policy Characteristics'!$C:$C,0))),"",INDEX('Policy Characteristics'!B:B,MATCH($C512,'Policy Characteristics'!$C:$C,0)))</f>
        <v>Electrification + Hydrogen (Med &amp; High Temp)</v>
      </c>
      <c r="C512" s="293" t="str">
        <f t="shared" si="33"/>
        <v>Fraction of Med and High Temp Industrial Heat Shifted to Other Fuels</v>
      </c>
      <c r="D512" s="299" t="s">
        <v>724</v>
      </c>
      <c r="E512" s="298" t="s">
        <v>780</v>
      </c>
      <c r="F512" t="s">
        <v>725</v>
      </c>
      <c r="G512" s="298" t="s">
        <v>781</v>
      </c>
      <c r="H512" s="20">
        <v>1253</v>
      </c>
      <c r="I512" s="295" t="s">
        <v>634</v>
      </c>
      <c r="J512" s="296" t="str">
        <f>IF(ISBLANK(INDEX('Policy Characteristics'!D:D,MATCH($C512,'Policy Characteristics'!$C:$C,0))),"",INDEX('Policy Characteristics'!D:D,MATCH($C512,'Policy Characteristics'!$C:$C,0)))</f>
        <v>Electrification + Hydrogen</v>
      </c>
      <c r="K512" s="293" t="str">
        <f>IF(ISBLANK(INDEX('Policy Characteristics'!E:E,MATCH($C512,'Policy Characteristics'!$C:$C,0))),"",INDEX('Policy Characteristics'!E:E,MATCH($C512,'Policy Characteristics'!$C:$C,0)))</f>
        <v>indst med and high temp fuel type shifting</v>
      </c>
      <c r="L512" s="237">
        <f>IF(ISBLANK(INDEX('Policy Characteristics'!F:F,MATCH($C512,'Policy Characteristics'!$C:$C,0))),"",INDEX('Policy Characteristics'!F:F,MATCH($C512,'Policy Characteristics'!$C:$C,0)))</f>
        <v>0</v>
      </c>
      <c r="M512" s="237">
        <f>IF(ISBLANK(INDEX('Policy Characteristics'!G:G,MATCH($C512,'Policy Characteristics'!$C:$C,0))),"",INDEX('Policy Characteristics'!G:G,MATCH($C512,'Policy Characteristics'!$C:$C,0)))</f>
        <v>1</v>
      </c>
      <c r="N512" s="237">
        <f>IF(ISBLANK(INDEX('Policy Characteristics'!H:H,MATCH($C512,'Policy Characteristics'!$C:$C,0))),"",INDEX('Policy Characteristics'!H:H,MATCH($C512,'Policy Characteristics'!$C:$C,0)))</f>
        <v>0.01</v>
      </c>
      <c r="O512" s="293" t="str">
        <f>IF(ISBLANK(INDEX('Policy Characteristics'!I:I,MATCH($C512,'Policy Characteristics'!$C:$C,0))),"",INDEX('Policy Characteristics'!I:I,MATCH($C512,'Policy Characteristics'!$C:$C,0)))</f>
        <v>% of fuel shifted</v>
      </c>
      <c r="P512" s="293"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2" s="293" t="str">
        <f>IF(ISBLANK(INDEX('Policy Characteristics'!K:K,MATCH($C512,'Policy Characteristics'!$C:$C,0))),"",INDEX('Policy Characteristics'!K:K,MATCH($C512,'Policy Characteristics'!$C:$C,0)))</f>
        <v>industry-ag-main.html#fuel-switching</v>
      </c>
      <c r="R512" s="293" t="str">
        <f>IF(ISBLANK(INDEX('Policy Characteristics'!L:L,MATCH($C512,'Policy Characteristics'!$C:$C,0))),"",INDEX('Policy Characteristics'!L:L,MATCH($C512,'Policy Characteristics'!$C:$C,0)))</f>
        <v>industry-elec-and-hydrogen.html</v>
      </c>
    </row>
    <row r="513" spans="1:18" x14ac:dyDescent="0.25">
      <c r="A513" s="293" t="str">
        <f>IF(ISBLANK(INDEX('Policy Characteristics'!A:A,MATCH($C513,'Policy Characteristics'!$C:$C,0))),"",INDEX('Policy Characteristics'!A:A,MATCH($C513,'Policy Characteristics'!$C:$C,0)))</f>
        <v>Industry</v>
      </c>
      <c r="B513" s="294" t="str">
        <f>IF(ISBLANK(INDEX('Policy Characteristics'!B:B,MATCH($C513,'Policy Characteristics'!$C:$C,0))),"",INDEX('Policy Characteristics'!B:B,MATCH($C513,'Policy Characteristics'!$C:$C,0)))</f>
        <v>Electrification + Hydrogen (Med &amp; High Temp)</v>
      </c>
      <c r="C513" s="293" t="str">
        <f t="shared" si="33"/>
        <v>Fraction of Med and High Temp Industrial Heat Shifted to Other Fuels</v>
      </c>
      <c r="D513" s="299" t="s">
        <v>724</v>
      </c>
      <c r="E513" s="298" t="s">
        <v>782</v>
      </c>
      <c r="F513" t="s">
        <v>725</v>
      </c>
      <c r="G513" s="298" t="s">
        <v>783</v>
      </c>
      <c r="H513" s="20">
        <v>1254</v>
      </c>
      <c r="I513" s="295" t="s">
        <v>634</v>
      </c>
      <c r="J513" s="296" t="str">
        <f>IF(ISBLANK(INDEX('Policy Characteristics'!D:D,MATCH($C513,'Policy Characteristics'!$C:$C,0))),"",INDEX('Policy Characteristics'!D:D,MATCH($C513,'Policy Characteristics'!$C:$C,0)))</f>
        <v>Electrification + Hydrogen</v>
      </c>
      <c r="K513" s="293" t="str">
        <f>IF(ISBLANK(INDEX('Policy Characteristics'!E:E,MATCH($C513,'Policy Characteristics'!$C:$C,0))),"",INDEX('Policy Characteristics'!E:E,MATCH($C513,'Policy Characteristics'!$C:$C,0)))</f>
        <v>indst med and high temp fuel type shifting</v>
      </c>
      <c r="L513" s="237">
        <f>IF(ISBLANK(INDEX('Policy Characteristics'!F:F,MATCH($C513,'Policy Characteristics'!$C:$C,0))),"",INDEX('Policy Characteristics'!F:F,MATCH($C513,'Policy Characteristics'!$C:$C,0)))</f>
        <v>0</v>
      </c>
      <c r="M513" s="237">
        <f>IF(ISBLANK(INDEX('Policy Characteristics'!G:G,MATCH($C513,'Policy Characteristics'!$C:$C,0))),"",INDEX('Policy Characteristics'!G:G,MATCH($C513,'Policy Characteristics'!$C:$C,0)))</f>
        <v>1</v>
      </c>
      <c r="N513" s="237">
        <f>IF(ISBLANK(INDEX('Policy Characteristics'!H:H,MATCH($C513,'Policy Characteristics'!$C:$C,0))),"",INDEX('Policy Characteristics'!H:H,MATCH($C513,'Policy Characteristics'!$C:$C,0)))</f>
        <v>0.01</v>
      </c>
      <c r="O513" s="293" t="str">
        <f>IF(ISBLANK(INDEX('Policy Characteristics'!I:I,MATCH($C513,'Policy Characteristics'!$C:$C,0))),"",INDEX('Policy Characteristics'!I:I,MATCH($C513,'Policy Characteristics'!$C:$C,0)))</f>
        <v>% of fuel shifted</v>
      </c>
      <c r="P513" s="293"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3" s="293" t="str">
        <f>IF(ISBLANK(INDEX('Policy Characteristics'!K:K,MATCH($C513,'Policy Characteristics'!$C:$C,0))),"",INDEX('Policy Characteristics'!K:K,MATCH($C513,'Policy Characteristics'!$C:$C,0)))</f>
        <v>industry-ag-main.html#fuel-switching</v>
      </c>
      <c r="R513" s="293" t="str">
        <f>IF(ISBLANK(INDEX('Policy Characteristics'!L:L,MATCH($C513,'Policy Characteristics'!$C:$C,0))),"",INDEX('Policy Characteristics'!L:L,MATCH($C513,'Policy Characteristics'!$C:$C,0)))</f>
        <v>industry-elec-and-hydrogen.html</v>
      </c>
    </row>
    <row r="514" spans="1:18" x14ac:dyDescent="0.25">
      <c r="A514" s="293" t="str">
        <f>IF(ISBLANK(INDEX('Policy Characteristics'!A:A,MATCH($C514,'Policy Characteristics'!$C:$C,0))),"",INDEX('Policy Characteristics'!A:A,MATCH($C514,'Policy Characteristics'!$C:$C,0)))</f>
        <v>Industry</v>
      </c>
      <c r="B514" s="294" t="str">
        <f>IF(ISBLANK(INDEX('Policy Characteristics'!B:B,MATCH($C514,'Policy Characteristics'!$C:$C,0))),"",INDEX('Policy Characteristics'!B:B,MATCH($C514,'Policy Characteristics'!$C:$C,0)))</f>
        <v>Electrification + Hydrogen (Med &amp; High Temp)</v>
      </c>
      <c r="C514" s="293" t="str">
        <f t="shared" si="33"/>
        <v>Fraction of Med and High Temp Industrial Heat Shifted to Other Fuels</v>
      </c>
      <c r="D514" s="299" t="s">
        <v>724</v>
      </c>
      <c r="E514" s="298" t="s">
        <v>784</v>
      </c>
      <c r="F514" t="s">
        <v>725</v>
      </c>
      <c r="G514" s="298" t="s">
        <v>785</v>
      </c>
      <c r="H514" s="20">
        <v>1255</v>
      </c>
      <c r="I514" s="295" t="s">
        <v>634</v>
      </c>
      <c r="J514" s="296" t="str">
        <f>IF(ISBLANK(INDEX('Policy Characteristics'!D:D,MATCH($C514,'Policy Characteristics'!$C:$C,0))),"",INDEX('Policy Characteristics'!D:D,MATCH($C514,'Policy Characteristics'!$C:$C,0)))</f>
        <v>Electrification + Hydrogen</v>
      </c>
      <c r="K514" s="293" t="str">
        <f>IF(ISBLANK(INDEX('Policy Characteristics'!E:E,MATCH($C514,'Policy Characteristics'!$C:$C,0))),"",INDEX('Policy Characteristics'!E:E,MATCH($C514,'Policy Characteristics'!$C:$C,0)))</f>
        <v>indst med and high temp fuel type shifting</v>
      </c>
      <c r="L514" s="237">
        <f>IF(ISBLANK(INDEX('Policy Characteristics'!F:F,MATCH($C514,'Policy Characteristics'!$C:$C,0))),"",INDEX('Policy Characteristics'!F:F,MATCH($C514,'Policy Characteristics'!$C:$C,0)))</f>
        <v>0</v>
      </c>
      <c r="M514" s="237">
        <f>IF(ISBLANK(INDEX('Policy Characteristics'!G:G,MATCH($C514,'Policy Characteristics'!$C:$C,0))),"",INDEX('Policy Characteristics'!G:G,MATCH($C514,'Policy Characteristics'!$C:$C,0)))</f>
        <v>1</v>
      </c>
      <c r="N514" s="237">
        <f>IF(ISBLANK(INDEX('Policy Characteristics'!H:H,MATCH($C514,'Policy Characteristics'!$C:$C,0))),"",INDEX('Policy Characteristics'!H:H,MATCH($C514,'Policy Characteristics'!$C:$C,0)))</f>
        <v>0.01</v>
      </c>
      <c r="O514" s="293" t="str">
        <f>IF(ISBLANK(INDEX('Policy Characteristics'!I:I,MATCH($C514,'Policy Characteristics'!$C:$C,0))),"",INDEX('Policy Characteristics'!I:I,MATCH($C514,'Policy Characteristics'!$C:$C,0)))</f>
        <v>% of fuel shifted</v>
      </c>
      <c r="P514" s="293"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4" s="293" t="str">
        <f>IF(ISBLANK(INDEX('Policy Characteristics'!K:K,MATCH($C514,'Policy Characteristics'!$C:$C,0))),"",INDEX('Policy Characteristics'!K:K,MATCH($C514,'Policy Characteristics'!$C:$C,0)))</f>
        <v>industry-ag-main.html#fuel-switching</v>
      </c>
      <c r="R514" s="293" t="str">
        <f>IF(ISBLANK(INDEX('Policy Characteristics'!L:L,MATCH($C514,'Policy Characteristics'!$C:$C,0))),"",INDEX('Policy Characteristics'!L:L,MATCH($C514,'Policy Characteristics'!$C:$C,0)))</f>
        <v>industry-elec-and-hydrogen.html</v>
      </c>
    </row>
    <row r="515" spans="1:18" x14ac:dyDescent="0.25">
      <c r="A515" s="293" t="str">
        <f>IF(ISBLANK(INDEX('Policy Characteristics'!A:A,MATCH($C515,'Policy Characteristics'!$C:$C,0))),"",INDEX('Policy Characteristics'!A:A,MATCH($C515,'Policy Characteristics'!$C:$C,0)))</f>
        <v>Industry</v>
      </c>
      <c r="B515" s="294" t="str">
        <f>IF(ISBLANK(INDEX('Policy Characteristics'!B:B,MATCH($C515,'Policy Characteristics'!$C:$C,0))),"",INDEX('Policy Characteristics'!B:B,MATCH($C515,'Policy Characteristics'!$C:$C,0)))</f>
        <v>Electrification + Hydrogen (Med &amp; High Temp)</v>
      </c>
      <c r="C515" s="293" t="str">
        <f t="shared" si="33"/>
        <v>Fraction of Med and High Temp Industrial Heat Shifted to Other Fuels</v>
      </c>
      <c r="D515" s="299" t="s">
        <v>724</v>
      </c>
      <c r="E515" s="298" t="s">
        <v>786</v>
      </c>
      <c r="F515" t="s">
        <v>725</v>
      </c>
      <c r="G515" s="298" t="s">
        <v>787</v>
      </c>
      <c r="H515" s="20">
        <v>1256</v>
      </c>
      <c r="I515" s="295" t="s">
        <v>634</v>
      </c>
      <c r="J515" s="296" t="str">
        <f>IF(ISBLANK(INDEX('Policy Characteristics'!D:D,MATCH($C515,'Policy Characteristics'!$C:$C,0))),"",INDEX('Policy Characteristics'!D:D,MATCH($C515,'Policy Characteristics'!$C:$C,0)))</f>
        <v>Electrification + Hydrogen</v>
      </c>
      <c r="K515" s="293" t="str">
        <f>IF(ISBLANK(INDEX('Policy Characteristics'!E:E,MATCH($C515,'Policy Characteristics'!$C:$C,0))),"",INDEX('Policy Characteristics'!E:E,MATCH($C515,'Policy Characteristics'!$C:$C,0)))</f>
        <v>indst med and high temp fuel type shifting</v>
      </c>
      <c r="L515" s="237">
        <f>IF(ISBLANK(INDEX('Policy Characteristics'!F:F,MATCH($C515,'Policy Characteristics'!$C:$C,0))),"",INDEX('Policy Characteristics'!F:F,MATCH($C515,'Policy Characteristics'!$C:$C,0)))</f>
        <v>0</v>
      </c>
      <c r="M515" s="237">
        <f>IF(ISBLANK(INDEX('Policy Characteristics'!G:G,MATCH($C515,'Policy Characteristics'!$C:$C,0))),"",INDEX('Policy Characteristics'!G:G,MATCH($C515,'Policy Characteristics'!$C:$C,0)))</f>
        <v>1</v>
      </c>
      <c r="N515" s="237">
        <f>IF(ISBLANK(INDEX('Policy Characteristics'!H:H,MATCH($C515,'Policy Characteristics'!$C:$C,0))),"",INDEX('Policy Characteristics'!H:H,MATCH($C515,'Policy Characteristics'!$C:$C,0)))</f>
        <v>0.01</v>
      </c>
      <c r="O515" s="293" t="str">
        <f>IF(ISBLANK(INDEX('Policy Characteristics'!I:I,MATCH($C515,'Policy Characteristics'!$C:$C,0))),"",INDEX('Policy Characteristics'!I:I,MATCH($C515,'Policy Characteristics'!$C:$C,0)))</f>
        <v>% of fuel shifted</v>
      </c>
      <c r="P515" s="293"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5" s="293" t="str">
        <f>IF(ISBLANK(INDEX('Policy Characteristics'!K:K,MATCH($C515,'Policy Characteristics'!$C:$C,0))),"",INDEX('Policy Characteristics'!K:K,MATCH($C515,'Policy Characteristics'!$C:$C,0)))</f>
        <v>industry-ag-main.html#fuel-switching</v>
      </c>
      <c r="R515" s="293" t="str">
        <f>IF(ISBLANK(INDEX('Policy Characteristics'!L:L,MATCH($C515,'Policy Characteristics'!$C:$C,0))),"",INDEX('Policy Characteristics'!L:L,MATCH($C515,'Policy Characteristics'!$C:$C,0)))</f>
        <v>industry-elec-and-hydrogen.html</v>
      </c>
    </row>
    <row r="516" spans="1:18" x14ac:dyDescent="0.25">
      <c r="A516" s="293" t="str">
        <f>IF(ISBLANK(INDEX('Policy Characteristics'!A:A,MATCH($C516,'Policy Characteristics'!$C:$C,0))),"",INDEX('Policy Characteristics'!A:A,MATCH($C516,'Policy Characteristics'!$C:$C,0)))</f>
        <v>Industry</v>
      </c>
      <c r="B516" s="294" t="str">
        <f>IF(ISBLANK(INDEX('Policy Characteristics'!B:B,MATCH($C516,'Policy Characteristics'!$C:$C,0))),"",INDEX('Policy Characteristics'!B:B,MATCH($C516,'Policy Characteristics'!$C:$C,0)))</f>
        <v>Electrification + Hydrogen (Med &amp; High Temp)</v>
      </c>
      <c r="C516" s="293" t="str">
        <f t="shared" si="33"/>
        <v>Fraction of Med and High Temp Industrial Heat Shifted to Other Fuels</v>
      </c>
      <c r="D516" s="299" t="s">
        <v>724</v>
      </c>
      <c r="E516" s="298" t="s">
        <v>788</v>
      </c>
      <c r="F516" t="s">
        <v>725</v>
      </c>
      <c r="G516" s="298" t="s">
        <v>789</v>
      </c>
      <c r="H516" s="20">
        <v>1257</v>
      </c>
      <c r="I516" s="295" t="s">
        <v>624</v>
      </c>
      <c r="J516" s="296" t="str">
        <f>IF(ISBLANK(INDEX('Policy Characteristics'!D:D,MATCH($C516,'Policy Characteristics'!$C:$C,0))),"",INDEX('Policy Characteristics'!D:D,MATCH($C516,'Policy Characteristics'!$C:$C,0)))</f>
        <v>Electrification + Hydrogen</v>
      </c>
      <c r="K516" s="293" t="str">
        <f>IF(ISBLANK(INDEX('Policy Characteristics'!E:E,MATCH($C516,'Policy Characteristics'!$C:$C,0))),"",INDEX('Policy Characteristics'!E:E,MATCH($C516,'Policy Characteristics'!$C:$C,0)))</f>
        <v>indst med and high temp fuel type shifting</v>
      </c>
      <c r="L516" s="237">
        <f>IF(ISBLANK(INDEX('Policy Characteristics'!F:F,MATCH($C516,'Policy Characteristics'!$C:$C,0))),"",INDEX('Policy Characteristics'!F:F,MATCH($C516,'Policy Characteristics'!$C:$C,0)))</f>
        <v>0</v>
      </c>
      <c r="M516" s="237">
        <f>IF(ISBLANK(INDEX('Policy Characteristics'!G:G,MATCH($C516,'Policy Characteristics'!$C:$C,0))),"",INDEX('Policy Characteristics'!G:G,MATCH($C516,'Policy Characteristics'!$C:$C,0)))</f>
        <v>1</v>
      </c>
      <c r="N516" s="237">
        <f>IF(ISBLANK(INDEX('Policy Characteristics'!H:H,MATCH($C516,'Policy Characteristics'!$C:$C,0))),"",INDEX('Policy Characteristics'!H:H,MATCH($C516,'Policy Characteristics'!$C:$C,0)))</f>
        <v>0.01</v>
      </c>
      <c r="O516" s="293" t="str">
        <f>IF(ISBLANK(INDEX('Policy Characteristics'!I:I,MATCH($C516,'Policy Characteristics'!$C:$C,0))),"",INDEX('Policy Characteristics'!I:I,MATCH($C516,'Policy Characteristics'!$C:$C,0)))</f>
        <v>% of fuel shifted</v>
      </c>
      <c r="P516" s="293"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6" s="293" t="str">
        <f>IF(ISBLANK(INDEX('Policy Characteristics'!K:K,MATCH($C516,'Policy Characteristics'!$C:$C,0))),"",INDEX('Policy Characteristics'!K:K,MATCH($C516,'Policy Characteristics'!$C:$C,0)))</f>
        <v>industry-ag-main.html#fuel-switching</v>
      </c>
      <c r="R516" s="293" t="str">
        <f>IF(ISBLANK(INDEX('Policy Characteristics'!L:L,MATCH($C516,'Policy Characteristics'!$C:$C,0))),"",INDEX('Policy Characteristics'!L:L,MATCH($C516,'Policy Characteristics'!$C:$C,0)))</f>
        <v>industry-elec-and-hydrogen.html</v>
      </c>
    </row>
    <row r="517" spans="1:18" x14ac:dyDescent="0.25">
      <c r="A517" s="293" t="str">
        <f>IF(ISBLANK(INDEX('Policy Characteristics'!A:A,MATCH($C517,'Policy Characteristics'!$C:$C,0))),"",INDEX('Policy Characteristics'!A:A,MATCH($C517,'Policy Characteristics'!$C:$C,0)))</f>
        <v>Industry</v>
      </c>
      <c r="B517" s="294" t="str">
        <f>IF(ISBLANK(INDEX('Policy Characteristics'!B:B,MATCH($C517,'Policy Characteristics'!$C:$C,0))),"",INDEX('Policy Characteristics'!B:B,MATCH($C517,'Policy Characteristics'!$C:$C,0)))</f>
        <v>Electrification + Hydrogen (Med &amp; High Temp)</v>
      </c>
      <c r="C517" s="293" t="str">
        <f t="shared" si="33"/>
        <v>Fraction of Med and High Temp Industrial Heat Shifted to Other Fuels</v>
      </c>
      <c r="D517" s="299" t="s">
        <v>726</v>
      </c>
      <c r="E517" s="298" t="s">
        <v>770</v>
      </c>
      <c r="F517" t="s">
        <v>727</v>
      </c>
      <c r="G517" s="298" t="s">
        <v>771</v>
      </c>
      <c r="H517" s="20">
        <v>1258</v>
      </c>
      <c r="I517" s="295" t="s">
        <v>624</v>
      </c>
      <c r="J517" s="296" t="str">
        <f>IF(ISBLANK(INDEX('Policy Characteristics'!D:D,MATCH($C517,'Policy Characteristics'!$C:$C,0))),"",INDEX('Policy Characteristics'!D:D,MATCH($C517,'Policy Characteristics'!$C:$C,0)))</f>
        <v>Electrification + Hydrogen</v>
      </c>
      <c r="K517" s="293" t="str">
        <f>IF(ISBLANK(INDEX('Policy Characteristics'!E:E,MATCH($C517,'Policy Characteristics'!$C:$C,0))),"",INDEX('Policy Characteristics'!E:E,MATCH($C517,'Policy Characteristics'!$C:$C,0)))</f>
        <v>indst med and high temp fuel type shifting</v>
      </c>
      <c r="L517" s="237">
        <f>IF(ISBLANK(INDEX('Policy Characteristics'!F:F,MATCH($C517,'Policy Characteristics'!$C:$C,0))),"",INDEX('Policy Characteristics'!F:F,MATCH($C517,'Policy Characteristics'!$C:$C,0)))</f>
        <v>0</v>
      </c>
      <c r="M517" s="237">
        <f>IF(ISBLANK(INDEX('Policy Characteristics'!G:G,MATCH($C517,'Policy Characteristics'!$C:$C,0))),"",INDEX('Policy Characteristics'!G:G,MATCH($C517,'Policy Characteristics'!$C:$C,0)))</f>
        <v>1</v>
      </c>
      <c r="N517" s="237">
        <f>IF(ISBLANK(INDEX('Policy Characteristics'!H:H,MATCH($C517,'Policy Characteristics'!$C:$C,0))),"",INDEX('Policy Characteristics'!H:H,MATCH($C517,'Policy Characteristics'!$C:$C,0)))</f>
        <v>0.01</v>
      </c>
      <c r="O517" s="293" t="str">
        <f>IF(ISBLANK(INDEX('Policy Characteristics'!I:I,MATCH($C517,'Policy Characteristics'!$C:$C,0))),"",INDEX('Policy Characteristics'!I:I,MATCH($C517,'Policy Characteristics'!$C:$C,0)))</f>
        <v>% of fuel shifted</v>
      </c>
      <c r="P517" s="293"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7" s="293" t="str">
        <f>IF(ISBLANK(INDEX('Policy Characteristics'!K:K,MATCH($C517,'Policy Characteristics'!$C:$C,0))),"",INDEX('Policy Characteristics'!K:K,MATCH($C517,'Policy Characteristics'!$C:$C,0)))</f>
        <v>industry-ag-main.html#fuel-switching</v>
      </c>
      <c r="R517" s="293" t="str">
        <f>IF(ISBLANK(INDEX('Policy Characteristics'!L:L,MATCH($C517,'Policy Characteristics'!$C:$C,0))),"",INDEX('Policy Characteristics'!L:L,MATCH($C517,'Policy Characteristics'!$C:$C,0)))</f>
        <v>industry-elec-and-hydrogen.html</v>
      </c>
    </row>
    <row r="518" spans="1:18" x14ac:dyDescent="0.25">
      <c r="A518" s="293" t="str">
        <f>IF(ISBLANK(INDEX('Policy Characteristics'!A:A,MATCH($C518,'Policy Characteristics'!$C:$C,0))),"",INDEX('Policy Characteristics'!A:A,MATCH($C518,'Policy Characteristics'!$C:$C,0)))</f>
        <v>Industry</v>
      </c>
      <c r="B518" s="294" t="str">
        <f>IF(ISBLANK(INDEX('Policy Characteristics'!B:B,MATCH($C518,'Policy Characteristics'!$C:$C,0))),"",INDEX('Policy Characteristics'!B:B,MATCH($C518,'Policy Characteristics'!$C:$C,0)))</f>
        <v>Electrification + Hydrogen (Med &amp; High Temp)</v>
      </c>
      <c r="C518" s="293" t="str">
        <f t="shared" si="33"/>
        <v>Fraction of Med and High Temp Industrial Heat Shifted to Other Fuels</v>
      </c>
      <c r="D518" s="299" t="s">
        <v>726</v>
      </c>
      <c r="E518" s="298" t="s">
        <v>772</v>
      </c>
      <c r="F518" t="s">
        <v>727</v>
      </c>
      <c r="G518" s="298" t="s">
        <v>773</v>
      </c>
      <c r="H518" s="20">
        <v>1259</v>
      </c>
      <c r="I518" s="295" t="s">
        <v>634</v>
      </c>
      <c r="J518" s="296" t="str">
        <f>IF(ISBLANK(INDEX('Policy Characteristics'!D:D,MATCH($C518,'Policy Characteristics'!$C:$C,0))),"",INDEX('Policy Characteristics'!D:D,MATCH($C518,'Policy Characteristics'!$C:$C,0)))</f>
        <v>Electrification + Hydrogen</v>
      </c>
      <c r="K518" s="293" t="str">
        <f>IF(ISBLANK(INDEX('Policy Characteristics'!E:E,MATCH($C518,'Policy Characteristics'!$C:$C,0))),"",INDEX('Policy Characteristics'!E:E,MATCH($C518,'Policy Characteristics'!$C:$C,0)))</f>
        <v>indst med and high temp fuel type shifting</v>
      </c>
      <c r="L518" s="237">
        <f>IF(ISBLANK(INDEX('Policy Characteristics'!F:F,MATCH($C518,'Policy Characteristics'!$C:$C,0))),"",INDEX('Policy Characteristics'!F:F,MATCH($C518,'Policy Characteristics'!$C:$C,0)))</f>
        <v>0</v>
      </c>
      <c r="M518" s="237">
        <f>IF(ISBLANK(INDEX('Policy Characteristics'!G:G,MATCH($C518,'Policy Characteristics'!$C:$C,0))),"",INDEX('Policy Characteristics'!G:G,MATCH($C518,'Policy Characteristics'!$C:$C,0)))</f>
        <v>1</v>
      </c>
      <c r="N518" s="237">
        <f>IF(ISBLANK(INDEX('Policy Characteristics'!H:H,MATCH($C518,'Policy Characteristics'!$C:$C,0))),"",INDEX('Policy Characteristics'!H:H,MATCH($C518,'Policy Characteristics'!$C:$C,0)))</f>
        <v>0.01</v>
      </c>
      <c r="O518" s="293" t="str">
        <f>IF(ISBLANK(INDEX('Policy Characteristics'!I:I,MATCH($C518,'Policy Characteristics'!$C:$C,0))),"",INDEX('Policy Characteristics'!I:I,MATCH($C518,'Policy Characteristics'!$C:$C,0)))</f>
        <v>% of fuel shifted</v>
      </c>
      <c r="P518" s="293"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8" s="293" t="str">
        <f>IF(ISBLANK(INDEX('Policy Characteristics'!K:K,MATCH($C518,'Policy Characteristics'!$C:$C,0))),"",INDEX('Policy Characteristics'!K:K,MATCH($C518,'Policy Characteristics'!$C:$C,0)))</f>
        <v>industry-ag-main.html#fuel-switching</v>
      </c>
      <c r="R518" s="293" t="str">
        <f>IF(ISBLANK(INDEX('Policy Characteristics'!L:L,MATCH($C518,'Policy Characteristics'!$C:$C,0))),"",INDEX('Policy Characteristics'!L:L,MATCH($C518,'Policy Characteristics'!$C:$C,0)))</f>
        <v>industry-elec-and-hydrogen.html</v>
      </c>
    </row>
    <row r="519" spans="1:18" x14ac:dyDescent="0.25">
      <c r="A519" s="293" t="str">
        <f>IF(ISBLANK(INDEX('Policy Characteristics'!A:A,MATCH($C519,'Policy Characteristics'!$C:$C,0))),"",INDEX('Policy Characteristics'!A:A,MATCH($C519,'Policy Characteristics'!$C:$C,0)))</f>
        <v>Industry</v>
      </c>
      <c r="B519" s="294" t="str">
        <f>IF(ISBLANK(INDEX('Policy Characteristics'!B:B,MATCH($C519,'Policy Characteristics'!$C:$C,0))),"",INDEX('Policy Characteristics'!B:B,MATCH($C519,'Policy Characteristics'!$C:$C,0)))</f>
        <v>Electrification + Hydrogen (Med &amp; High Temp)</v>
      </c>
      <c r="C519" s="293" t="str">
        <f t="shared" si="33"/>
        <v>Fraction of Med and High Temp Industrial Heat Shifted to Other Fuels</v>
      </c>
      <c r="D519" s="299" t="s">
        <v>726</v>
      </c>
      <c r="E519" s="298" t="s">
        <v>774</v>
      </c>
      <c r="F519" t="s">
        <v>727</v>
      </c>
      <c r="G519" s="298" t="s">
        <v>775</v>
      </c>
      <c r="H519" s="20">
        <v>1260</v>
      </c>
      <c r="I519" s="295" t="s">
        <v>634</v>
      </c>
      <c r="J519" s="296" t="str">
        <f>IF(ISBLANK(INDEX('Policy Characteristics'!D:D,MATCH($C519,'Policy Characteristics'!$C:$C,0))),"",INDEX('Policy Characteristics'!D:D,MATCH($C519,'Policy Characteristics'!$C:$C,0)))</f>
        <v>Electrification + Hydrogen</v>
      </c>
      <c r="K519" s="293" t="str">
        <f>IF(ISBLANK(INDEX('Policy Characteristics'!E:E,MATCH($C519,'Policy Characteristics'!$C:$C,0))),"",INDEX('Policy Characteristics'!E:E,MATCH($C519,'Policy Characteristics'!$C:$C,0)))</f>
        <v>indst med and high temp fuel type shifting</v>
      </c>
      <c r="L519" s="237">
        <f>IF(ISBLANK(INDEX('Policy Characteristics'!F:F,MATCH($C519,'Policy Characteristics'!$C:$C,0))),"",INDEX('Policy Characteristics'!F:F,MATCH($C519,'Policy Characteristics'!$C:$C,0)))</f>
        <v>0</v>
      </c>
      <c r="M519" s="237">
        <f>IF(ISBLANK(INDEX('Policy Characteristics'!G:G,MATCH($C519,'Policy Characteristics'!$C:$C,0))),"",INDEX('Policy Characteristics'!G:G,MATCH($C519,'Policy Characteristics'!$C:$C,0)))</f>
        <v>1</v>
      </c>
      <c r="N519" s="237">
        <f>IF(ISBLANK(INDEX('Policy Characteristics'!H:H,MATCH($C519,'Policy Characteristics'!$C:$C,0))),"",INDEX('Policy Characteristics'!H:H,MATCH($C519,'Policy Characteristics'!$C:$C,0)))</f>
        <v>0.01</v>
      </c>
      <c r="O519" s="293" t="str">
        <f>IF(ISBLANK(INDEX('Policy Characteristics'!I:I,MATCH($C519,'Policy Characteristics'!$C:$C,0))),"",INDEX('Policy Characteristics'!I:I,MATCH($C519,'Policy Characteristics'!$C:$C,0)))</f>
        <v>% of fuel shifted</v>
      </c>
      <c r="P519" s="293"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19" s="293" t="str">
        <f>IF(ISBLANK(INDEX('Policy Characteristics'!K:K,MATCH($C519,'Policy Characteristics'!$C:$C,0))),"",INDEX('Policy Characteristics'!K:K,MATCH($C519,'Policy Characteristics'!$C:$C,0)))</f>
        <v>industry-ag-main.html#fuel-switching</v>
      </c>
      <c r="R519" s="293" t="str">
        <f>IF(ISBLANK(INDEX('Policy Characteristics'!L:L,MATCH($C519,'Policy Characteristics'!$C:$C,0))),"",INDEX('Policy Characteristics'!L:L,MATCH($C519,'Policy Characteristics'!$C:$C,0)))</f>
        <v>industry-elec-and-hydrogen.html</v>
      </c>
    </row>
    <row r="520" spans="1:18" x14ac:dyDescent="0.25">
      <c r="A520" s="293" t="str">
        <f>IF(ISBLANK(INDEX('Policy Characteristics'!A:A,MATCH($C520,'Policy Characteristics'!$C:$C,0))),"",INDEX('Policy Characteristics'!A:A,MATCH($C520,'Policy Characteristics'!$C:$C,0)))</f>
        <v>Industry</v>
      </c>
      <c r="B520" s="294" t="str">
        <f>IF(ISBLANK(INDEX('Policy Characteristics'!B:B,MATCH($C520,'Policy Characteristics'!$C:$C,0))),"",INDEX('Policy Characteristics'!B:B,MATCH($C520,'Policy Characteristics'!$C:$C,0)))</f>
        <v>Electrification + Hydrogen (Med &amp; High Temp)</v>
      </c>
      <c r="C520" s="293" t="str">
        <f t="shared" si="33"/>
        <v>Fraction of Med and High Temp Industrial Heat Shifted to Other Fuels</v>
      </c>
      <c r="D520" s="299" t="s">
        <v>726</v>
      </c>
      <c r="E520" s="298" t="s">
        <v>776</v>
      </c>
      <c r="F520" t="s">
        <v>727</v>
      </c>
      <c r="G520" s="298" t="s">
        <v>777</v>
      </c>
      <c r="H520" s="20">
        <v>1261</v>
      </c>
      <c r="I520" s="295" t="s">
        <v>634</v>
      </c>
      <c r="J520" s="296" t="str">
        <f>IF(ISBLANK(INDEX('Policy Characteristics'!D:D,MATCH($C520,'Policy Characteristics'!$C:$C,0))),"",INDEX('Policy Characteristics'!D:D,MATCH($C520,'Policy Characteristics'!$C:$C,0)))</f>
        <v>Electrification + Hydrogen</v>
      </c>
      <c r="K520" s="293" t="str">
        <f>IF(ISBLANK(INDEX('Policy Characteristics'!E:E,MATCH($C520,'Policy Characteristics'!$C:$C,0))),"",INDEX('Policy Characteristics'!E:E,MATCH($C520,'Policy Characteristics'!$C:$C,0)))</f>
        <v>indst med and high temp fuel type shifting</v>
      </c>
      <c r="L520" s="237">
        <f>IF(ISBLANK(INDEX('Policy Characteristics'!F:F,MATCH($C520,'Policy Characteristics'!$C:$C,0))),"",INDEX('Policy Characteristics'!F:F,MATCH($C520,'Policy Characteristics'!$C:$C,0)))</f>
        <v>0</v>
      </c>
      <c r="M520" s="237">
        <f>IF(ISBLANK(INDEX('Policy Characteristics'!G:G,MATCH($C520,'Policy Characteristics'!$C:$C,0))),"",INDEX('Policy Characteristics'!G:G,MATCH($C520,'Policy Characteristics'!$C:$C,0)))</f>
        <v>1</v>
      </c>
      <c r="N520" s="237">
        <f>IF(ISBLANK(INDEX('Policy Characteristics'!H:H,MATCH($C520,'Policy Characteristics'!$C:$C,0))),"",INDEX('Policy Characteristics'!H:H,MATCH($C520,'Policy Characteristics'!$C:$C,0)))</f>
        <v>0.01</v>
      </c>
      <c r="O520" s="293" t="str">
        <f>IF(ISBLANK(INDEX('Policy Characteristics'!I:I,MATCH($C520,'Policy Characteristics'!$C:$C,0))),"",INDEX('Policy Characteristics'!I:I,MATCH($C520,'Policy Characteristics'!$C:$C,0)))</f>
        <v>% of fuel shifted</v>
      </c>
      <c r="P520" s="293"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0" s="293" t="str">
        <f>IF(ISBLANK(INDEX('Policy Characteristics'!K:K,MATCH($C520,'Policy Characteristics'!$C:$C,0))),"",INDEX('Policy Characteristics'!K:K,MATCH($C520,'Policy Characteristics'!$C:$C,0)))</f>
        <v>industry-ag-main.html#fuel-switching</v>
      </c>
      <c r="R520" s="293" t="str">
        <f>IF(ISBLANK(INDEX('Policy Characteristics'!L:L,MATCH($C520,'Policy Characteristics'!$C:$C,0))),"",INDEX('Policy Characteristics'!L:L,MATCH($C520,'Policy Characteristics'!$C:$C,0)))</f>
        <v>industry-elec-and-hydrogen.html</v>
      </c>
    </row>
    <row r="521" spans="1:18" x14ac:dyDescent="0.25">
      <c r="A521" s="293" t="str">
        <f>IF(ISBLANK(INDEX('Policy Characteristics'!A:A,MATCH($C521,'Policy Characteristics'!$C:$C,0))),"",INDEX('Policy Characteristics'!A:A,MATCH($C521,'Policy Characteristics'!$C:$C,0)))</f>
        <v>Industry</v>
      </c>
      <c r="B521" s="294" t="str">
        <f>IF(ISBLANK(INDEX('Policy Characteristics'!B:B,MATCH($C521,'Policy Characteristics'!$C:$C,0))),"",INDEX('Policy Characteristics'!B:B,MATCH($C521,'Policy Characteristics'!$C:$C,0)))</f>
        <v>Electrification + Hydrogen (Med &amp; High Temp)</v>
      </c>
      <c r="C521" s="293" t="str">
        <f t="shared" si="33"/>
        <v>Fraction of Med and High Temp Industrial Heat Shifted to Other Fuels</v>
      </c>
      <c r="D521" s="299" t="s">
        <v>726</v>
      </c>
      <c r="E521" s="298" t="s">
        <v>778</v>
      </c>
      <c r="F521" t="s">
        <v>727</v>
      </c>
      <c r="G521" s="298" t="s">
        <v>779</v>
      </c>
      <c r="H521" s="20">
        <v>1262</v>
      </c>
      <c r="I521" s="295" t="s">
        <v>634</v>
      </c>
      <c r="J521" s="296" t="str">
        <f>IF(ISBLANK(INDEX('Policy Characteristics'!D:D,MATCH($C521,'Policy Characteristics'!$C:$C,0))),"",INDEX('Policy Characteristics'!D:D,MATCH($C521,'Policy Characteristics'!$C:$C,0)))</f>
        <v>Electrification + Hydrogen</v>
      </c>
      <c r="K521" s="293" t="str">
        <f>IF(ISBLANK(INDEX('Policy Characteristics'!E:E,MATCH($C521,'Policy Characteristics'!$C:$C,0))),"",INDEX('Policy Characteristics'!E:E,MATCH($C521,'Policy Characteristics'!$C:$C,0)))</f>
        <v>indst med and high temp fuel type shifting</v>
      </c>
      <c r="L521" s="237">
        <f>IF(ISBLANK(INDEX('Policy Characteristics'!F:F,MATCH($C521,'Policy Characteristics'!$C:$C,0))),"",INDEX('Policy Characteristics'!F:F,MATCH($C521,'Policy Characteristics'!$C:$C,0)))</f>
        <v>0</v>
      </c>
      <c r="M521" s="237">
        <f>IF(ISBLANK(INDEX('Policy Characteristics'!G:G,MATCH($C521,'Policy Characteristics'!$C:$C,0))),"",INDEX('Policy Characteristics'!G:G,MATCH($C521,'Policy Characteristics'!$C:$C,0)))</f>
        <v>1</v>
      </c>
      <c r="N521" s="237">
        <f>IF(ISBLANK(INDEX('Policy Characteristics'!H:H,MATCH($C521,'Policy Characteristics'!$C:$C,0))),"",INDEX('Policy Characteristics'!H:H,MATCH($C521,'Policy Characteristics'!$C:$C,0)))</f>
        <v>0.01</v>
      </c>
      <c r="O521" s="293" t="str">
        <f>IF(ISBLANK(INDEX('Policy Characteristics'!I:I,MATCH($C521,'Policy Characteristics'!$C:$C,0))),"",INDEX('Policy Characteristics'!I:I,MATCH($C521,'Policy Characteristics'!$C:$C,0)))</f>
        <v>% of fuel shifted</v>
      </c>
      <c r="P521" s="293"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1" s="293" t="str">
        <f>IF(ISBLANK(INDEX('Policy Characteristics'!K:K,MATCH($C521,'Policy Characteristics'!$C:$C,0))),"",INDEX('Policy Characteristics'!K:K,MATCH($C521,'Policy Characteristics'!$C:$C,0)))</f>
        <v>industry-ag-main.html#fuel-switching</v>
      </c>
      <c r="R521" s="293" t="str">
        <f>IF(ISBLANK(INDEX('Policy Characteristics'!L:L,MATCH($C521,'Policy Characteristics'!$C:$C,0))),"",INDEX('Policy Characteristics'!L:L,MATCH($C521,'Policy Characteristics'!$C:$C,0)))</f>
        <v>industry-elec-and-hydrogen.html</v>
      </c>
    </row>
    <row r="522" spans="1:18" x14ac:dyDescent="0.25">
      <c r="A522" s="293" t="str">
        <f>IF(ISBLANK(INDEX('Policy Characteristics'!A:A,MATCH($C522,'Policy Characteristics'!$C:$C,0))),"",INDEX('Policy Characteristics'!A:A,MATCH($C522,'Policy Characteristics'!$C:$C,0)))</f>
        <v>Industry</v>
      </c>
      <c r="B522" s="294" t="str">
        <f>IF(ISBLANK(INDEX('Policy Characteristics'!B:B,MATCH($C522,'Policy Characteristics'!$C:$C,0))),"",INDEX('Policy Characteristics'!B:B,MATCH($C522,'Policy Characteristics'!$C:$C,0)))</f>
        <v>Electrification + Hydrogen (Med &amp; High Temp)</v>
      </c>
      <c r="C522" s="293" t="str">
        <f t="shared" si="33"/>
        <v>Fraction of Med and High Temp Industrial Heat Shifted to Other Fuels</v>
      </c>
      <c r="D522" s="299" t="s">
        <v>726</v>
      </c>
      <c r="E522" s="298" t="s">
        <v>780</v>
      </c>
      <c r="F522" t="s">
        <v>727</v>
      </c>
      <c r="G522" s="298" t="s">
        <v>781</v>
      </c>
      <c r="H522" s="20">
        <v>1263</v>
      </c>
      <c r="I522" s="295" t="s">
        <v>634</v>
      </c>
      <c r="J522" s="296" t="str">
        <f>IF(ISBLANK(INDEX('Policy Characteristics'!D:D,MATCH($C522,'Policy Characteristics'!$C:$C,0))),"",INDEX('Policy Characteristics'!D:D,MATCH($C522,'Policy Characteristics'!$C:$C,0)))</f>
        <v>Electrification + Hydrogen</v>
      </c>
      <c r="K522" s="293" t="str">
        <f>IF(ISBLANK(INDEX('Policy Characteristics'!E:E,MATCH($C522,'Policy Characteristics'!$C:$C,0))),"",INDEX('Policy Characteristics'!E:E,MATCH($C522,'Policy Characteristics'!$C:$C,0)))</f>
        <v>indst med and high temp fuel type shifting</v>
      </c>
      <c r="L522" s="237">
        <f>IF(ISBLANK(INDEX('Policy Characteristics'!F:F,MATCH($C522,'Policy Characteristics'!$C:$C,0))),"",INDEX('Policy Characteristics'!F:F,MATCH($C522,'Policy Characteristics'!$C:$C,0)))</f>
        <v>0</v>
      </c>
      <c r="M522" s="237">
        <f>IF(ISBLANK(INDEX('Policy Characteristics'!G:G,MATCH($C522,'Policy Characteristics'!$C:$C,0))),"",INDEX('Policy Characteristics'!G:G,MATCH($C522,'Policy Characteristics'!$C:$C,0)))</f>
        <v>1</v>
      </c>
      <c r="N522" s="237">
        <f>IF(ISBLANK(INDEX('Policy Characteristics'!H:H,MATCH($C522,'Policy Characteristics'!$C:$C,0))),"",INDEX('Policy Characteristics'!H:H,MATCH($C522,'Policy Characteristics'!$C:$C,0)))</f>
        <v>0.01</v>
      </c>
      <c r="O522" s="293" t="str">
        <f>IF(ISBLANK(INDEX('Policy Characteristics'!I:I,MATCH($C522,'Policy Characteristics'!$C:$C,0))),"",INDEX('Policy Characteristics'!I:I,MATCH($C522,'Policy Characteristics'!$C:$C,0)))</f>
        <v>% of fuel shifted</v>
      </c>
      <c r="P522" s="293"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2" s="293" t="str">
        <f>IF(ISBLANK(INDEX('Policy Characteristics'!K:K,MATCH($C522,'Policy Characteristics'!$C:$C,0))),"",INDEX('Policy Characteristics'!K:K,MATCH($C522,'Policy Characteristics'!$C:$C,0)))</f>
        <v>industry-ag-main.html#fuel-switching</v>
      </c>
      <c r="R522" s="293" t="str">
        <f>IF(ISBLANK(INDEX('Policy Characteristics'!L:L,MATCH($C522,'Policy Characteristics'!$C:$C,0))),"",INDEX('Policy Characteristics'!L:L,MATCH($C522,'Policy Characteristics'!$C:$C,0)))</f>
        <v>industry-elec-and-hydrogen.html</v>
      </c>
    </row>
    <row r="523" spans="1:18" x14ac:dyDescent="0.25">
      <c r="A523" s="293" t="str">
        <f>IF(ISBLANK(INDEX('Policy Characteristics'!A:A,MATCH($C523,'Policy Characteristics'!$C:$C,0))),"",INDEX('Policy Characteristics'!A:A,MATCH($C523,'Policy Characteristics'!$C:$C,0)))</f>
        <v>Industry</v>
      </c>
      <c r="B523" s="294" t="str">
        <f>IF(ISBLANK(INDEX('Policy Characteristics'!B:B,MATCH($C523,'Policy Characteristics'!$C:$C,0))),"",INDEX('Policy Characteristics'!B:B,MATCH($C523,'Policy Characteristics'!$C:$C,0)))</f>
        <v>Electrification + Hydrogen (Med &amp; High Temp)</v>
      </c>
      <c r="C523" s="293" t="str">
        <f t="shared" si="33"/>
        <v>Fraction of Med and High Temp Industrial Heat Shifted to Other Fuels</v>
      </c>
      <c r="D523" s="299" t="s">
        <v>726</v>
      </c>
      <c r="E523" s="298" t="s">
        <v>782</v>
      </c>
      <c r="F523" t="s">
        <v>727</v>
      </c>
      <c r="G523" s="298" t="s">
        <v>783</v>
      </c>
      <c r="H523" s="20">
        <v>1264</v>
      </c>
      <c r="I523" s="295" t="s">
        <v>634</v>
      </c>
      <c r="J523" s="296" t="str">
        <f>IF(ISBLANK(INDEX('Policy Characteristics'!D:D,MATCH($C523,'Policy Characteristics'!$C:$C,0))),"",INDEX('Policy Characteristics'!D:D,MATCH($C523,'Policy Characteristics'!$C:$C,0)))</f>
        <v>Electrification + Hydrogen</v>
      </c>
      <c r="K523" s="293" t="str">
        <f>IF(ISBLANK(INDEX('Policy Characteristics'!E:E,MATCH($C523,'Policy Characteristics'!$C:$C,0))),"",INDEX('Policy Characteristics'!E:E,MATCH($C523,'Policy Characteristics'!$C:$C,0)))</f>
        <v>indst med and high temp fuel type shifting</v>
      </c>
      <c r="L523" s="237">
        <f>IF(ISBLANK(INDEX('Policy Characteristics'!F:F,MATCH($C523,'Policy Characteristics'!$C:$C,0))),"",INDEX('Policy Characteristics'!F:F,MATCH($C523,'Policy Characteristics'!$C:$C,0)))</f>
        <v>0</v>
      </c>
      <c r="M523" s="237">
        <f>IF(ISBLANK(INDEX('Policy Characteristics'!G:G,MATCH($C523,'Policy Characteristics'!$C:$C,0))),"",INDEX('Policy Characteristics'!G:G,MATCH($C523,'Policy Characteristics'!$C:$C,0)))</f>
        <v>1</v>
      </c>
      <c r="N523" s="237">
        <f>IF(ISBLANK(INDEX('Policy Characteristics'!H:H,MATCH($C523,'Policy Characteristics'!$C:$C,0))),"",INDEX('Policy Characteristics'!H:H,MATCH($C523,'Policy Characteristics'!$C:$C,0)))</f>
        <v>0.01</v>
      </c>
      <c r="O523" s="293" t="str">
        <f>IF(ISBLANK(INDEX('Policy Characteristics'!I:I,MATCH($C523,'Policy Characteristics'!$C:$C,0))),"",INDEX('Policy Characteristics'!I:I,MATCH($C523,'Policy Characteristics'!$C:$C,0)))</f>
        <v>% of fuel shifted</v>
      </c>
      <c r="P523" s="293"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3" s="293" t="str">
        <f>IF(ISBLANK(INDEX('Policy Characteristics'!K:K,MATCH($C523,'Policy Characteristics'!$C:$C,0))),"",INDEX('Policy Characteristics'!K:K,MATCH($C523,'Policy Characteristics'!$C:$C,0)))</f>
        <v>industry-ag-main.html#fuel-switching</v>
      </c>
      <c r="R523" s="293" t="str">
        <f>IF(ISBLANK(INDEX('Policy Characteristics'!L:L,MATCH($C523,'Policy Characteristics'!$C:$C,0))),"",INDEX('Policy Characteristics'!L:L,MATCH($C523,'Policy Characteristics'!$C:$C,0)))</f>
        <v>industry-elec-and-hydrogen.html</v>
      </c>
    </row>
    <row r="524" spans="1:18" x14ac:dyDescent="0.25">
      <c r="A524" s="293" t="str">
        <f>IF(ISBLANK(INDEX('Policy Characteristics'!A:A,MATCH($C524,'Policy Characteristics'!$C:$C,0))),"",INDEX('Policy Characteristics'!A:A,MATCH($C524,'Policy Characteristics'!$C:$C,0)))</f>
        <v>Industry</v>
      </c>
      <c r="B524" s="294" t="str">
        <f>IF(ISBLANK(INDEX('Policy Characteristics'!B:B,MATCH($C524,'Policy Characteristics'!$C:$C,0))),"",INDEX('Policy Characteristics'!B:B,MATCH($C524,'Policy Characteristics'!$C:$C,0)))</f>
        <v>Electrification + Hydrogen (Med &amp; High Temp)</v>
      </c>
      <c r="C524" s="293" t="str">
        <f t="shared" si="33"/>
        <v>Fraction of Med and High Temp Industrial Heat Shifted to Other Fuels</v>
      </c>
      <c r="D524" s="299" t="s">
        <v>726</v>
      </c>
      <c r="E524" s="298" t="s">
        <v>784</v>
      </c>
      <c r="F524" t="s">
        <v>727</v>
      </c>
      <c r="G524" s="298" t="s">
        <v>785</v>
      </c>
      <c r="H524" s="20">
        <v>1265</v>
      </c>
      <c r="I524" s="295" t="s">
        <v>634</v>
      </c>
      <c r="J524" s="296" t="str">
        <f>IF(ISBLANK(INDEX('Policy Characteristics'!D:D,MATCH($C524,'Policy Characteristics'!$C:$C,0))),"",INDEX('Policy Characteristics'!D:D,MATCH($C524,'Policy Characteristics'!$C:$C,0)))</f>
        <v>Electrification + Hydrogen</v>
      </c>
      <c r="K524" s="293" t="str">
        <f>IF(ISBLANK(INDEX('Policy Characteristics'!E:E,MATCH($C524,'Policy Characteristics'!$C:$C,0))),"",INDEX('Policy Characteristics'!E:E,MATCH($C524,'Policy Characteristics'!$C:$C,0)))</f>
        <v>indst med and high temp fuel type shifting</v>
      </c>
      <c r="L524" s="237">
        <f>IF(ISBLANK(INDEX('Policy Characteristics'!F:F,MATCH($C524,'Policy Characteristics'!$C:$C,0))),"",INDEX('Policy Characteristics'!F:F,MATCH($C524,'Policy Characteristics'!$C:$C,0)))</f>
        <v>0</v>
      </c>
      <c r="M524" s="237">
        <f>IF(ISBLANK(INDEX('Policy Characteristics'!G:G,MATCH($C524,'Policy Characteristics'!$C:$C,0))),"",INDEX('Policy Characteristics'!G:G,MATCH($C524,'Policy Characteristics'!$C:$C,0)))</f>
        <v>1</v>
      </c>
      <c r="N524" s="237">
        <f>IF(ISBLANK(INDEX('Policy Characteristics'!H:H,MATCH($C524,'Policy Characteristics'!$C:$C,0))),"",INDEX('Policy Characteristics'!H:H,MATCH($C524,'Policy Characteristics'!$C:$C,0)))</f>
        <v>0.01</v>
      </c>
      <c r="O524" s="293" t="str">
        <f>IF(ISBLANK(INDEX('Policy Characteristics'!I:I,MATCH($C524,'Policy Characteristics'!$C:$C,0))),"",INDEX('Policy Characteristics'!I:I,MATCH($C524,'Policy Characteristics'!$C:$C,0)))</f>
        <v>% of fuel shifted</v>
      </c>
      <c r="P524" s="293"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4" s="293" t="str">
        <f>IF(ISBLANK(INDEX('Policy Characteristics'!K:K,MATCH($C524,'Policy Characteristics'!$C:$C,0))),"",INDEX('Policy Characteristics'!K:K,MATCH($C524,'Policy Characteristics'!$C:$C,0)))</f>
        <v>industry-ag-main.html#fuel-switching</v>
      </c>
      <c r="R524" s="293" t="str">
        <f>IF(ISBLANK(INDEX('Policy Characteristics'!L:L,MATCH($C524,'Policy Characteristics'!$C:$C,0))),"",INDEX('Policy Characteristics'!L:L,MATCH($C524,'Policy Characteristics'!$C:$C,0)))</f>
        <v>industry-elec-and-hydrogen.html</v>
      </c>
    </row>
    <row r="525" spans="1:18" x14ac:dyDescent="0.25">
      <c r="A525" s="293" t="str">
        <f>IF(ISBLANK(INDEX('Policy Characteristics'!A:A,MATCH($C525,'Policy Characteristics'!$C:$C,0))),"",INDEX('Policy Characteristics'!A:A,MATCH($C525,'Policy Characteristics'!$C:$C,0)))</f>
        <v>Industry</v>
      </c>
      <c r="B525" s="294" t="str">
        <f>IF(ISBLANK(INDEX('Policy Characteristics'!B:B,MATCH($C525,'Policy Characteristics'!$C:$C,0))),"",INDEX('Policy Characteristics'!B:B,MATCH($C525,'Policy Characteristics'!$C:$C,0)))</f>
        <v>Electrification + Hydrogen (Med &amp; High Temp)</v>
      </c>
      <c r="C525" s="293" t="str">
        <f t="shared" si="33"/>
        <v>Fraction of Med and High Temp Industrial Heat Shifted to Other Fuels</v>
      </c>
      <c r="D525" s="299" t="s">
        <v>726</v>
      </c>
      <c r="E525" s="298" t="s">
        <v>786</v>
      </c>
      <c r="F525" t="s">
        <v>727</v>
      </c>
      <c r="G525" s="298" t="s">
        <v>787</v>
      </c>
      <c r="H525" s="20">
        <v>1266</v>
      </c>
      <c r="I525" s="295" t="s">
        <v>634</v>
      </c>
      <c r="J525" s="296" t="str">
        <f>IF(ISBLANK(INDEX('Policy Characteristics'!D:D,MATCH($C525,'Policy Characteristics'!$C:$C,0))),"",INDEX('Policy Characteristics'!D:D,MATCH($C525,'Policy Characteristics'!$C:$C,0)))</f>
        <v>Electrification + Hydrogen</v>
      </c>
      <c r="K525" s="293" t="str">
        <f>IF(ISBLANK(INDEX('Policy Characteristics'!E:E,MATCH($C525,'Policy Characteristics'!$C:$C,0))),"",INDEX('Policy Characteristics'!E:E,MATCH($C525,'Policy Characteristics'!$C:$C,0)))</f>
        <v>indst med and high temp fuel type shifting</v>
      </c>
      <c r="L525" s="237">
        <f>IF(ISBLANK(INDEX('Policy Characteristics'!F:F,MATCH($C525,'Policy Characteristics'!$C:$C,0))),"",INDEX('Policy Characteristics'!F:F,MATCH($C525,'Policy Characteristics'!$C:$C,0)))</f>
        <v>0</v>
      </c>
      <c r="M525" s="237">
        <f>IF(ISBLANK(INDEX('Policy Characteristics'!G:G,MATCH($C525,'Policy Characteristics'!$C:$C,0))),"",INDEX('Policy Characteristics'!G:G,MATCH($C525,'Policy Characteristics'!$C:$C,0)))</f>
        <v>1</v>
      </c>
      <c r="N525" s="237">
        <f>IF(ISBLANK(INDEX('Policy Characteristics'!H:H,MATCH($C525,'Policy Characteristics'!$C:$C,0))),"",INDEX('Policy Characteristics'!H:H,MATCH($C525,'Policy Characteristics'!$C:$C,0)))</f>
        <v>0.01</v>
      </c>
      <c r="O525" s="293" t="str">
        <f>IF(ISBLANK(INDEX('Policy Characteristics'!I:I,MATCH($C525,'Policy Characteristics'!$C:$C,0))),"",INDEX('Policy Characteristics'!I:I,MATCH($C525,'Policy Characteristics'!$C:$C,0)))</f>
        <v>% of fuel shifted</v>
      </c>
      <c r="P525" s="293"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5" s="293" t="str">
        <f>IF(ISBLANK(INDEX('Policy Characteristics'!K:K,MATCH($C525,'Policy Characteristics'!$C:$C,0))),"",INDEX('Policy Characteristics'!K:K,MATCH($C525,'Policy Characteristics'!$C:$C,0)))</f>
        <v>industry-ag-main.html#fuel-switching</v>
      </c>
      <c r="R525" s="293" t="str">
        <f>IF(ISBLANK(INDEX('Policy Characteristics'!L:L,MATCH($C525,'Policy Characteristics'!$C:$C,0))),"",INDEX('Policy Characteristics'!L:L,MATCH($C525,'Policy Characteristics'!$C:$C,0)))</f>
        <v>industry-elec-and-hydrogen.html</v>
      </c>
    </row>
    <row r="526" spans="1:18" x14ac:dyDescent="0.25">
      <c r="A526" s="293" t="str">
        <f>IF(ISBLANK(INDEX('Policy Characteristics'!A:A,MATCH($C526,'Policy Characteristics'!$C:$C,0))),"",INDEX('Policy Characteristics'!A:A,MATCH($C526,'Policy Characteristics'!$C:$C,0)))</f>
        <v>Industry</v>
      </c>
      <c r="B526" s="294" t="str">
        <f>IF(ISBLANK(INDEX('Policy Characteristics'!B:B,MATCH($C526,'Policy Characteristics'!$C:$C,0))),"",INDEX('Policy Characteristics'!B:B,MATCH($C526,'Policy Characteristics'!$C:$C,0)))</f>
        <v>Electrification + Hydrogen (Med &amp; High Temp)</v>
      </c>
      <c r="C526" s="293" t="str">
        <f t="shared" si="33"/>
        <v>Fraction of Med and High Temp Industrial Heat Shifted to Other Fuels</v>
      </c>
      <c r="D526" s="299" t="s">
        <v>726</v>
      </c>
      <c r="E526" s="298" t="s">
        <v>788</v>
      </c>
      <c r="F526" t="s">
        <v>727</v>
      </c>
      <c r="G526" s="298" t="s">
        <v>789</v>
      </c>
      <c r="H526" s="20">
        <v>1267</v>
      </c>
      <c r="I526" s="295" t="s">
        <v>624</v>
      </c>
      <c r="J526" s="296" t="str">
        <f>IF(ISBLANK(INDEX('Policy Characteristics'!D:D,MATCH($C526,'Policy Characteristics'!$C:$C,0))),"",INDEX('Policy Characteristics'!D:D,MATCH($C526,'Policy Characteristics'!$C:$C,0)))</f>
        <v>Electrification + Hydrogen</v>
      </c>
      <c r="K526" s="293" t="str">
        <f>IF(ISBLANK(INDEX('Policy Characteristics'!E:E,MATCH($C526,'Policy Characteristics'!$C:$C,0))),"",INDEX('Policy Characteristics'!E:E,MATCH($C526,'Policy Characteristics'!$C:$C,0)))</f>
        <v>indst med and high temp fuel type shifting</v>
      </c>
      <c r="L526" s="237">
        <f>IF(ISBLANK(INDEX('Policy Characteristics'!F:F,MATCH($C526,'Policy Characteristics'!$C:$C,0))),"",INDEX('Policy Characteristics'!F:F,MATCH($C526,'Policy Characteristics'!$C:$C,0)))</f>
        <v>0</v>
      </c>
      <c r="M526" s="237">
        <f>IF(ISBLANK(INDEX('Policy Characteristics'!G:G,MATCH($C526,'Policy Characteristics'!$C:$C,0))),"",INDEX('Policy Characteristics'!G:G,MATCH($C526,'Policy Characteristics'!$C:$C,0)))</f>
        <v>1</v>
      </c>
      <c r="N526" s="237">
        <f>IF(ISBLANK(INDEX('Policy Characteristics'!H:H,MATCH($C526,'Policy Characteristics'!$C:$C,0))),"",INDEX('Policy Characteristics'!H:H,MATCH($C526,'Policy Characteristics'!$C:$C,0)))</f>
        <v>0.01</v>
      </c>
      <c r="O526" s="293" t="str">
        <f>IF(ISBLANK(INDEX('Policy Characteristics'!I:I,MATCH($C526,'Policy Characteristics'!$C:$C,0))),"",INDEX('Policy Characteristics'!I:I,MATCH($C526,'Policy Characteristics'!$C:$C,0)))</f>
        <v>% of fuel shifted</v>
      </c>
      <c r="P526" s="293"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6" s="293" t="str">
        <f>IF(ISBLANK(INDEX('Policy Characteristics'!K:K,MATCH($C526,'Policy Characteristics'!$C:$C,0))),"",INDEX('Policy Characteristics'!K:K,MATCH($C526,'Policy Characteristics'!$C:$C,0)))</f>
        <v>industry-ag-main.html#fuel-switching</v>
      </c>
      <c r="R526" s="293" t="str">
        <f>IF(ISBLANK(INDEX('Policy Characteristics'!L:L,MATCH($C526,'Policy Characteristics'!$C:$C,0))),"",INDEX('Policy Characteristics'!L:L,MATCH($C526,'Policy Characteristics'!$C:$C,0)))</f>
        <v>industry-elec-and-hydrogen.html</v>
      </c>
    </row>
    <row r="527" spans="1:18" x14ac:dyDescent="0.25">
      <c r="A527" s="293" t="str">
        <f>IF(ISBLANK(INDEX('Policy Characteristics'!A:A,MATCH($C527,'Policy Characteristics'!$C:$C,0))),"",INDEX('Policy Characteristics'!A:A,MATCH($C527,'Policy Characteristics'!$C:$C,0)))</f>
        <v>Industry</v>
      </c>
      <c r="B527" s="294" t="str">
        <f>IF(ISBLANK(INDEX('Policy Characteristics'!B:B,MATCH($C527,'Policy Characteristics'!$C:$C,0))),"",INDEX('Policy Characteristics'!B:B,MATCH($C527,'Policy Characteristics'!$C:$C,0)))</f>
        <v>Electrification + Hydrogen (Med &amp; High Temp)</v>
      </c>
      <c r="C527" s="293" t="str">
        <f t="shared" si="33"/>
        <v>Fraction of Med and High Temp Industrial Heat Shifted to Other Fuels</v>
      </c>
      <c r="D527" s="299" t="s">
        <v>728</v>
      </c>
      <c r="E527" s="298" t="s">
        <v>770</v>
      </c>
      <c r="F527" t="s">
        <v>729</v>
      </c>
      <c r="G527" s="298" t="s">
        <v>771</v>
      </c>
      <c r="H527" s="20">
        <v>1268</v>
      </c>
      <c r="I527" s="295" t="s">
        <v>624</v>
      </c>
      <c r="J527" s="296" t="str">
        <f>IF(ISBLANK(INDEX('Policy Characteristics'!D:D,MATCH($C527,'Policy Characteristics'!$C:$C,0))),"",INDEX('Policy Characteristics'!D:D,MATCH($C527,'Policy Characteristics'!$C:$C,0)))</f>
        <v>Electrification + Hydrogen</v>
      </c>
      <c r="K527" s="293" t="str">
        <f>IF(ISBLANK(INDEX('Policy Characteristics'!E:E,MATCH($C527,'Policy Characteristics'!$C:$C,0))),"",INDEX('Policy Characteristics'!E:E,MATCH($C527,'Policy Characteristics'!$C:$C,0)))</f>
        <v>indst med and high temp fuel type shifting</v>
      </c>
      <c r="L527" s="237">
        <f>IF(ISBLANK(INDEX('Policy Characteristics'!F:F,MATCH($C527,'Policy Characteristics'!$C:$C,0))),"",INDEX('Policy Characteristics'!F:F,MATCH($C527,'Policy Characteristics'!$C:$C,0)))</f>
        <v>0</v>
      </c>
      <c r="M527" s="237">
        <f>IF(ISBLANK(INDEX('Policy Characteristics'!G:G,MATCH($C527,'Policy Characteristics'!$C:$C,0))),"",INDEX('Policy Characteristics'!G:G,MATCH($C527,'Policy Characteristics'!$C:$C,0)))</f>
        <v>1</v>
      </c>
      <c r="N527" s="237">
        <f>IF(ISBLANK(INDEX('Policy Characteristics'!H:H,MATCH($C527,'Policy Characteristics'!$C:$C,0))),"",INDEX('Policy Characteristics'!H:H,MATCH($C527,'Policy Characteristics'!$C:$C,0)))</f>
        <v>0.01</v>
      </c>
      <c r="O527" s="293" t="str">
        <f>IF(ISBLANK(INDEX('Policy Characteristics'!I:I,MATCH($C527,'Policy Characteristics'!$C:$C,0))),"",INDEX('Policy Characteristics'!I:I,MATCH($C527,'Policy Characteristics'!$C:$C,0)))</f>
        <v>% of fuel shifted</v>
      </c>
      <c r="P527" s="293"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7" s="293" t="str">
        <f>IF(ISBLANK(INDEX('Policy Characteristics'!K:K,MATCH($C527,'Policy Characteristics'!$C:$C,0))),"",INDEX('Policy Characteristics'!K:K,MATCH($C527,'Policy Characteristics'!$C:$C,0)))</f>
        <v>industry-ag-main.html#fuel-switching</v>
      </c>
      <c r="R527" s="293" t="str">
        <f>IF(ISBLANK(INDEX('Policy Characteristics'!L:L,MATCH($C527,'Policy Characteristics'!$C:$C,0))),"",INDEX('Policy Characteristics'!L:L,MATCH($C527,'Policy Characteristics'!$C:$C,0)))</f>
        <v>industry-elec-and-hydrogen.html</v>
      </c>
    </row>
    <row r="528" spans="1:18" x14ac:dyDescent="0.25">
      <c r="A528" s="293" t="str">
        <f>IF(ISBLANK(INDEX('Policy Characteristics'!A:A,MATCH($C528,'Policy Characteristics'!$C:$C,0))),"",INDEX('Policy Characteristics'!A:A,MATCH($C528,'Policy Characteristics'!$C:$C,0)))</f>
        <v>Industry</v>
      </c>
      <c r="B528" s="294" t="str">
        <f>IF(ISBLANK(INDEX('Policy Characteristics'!B:B,MATCH($C528,'Policy Characteristics'!$C:$C,0))),"",INDEX('Policy Characteristics'!B:B,MATCH($C528,'Policy Characteristics'!$C:$C,0)))</f>
        <v>Electrification + Hydrogen (Med &amp; High Temp)</v>
      </c>
      <c r="C528" s="293" t="str">
        <f t="shared" si="33"/>
        <v>Fraction of Med and High Temp Industrial Heat Shifted to Other Fuels</v>
      </c>
      <c r="D528" s="299" t="s">
        <v>728</v>
      </c>
      <c r="E528" s="298" t="s">
        <v>772</v>
      </c>
      <c r="F528" t="s">
        <v>729</v>
      </c>
      <c r="G528" s="298" t="s">
        <v>773</v>
      </c>
      <c r="H528" s="20">
        <v>1269</v>
      </c>
      <c r="I528" s="295" t="s">
        <v>634</v>
      </c>
      <c r="J528" s="296" t="str">
        <f>IF(ISBLANK(INDEX('Policy Characteristics'!D:D,MATCH($C528,'Policy Characteristics'!$C:$C,0))),"",INDEX('Policy Characteristics'!D:D,MATCH($C528,'Policy Characteristics'!$C:$C,0)))</f>
        <v>Electrification + Hydrogen</v>
      </c>
      <c r="K528" s="293" t="str">
        <f>IF(ISBLANK(INDEX('Policy Characteristics'!E:E,MATCH($C528,'Policy Characteristics'!$C:$C,0))),"",INDEX('Policy Characteristics'!E:E,MATCH($C528,'Policy Characteristics'!$C:$C,0)))</f>
        <v>indst med and high temp fuel type shifting</v>
      </c>
      <c r="L528" s="237">
        <f>IF(ISBLANK(INDEX('Policy Characteristics'!F:F,MATCH($C528,'Policy Characteristics'!$C:$C,0))),"",INDEX('Policy Characteristics'!F:F,MATCH($C528,'Policy Characteristics'!$C:$C,0)))</f>
        <v>0</v>
      </c>
      <c r="M528" s="237">
        <f>IF(ISBLANK(INDEX('Policy Characteristics'!G:G,MATCH($C528,'Policy Characteristics'!$C:$C,0))),"",INDEX('Policy Characteristics'!G:G,MATCH($C528,'Policy Characteristics'!$C:$C,0)))</f>
        <v>1</v>
      </c>
      <c r="N528" s="237">
        <f>IF(ISBLANK(INDEX('Policy Characteristics'!H:H,MATCH($C528,'Policy Characteristics'!$C:$C,0))),"",INDEX('Policy Characteristics'!H:H,MATCH($C528,'Policy Characteristics'!$C:$C,0)))</f>
        <v>0.01</v>
      </c>
      <c r="O528" s="293" t="str">
        <f>IF(ISBLANK(INDEX('Policy Characteristics'!I:I,MATCH($C528,'Policy Characteristics'!$C:$C,0))),"",INDEX('Policy Characteristics'!I:I,MATCH($C528,'Policy Characteristics'!$C:$C,0)))</f>
        <v>% of fuel shifted</v>
      </c>
      <c r="P528" s="293"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8" s="293" t="str">
        <f>IF(ISBLANK(INDEX('Policy Characteristics'!K:K,MATCH($C528,'Policy Characteristics'!$C:$C,0))),"",INDEX('Policy Characteristics'!K:K,MATCH($C528,'Policy Characteristics'!$C:$C,0)))</f>
        <v>industry-ag-main.html#fuel-switching</v>
      </c>
      <c r="R528" s="293" t="str">
        <f>IF(ISBLANK(INDEX('Policy Characteristics'!L:L,MATCH($C528,'Policy Characteristics'!$C:$C,0))),"",INDEX('Policy Characteristics'!L:L,MATCH($C528,'Policy Characteristics'!$C:$C,0)))</f>
        <v>industry-elec-and-hydrogen.html</v>
      </c>
    </row>
    <row r="529" spans="1:18" x14ac:dyDescent="0.25">
      <c r="A529" s="293" t="str">
        <f>IF(ISBLANK(INDEX('Policy Characteristics'!A:A,MATCH($C529,'Policy Characteristics'!$C:$C,0))),"",INDEX('Policy Characteristics'!A:A,MATCH($C529,'Policy Characteristics'!$C:$C,0)))</f>
        <v>Industry</v>
      </c>
      <c r="B529" s="294" t="str">
        <f>IF(ISBLANK(INDEX('Policy Characteristics'!B:B,MATCH($C529,'Policy Characteristics'!$C:$C,0))),"",INDEX('Policy Characteristics'!B:B,MATCH($C529,'Policy Characteristics'!$C:$C,0)))</f>
        <v>Electrification + Hydrogen (Med &amp; High Temp)</v>
      </c>
      <c r="C529" s="293" t="str">
        <f t="shared" si="33"/>
        <v>Fraction of Med and High Temp Industrial Heat Shifted to Other Fuels</v>
      </c>
      <c r="D529" s="299" t="s">
        <v>728</v>
      </c>
      <c r="E529" s="298" t="s">
        <v>774</v>
      </c>
      <c r="F529" t="s">
        <v>729</v>
      </c>
      <c r="G529" s="298" t="s">
        <v>775</v>
      </c>
      <c r="H529" s="20">
        <v>1270</v>
      </c>
      <c r="I529" s="295" t="s">
        <v>634</v>
      </c>
      <c r="J529" s="296" t="str">
        <f>IF(ISBLANK(INDEX('Policy Characteristics'!D:D,MATCH($C529,'Policy Characteristics'!$C:$C,0))),"",INDEX('Policy Characteristics'!D:D,MATCH($C529,'Policy Characteristics'!$C:$C,0)))</f>
        <v>Electrification + Hydrogen</v>
      </c>
      <c r="K529" s="293" t="str">
        <f>IF(ISBLANK(INDEX('Policy Characteristics'!E:E,MATCH($C529,'Policy Characteristics'!$C:$C,0))),"",INDEX('Policy Characteristics'!E:E,MATCH($C529,'Policy Characteristics'!$C:$C,0)))</f>
        <v>indst med and high temp fuel type shifting</v>
      </c>
      <c r="L529" s="237">
        <f>IF(ISBLANK(INDEX('Policy Characteristics'!F:F,MATCH($C529,'Policy Characteristics'!$C:$C,0))),"",INDEX('Policy Characteristics'!F:F,MATCH($C529,'Policy Characteristics'!$C:$C,0)))</f>
        <v>0</v>
      </c>
      <c r="M529" s="237">
        <f>IF(ISBLANK(INDEX('Policy Characteristics'!G:G,MATCH($C529,'Policy Characteristics'!$C:$C,0))),"",INDEX('Policy Characteristics'!G:G,MATCH($C529,'Policy Characteristics'!$C:$C,0)))</f>
        <v>1</v>
      </c>
      <c r="N529" s="237">
        <f>IF(ISBLANK(INDEX('Policy Characteristics'!H:H,MATCH($C529,'Policy Characteristics'!$C:$C,0))),"",INDEX('Policy Characteristics'!H:H,MATCH($C529,'Policy Characteristics'!$C:$C,0)))</f>
        <v>0.01</v>
      </c>
      <c r="O529" s="293" t="str">
        <f>IF(ISBLANK(INDEX('Policy Characteristics'!I:I,MATCH($C529,'Policy Characteristics'!$C:$C,0))),"",INDEX('Policy Characteristics'!I:I,MATCH($C529,'Policy Characteristics'!$C:$C,0)))</f>
        <v>% of fuel shifted</v>
      </c>
      <c r="P529" s="293"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29" s="293" t="str">
        <f>IF(ISBLANK(INDEX('Policy Characteristics'!K:K,MATCH($C529,'Policy Characteristics'!$C:$C,0))),"",INDEX('Policy Characteristics'!K:K,MATCH($C529,'Policy Characteristics'!$C:$C,0)))</f>
        <v>industry-ag-main.html#fuel-switching</v>
      </c>
      <c r="R529" s="293" t="str">
        <f>IF(ISBLANK(INDEX('Policy Characteristics'!L:L,MATCH($C529,'Policy Characteristics'!$C:$C,0))),"",INDEX('Policy Characteristics'!L:L,MATCH($C529,'Policy Characteristics'!$C:$C,0)))</f>
        <v>industry-elec-and-hydrogen.html</v>
      </c>
    </row>
    <row r="530" spans="1:18" x14ac:dyDescent="0.25">
      <c r="A530" s="293" t="str">
        <f>IF(ISBLANK(INDEX('Policy Characteristics'!A:A,MATCH($C530,'Policy Characteristics'!$C:$C,0))),"",INDEX('Policy Characteristics'!A:A,MATCH($C530,'Policy Characteristics'!$C:$C,0)))</f>
        <v>Industry</v>
      </c>
      <c r="B530" s="294" t="str">
        <f>IF(ISBLANK(INDEX('Policy Characteristics'!B:B,MATCH($C530,'Policy Characteristics'!$C:$C,0))),"",INDEX('Policy Characteristics'!B:B,MATCH($C530,'Policy Characteristics'!$C:$C,0)))</f>
        <v>Electrification + Hydrogen (Med &amp; High Temp)</v>
      </c>
      <c r="C530" s="293" t="str">
        <f t="shared" si="33"/>
        <v>Fraction of Med and High Temp Industrial Heat Shifted to Other Fuels</v>
      </c>
      <c r="D530" s="299" t="s">
        <v>728</v>
      </c>
      <c r="E530" s="298" t="s">
        <v>776</v>
      </c>
      <c r="F530" t="s">
        <v>729</v>
      </c>
      <c r="G530" s="298" t="s">
        <v>777</v>
      </c>
      <c r="H530" s="20">
        <v>1271</v>
      </c>
      <c r="I530" s="295" t="s">
        <v>634</v>
      </c>
      <c r="J530" s="296" t="str">
        <f>IF(ISBLANK(INDEX('Policy Characteristics'!D:D,MATCH($C530,'Policy Characteristics'!$C:$C,0))),"",INDEX('Policy Characteristics'!D:D,MATCH($C530,'Policy Characteristics'!$C:$C,0)))</f>
        <v>Electrification + Hydrogen</v>
      </c>
      <c r="K530" s="293" t="str">
        <f>IF(ISBLANK(INDEX('Policy Characteristics'!E:E,MATCH($C530,'Policy Characteristics'!$C:$C,0))),"",INDEX('Policy Characteristics'!E:E,MATCH($C530,'Policy Characteristics'!$C:$C,0)))</f>
        <v>indst med and high temp fuel type shifting</v>
      </c>
      <c r="L530" s="237">
        <f>IF(ISBLANK(INDEX('Policy Characteristics'!F:F,MATCH($C530,'Policy Characteristics'!$C:$C,0))),"",INDEX('Policy Characteristics'!F:F,MATCH($C530,'Policy Characteristics'!$C:$C,0)))</f>
        <v>0</v>
      </c>
      <c r="M530" s="237">
        <f>IF(ISBLANK(INDEX('Policy Characteristics'!G:G,MATCH($C530,'Policy Characteristics'!$C:$C,0))),"",INDEX('Policy Characteristics'!G:G,MATCH($C530,'Policy Characteristics'!$C:$C,0)))</f>
        <v>1</v>
      </c>
      <c r="N530" s="237">
        <f>IF(ISBLANK(INDEX('Policy Characteristics'!H:H,MATCH($C530,'Policy Characteristics'!$C:$C,0))),"",INDEX('Policy Characteristics'!H:H,MATCH($C530,'Policy Characteristics'!$C:$C,0)))</f>
        <v>0.01</v>
      </c>
      <c r="O530" s="293" t="str">
        <f>IF(ISBLANK(INDEX('Policy Characteristics'!I:I,MATCH($C530,'Policy Characteristics'!$C:$C,0))),"",INDEX('Policy Characteristics'!I:I,MATCH($C530,'Policy Characteristics'!$C:$C,0)))</f>
        <v>% of fuel shifted</v>
      </c>
      <c r="P530" s="293"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0" s="293" t="str">
        <f>IF(ISBLANK(INDEX('Policy Characteristics'!K:K,MATCH($C530,'Policy Characteristics'!$C:$C,0))),"",INDEX('Policy Characteristics'!K:K,MATCH($C530,'Policy Characteristics'!$C:$C,0)))</f>
        <v>industry-ag-main.html#fuel-switching</v>
      </c>
      <c r="R530" s="293" t="str">
        <f>IF(ISBLANK(INDEX('Policy Characteristics'!L:L,MATCH($C530,'Policy Characteristics'!$C:$C,0))),"",INDEX('Policy Characteristics'!L:L,MATCH($C530,'Policy Characteristics'!$C:$C,0)))</f>
        <v>industry-elec-and-hydrogen.html</v>
      </c>
    </row>
    <row r="531" spans="1:18" x14ac:dyDescent="0.25">
      <c r="A531" s="293" t="str">
        <f>IF(ISBLANK(INDEX('Policy Characteristics'!A:A,MATCH($C531,'Policy Characteristics'!$C:$C,0))),"",INDEX('Policy Characteristics'!A:A,MATCH($C531,'Policy Characteristics'!$C:$C,0)))</f>
        <v>Industry</v>
      </c>
      <c r="B531" s="294" t="str">
        <f>IF(ISBLANK(INDEX('Policy Characteristics'!B:B,MATCH($C531,'Policy Characteristics'!$C:$C,0))),"",INDEX('Policy Characteristics'!B:B,MATCH($C531,'Policy Characteristics'!$C:$C,0)))</f>
        <v>Electrification + Hydrogen (Med &amp; High Temp)</v>
      </c>
      <c r="C531" s="293" t="str">
        <f t="shared" si="33"/>
        <v>Fraction of Med and High Temp Industrial Heat Shifted to Other Fuels</v>
      </c>
      <c r="D531" s="299" t="s">
        <v>728</v>
      </c>
      <c r="E531" s="298" t="s">
        <v>778</v>
      </c>
      <c r="F531" t="s">
        <v>729</v>
      </c>
      <c r="G531" s="298" t="s">
        <v>779</v>
      </c>
      <c r="H531" s="20">
        <v>1272</v>
      </c>
      <c r="I531" s="295" t="s">
        <v>634</v>
      </c>
      <c r="J531" s="296" t="str">
        <f>IF(ISBLANK(INDEX('Policy Characteristics'!D:D,MATCH($C531,'Policy Characteristics'!$C:$C,0))),"",INDEX('Policy Characteristics'!D:D,MATCH($C531,'Policy Characteristics'!$C:$C,0)))</f>
        <v>Electrification + Hydrogen</v>
      </c>
      <c r="K531" s="293" t="str">
        <f>IF(ISBLANK(INDEX('Policy Characteristics'!E:E,MATCH($C531,'Policy Characteristics'!$C:$C,0))),"",INDEX('Policy Characteristics'!E:E,MATCH($C531,'Policy Characteristics'!$C:$C,0)))</f>
        <v>indst med and high temp fuel type shifting</v>
      </c>
      <c r="L531" s="237">
        <f>IF(ISBLANK(INDEX('Policy Characteristics'!F:F,MATCH($C531,'Policy Characteristics'!$C:$C,0))),"",INDEX('Policy Characteristics'!F:F,MATCH($C531,'Policy Characteristics'!$C:$C,0)))</f>
        <v>0</v>
      </c>
      <c r="M531" s="237">
        <f>IF(ISBLANK(INDEX('Policy Characteristics'!G:G,MATCH($C531,'Policy Characteristics'!$C:$C,0))),"",INDEX('Policy Characteristics'!G:G,MATCH($C531,'Policy Characteristics'!$C:$C,0)))</f>
        <v>1</v>
      </c>
      <c r="N531" s="237">
        <f>IF(ISBLANK(INDEX('Policy Characteristics'!H:H,MATCH($C531,'Policy Characteristics'!$C:$C,0))),"",INDEX('Policy Characteristics'!H:H,MATCH($C531,'Policy Characteristics'!$C:$C,0)))</f>
        <v>0.01</v>
      </c>
      <c r="O531" s="293" t="str">
        <f>IF(ISBLANK(INDEX('Policy Characteristics'!I:I,MATCH($C531,'Policy Characteristics'!$C:$C,0))),"",INDEX('Policy Characteristics'!I:I,MATCH($C531,'Policy Characteristics'!$C:$C,0)))</f>
        <v>% of fuel shifted</v>
      </c>
      <c r="P531" s="293"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1" s="293" t="str">
        <f>IF(ISBLANK(INDEX('Policy Characteristics'!K:K,MATCH($C531,'Policy Characteristics'!$C:$C,0))),"",INDEX('Policy Characteristics'!K:K,MATCH($C531,'Policy Characteristics'!$C:$C,0)))</f>
        <v>industry-ag-main.html#fuel-switching</v>
      </c>
      <c r="R531" s="293" t="str">
        <f>IF(ISBLANK(INDEX('Policy Characteristics'!L:L,MATCH($C531,'Policy Characteristics'!$C:$C,0))),"",INDEX('Policy Characteristics'!L:L,MATCH($C531,'Policy Characteristics'!$C:$C,0)))</f>
        <v>industry-elec-and-hydrogen.html</v>
      </c>
    </row>
    <row r="532" spans="1:18" x14ac:dyDescent="0.25">
      <c r="A532" s="293" t="str">
        <f>IF(ISBLANK(INDEX('Policy Characteristics'!A:A,MATCH($C532,'Policy Characteristics'!$C:$C,0))),"",INDEX('Policy Characteristics'!A:A,MATCH($C532,'Policy Characteristics'!$C:$C,0)))</f>
        <v>Industry</v>
      </c>
      <c r="B532" s="294" t="str">
        <f>IF(ISBLANK(INDEX('Policy Characteristics'!B:B,MATCH($C532,'Policy Characteristics'!$C:$C,0))),"",INDEX('Policy Characteristics'!B:B,MATCH($C532,'Policy Characteristics'!$C:$C,0)))</f>
        <v>Electrification + Hydrogen (Med &amp; High Temp)</v>
      </c>
      <c r="C532" s="293" t="str">
        <f t="shared" si="33"/>
        <v>Fraction of Med and High Temp Industrial Heat Shifted to Other Fuels</v>
      </c>
      <c r="D532" s="299" t="s">
        <v>728</v>
      </c>
      <c r="E532" s="298" t="s">
        <v>780</v>
      </c>
      <c r="F532" t="s">
        <v>729</v>
      </c>
      <c r="G532" s="298" t="s">
        <v>781</v>
      </c>
      <c r="H532" s="20">
        <v>1273</v>
      </c>
      <c r="I532" s="295" t="s">
        <v>634</v>
      </c>
      <c r="J532" s="296" t="str">
        <f>IF(ISBLANK(INDEX('Policy Characteristics'!D:D,MATCH($C532,'Policy Characteristics'!$C:$C,0))),"",INDEX('Policy Characteristics'!D:D,MATCH($C532,'Policy Characteristics'!$C:$C,0)))</f>
        <v>Electrification + Hydrogen</v>
      </c>
      <c r="K532" s="293" t="str">
        <f>IF(ISBLANK(INDEX('Policy Characteristics'!E:E,MATCH($C532,'Policy Characteristics'!$C:$C,0))),"",INDEX('Policy Characteristics'!E:E,MATCH($C532,'Policy Characteristics'!$C:$C,0)))</f>
        <v>indst med and high temp fuel type shifting</v>
      </c>
      <c r="L532" s="237">
        <f>IF(ISBLANK(INDEX('Policy Characteristics'!F:F,MATCH($C532,'Policy Characteristics'!$C:$C,0))),"",INDEX('Policy Characteristics'!F:F,MATCH($C532,'Policy Characteristics'!$C:$C,0)))</f>
        <v>0</v>
      </c>
      <c r="M532" s="237">
        <f>IF(ISBLANK(INDEX('Policy Characteristics'!G:G,MATCH($C532,'Policy Characteristics'!$C:$C,0))),"",INDEX('Policy Characteristics'!G:G,MATCH($C532,'Policy Characteristics'!$C:$C,0)))</f>
        <v>1</v>
      </c>
      <c r="N532" s="237">
        <f>IF(ISBLANK(INDEX('Policy Characteristics'!H:H,MATCH($C532,'Policy Characteristics'!$C:$C,0))),"",INDEX('Policy Characteristics'!H:H,MATCH($C532,'Policy Characteristics'!$C:$C,0)))</f>
        <v>0.01</v>
      </c>
      <c r="O532" s="293" t="str">
        <f>IF(ISBLANK(INDEX('Policy Characteristics'!I:I,MATCH($C532,'Policy Characteristics'!$C:$C,0))),"",INDEX('Policy Characteristics'!I:I,MATCH($C532,'Policy Characteristics'!$C:$C,0)))</f>
        <v>% of fuel shifted</v>
      </c>
      <c r="P532" s="293"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2" s="293" t="str">
        <f>IF(ISBLANK(INDEX('Policy Characteristics'!K:K,MATCH($C532,'Policy Characteristics'!$C:$C,0))),"",INDEX('Policy Characteristics'!K:K,MATCH($C532,'Policy Characteristics'!$C:$C,0)))</f>
        <v>industry-ag-main.html#fuel-switching</v>
      </c>
      <c r="R532" s="293" t="str">
        <f>IF(ISBLANK(INDEX('Policy Characteristics'!L:L,MATCH($C532,'Policy Characteristics'!$C:$C,0))),"",INDEX('Policy Characteristics'!L:L,MATCH($C532,'Policy Characteristics'!$C:$C,0)))</f>
        <v>industry-elec-and-hydrogen.html</v>
      </c>
    </row>
    <row r="533" spans="1:18" x14ac:dyDescent="0.25">
      <c r="A533" s="293" t="str">
        <f>IF(ISBLANK(INDEX('Policy Characteristics'!A:A,MATCH($C533,'Policy Characteristics'!$C:$C,0))),"",INDEX('Policy Characteristics'!A:A,MATCH($C533,'Policy Characteristics'!$C:$C,0)))</f>
        <v>Industry</v>
      </c>
      <c r="B533" s="294" t="str">
        <f>IF(ISBLANK(INDEX('Policy Characteristics'!B:B,MATCH($C533,'Policy Characteristics'!$C:$C,0))),"",INDEX('Policy Characteristics'!B:B,MATCH($C533,'Policy Characteristics'!$C:$C,0)))</f>
        <v>Electrification + Hydrogen (Med &amp; High Temp)</v>
      </c>
      <c r="C533" s="293" t="str">
        <f t="shared" si="33"/>
        <v>Fraction of Med and High Temp Industrial Heat Shifted to Other Fuels</v>
      </c>
      <c r="D533" s="299" t="s">
        <v>728</v>
      </c>
      <c r="E533" s="298" t="s">
        <v>782</v>
      </c>
      <c r="F533" t="s">
        <v>729</v>
      </c>
      <c r="G533" s="298" t="s">
        <v>783</v>
      </c>
      <c r="H533" s="20">
        <v>1274</v>
      </c>
      <c r="I533" s="295" t="s">
        <v>634</v>
      </c>
      <c r="J533" s="296" t="str">
        <f>IF(ISBLANK(INDEX('Policy Characteristics'!D:D,MATCH($C533,'Policy Characteristics'!$C:$C,0))),"",INDEX('Policy Characteristics'!D:D,MATCH($C533,'Policy Characteristics'!$C:$C,0)))</f>
        <v>Electrification + Hydrogen</v>
      </c>
      <c r="K533" s="293" t="str">
        <f>IF(ISBLANK(INDEX('Policy Characteristics'!E:E,MATCH($C533,'Policy Characteristics'!$C:$C,0))),"",INDEX('Policy Characteristics'!E:E,MATCH($C533,'Policy Characteristics'!$C:$C,0)))</f>
        <v>indst med and high temp fuel type shifting</v>
      </c>
      <c r="L533" s="237">
        <f>IF(ISBLANK(INDEX('Policy Characteristics'!F:F,MATCH($C533,'Policy Characteristics'!$C:$C,0))),"",INDEX('Policy Characteristics'!F:F,MATCH($C533,'Policy Characteristics'!$C:$C,0)))</f>
        <v>0</v>
      </c>
      <c r="M533" s="237">
        <f>IF(ISBLANK(INDEX('Policy Characteristics'!G:G,MATCH($C533,'Policy Characteristics'!$C:$C,0))),"",INDEX('Policy Characteristics'!G:G,MATCH($C533,'Policy Characteristics'!$C:$C,0)))</f>
        <v>1</v>
      </c>
      <c r="N533" s="237">
        <f>IF(ISBLANK(INDEX('Policy Characteristics'!H:H,MATCH($C533,'Policy Characteristics'!$C:$C,0))),"",INDEX('Policy Characteristics'!H:H,MATCH($C533,'Policy Characteristics'!$C:$C,0)))</f>
        <v>0.01</v>
      </c>
      <c r="O533" s="293" t="str">
        <f>IF(ISBLANK(INDEX('Policy Characteristics'!I:I,MATCH($C533,'Policy Characteristics'!$C:$C,0))),"",INDEX('Policy Characteristics'!I:I,MATCH($C533,'Policy Characteristics'!$C:$C,0)))</f>
        <v>% of fuel shifted</v>
      </c>
      <c r="P533" s="293"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3" s="293" t="str">
        <f>IF(ISBLANK(INDEX('Policy Characteristics'!K:K,MATCH($C533,'Policy Characteristics'!$C:$C,0))),"",INDEX('Policy Characteristics'!K:K,MATCH($C533,'Policy Characteristics'!$C:$C,0)))</f>
        <v>industry-ag-main.html#fuel-switching</v>
      </c>
      <c r="R533" s="293" t="str">
        <f>IF(ISBLANK(INDEX('Policy Characteristics'!L:L,MATCH($C533,'Policy Characteristics'!$C:$C,0))),"",INDEX('Policy Characteristics'!L:L,MATCH($C533,'Policy Characteristics'!$C:$C,0)))</f>
        <v>industry-elec-and-hydrogen.html</v>
      </c>
    </row>
    <row r="534" spans="1:18" x14ac:dyDescent="0.25">
      <c r="A534" s="293" t="str">
        <f>IF(ISBLANK(INDEX('Policy Characteristics'!A:A,MATCH($C534,'Policy Characteristics'!$C:$C,0))),"",INDEX('Policy Characteristics'!A:A,MATCH($C534,'Policy Characteristics'!$C:$C,0)))</f>
        <v>Industry</v>
      </c>
      <c r="B534" s="294" t="str">
        <f>IF(ISBLANK(INDEX('Policy Characteristics'!B:B,MATCH($C534,'Policy Characteristics'!$C:$C,0))),"",INDEX('Policy Characteristics'!B:B,MATCH($C534,'Policy Characteristics'!$C:$C,0)))</f>
        <v>Electrification + Hydrogen (Med &amp; High Temp)</v>
      </c>
      <c r="C534" s="293" t="str">
        <f t="shared" si="33"/>
        <v>Fraction of Med and High Temp Industrial Heat Shifted to Other Fuels</v>
      </c>
      <c r="D534" s="299" t="s">
        <v>728</v>
      </c>
      <c r="E534" s="298" t="s">
        <v>784</v>
      </c>
      <c r="F534" t="s">
        <v>729</v>
      </c>
      <c r="G534" s="298" t="s">
        <v>785</v>
      </c>
      <c r="H534" s="20">
        <v>1275</v>
      </c>
      <c r="I534" s="295" t="s">
        <v>634</v>
      </c>
      <c r="J534" s="296" t="str">
        <f>IF(ISBLANK(INDEX('Policy Characteristics'!D:D,MATCH($C534,'Policy Characteristics'!$C:$C,0))),"",INDEX('Policy Characteristics'!D:D,MATCH($C534,'Policy Characteristics'!$C:$C,0)))</f>
        <v>Electrification + Hydrogen</v>
      </c>
      <c r="K534" s="293" t="str">
        <f>IF(ISBLANK(INDEX('Policy Characteristics'!E:E,MATCH($C534,'Policy Characteristics'!$C:$C,0))),"",INDEX('Policy Characteristics'!E:E,MATCH($C534,'Policy Characteristics'!$C:$C,0)))</f>
        <v>indst med and high temp fuel type shifting</v>
      </c>
      <c r="L534" s="237">
        <f>IF(ISBLANK(INDEX('Policy Characteristics'!F:F,MATCH($C534,'Policy Characteristics'!$C:$C,0))),"",INDEX('Policy Characteristics'!F:F,MATCH($C534,'Policy Characteristics'!$C:$C,0)))</f>
        <v>0</v>
      </c>
      <c r="M534" s="237">
        <f>IF(ISBLANK(INDEX('Policy Characteristics'!G:G,MATCH($C534,'Policy Characteristics'!$C:$C,0))),"",INDEX('Policy Characteristics'!G:G,MATCH($C534,'Policy Characteristics'!$C:$C,0)))</f>
        <v>1</v>
      </c>
      <c r="N534" s="237">
        <f>IF(ISBLANK(INDEX('Policy Characteristics'!H:H,MATCH($C534,'Policy Characteristics'!$C:$C,0))),"",INDEX('Policy Characteristics'!H:H,MATCH($C534,'Policy Characteristics'!$C:$C,0)))</f>
        <v>0.01</v>
      </c>
      <c r="O534" s="293" t="str">
        <f>IF(ISBLANK(INDEX('Policy Characteristics'!I:I,MATCH($C534,'Policy Characteristics'!$C:$C,0))),"",INDEX('Policy Characteristics'!I:I,MATCH($C534,'Policy Characteristics'!$C:$C,0)))</f>
        <v>% of fuel shifted</v>
      </c>
      <c r="P534" s="293"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4" s="293" t="str">
        <f>IF(ISBLANK(INDEX('Policy Characteristics'!K:K,MATCH($C534,'Policy Characteristics'!$C:$C,0))),"",INDEX('Policy Characteristics'!K:K,MATCH($C534,'Policy Characteristics'!$C:$C,0)))</f>
        <v>industry-ag-main.html#fuel-switching</v>
      </c>
      <c r="R534" s="293" t="str">
        <f>IF(ISBLANK(INDEX('Policy Characteristics'!L:L,MATCH($C534,'Policy Characteristics'!$C:$C,0))),"",INDEX('Policy Characteristics'!L:L,MATCH($C534,'Policy Characteristics'!$C:$C,0)))</f>
        <v>industry-elec-and-hydrogen.html</v>
      </c>
    </row>
    <row r="535" spans="1:18" x14ac:dyDescent="0.25">
      <c r="A535" s="293" t="str">
        <f>IF(ISBLANK(INDEX('Policy Characteristics'!A:A,MATCH($C535,'Policy Characteristics'!$C:$C,0))),"",INDEX('Policy Characteristics'!A:A,MATCH($C535,'Policy Characteristics'!$C:$C,0)))</f>
        <v>Industry</v>
      </c>
      <c r="B535" s="294" t="str">
        <f>IF(ISBLANK(INDEX('Policy Characteristics'!B:B,MATCH($C535,'Policy Characteristics'!$C:$C,0))),"",INDEX('Policy Characteristics'!B:B,MATCH($C535,'Policy Characteristics'!$C:$C,0)))</f>
        <v>Electrification + Hydrogen (Med &amp; High Temp)</v>
      </c>
      <c r="C535" s="293" t="str">
        <f t="shared" si="33"/>
        <v>Fraction of Med and High Temp Industrial Heat Shifted to Other Fuels</v>
      </c>
      <c r="D535" s="299" t="s">
        <v>728</v>
      </c>
      <c r="E535" s="298" t="s">
        <v>786</v>
      </c>
      <c r="F535" t="s">
        <v>729</v>
      </c>
      <c r="G535" s="298" t="s">
        <v>787</v>
      </c>
      <c r="H535" s="20">
        <v>1276</v>
      </c>
      <c r="I535" s="295" t="s">
        <v>634</v>
      </c>
      <c r="J535" s="296" t="str">
        <f>IF(ISBLANK(INDEX('Policy Characteristics'!D:D,MATCH($C535,'Policy Characteristics'!$C:$C,0))),"",INDEX('Policy Characteristics'!D:D,MATCH($C535,'Policy Characteristics'!$C:$C,0)))</f>
        <v>Electrification + Hydrogen</v>
      </c>
      <c r="K535" s="293" t="str">
        <f>IF(ISBLANK(INDEX('Policy Characteristics'!E:E,MATCH($C535,'Policy Characteristics'!$C:$C,0))),"",INDEX('Policy Characteristics'!E:E,MATCH($C535,'Policy Characteristics'!$C:$C,0)))</f>
        <v>indst med and high temp fuel type shifting</v>
      </c>
      <c r="L535" s="237">
        <f>IF(ISBLANK(INDEX('Policy Characteristics'!F:F,MATCH($C535,'Policy Characteristics'!$C:$C,0))),"",INDEX('Policy Characteristics'!F:F,MATCH($C535,'Policy Characteristics'!$C:$C,0)))</f>
        <v>0</v>
      </c>
      <c r="M535" s="237">
        <f>IF(ISBLANK(INDEX('Policy Characteristics'!G:G,MATCH($C535,'Policy Characteristics'!$C:$C,0))),"",INDEX('Policy Characteristics'!G:G,MATCH($C535,'Policy Characteristics'!$C:$C,0)))</f>
        <v>1</v>
      </c>
      <c r="N535" s="237">
        <f>IF(ISBLANK(INDEX('Policy Characteristics'!H:H,MATCH($C535,'Policy Characteristics'!$C:$C,0))),"",INDEX('Policy Characteristics'!H:H,MATCH($C535,'Policy Characteristics'!$C:$C,0)))</f>
        <v>0.01</v>
      </c>
      <c r="O535" s="293" t="str">
        <f>IF(ISBLANK(INDEX('Policy Characteristics'!I:I,MATCH($C535,'Policy Characteristics'!$C:$C,0))),"",INDEX('Policy Characteristics'!I:I,MATCH($C535,'Policy Characteristics'!$C:$C,0)))</f>
        <v>% of fuel shifted</v>
      </c>
      <c r="P535" s="293"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5" s="293" t="str">
        <f>IF(ISBLANK(INDEX('Policy Characteristics'!K:K,MATCH($C535,'Policy Characteristics'!$C:$C,0))),"",INDEX('Policy Characteristics'!K:K,MATCH($C535,'Policy Characteristics'!$C:$C,0)))</f>
        <v>industry-ag-main.html#fuel-switching</v>
      </c>
      <c r="R535" s="293" t="str">
        <f>IF(ISBLANK(INDEX('Policy Characteristics'!L:L,MATCH($C535,'Policy Characteristics'!$C:$C,0))),"",INDEX('Policy Characteristics'!L:L,MATCH($C535,'Policy Characteristics'!$C:$C,0)))</f>
        <v>industry-elec-and-hydrogen.html</v>
      </c>
    </row>
    <row r="536" spans="1:18" x14ac:dyDescent="0.25">
      <c r="A536" s="293" t="str">
        <f>IF(ISBLANK(INDEX('Policy Characteristics'!A:A,MATCH($C536,'Policy Characteristics'!$C:$C,0))),"",INDEX('Policy Characteristics'!A:A,MATCH($C536,'Policy Characteristics'!$C:$C,0)))</f>
        <v>Industry</v>
      </c>
      <c r="B536" s="294" t="str">
        <f>IF(ISBLANK(INDEX('Policy Characteristics'!B:B,MATCH($C536,'Policy Characteristics'!$C:$C,0))),"",INDEX('Policy Characteristics'!B:B,MATCH($C536,'Policy Characteristics'!$C:$C,0)))</f>
        <v>Electrification + Hydrogen (Med &amp; High Temp)</v>
      </c>
      <c r="C536" s="293" t="str">
        <f t="shared" si="33"/>
        <v>Fraction of Med and High Temp Industrial Heat Shifted to Other Fuels</v>
      </c>
      <c r="D536" s="299" t="s">
        <v>728</v>
      </c>
      <c r="E536" s="298" t="s">
        <v>788</v>
      </c>
      <c r="F536" t="s">
        <v>729</v>
      </c>
      <c r="G536" s="298" t="s">
        <v>789</v>
      </c>
      <c r="H536" s="20">
        <v>1277</v>
      </c>
      <c r="I536" s="295" t="s">
        <v>624</v>
      </c>
      <c r="J536" s="296" t="str">
        <f>IF(ISBLANK(INDEX('Policy Characteristics'!D:D,MATCH($C536,'Policy Characteristics'!$C:$C,0))),"",INDEX('Policy Characteristics'!D:D,MATCH($C536,'Policy Characteristics'!$C:$C,0)))</f>
        <v>Electrification + Hydrogen</v>
      </c>
      <c r="K536" s="293" t="str">
        <f>IF(ISBLANK(INDEX('Policy Characteristics'!E:E,MATCH($C536,'Policy Characteristics'!$C:$C,0))),"",INDEX('Policy Characteristics'!E:E,MATCH($C536,'Policy Characteristics'!$C:$C,0)))</f>
        <v>indst med and high temp fuel type shifting</v>
      </c>
      <c r="L536" s="237">
        <f>IF(ISBLANK(INDEX('Policy Characteristics'!F:F,MATCH($C536,'Policy Characteristics'!$C:$C,0))),"",INDEX('Policy Characteristics'!F:F,MATCH($C536,'Policy Characteristics'!$C:$C,0)))</f>
        <v>0</v>
      </c>
      <c r="M536" s="237">
        <f>IF(ISBLANK(INDEX('Policy Characteristics'!G:G,MATCH($C536,'Policy Characteristics'!$C:$C,0))),"",INDEX('Policy Characteristics'!G:G,MATCH($C536,'Policy Characteristics'!$C:$C,0)))</f>
        <v>1</v>
      </c>
      <c r="N536" s="237">
        <f>IF(ISBLANK(INDEX('Policy Characteristics'!H:H,MATCH($C536,'Policy Characteristics'!$C:$C,0))),"",INDEX('Policy Characteristics'!H:H,MATCH($C536,'Policy Characteristics'!$C:$C,0)))</f>
        <v>0.01</v>
      </c>
      <c r="O536" s="293" t="str">
        <f>IF(ISBLANK(INDEX('Policy Characteristics'!I:I,MATCH($C536,'Policy Characteristics'!$C:$C,0))),"",INDEX('Policy Characteristics'!I:I,MATCH($C536,'Policy Characteristics'!$C:$C,0)))</f>
        <v>% of fuel shifted</v>
      </c>
      <c r="P536" s="293"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6" s="293" t="str">
        <f>IF(ISBLANK(INDEX('Policy Characteristics'!K:K,MATCH($C536,'Policy Characteristics'!$C:$C,0))),"",INDEX('Policy Characteristics'!K:K,MATCH($C536,'Policy Characteristics'!$C:$C,0)))</f>
        <v>industry-ag-main.html#fuel-switching</v>
      </c>
      <c r="R536" s="293" t="str">
        <f>IF(ISBLANK(INDEX('Policy Characteristics'!L:L,MATCH($C536,'Policy Characteristics'!$C:$C,0))),"",INDEX('Policy Characteristics'!L:L,MATCH($C536,'Policy Characteristics'!$C:$C,0)))</f>
        <v>industry-elec-and-hydrogen.html</v>
      </c>
    </row>
    <row r="537" spans="1:18" x14ac:dyDescent="0.25">
      <c r="A537" s="293" t="str">
        <f>IF(ISBLANK(INDEX('Policy Characteristics'!A:A,MATCH($C537,'Policy Characteristics'!$C:$C,0))),"",INDEX('Policy Characteristics'!A:A,MATCH($C537,'Policy Characteristics'!$C:$C,0)))</f>
        <v>Industry</v>
      </c>
      <c r="B537" s="294" t="str">
        <f>IF(ISBLANK(INDEX('Policy Characteristics'!B:B,MATCH($C537,'Policy Characteristics'!$C:$C,0))),"",INDEX('Policy Characteristics'!B:B,MATCH($C537,'Policy Characteristics'!$C:$C,0)))</f>
        <v>Electrification + Hydrogen (Med &amp; High Temp)</v>
      </c>
      <c r="C537" s="293" t="str">
        <f t="shared" si="33"/>
        <v>Fraction of Med and High Temp Industrial Heat Shifted to Other Fuels</v>
      </c>
      <c r="D537" s="299" t="s">
        <v>730</v>
      </c>
      <c r="E537" s="298" t="s">
        <v>770</v>
      </c>
      <c r="F537" t="s">
        <v>731</v>
      </c>
      <c r="G537" s="298" t="s">
        <v>771</v>
      </c>
      <c r="H537" s="20">
        <v>1278</v>
      </c>
      <c r="I537" s="295" t="s">
        <v>624</v>
      </c>
      <c r="J537" s="296" t="str">
        <f>IF(ISBLANK(INDEX('Policy Characteristics'!D:D,MATCH($C537,'Policy Characteristics'!$C:$C,0))),"",INDEX('Policy Characteristics'!D:D,MATCH($C537,'Policy Characteristics'!$C:$C,0)))</f>
        <v>Electrification + Hydrogen</v>
      </c>
      <c r="K537" s="293" t="str">
        <f>IF(ISBLANK(INDEX('Policy Characteristics'!E:E,MATCH($C537,'Policy Characteristics'!$C:$C,0))),"",INDEX('Policy Characteristics'!E:E,MATCH($C537,'Policy Characteristics'!$C:$C,0)))</f>
        <v>indst med and high temp fuel type shifting</v>
      </c>
      <c r="L537" s="237">
        <f>IF(ISBLANK(INDEX('Policy Characteristics'!F:F,MATCH($C537,'Policy Characteristics'!$C:$C,0))),"",INDEX('Policy Characteristics'!F:F,MATCH($C537,'Policy Characteristics'!$C:$C,0)))</f>
        <v>0</v>
      </c>
      <c r="M537" s="237">
        <f>IF(ISBLANK(INDEX('Policy Characteristics'!G:G,MATCH($C537,'Policy Characteristics'!$C:$C,0))),"",INDEX('Policy Characteristics'!G:G,MATCH($C537,'Policy Characteristics'!$C:$C,0)))</f>
        <v>1</v>
      </c>
      <c r="N537" s="237">
        <f>IF(ISBLANK(INDEX('Policy Characteristics'!H:H,MATCH($C537,'Policy Characteristics'!$C:$C,0))),"",INDEX('Policy Characteristics'!H:H,MATCH($C537,'Policy Characteristics'!$C:$C,0)))</f>
        <v>0.01</v>
      </c>
      <c r="O537" s="293" t="str">
        <f>IF(ISBLANK(INDEX('Policy Characteristics'!I:I,MATCH($C537,'Policy Characteristics'!$C:$C,0))),"",INDEX('Policy Characteristics'!I:I,MATCH($C537,'Policy Characteristics'!$C:$C,0)))</f>
        <v>% of fuel shifted</v>
      </c>
      <c r="P537" s="293"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7" s="293" t="str">
        <f>IF(ISBLANK(INDEX('Policy Characteristics'!K:K,MATCH($C537,'Policy Characteristics'!$C:$C,0))),"",INDEX('Policy Characteristics'!K:K,MATCH($C537,'Policy Characteristics'!$C:$C,0)))</f>
        <v>industry-ag-main.html#fuel-switching</v>
      </c>
      <c r="R537" s="293" t="str">
        <f>IF(ISBLANK(INDEX('Policy Characteristics'!L:L,MATCH($C537,'Policy Characteristics'!$C:$C,0))),"",INDEX('Policy Characteristics'!L:L,MATCH($C537,'Policy Characteristics'!$C:$C,0)))</f>
        <v>industry-elec-and-hydrogen.html</v>
      </c>
    </row>
    <row r="538" spans="1:18" x14ac:dyDescent="0.25">
      <c r="A538" s="293" t="str">
        <f>IF(ISBLANK(INDEX('Policy Characteristics'!A:A,MATCH($C538,'Policy Characteristics'!$C:$C,0))),"",INDEX('Policy Characteristics'!A:A,MATCH($C538,'Policy Characteristics'!$C:$C,0)))</f>
        <v>Industry</v>
      </c>
      <c r="B538" s="294" t="str">
        <f>IF(ISBLANK(INDEX('Policy Characteristics'!B:B,MATCH($C538,'Policy Characteristics'!$C:$C,0))),"",INDEX('Policy Characteristics'!B:B,MATCH($C538,'Policy Characteristics'!$C:$C,0)))</f>
        <v>Electrification + Hydrogen (Med &amp; High Temp)</v>
      </c>
      <c r="C538" s="293" t="str">
        <f t="shared" si="33"/>
        <v>Fraction of Med and High Temp Industrial Heat Shifted to Other Fuels</v>
      </c>
      <c r="D538" s="299" t="s">
        <v>730</v>
      </c>
      <c r="E538" s="298" t="s">
        <v>772</v>
      </c>
      <c r="F538" t="s">
        <v>731</v>
      </c>
      <c r="G538" s="298" t="s">
        <v>773</v>
      </c>
      <c r="H538" s="20">
        <v>1279</v>
      </c>
      <c r="I538" s="295" t="s">
        <v>634</v>
      </c>
      <c r="J538" s="296" t="str">
        <f>IF(ISBLANK(INDEX('Policy Characteristics'!D:D,MATCH($C538,'Policy Characteristics'!$C:$C,0))),"",INDEX('Policy Characteristics'!D:D,MATCH($C538,'Policy Characteristics'!$C:$C,0)))</f>
        <v>Electrification + Hydrogen</v>
      </c>
      <c r="K538" s="293" t="str">
        <f>IF(ISBLANK(INDEX('Policy Characteristics'!E:E,MATCH($C538,'Policy Characteristics'!$C:$C,0))),"",INDEX('Policy Characteristics'!E:E,MATCH($C538,'Policy Characteristics'!$C:$C,0)))</f>
        <v>indst med and high temp fuel type shifting</v>
      </c>
      <c r="L538" s="237">
        <f>IF(ISBLANK(INDEX('Policy Characteristics'!F:F,MATCH($C538,'Policy Characteristics'!$C:$C,0))),"",INDEX('Policy Characteristics'!F:F,MATCH($C538,'Policy Characteristics'!$C:$C,0)))</f>
        <v>0</v>
      </c>
      <c r="M538" s="237">
        <f>IF(ISBLANK(INDEX('Policy Characteristics'!G:G,MATCH($C538,'Policy Characteristics'!$C:$C,0))),"",INDEX('Policy Characteristics'!G:G,MATCH($C538,'Policy Characteristics'!$C:$C,0)))</f>
        <v>1</v>
      </c>
      <c r="N538" s="237">
        <f>IF(ISBLANK(INDEX('Policy Characteristics'!H:H,MATCH($C538,'Policy Characteristics'!$C:$C,0))),"",INDEX('Policy Characteristics'!H:H,MATCH($C538,'Policy Characteristics'!$C:$C,0)))</f>
        <v>0.01</v>
      </c>
      <c r="O538" s="293" t="str">
        <f>IF(ISBLANK(INDEX('Policy Characteristics'!I:I,MATCH($C538,'Policy Characteristics'!$C:$C,0))),"",INDEX('Policy Characteristics'!I:I,MATCH($C538,'Policy Characteristics'!$C:$C,0)))</f>
        <v>% of fuel shifted</v>
      </c>
      <c r="P538" s="293"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8" s="293" t="str">
        <f>IF(ISBLANK(INDEX('Policy Characteristics'!K:K,MATCH($C538,'Policy Characteristics'!$C:$C,0))),"",INDEX('Policy Characteristics'!K:K,MATCH($C538,'Policy Characteristics'!$C:$C,0)))</f>
        <v>industry-ag-main.html#fuel-switching</v>
      </c>
      <c r="R538" s="293" t="str">
        <f>IF(ISBLANK(INDEX('Policy Characteristics'!L:L,MATCH($C538,'Policy Characteristics'!$C:$C,0))),"",INDEX('Policy Characteristics'!L:L,MATCH($C538,'Policy Characteristics'!$C:$C,0)))</f>
        <v>industry-elec-and-hydrogen.html</v>
      </c>
    </row>
    <row r="539" spans="1:18" x14ac:dyDescent="0.25">
      <c r="A539" s="293" t="str">
        <f>IF(ISBLANK(INDEX('Policy Characteristics'!A:A,MATCH($C539,'Policy Characteristics'!$C:$C,0))),"",INDEX('Policy Characteristics'!A:A,MATCH($C539,'Policy Characteristics'!$C:$C,0)))</f>
        <v>Industry</v>
      </c>
      <c r="B539" s="294" t="str">
        <f>IF(ISBLANK(INDEX('Policy Characteristics'!B:B,MATCH($C539,'Policy Characteristics'!$C:$C,0))),"",INDEX('Policy Characteristics'!B:B,MATCH($C539,'Policy Characteristics'!$C:$C,0)))</f>
        <v>Electrification + Hydrogen (Med &amp; High Temp)</v>
      </c>
      <c r="C539" s="293" t="str">
        <f t="shared" si="33"/>
        <v>Fraction of Med and High Temp Industrial Heat Shifted to Other Fuels</v>
      </c>
      <c r="D539" s="299" t="s">
        <v>730</v>
      </c>
      <c r="E539" s="298" t="s">
        <v>774</v>
      </c>
      <c r="F539" t="s">
        <v>731</v>
      </c>
      <c r="G539" s="298" t="s">
        <v>775</v>
      </c>
      <c r="H539" s="20">
        <v>1280</v>
      </c>
      <c r="I539" s="295" t="s">
        <v>634</v>
      </c>
      <c r="J539" s="296" t="str">
        <f>IF(ISBLANK(INDEX('Policy Characteristics'!D:D,MATCH($C539,'Policy Characteristics'!$C:$C,0))),"",INDEX('Policy Characteristics'!D:D,MATCH($C539,'Policy Characteristics'!$C:$C,0)))</f>
        <v>Electrification + Hydrogen</v>
      </c>
      <c r="K539" s="293" t="str">
        <f>IF(ISBLANK(INDEX('Policy Characteristics'!E:E,MATCH($C539,'Policy Characteristics'!$C:$C,0))),"",INDEX('Policy Characteristics'!E:E,MATCH($C539,'Policy Characteristics'!$C:$C,0)))</f>
        <v>indst med and high temp fuel type shifting</v>
      </c>
      <c r="L539" s="237">
        <f>IF(ISBLANK(INDEX('Policy Characteristics'!F:F,MATCH($C539,'Policy Characteristics'!$C:$C,0))),"",INDEX('Policy Characteristics'!F:F,MATCH($C539,'Policy Characteristics'!$C:$C,0)))</f>
        <v>0</v>
      </c>
      <c r="M539" s="237">
        <f>IF(ISBLANK(INDEX('Policy Characteristics'!G:G,MATCH($C539,'Policy Characteristics'!$C:$C,0))),"",INDEX('Policy Characteristics'!G:G,MATCH($C539,'Policy Characteristics'!$C:$C,0)))</f>
        <v>1</v>
      </c>
      <c r="N539" s="237">
        <f>IF(ISBLANK(INDEX('Policy Characteristics'!H:H,MATCH($C539,'Policy Characteristics'!$C:$C,0))),"",INDEX('Policy Characteristics'!H:H,MATCH($C539,'Policy Characteristics'!$C:$C,0)))</f>
        <v>0.01</v>
      </c>
      <c r="O539" s="293" t="str">
        <f>IF(ISBLANK(INDEX('Policy Characteristics'!I:I,MATCH($C539,'Policy Characteristics'!$C:$C,0))),"",INDEX('Policy Characteristics'!I:I,MATCH($C539,'Policy Characteristics'!$C:$C,0)))</f>
        <v>% of fuel shifted</v>
      </c>
      <c r="P539" s="293"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39" s="293" t="str">
        <f>IF(ISBLANK(INDEX('Policy Characteristics'!K:K,MATCH($C539,'Policy Characteristics'!$C:$C,0))),"",INDEX('Policy Characteristics'!K:K,MATCH($C539,'Policy Characteristics'!$C:$C,0)))</f>
        <v>industry-ag-main.html#fuel-switching</v>
      </c>
      <c r="R539" s="293" t="str">
        <f>IF(ISBLANK(INDEX('Policy Characteristics'!L:L,MATCH($C539,'Policy Characteristics'!$C:$C,0))),"",INDEX('Policy Characteristics'!L:L,MATCH($C539,'Policy Characteristics'!$C:$C,0)))</f>
        <v>industry-elec-and-hydrogen.html</v>
      </c>
    </row>
    <row r="540" spans="1:18" x14ac:dyDescent="0.25">
      <c r="A540" s="293" t="str">
        <f>IF(ISBLANK(INDEX('Policy Characteristics'!A:A,MATCH($C540,'Policy Characteristics'!$C:$C,0))),"",INDEX('Policy Characteristics'!A:A,MATCH($C540,'Policy Characteristics'!$C:$C,0)))</f>
        <v>Industry</v>
      </c>
      <c r="B540" s="294" t="str">
        <f>IF(ISBLANK(INDEX('Policy Characteristics'!B:B,MATCH($C540,'Policy Characteristics'!$C:$C,0))),"",INDEX('Policy Characteristics'!B:B,MATCH($C540,'Policy Characteristics'!$C:$C,0)))</f>
        <v>Electrification + Hydrogen (Med &amp; High Temp)</v>
      </c>
      <c r="C540" s="293" t="str">
        <f t="shared" si="33"/>
        <v>Fraction of Med and High Temp Industrial Heat Shifted to Other Fuels</v>
      </c>
      <c r="D540" s="299" t="s">
        <v>730</v>
      </c>
      <c r="E540" s="298" t="s">
        <v>776</v>
      </c>
      <c r="F540" t="s">
        <v>731</v>
      </c>
      <c r="G540" s="298" t="s">
        <v>777</v>
      </c>
      <c r="H540" s="20">
        <v>1281</v>
      </c>
      <c r="I540" s="295" t="s">
        <v>634</v>
      </c>
      <c r="J540" s="296" t="str">
        <f>IF(ISBLANK(INDEX('Policy Characteristics'!D:D,MATCH($C540,'Policy Characteristics'!$C:$C,0))),"",INDEX('Policy Characteristics'!D:D,MATCH($C540,'Policy Characteristics'!$C:$C,0)))</f>
        <v>Electrification + Hydrogen</v>
      </c>
      <c r="K540" s="293" t="str">
        <f>IF(ISBLANK(INDEX('Policy Characteristics'!E:E,MATCH($C540,'Policy Characteristics'!$C:$C,0))),"",INDEX('Policy Characteristics'!E:E,MATCH($C540,'Policy Characteristics'!$C:$C,0)))</f>
        <v>indst med and high temp fuel type shifting</v>
      </c>
      <c r="L540" s="237">
        <f>IF(ISBLANK(INDEX('Policy Characteristics'!F:F,MATCH($C540,'Policy Characteristics'!$C:$C,0))),"",INDEX('Policy Characteristics'!F:F,MATCH($C540,'Policy Characteristics'!$C:$C,0)))</f>
        <v>0</v>
      </c>
      <c r="M540" s="237">
        <f>IF(ISBLANK(INDEX('Policy Characteristics'!G:G,MATCH($C540,'Policy Characteristics'!$C:$C,0))),"",INDEX('Policy Characteristics'!G:G,MATCH($C540,'Policy Characteristics'!$C:$C,0)))</f>
        <v>1</v>
      </c>
      <c r="N540" s="237">
        <f>IF(ISBLANK(INDEX('Policy Characteristics'!H:H,MATCH($C540,'Policy Characteristics'!$C:$C,0))),"",INDEX('Policy Characteristics'!H:H,MATCH($C540,'Policy Characteristics'!$C:$C,0)))</f>
        <v>0.01</v>
      </c>
      <c r="O540" s="293" t="str">
        <f>IF(ISBLANK(INDEX('Policy Characteristics'!I:I,MATCH($C540,'Policy Characteristics'!$C:$C,0))),"",INDEX('Policy Characteristics'!I:I,MATCH($C540,'Policy Characteristics'!$C:$C,0)))</f>
        <v>% of fuel shifted</v>
      </c>
      <c r="P540" s="293"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0" s="293" t="str">
        <f>IF(ISBLANK(INDEX('Policy Characteristics'!K:K,MATCH($C540,'Policy Characteristics'!$C:$C,0))),"",INDEX('Policy Characteristics'!K:K,MATCH($C540,'Policy Characteristics'!$C:$C,0)))</f>
        <v>industry-ag-main.html#fuel-switching</v>
      </c>
      <c r="R540" s="293" t="str">
        <f>IF(ISBLANK(INDEX('Policy Characteristics'!L:L,MATCH($C540,'Policy Characteristics'!$C:$C,0))),"",INDEX('Policy Characteristics'!L:L,MATCH($C540,'Policy Characteristics'!$C:$C,0)))</f>
        <v>industry-elec-and-hydrogen.html</v>
      </c>
    </row>
    <row r="541" spans="1:18" x14ac:dyDescent="0.25">
      <c r="A541" s="293" t="str">
        <f>IF(ISBLANK(INDEX('Policy Characteristics'!A:A,MATCH($C541,'Policy Characteristics'!$C:$C,0))),"",INDEX('Policy Characteristics'!A:A,MATCH($C541,'Policy Characteristics'!$C:$C,0)))</f>
        <v>Industry</v>
      </c>
      <c r="B541" s="294" t="str">
        <f>IF(ISBLANK(INDEX('Policy Characteristics'!B:B,MATCH($C541,'Policy Characteristics'!$C:$C,0))),"",INDEX('Policy Characteristics'!B:B,MATCH($C541,'Policy Characteristics'!$C:$C,0)))</f>
        <v>Electrification + Hydrogen (Med &amp; High Temp)</v>
      </c>
      <c r="C541" s="293" t="str">
        <f t="shared" si="33"/>
        <v>Fraction of Med and High Temp Industrial Heat Shifted to Other Fuels</v>
      </c>
      <c r="D541" s="299" t="s">
        <v>730</v>
      </c>
      <c r="E541" s="298" t="s">
        <v>778</v>
      </c>
      <c r="F541" t="s">
        <v>731</v>
      </c>
      <c r="G541" s="298" t="s">
        <v>779</v>
      </c>
      <c r="H541" s="20">
        <v>1282</v>
      </c>
      <c r="I541" s="295" t="s">
        <v>634</v>
      </c>
      <c r="J541" s="296" t="str">
        <f>IF(ISBLANK(INDEX('Policy Characteristics'!D:D,MATCH($C541,'Policy Characteristics'!$C:$C,0))),"",INDEX('Policy Characteristics'!D:D,MATCH($C541,'Policy Characteristics'!$C:$C,0)))</f>
        <v>Electrification + Hydrogen</v>
      </c>
      <c r="K541" s="293" t="str">
        <f>IF(ISBLANK(INDEX('Policy Characteristics'!E:E,MATCH($C541,'Policy Characteristics'!$C:$C,0))),"",INDEX('Policy Characteristics'!E:E,MATCH($C541,'Policy Characteristics'!$C:$C,0)))</f>
        <v>indst med and high temp fuel type shifting</v>
      </c>
      <c r="L541" s="237">
        <f>IF(ISBLANK(INDEX('Policy Characteristics'!F:F,MATCH($C541,'Policy Characteristics'!$C:$C,0))),"",INDEX('Policy Characteristics'!F:F,MATCH($C541,'Policy Characteristics'!$C:$C,0)))</f>
        <v>0</v>
      </c>
      <c r="M541" s="237">
        <f>IF(ISBLANK(INDEX('Policy Characteristics'!G:G,MATCH($C541,'Policy Characteristics'!$C:$C,0))),"",INDEX('Policy Characteristics'!G:G,MATCH($C541,'Policy Characteristics'!$C:$C,0)))</f>
        <v>1</v>
      </c>
      <c r="N541" s="237">
        <f>IF(ISBLANK(INDEX('Policy Characteristics'!H:H,MATCH($C541,'Policy Characteristics'!$C:$C,0))),"",INDEX('Policy Characteristics'!H:H,MATCH($C541,'Policy Characteristics'!$C:$C,0)))</f>
        <v>0.01</v>
      </c>
      <c r="O541" s="293" t="str">
        <f>IF(ISBLANK(INDEX('Policy Characteristics'!I:I,MATCH($C541,'Policy Characteristics'!$C:$C,0))),"",INDEX('Policy Characteristics'!I:I,MATCH($C541,'Policy Characteristics'!$C:$C,0)))</f>
        <v>% of fuel shifted</v>
      </c>
      <c r="P541" s="293"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1" s="293" t="str">
        <f>IF(ISBLANK(INDEX('Policy Characteristics'!K:K,MATCH($C541,'Policy Characteristics'!$C:$C,0))),"",INDEX('Policy Characteristics'!K:K,MATCH($C541,'Policy Characteristics'!$C:$C,0)))</f>
        <v>industry-ag-main.html#fuel-switching</v>
      </c>
      <c r="R541" s="293" t="str">
        <f>IF(ISBLANK(INDEX('Policy Characteristics'!L:L,MATCH($C541,'Policy Characteristics'!$C:$C,0))),"",INDEX('Policy Characteristics'!L:L,MATCH($C541,'Policy Characteristics'!$C:$C,0)))</f>
        <v>industry-elec-and-hydrogen.html</v>
      </c>
    </row>
    <row r="542" spans="1:18" x14ac:dyDescent="0.25">
      <c r="A542" s="293" t="str">
        <f>IF(ISBLANK(INDEX('Policy Characteristics'!A:A,MATCH($C542,'Policy Characteristics'!$C:$C,0))),"",INDEX('Policy Characteristics'!A:A,MATCH($C542,'Policy Characteristics'!$C:$C,0)))</f>
        <v>Industry</v>
      </c>
      <c r="B542" s="294" t="str">
        <f>IF(ISBLANK(INDEX('Policy Characteristics'!B:B,MATCH($C542,'Policy Characteristics'!$C:$C,0))),"",INDEX('Policy Characteristics'!B:B,MATCH($C542,'Policy Characteristics'!$C:$C,0)))</f>
        <v>Electrification + Hydrogen (Med &amp; High Temp)</v>
      </c>
      <c r="C542" s="293" t="str">
        <f t="shared" si="33"/>
        <v>Fraction of Med and High Temp Industrial Heat Shifted to Other Fuels</v>
      </c>
      <c r="D542" s="299" t="s">
        <v>730</v>
      </c>
      <c r="E542" s="298" t="s">
        <v>780</v>
      </c>
      <c r="F542" t="s">
        <v>731</v>
      </c>
      <c r="G542" s="298" t="s">
        <v>781</v>
      </c>
      <c r="H542" s="20">
        <v>1283</v>
      </c>
      <c r="I542" s="295" t="s">
        <v>634</v>
      </c>
      <c r="J542" s="296" t="str">
        <f>IF(ISBLANK(INDEX('Policy Characteristics'!D:D,MATCH($C542,'Policy Characteristics'!$C:$C,0))),"",INDEX('Policy Characteristics'!D:D,MATCH($C542,'Policy Characteristics'!$C:$C,0)))</f>
        <v>Electrification + Hydrogen</v>
      </c>
      <c r="K542" s="293" t="str">
        <f>IF(ISBLANK(INDEX('Policy Characteristics'!E:E,MATCH($C542,'Policy Characteristics'!$C:$C,0))),"",INDEX('Policy Characteristics'!E:E,MATCH($C542,'Policy Characteristics'!$C:$C,0)))</f>
        <v>indst med and high temp fuel type shifting</v>
      </c>
      <c r="L542" s="237">
        <f>IF(ISBLANK(INDEX('Policy Characteristics'!F:F,MATCH($C542,'Policy Characteristics'!$C:$C,0))),"",INDEX('Policy Characteristics'!F:F,MATCH($C542,'Policy Characteristics'!$C:$C,0)))</f>
        <v>0</v>
      </c>
      <c r="M542" s="237">
        <f>IF(ISBLANK(INDEX('Policy Characteristics'!G:G,MATCH($C542,'Policy Characteristics'!$C:$C,0))),"",INDEX('Policy Characteristics'!G:G,MATCH($C542,'Policy Characteristics'!$C:$C,0)))</f>
        <v>1</v>
      </c>
      <c r="N542" s="237">
        <f>IF(ISBLANK(INDEX('Policy Characteristics'!H:H,MATCH($C542,'Policy Characteristics'!$C:$C,0))),"",INDEX('Policy Characteristics'!H:H,MATCH($C542,'Policy Characteristics'!$C:$C,0)))</f>
        <v>0.01</v>
      </c>
      <c r="O542" s="293" t="str">
        <f>IF(ISBLANK(INDEX('Policy Characteristics'!I:I,MATCH($C542,'Policy Characteristics'!$C:$C,0))),"",INDEX('Policy Characteristics'!I:I,MATCH($C542,'Policy Characteristics'!$C:$C,0)))</f>
        <v>% of fuel shifted</v>
      </c>
      <c r="P542" s="293"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2" s="293" t="str">
        <f>IF(ISBLANK(INDEX('Policy Characteristics'!K:K,MATCH($C542,'Policy Characteristics'!$C:$C,0))),"",INDEX('Policy Characteristics'!K:K,MATCH($C542,'Policy Characteristics'!$C:$C,0)))</f>
        <v>industry-ag-main.html#fuel-switching</v>
      </c>
      <c r="R542" s="293" t="str">
        <f>IF(ISBLANK(INDEX('Policy Characteristics'!L:L,MATCH($C542,'Policy Characteristics'!$C:$C,0))),"",INDEX('Policy Characteristics'!L:L,MATCH($C542,'Policy Characteristics'!$C:$C,0)))</f>
        <v>industry-elec-and-hydrogen.html</v>
      </c>
    </row>
    <row r="543" spans="1:18" x14ac:dyDescent="0.25">
      <c r="A543" s="293" t="str">
        <f>IF(ISBLANK(INDEX('Policy Characteristics'!A:A,MATCH($C543,'Policy Characteristics'!$C:$C,0))),"",INDEX('Policy Characteristics'!A:A,MATCH($C543,'Policy Characteristics'!$C:$C,0)))</f>
        <v>Industry</v>
      </c>
      <c r="B543" s="294" t="str">
        <f>IF(ISBLANK(INDEX('Policy Characteristics'!B:B,MATCH($C543,'Policy Characteristics'!$C:$C,0))),"",INDEX('Policy Characteristics'!B:B,MATCH($C543,'Policy Characteristics'!$C:$C,0)))</f>
        <v>Electrification + Hydrogen (Med &amp; High Temp)</v>
      </c>
      <c r="C543" s="293" t="str">
        <f t="shared" si="33"/>
        <v>Fraction of Med and High Temp Industrial Heat Shifted to Other Fuels</v>
      </c>
      <c r="D543" s="299" t="s">
        <v>730</v>
      </c>
      <c r="E543" s="298" t="s">
        <v>782</v>
      </c>
      <c r="F543" t="s">
        <v>731</v>
      </c>
      <c r="G543" s="298" t="s">
        <v>783</v>
      </c>
      <c r="H543" s="20">
        <v>1284</v>
      </c>
      <c r="I543" s="295" t="s">
        <v>634</v>
      </c>
      <c r="J543" s="296" t="str">
        <f>IF(ISBLANK(INDEX('Policy Characteristics'!D:D,MATCH($C543,'Policy Characteristics'!$C:$C,0))),"",INDEX('Policy Characteristics'!D:D,MATCH($C543,'Policy Characteristics'!$C:$C,0)))</f>
        <v>Electrification + Hydrogen</v>
      </c>
      <c r="K543" s="293" t="str">
        <f>IF(ISBLANK(INDEX('Policy Characteristics'!E:E,MATCH($C543,'Policy Characteristics'!$C:$C,0))),"",INDEX('Policy Characteristics'!E:E,MATCH($C543,'Policy Characteristics'!$C:$C,0)))</f>
        <v>indst med and high temp fuel type shifting</v>
      </c>
      <c r="L543" s="237">
        <f>IF(ISBLANK(INDEX('Policy Characteristics'!F:F,MATCH($C543,'Policy Characteristics'!$C:$C,0))),"",INDEX('Policy Characteristics'!F:F,MATCH($C543,'Policy Characteristics'!$C:$C,0)))</f>
        <v>0</v>
      </c>
      <c r="M543" s="237">
        <f>IF(ISBLANK(INDEX('Policy Characteristics'!G:G,MATCH($C543,'Policy Characteristics'!$C:$C,0))),"",INDEX('Policy Characteristics'!G:G,MATCH($C543,'Policy Characteristics'!$C:$C,0)))</f>
        <v>1</v>
      </c>
      <c r="N543" s="237">
        <f>IF(ISBLANK(INDEX('Policy Characteristics'!H:H,MATCH($C543,'Policy Characteristics'!$C:$C,0))),"",INDEX('Policy Characteristics'!H:H,MATCH($C543,'Policy Characteristics'!$C:$C,0)))</f>
        <v>0.01</v>
      </c>
      <c r="O543" s="293" t="str">
        <f>IF(ISBLANK(INDEX('Policy Characteristics'!I:I,MATCH($C543,'Policy Characteristics'!$C:$C,0))),"",INDEX('Policy Characteristics'!I:I,MATCH($C543,'Policy Characteristics'!$C:$C,0)))</f>
        <v>% of fuel shifted</v>
      </c>
      <c r="P543" s="293"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3" s="293" t="str">
        <f>IF(ISBLANK(INDEX('Policy Characteristics'!K:K,MATCH($C543,'Policy Characteristics'!$C:$C,0))),"",INDEX('Policy Characteristics'!K:K,MATCH($C543,'Policy Characteristics'!$C:$C,0)))</f>
        <v>industry-ag-main.html#fuel-switching</v>
      </c>
      <c r="R543" s="293" t="str">
        <f>IF(ISBLANK(INDEX('Policy Characteristics'!L:L,MATCH($C543,'Policy Characteristics'!$C:$C,0))),"",INDEX('Policy Characteristics'!L:L,MATCH($C543,'Policy Characteristics'!$C:$C,0)))</f>
        <v>industry-elec-and-hydrogen.html</v>
      </c>
    </row>
    <row r="544" spans="1:18" x14ac:dyDescent="0.25">
      <c r="A544" s="293" t="str">
        <f>IF(ISBLANK(INDEX('Policy Characteristics'!A:A,MATCH($C544,'Policy Characteristics'!$C:$C,0))),"",INDEX('Policy Characteristics'!A:A,MATCH($C544,'Policy Characteristics'!$C:$C,0)))</f>
        <v>Industry</v>
      </c>
      <c r="B544" s="294" t="str">
        <f>IF(ISBLANK(INDEX('Policy Characteristics'!B:B,MATCH($C544,'Policy Characteristics'!$C:$C,0))),"",INDEX('Policy Characteristics'!B:B,MATCH($C544,'Policy Characteristics'!$C:$C,0)))</f>
        <v>Electrification + Hydrogen (Med &amp; High Temp)</v>
      </c>
      <c r="C544" s="293" t="str">
        <f t="shared" si="33"/>
        <v>Fraction of Med and High Temp Industrial Heat Shifted to Other Fuels</v>
      </c>
      <c r="D544" s="299" t="s">
        <v>730</v>
      </c>
      <c r="E544" s="298" t="s">
        <v>784</v>
      </c>
      <c r="F544" t="s">
        <v>731</v>
      </c>
      <c r="G544" s="298" t="s">
        <v>785</v>
      </c>
      <c r="H544" s="20">
        <v>1285</v>
      </c>
      <c r="I544" s="295" t="s">
        <v>634</v>
      </c>
      <c r="J544" s="296" t="str">
        <f>IF(ISBLANK(INDEX('Policy Characteristics'!D:D,MATCH($C544,'Policy Characteristics'!$C:$C,0))),"",INDEX('Policy Characteristics'!D:D,MATCH($C544,'Policy Characteristics'!$C:$C,0)))</f>
        <v>Electrification + Hydrogen</v>
      </c>
      <c r="K544" s="293" t="str">
        <f>IF(ISBLANK(INDEX('Policy Characteristics'!E:E,MATCH($C544,'Policy Characteristics'!$C:$C,0))),"",INDEX('Policy Characteristics'!E:E,MATCH($C544,'Policy Characteristics'!$C:$C,0)))</f>
        <v>indst med and high temp fuel type shifting</v>
      </c>
      <c r="L544" s="237">
        <f>IF(ISBLANK(INDEX('Policy Characteristics'!F:F,MATCH($C544,'Policy Characteristics'!$C:$C,0))),"",INDEX('Policy Characteristics'!F:F,MATCH($C544,'Policy Characteristics'!$C:$C,0)))</f>
        <v>0</v>
      </c>
      <c r="M544" s="237">
        <f>IF(ISBLANK(INDEX('Policy Characteristics'!G:G,MATCH($C544,'Policy Characteristics'!$C:$C,0))),"",INDEX('Policy Characteristics'!G:G,MATCH($C544,'Policy Characteristics'!$C:$C,0)))</f>
        <v>1</v>
      </c>
      <c r="N544" s="237">
        <f>IF(ISBLANK(INDEX('Policy Characteristics'!H:H,MATCH($C544,'Policy Characteristics'!$C:$C,0))),"",INDEX('Policy Characteristics'!H:H,MATCH($C544,'Policy Characteristics'!$C:$C,0)))</f>
        <v>0.01</v>
      </c>
      <c r="O544" s="293" t="str">
        <f>IF(ISBLANK(INDEX('Policy Characteristics'!I:I,MATCH($C544,'Policy Characteristics'!$C:$C,0))),"",INDEX('Policy Characteristics'!I:I,MATCH($C544,'Policy Characteristics'!$C:$C,0)))</f>
        <v>% of fuel shifted</v>
      </c>
      <c r="P544" s="293"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4" s="293" t="str">
        <f>IF(ISBLANK(INDEX('Policy Characteristics'!K:K,MATCH($C544,'Policy Characteristics'!$C:$C,0))),"",INDEX('Policy Characteristics'!K:K,MATCH($C544,'Policy Characteristics'!$C:$C,0)))</f>
        <v>industry-ag-main.html#fuel-switching</v>
      </c>
      <c r="R544" s="293" t="str">
        <f>IF(ISBLANK(INDEX('Policy Characteristics'!L:L,MATCH($C544,'Policy Characteristics'!$C:$C,0))),"",INDEX('Policy Characteristics'!L:L,MATCH($C544,'Policy Characteristics'!$C:$C,0)))</f>
        <v>industry-elec-and-hydrogen.html</v>
      </c>
    </row>
    <row r="545" spans="1:18" x14ac:dyDescent="0.25">
      <c r="A545" s="293" t="str">
        <f>IF(ISBLANK(INDEX('Policy Characteristics'!A:A,MATCH($C545,'Policy Characteristics'!$C:$C,0))),"",INDEX('Policy Characteristics'!A:A,MATCH($C545,'Policy Characteristics'!$C:$C,0)))</f>
        <v>Industry</v>
      </c>
      <c r="B545" s="294" t="str">
        <f>IF(ISBLANK(INDEX('Policy Characteristics'!B:B,MATCH($C545,'Policy Characteristics'!$C:$C,0))),"",INDEX('Policy Characteristics'!B:B,MATCH($C545,'Policy Characteristics'!$C:$C,0)))</f>
        <v>Electrification + Hydrogen (Med &amp; High Temp)</v>
      </c>
      <c r="C545" s="293" t="str">
        <f t="shared" si="33"/>
        <v>Fraction of Med and High Temp Industrial Heat Shifted to Other Fuels</v>
      </c>
      <c r="D545" s="299" t="s">
        <v>730</v>
      </c>
      <c r="E545" s="298" t="s">
        <v>786</v>
      </c>
      <c r="F545" t="s">
        <v>731</v>
      </c>
      <c r="G545" s="298" t="s">
        <v>787</v>
      </c>
      <c r="H545" s="20">
        <v>1286</v>
      </c>
      <c r="I545" s="295" t="s">
        <v>634</v>
      </c>
      <c r="J545" s="296" t="str">
        <f>IF(ISBLANK(INDEX('Policy Characteristics'!D:D,MATCH($C545,'Policy Characteristics'!$C:$C,0))),"",INDEX('Policy Characteristics'!D:D,MATCH($C545,'Policy Characteristics'!$C:$C,0)))</f>
        <v>Electrification + Hydrogen</v>
      </c>
      <c r="K545" s="293" t="str">
        <f>IF(ISBLANK(INDEX('Policy Characteristics'!E:E,MATCH($C545,'Policy Characteristics'!$C:$C,0))),"",INDEX('Policy Characteristics'!E:E,MATCH($C545,'Policy Characteristics'!$C:$C,0)))</f>
        <v>indst med and high temp fuel type shifting</v>
      </c>
      <c r="L545" s="237">
        <f>IF(ISBLANK(INDEX('Policy Characteristics'!F:F,MATCH($C545,'Policy Characteristics'!$C:$C,0))),"",INDEX('Policy Characteristics'!F:F,MATCH($C545,'Policy Characteristics'!$C:$C,0)))</f>
        <v>0</v>
      </c>
      <c r="M545" s="237">
        <f>IF(ISBLANK(INDEX('Policy Characteristics'!G:G,MATCH($C545,'Policy Characteristics'!$C:$C,0))),"",INDEX('Policy Characteristics'!G:G,MATCH($C545,'Policy Characteristics'!$C:$C,0)))</f>
        <v>1</v>
      </c>
      <c r="N545" s="237">
        <f>IF(ISBLANK(INDEX('Policy Characteristics'!H:H,MATCH($C545,'Policy Characteristics'!$C:$C,0))),"",INDEX('Policy Characteristics'!H:H,MATCH($C545,'Policy Characteristics'!$C:$C,0)))</f>
        <v>0.01</v>
      </c>
      <c r="O545" s="293" t="str">
        <f>IF(ISBLANK(INDEX('Policy Characteristics'!I:I,MATCH($C545,'Policy Characteristics'!$C:$C,0))),"",INDEX('Policy Characteristics'!I:I,MATCH($C545,'Policy Characteristics'!$C:$C,0)))</f>
        <v>% of fuel shifted</v>
      </c>
      <c r="P545" s="293"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5" s="293" t="str">
        <f>IF(ISBLANK(INDEX('Policy Characteristics'!K:K,MATCH($C545,'Policy Characteristics'!$C:$C,0))),"",INDEX('Policy Characteristics'!K:K,MATCH($C545,'Policy Characteristics'!$C:$C,0)))</f>
        <v>industry-ag-main.html#fuel-switching</v>
      </c>
      <c r="R545" s="293" t="str">
        <f>IF(ISBLANK(INDEX('Policy Characteristics'!L:L,MATCH($C545,'Policy Characteristics'!$C:$C,0))),"",INDEX('Policy Characteristics'!L:L,MATCH($C545,'Policy Characteristics'!$C:$C,0)))</f>
        <v>industry-elec-and-hydrogen.html</v>
      </c>
    </row>
    <row r="546" spans="1:18" x14ac:dyDescent="0.25">
      <c r="A546" s="293" t="str">
        <f>IF(ISBLANK(INDEX('Policy Characteristics'!A:A,MATCH($C546,'Policy Characteristics'!$C:$C,0))),"",INDEX('Policy Characteristics'!A:A,MATCH($C546,'Policy Characteristics'!$C:$C,0)))</f>
        <v>Industry</v>
      </c>
      <c r="B546" s="294" t="str">
        <f>IF(ISBLANK(INDEX('Policy Characteristics'!B:B,MATCH($C546,'Policy Characteristics'!$C:$C,0))),"",INDEX('Policy Characteristics'!B:B,MATCH($C546,'Policy Characteristics'!$C:$C,0)))</f>
        <v>Electrification + Hydrogen (Med &amp; High Temp)</v>
      </c>
      <c r="C546" s="293" t="str">
        <f t="shared" si="33"/>
        <v>Fraction of Med and High Temp Industrial Heat Shifted to Other Fuels</v>
      </c>
      <c r="D546" s="299" t="s">
        <v>730</v>
      </c>
      <c r="E546" s="298" t="s">
        <v>788</v>
      </c>
      <c r="F546" t="s">
        <v>731</v>
      </c>
      <c r="G546" s="298" t="s">
        <v>789</v>
      </c>
      <c r="H546" s="20">
        <v>1287</v>
      </c>
      <c r="I546" s="295" t="s">
        <v>624</v>
      </c>
      <c r="J546" s="296" t="str">
        <f>IF(ISBLANK(INDEX('Policy Characteristics'!D:D,MATCH($C546,'Policy Characteristics'!$C:$C,0))),"",INDEX('Policy Characteristics'!D:D,MATCH($C546,'Policy Characteristics'!$C:$C,0)))</f>
        <v>Electrification + Hydrogen</v>
      </c>
      <c r="K546" s="293" t="str">
        <f>IF(ISBLANK(INDEX('Policy Characteristics'!E:E,MATCH($C546,'Policy Characteristics'!$C:$C,0))),"",INDEX('Policy Characteristics'!E:E,MATCH($C546,'Policy Characteristics'!$C:$C,0)))</f>
        <v>indst med and high temp fuel type shifting</v>
      </c>
      <c r="L546" s="237">
        <f>IF(ISBLANK(INDEX('Policy Characteristics'!F:F,MATCH($C546,'Policy Characteristics'!$C:$C,0))),"",INDEX('Policy Characteristics'!F:F,MATCH($C546,'Policy Characteristics'!$C:$C,0)))</f>
        <v>0</v>
      </c>
      <c r="M546" s="237">
        <f>IF(ISBLANK(INDEX('Policy Characteristics'!G:G,MATCH($C546,'Policy Characteristics'!$C:$C,0))),"",INDEX('Policy Characteristics'!G:G,MATCH($C546,'Policy Characteristics'!$C:$C,0)))</f>
        <v>1</v>
      </c>
      <c r="N546" s="237">
        <f>IF(ISBLANK(INDEX('Policy Characteristics'!H:H,MATCH($C546,'Policy Characteristics'!$C:$C,0))),"",INDEX('Policy Characteristics'!H:H,MATCH($C546,'Policy Characteristics'!$C:$C,0)))</f>
        <v>0.01</v>
      </c>
      <c r="O546" s="293" t="str">
        <f>IF(ISBLANK(INDEX('Policy Characteristics'!I:I,MATCH($C546,'Policy Characteristics'!$C:$C,0))),"",INDEX('Policy Characteristics'!I:I,MATCH($C546,'Policy Characteristics'!$C:$C,0)))</f>
        <v>% of fuel shifted</v>
      </c>
      <c r="P546" s="293"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6" s="293" t="str">
        <f>IF(ISBLANK(INDEX('Policy Characteristics'!K:K,MATCH($C546,'Policy Characteristics'!$C:$C,0))),"",INDEX('Policy Characteristics'!K:K,MATCH($C546,'Policy Characteristics'!$C:$C,0)))</f>
        <v>industry-ag-main.html#fuel-switching</v>
      </c>
      <c r="R546" s="293" t="str">
        <f>IF(ISBLANK(INDEX('Policy Characteristics'!L:L,MATCH($C546,'Policy Characteristics'!$C:$C,0))),"",INDEX('Policy Characteristics'!L:L,MATCH($C546,'Policy Characteristics'!$C:$C,0)))</f>
        <v>industry-elec-and-hydrogen.html</v>
      </c>
    </row>
    <row r="547" spans="1:18" x14ac:dyDescent="0.25">
      <c r="A547" s="293" t="str">
        <f>IF(ISBLANK(INDEX('Policy Characteristics'!A:A,MATCH($C547,'Policy Characteristics'!$C:$C,0))),"",INDEX('Policy Characteristics'!A:A,MATCH($C547,'Policy Characteristics'!$C:$C,0)))</f>
        <v>Industry</v>
      </c>
      <c r="B547" s="294" t="str">
        <f>IF(ISBLANK(INDEX('Policy Characteristics'!B:B,MATCH($C547,'Policy Characteristics'!$C:$C,0))),"",INDEX('Policy Characteristics'!B:B,MATCH($C547,'Policy Characteristics'!$C:$C,0)))</f>
        <v>Electrification + Hydrogen (Med &amp; High Temp)</v>
      </c>
      <c r="C547" s="293" t="str">
        <f t="shared" si="33"/>
        <v>Fraction of Med and High Temp Industrial Heat Shifted to Other Fuels</v>
      </c>
      <c r="D547" s="299" t="s">
        <v>732</v>
      </c>
      <c r="E547" s="298" t="s">
        <v>770</v>
      </c>
      <c r="F547" t="s">
        <v>733</v>
      </c>
      <c r="G547" s="298" t="s">
        <v>771</v>
      </c>
      <c r="H547" s="20">
        <v>1288</v>
      </c>
      <c r="I547" s="295" t="s">
        <v>624</v>
      </c>
      <c r="J547" s="296" t="str">
        <f>IF(ISBLANK(INDEX('Policy Characteristics'!D:D,MATCH($C547,'Policy Characteristics'!$C:$C,0))),"",INDEX('Policy Characteristics'!D:D,MATCH($C547,'Policy Characteristics'!$C:$C,0)))</f>
        <v>Electrification + Hydrogen</v>
      </c>
      <c r="K547" s="293" t="str">
        <f>IF(ISBLANK(INDEX('Policy Characteristics'!E:E,MATCH($C547,'Policy Characteristics'!$C:$C,0))),"",INDEX('Policy Characteristics'!E:E,MATCH($C547,'Policy Characteristics'!$C:$C,0)))</f>
        <v>indst med and high temp fuel type shifting</v>
      </c>
      <c r="L547" s="237">
        <f>IF(ISBLANK(INDEX('Policy Characteristics'!F:F,MATCH($C547,'Policy Characteristics'!$C:$C,0))),"",INDEX('Policy Characteristics'!F:F,MATCH($C547,'Policy Characteristics'!$C:$C,0)))</f>
        <v>0</v>
      </c>
      <c r="M547" s="237">
        <f>IF(ISBLANK(INDEX('Policy Characteristics'!G:G,MATCH($C547,'Policy Characteristics'!$C:$C,0))),"",INDEX('Policy Characteristics'!G:G,MATCH($C547,'Policy Characteristics'!$C:$C,0)))</f>
        <v>1</v>
      </c>
      <c r="N547" s="237">
        <f>IF(ISBLANK(INDEX('Policy Characteristics'!H:H,MATCH($C547,'Policy Characteristics'!$C:$C,0))),"",INDEX('Policy Characteristics'!H:H,MATCH($C547,'Policy Characteristics'!$C:$C,0)))</f>
        <v>0.01</v>
      </c>
      <c r="O547" s="293" t="str">
        <f>IF(ISBLANK(INDEX('Policy Characteristics'!I:I,MATCH($C547,'Policy Characteristics'!$C:$C,0))),"",INDEX('Policy Characteristics'!I:I,MATCH($C547,'Policy Characteristics'!$C:$C,0)))</f>
        <v>% of fuel shifted</v>
      </c>
      <c r="P547" s="293"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7" s="293" t="str">
        <f>IF(ISBLANK(INDEX('Policy Characteristics'!K:K,MATCH($C547,'Policy Characteristics'!$C:$C,0))),"",INDEX('Policy Characteristics'!K:K,MATCH($C547,'Policy Characteristics'!$C:$C,0)))</f>
        <v>industry-ag-main.html#fuel-switching</v>
      </c>
      <c r="R547" s="293" t="str">
        <f>IF(ISBLANK(INDEX('Policy Characteristics'!L:L,MATCH($C547,'Policy Characteristics'!$C:$C,0))),"",INDEX('Policy Characteristics'!L:L,MATCH($C547,'Policy Characteristics'!$C:$C,0)))</f>
        <v>industry-elec-and-hydrogen.html</v>
      </c>
    </row>
    <row r="548" spans="1:18" x14ac:dyDescent="0.25">
      <c r="A548" s="293" t="str">
        <f>IF(ISBLANK(INDEX('Policy Characteristics'!A:A,MATCH($C548,'Policy Characteristics'!$C:$C,0))),"",INDEX('Policy Characteristics'!A:A,MATCH($C548,'Policy Characteristics'!$C:$C,0)))</f>
        <v>Industry</v>
      </c>
      <c r="B548" s="294" t="str">
        <f>IF(ISBLANK(INDEX('Policy Characteristics'!B:B,MATCH($C548,'Policy Characteristics'!$C:$C,0))),"",INDEX('Policy Characteristics'!B:B,MATCH($C548,'Policy Characteristics'!$C:$C,0)))</f>
        <v>Electrification + Hydrogen (Med &amp; High Temp)</v>
      </c>
      <c r="C548" s="293" t="str">
        <f t="shared" ref="C548:C611" si="34">C$467</f>
        <v>Fraction of Med and High Temp Industrial Heat Shifted to Other Fuels</v>
      </c>
      <c r="D548" s="299" t="s">
        <v>732</v>
      </c>
      <c r="E548" s="298" t="s">
        <v>772</v>
      </c>
      <c r="F548" t="s">
        <v>733</v>
      </c>
      <c r="G548" s="298" t="s">
        <v>773</v>
      </c>
      <c r="H548" s="20">
        <v>1289</v>
      </c>
      <c r="I548" s="295" t="s">
        <v>634</v>
      </c>
      <c r="J548" s="296" t="str">
        <f>IF(ISBLANK(INDEX('Policy Characteristics'!D:D,MATCH($C548,'Policy Characteristics'!$C:$C,0))),"",INDEX('Policy Characteristics'!D:D,MATCH($C548,'Policy Characteristics'!$C:$C,0)))</f>
        <v>Electrification + Hydrogen</v>
      </c>
      <c r="K548" s="293" t="str">
        <f>IF(ISBLANK(INDEX('Policy Characteristics'!E:E,MATCH($C548,'Policy Characteristics'!$C:$C,0))),"",INDEX('Policy Characteristics'!E:E,MATCH($C548,'Policy Characteristics'!$C:$C,0)))</f>
        <v>indst med and high temp fuel type shifting</v>
      </c>
      <c r="L548" s="237">
        <f>IF(ISBLANK(INDEX('Policy Characteristics'!F:F,MATCH($C548,'Policy Characteristics'!$C:$C,0))),"",INDEX('Policy Characteristics'!F:F,MATCH($C548,'Policy Characteristics'!$C:$C,0)))</f>
        <v>0</v>
      </c>
      <c r="M548" s="237">
        <f>IF(ISBLANK(INDEX('Policy Characteristics'!G:G,MATCH($C548,'Policy Characteristics'!$C:$C,0))),"",INDEX('Policy Characteristics'!G:G,MATCH($C548,'Policy Characteristics'!$C:$C,0)))</f>
        <v>1</v>
      </c>
      <c r="N548" s="237">
        <f>IF(ISBLANK(INDEX('Policy Characteristics'!H:H,MATCH($C548,'Policy Characteristics'!$C:$C,0))),"",INDEX('Policy Characteristics'!H:H,MATCH($C548,'Policy Characteristics'!$C:$C,0)))</f>
        <v>0.01</v>
      </c>
      <c r="O548" s="293" t="str">
        <f>IF(ISBLANK(INDEX('Policy Characteristics'!I:I,MATCH($C548,'Policy Characteristics'!$C:$C,0))),"",INDEX('Policy Characteristics'!I:I,MATCH($C548,'Policy Characteristics'!$C:$C,0)))</f>
        <v>% of fuel shifted</v>
      </c>
      <c r="P548" s="293"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8" s="293" t="str">
        <f>IF(ISBLANK(INDEX('Policy Characteristics'!K:K,MATCH($C548,'Policy Characteristics'!$C:$C,0))),"",INDEX('Policy Characteristics'!K:K,MATCH($C548,'Policy Characteristics'!$C:$C,0)))</f>
        <v>industry-ag-main.html#fuel-switching</v>
      </c>
      <c r="R548" s="293" t="str">
        <f>IF(ISBLANK(INDEX('Policy Characteristics'!L:L,MATCH($C548,'Policy Characteristics'!$C:$C,0))),"",INDEX('Policy Characteristics'!L:L,MATCH($C548,'Policy Characteristics'!$C:$C,0)))</f>
        <v>industry-elec-and-hydrogen.html</v>
      </c>
    </row>
    <row r="549" spans="1:18" x14ac:dyDescent="0.25">
      <c r="A549" s="293" t="str">
        <f>IF(ISBLANK(INDEX('Policy Characteristics'!A:A,MATCH($C549,'Policy Characteristics'!$C:$C,0))),"",INDEX('Policy Characteristics'!A:A,MATCH($C549,'Policy Characteristics'!$C:$C,0)))</f>
        <v>Industry</v>
      </c>
      <c r="B549" s="294" t="str">
        <f>IF(ISBLANK(INDEX('Policy Characteristics'!B:B,MATCH($C549,'Policy Characteristics'!$C:$C,0))),"",INDEX('Policy Characteristics'!B:B,MATCH($C549,'Policy Characteristics'!$C:$C,0)))</f>
        <v>Electrification + Hydrogen (Med &amp; High Temp)</v>
      </c>
      <c r="C549" s="293" t="str">
        <f t="shared" si="34"/>
        <v>Fraction of Med and High Temp Industrial Heat Shifted to Other Fuels</v>
      </c>
      <c r="D549" s="299" t="s">
        <v>732</v>
      </c>
      <c r="E549" s="298" t="s">
        <v>774</v>
      </c>
      <c r="F549" t="s">
        <v>733</v>
      </c>
      <c r="G549" s="298" t="s">
        <v>775</v>
      </c>
      <c r="H549" s="20">
        <v>1290</v>
      </c>
      <c r="I549" s="295" t="s">
        <v>634</v>
      </c>
      <c r="J549" s="296" t="str">
        <f>IF(ISBLANK(INDEX('Policy Characteristics'!D:D,MATCH($C549,'Policy Characteristics'!$C:$C,0))),"",INDEX('Policy Characteristics'!D:D,MATCH($C549,'Policy Characteristics'!$C:$C,0)))</f>
        <v>Electrification + Hydrogen</v>
      </c>
      <c r="K549" s="293" t="str">
        <f>IF(ISBLANK(INDEX('Policy Characteristics'!E:E,MATCH($C549,'Policy Characteristics'!$C:$C,0))),"",INDEX('Policy Characteristics'!E:E,MATCH($C549,'Policy Characteristics'!$C:$C,0)))</f>
        <v>indst med and high temp fuel type shifting</v>
      </c>
      <c r="L549" s="237">
        <f>IF(ISBLANK(INDEX('Policy Characteristics'!F:F,MATCH($C549,'Policy Characteristics'!$C:$C,0))),"",INDEX('Policy Characteristics'!F:F,MATCH($C549,'Policy Characteristics'!$C:$C,0)))</f>
        <v>0</v>
      </c>
      <c r="M549" s="237">
        <f>IF(ISBLANK(INDEX('Policy Characteristics'!G:G,MATCH($C549,'Policy Characteristics'!$C:$C,0))),"",INDEX('Policy Characteristics'!G:G,MATCH($C549,'Policy Characteristics'!$C:$C,0)))</f>
        <v>1</v>
      </c>
      <c r="N549" s="237">
        <f>IF(ISBLANK(INDEX('Policy Characteristics'!H:H,MATCH($C549,'Policy Characteristics'!$C:$C,0))),"",INDEX('Policy Characteristics'!H:H,MATCH($C549,'Policy Characteristics'!$C:$C,0)))</f>
        <v>0.01</v>
      </c>
      <c r="O549" s="293" t="str">
        <f>IF(ISBLANK(INDEX('Policy Characteristics'!I:I,MATCH($C549,'Policy Characteristics'!$C:$C,0))),"",INDEX('Policy Characteristics'!I:I,MATCH($C549,'Policy Characteristics'!$C:$C,0)))</f>
        <v>% of fuel shifted</v>
      </c>
      <c r="P549" s="293"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49" s="293" t="str">
        <f>IF(ISBLANK(INDEX('Policy Characteristics'!K:K,MATCH($C549,'Policy Characteristics'!$C:$C,0))),"",INDEX('Policy Characteristics'!K:K,MATCH($C549,'Policy Characteristics'!$C:$C,0)))</f>
        <v>industry-ag-main.html#fuel-switching</v>
      </c>
      <c r="R549" s="293" t="str">
        <f>IF(ISBLANK(INDEX('Policy Characteristics'!L:L,MATCH($C549,'Policy Characteristics'!$C:$C,0))),"",INDEX('Policy Characteristics'!L:L,MATCH($C549,'Policy Characteristics'!$C:$C,0)))</f>
        <v>industry-elec-and-hydrogen.html</v>
      </c>
    </row>
    <row r="550" spans="1:18" x14ac:dyDescent="0.25">
      <c r="A550" s="293" t="str">
        <f>IF(ISBLANK(INDEX('Policy Characteristics'!A:A,MATCH($C550,'Policy Characteristics'!$C:$C,0))),"",INDEX('Policy Characteristics'!A:A,MATCH($C550,'Policy Characteristics'!$C:$C,0)))</f>
        <v>Industry</v>
      </c>
      <c r="B550" s="294" t="str">
        <f>IF(ISBLANK(INDEX('Policy Characteristics'!B:B,MATCH($C550,'Policy Characteristics'!$C:$C,0))),"",INDEX('Policy Characteristics'!B:B,MATCH($C550,'Policy Characteristics'!$C:$C,0)))</f>
        <v>Electrification + Hydrogen (Med &amp; High Temp)</v>
      </c>
      <c r="C550" s="293" t="str">
        <f t="shared" si="34"/>
        <v>Fraction of Med and High Temp Industrial Heat Shifted to Other Fuels</v>
      </c>
      <c r="D550" s="299" t="s">
        <v>732</v>
      </c>
      <c r="E550" s="298" t="s">
        <v>776</v>
      </c>
      <c r="F550" t="s">
        <v>733</v>
      </c>
      <c r="G550" s="298" t="s">
        <v>777</v>
      </c>
      <c r="H550" s="20">
        <v>1291</v>
      </c>
      <c r="I550" s="295" t="s">
        <v>634</v>
      </c>
      <c r="J550" s="296" t="str">
        <f>IF(ISBLANK(INDEX('Policy Characteristics'!D:D,MATCH($C550,'Policy Characteristics'!$C:$C,0))),"",INDEX('Policy Characteristics'!D:D,MATCH($C550,'Policy Characteristics'!$C:$C,0)))</f>
        <v>Electrification + Hydrogen</v>
      </c>
      <c r="K550" s="293" t="str">
        <f>IF(ISBLANK(INDEX('Policy Characteristics'!E:E,MATCH($C550,'Policy Characteristics'!$C:$C,0))),"",INDEX('Policy Characteristics'!E:E,MATCH($C550,'Policy Characteristics'!$C:$C,0)))</f>
        <v>indst med and high temp fuel type shifting</v>
      </c>
      <c r="L550" s="237">
        <f>IF(ISBLANK(INDEX('Policy Characteristics'!F:F,MATCH($C550,'Policy Characteristics'!$C:$C,0))),"",INDEX('Policy Characteristics'!F:F,MATCH($C550,'Policy Characteristics'!$C:$C,0)))</f>
        <v>0</v>
      </c>
      <c r="M550" s="237">
        <f>IF(ISBLANK(INDEX('Policy Characteristics'!G:G,MATCH($C550,'Policy Characteristics'!$C:$C,0))),"",INDEX('Policy Characteristics'!G:G,MATCH($C550,'Policy Characteristics'!$C:$C,0)))</f>
        <v>1</v>
      </c>
      <c r="N550" s="237">
        <f>IF(ISBLANK(INDEX('Policy Characteristics'!H:H,MATCH($C550,'Policy Characteristics'!$C:$C,0))),"",INDEX('Policy Characteristics'!H:H,MATCH($C550,'Policy Characteristics'!$C:$C,0)))</f>
        <v>0.01</v>
      </c>
      <c r="O550" s="293" t="str">
        <f>IF(ISBLANK(INDEX('Policy Characteristics'!I:I,MATCH($C550,'Policy Characteristics'!$C:$C,0))),"",INDEX('Policy Characteristics'!I:I,MATCH($C550,'Policy Characteristics'!$C:$C,0)))</f>
        <v>% of fuel shifted</v>
      </c>
      <c r="P550" s="293"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0" s="293" t="str">
        <f>IF(ISBLANK(INDEX('Policy Characteristics'!K:K,MATCH($C550,'Policy Characteristics'!$C:$C,0))),"",INDEX('Policy Characteristics'!K:K,MATCH($C550,'Policy Characteristics'!$C:$C,0)))</f>
        <v>industry-ag-main.html#fuel-switching</v>
      </c>
      <c r="R550" s="293" t="str">
        <f>IF(ISBLANK(INDEX('Policy Characteristics'!L:L,MATCH($C550,'Policy Characteristics'!$C:$C,0))),"",INDEX('Policy Characteristics'!L:L,MATCH($C550,'Policy Characteristics'!$C:$C,0)))</f>
        <v>industry-elec-and-hydrogen.html</v>
      </c>
    </row>
    <row r="551" spans="1:18" x14ac:dyDescent="0.25">
      <c r="A551" s="293" t="str">
        <f>IF(ISBLANK(INDEX('Policy Characteristics'!A:A,MATCH($C551,'Policy Characteristics'!$C:$C,0))),"",INDEX('Policy Characteristics'!A:A,MATCH($C551,'Policy Characteristics'!$C:$C,0)))</f>
        <v>Industry</v>
      </c>
      <c r="B551" s="294" t="str">
        <f>IF(ISBLANK(INDEX('Policy Characteristics'!B:B,MATCH($C551,'Policy Characteristics'!$C:$C,0))),"",INDEX('Policy Characteristics'!B:B,MATCH($C551,'Policy Characteristics'!$C:$C,0)))</f>
        <v>Electrification + Hydrogen (Med &amp; High Temp)</v>
      </c>
      <c r="C551" s="293" t="str">
        <f t="shared" si="34"/>
        <v>Fraction of Med and High Temp Industrial Heat Shifted to Other Fuels</v>
      </c>
      <c r="D551" s="299" t="s">
        <v>732</v>
      </c>
      <c r="E551" s="298" t="s">
        <v>778</v>
      </c>
      <c r="F551" t="s">
        <v>733</v>
      </c>
      <c r="G551" s="298" t="s">
        <v>779</v>
      </c>
      <c r="H551" s="20">
        <v>1292</v>
      </c>
      <c r="I551" s="295" t="s">
        <v>634</v>
      </c>
      <c r="J551" s="296" t="str">
        <f>IF(ISBLANK(INDEX('Policy Characteristics'!D:D,MATCH($C551,'Policy Characteristics'!$C:$C,0))),"",INDEX('Policy Characteristics'!D:D,MATCH($C551,'Policy Characteristics'!$C:$C,0)))</f>
        <v>Electrification + Hydrogen</v>
      </c>
      <c r="K551" s="293" t="str">
        <f>IF(ISBLANK(INDEX('Policy Characteristics'!E:E,MATCH($C551,'Policy Characteristics'!$C:$C,0))),"",INDEX('Policy Characteristics'!E:E,MATCH($C551,'Policy Characteristics'!$C:$C,0)))</f>
        <v>indst med and high temp fuel type shifting</v>
      </c>
      <c r="L551" s="237">
        <f>IF(ISBLANK(INDEX('Policy Characteristics'!F:F,MATCH($C551,'Policy Characteristics'!$C:$C,0))),"",INDEX('Policy Characteristics'!F:F,MATCH($C551,'Policy Characteristics'!$C:$C,0)))</f>
        <v>0</v>
      </c>
      <c r="M551" s="237">
        <f>IF(ISBLANK(INDEX('Policy Characteristics'!G:G,MATCH($C551,'Policy Characteristics'!$C:$C,0))),"",INDEX('Policy Characteristics'!G:G,MATCH($C551,'Policy Characteristics'!$C:$C,0)))</f>
        <v>1</v>
      </c>
      <c r="N551" s="237">
        <f>IF(ISBLANK(INDEX('Policy Characteristics'!H:H,MATCH($C551,'Policy Characteristics'!$C:$C,0))),"",INDEX('Policy Characteristics'!H:H,MATCH($C551,'Policy Characteristics'!$C:$C,0)))</f>
        <v>0.01</v>
      </c>
      <c r="O551" s="293" t="str">
        <f>IF(ISBLANK(INDEX('Policy Characteristics'!I:I,MATCH($C551,'Policy Characteristics'!$C:$C,0))),"",INDEX('Policy Characteristics'!I:I,MATCH($C551,'Policy Characteristics'!$C:$C,0)))</f>
        <v>% of fuel shifted</v>
      </c>
      <c r="P551" s="293"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1" s="293" t="str">
        <f>IF(ISBLANK(INDEX('Policy Characteristics'!K:K,MATCH($C551,'Policy Characteristics'!$C:$C,0))),"",INDEX('Policy Characteristics'!K:K,MATCH($C551,'Policy Characteristics'!$C:$C,0)))</f>
        <v>industry-ag-main.html#fuel-switching</v>
      </c>
      <c r="R551" s="293" t="str">
        <f>IF(ISBLANK(INDEX('Policy Characteristics'!L:L,MATCH($C551,'Policy Characteristics'!$C:$C,0))),"",INDEX('Policy Characteristics'!L:L,MATCH($C551,'Policy Characteristics'!$C:$C,0)))</f>
        <v>industry-elec-and-hydrogen.html</v>
      </c>
    </row>
    <row r="552" spans="1:18" x14ac:dyDescent="0.25">
      <c r="A552" s="293" t="str">
        <f>IF(ISBLANK(INDEX('Policy Characteristics'!A:A,MATCH($C552,'Policy Characteristics'!$C:$C,0))),"",INDEX('Policy Characteristics'!A:A,MATCH($C552,'Policy Characteristics'!$C:$C,0)))</f>
        <v>Industry</v>
      </c>
      <c r="B552" s="294" t="str">
        <f>IF(ISBLANK(INDEX('Policy Characteristics'!B:B,MATCH($C552,'Policy Characteristics'!$C:$C,0))),"",INDEX('Policy Characteristics'!B:B,MATCH($C552,'Policy Characteristics'!$C:$C,0)))</f>
        <v>Electrification + Hydrogen (Med &amp; High Temp)</v>
      </c>
      <c r="C552" s="293" t="str">
        <f t="shared" si="34"/>
        <v>Fraction of Med and High Temp Industrial Heat Shifted to Other Fuels</v>
      </c>
      <c r="D552" s="299" t="s">
        <v>732</v>
      </c>
      <c r="E552" s="298" t="s">
        <v>780</v>
      </c>
      <c r="F552" t="s">
        <v>733</v>
      </c>
      <c r="G552" s="298" t="s">
        <v>781</v>
      </c>
      <c r="H552" s="20">
        <v>1293</v>
      </c>
      <c r="I552" s="295" t="s">
        <v>634</v>
      </c>
      <c r="J552" s="296" t="str">
        <f>IF(ISBLANK(INDEX('Policy Characteristics'!D:D,MATCH($C552,'Policy Characteristics'!$C:$C,0))),"",INDEX('Policy Characteristics'!D:D,MATCH($C552,'Policy Characteristics'!$C:$C,0)))</f>
        <v>Electrification + Hydrogen</v>
      </c>
      <c r="K552" s="293" t="str">
        <f>IF(ISBLANK(INDEX('Policy Characteristics'!E:E,MATCH($C552,'Policy Characteristics'!$C:$C,0))),"",INDEX('Policy Characteristics'!E:E,MATCH($C552,'Policy Characteristics'!$C:$C,0)))</f>
        <v>indst med and high temp fuel type shifting</v>
      </c>
      <c r="L552" s="237">
        <f>IF(ISBLANK(INDEX('Policy Characteristics'!F:F,MATCH($C552,'Policy Characteristics'!$C:$C,0))),"",INDEX('Policy Characteristics'!F:F,MATCH($C552,'Policy Characteristics'!$C:$C,0)))</f>
        <v>0</v>
      </c>
      <c r="M552" s="237">
        <f>IF(ISBLANK(INDEX('Policy Characteristics'!G:G,MATCH($C552,'Policy Characteristics'!$C:$C,0))),"",INDEX('Policy Characteristics'!G:G,MATCH($C552,'Policy Characteristics'!$C:$C,0)))</f>
        <v>1</v>
      </c>
      <c r="N552" s="237">
        <f>IF(ISBLANK(INDEX('Policy Characteristics'!H:H,MATCH($C552,'Policy Characteristics'!$C:$C,0))),"",INDEX('Policy Characteristics'!H:H,MATCH($C552,'Policy Characteristics'!$C:$C,0)))</f>
        <v>0.01</v>
      </c>
      <c r="O552" s="293" t="str">
        <f>IF(ISBLANK(INDEX('Policy Characteristics'!I:I,MATCH($C552,'Policy Characteristics'!$C:$C,0))),"",INDEX('Policy Characteristics'!I:I,MATCH($C552,'Policy Characteristics'!$C:$C,0)))</f>
        <v>% of fuel shifted</v>
      </c>
      <c r="P552" s="293"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2" s="293" t="str">
        <f>IF(ISBLANK(INDEX('Policy Characteristics'!K:K,MATCH($C552,'Policy Characteristics'!$C:$C,0))),"",INDEX('Policy Characteristics'!K:K,MATCH($C552,'Policy Characteristics'!$C:$C,0)))</f>
        <v>industry-ag-main.html#fuel-switching</v>
      </c>
      <c r="R552" s="293" t="str">
        <f>IF(ISBLANK(INDEX('Policy Characteristics'!L:L,MATCH($C552,'Policy Characteristics'!$C:$C,0))),"",INDEX('Policy Characteristics'!L:L,MATCH($C552,'Policy Characteristics'!$C:$C,0)))</f>
        <v>industry-elec-and-hydrogen.html</v>
      </c>
    </row>
    <row r="553" spans="1:18" x14ac:dyDescent="0.25">
      <c r="A553" s="293" t="str">
        <f>IF(ISBLANK(INDEX('Policy Characteristics'!A:A,MATCH($C553,'Policy Characteristics'!$C:$C,0))),"",INDEX('Policy Characteristics'!A:A,MATCH($C553,'Policy Characteristics'!$C:$C,0)))</f>
        <v>Industry</v>
      </c>
      <c r="B553" s="294" t="str">
        <f>IF(ISBLANK(INDEX('Policy Characteristics'!B:B,MATCH($C553,'Policy Characteristics'!$C:$C,0))),"",INDEX('Policy Characteristics'!B:B,MATCH($C553,'Policy Characteristics'!$C:$C,0)))</f>
        <v>Electrification + Hydrogen (Med &amp; High Temp)</v>
      </c>
      <c r="C553" s="293" t="str">
        <f t="shared" si="34"/>
        <v>Fraction of Med and High Temp Industrial Heat Shifted to Other Fuels</v>
      </c>
      <c r="D553" s="299" t="s">
        <v>732</v>
      </c>
      <c r="E553" s="298" t="s">
        <v>782</v>
      </c>
      <c r="F553" t="s">
        <v>733</v>
      </c>
      <c r="G553" s="298" t="s">
        <v>783</v>
      </c>
      <c r="H553" s="20">
        <v>1294</v>
      </c>
      <c r="I553" s="295" t="s">
        <v>634</v>
      </c>
      <c r="J553" s="296" t="str">
        <f>IF(ISBLANK(INDEX('Policy Characteristics'!D:D,MATCH($C553,'Policy Characteristics'!$C:$C,0))),"",INDEX('Policy Characteristics'!D:D,MATCH($C553,'Policy Characteristics'!$C:$C,0)))</f>
        <v>Electrification + Hydrogen</v>
      </c>
      <c r="K553" s="293" t="str">
        <f>IF(ISBLANK(INDEX('Policy Characteristics'!E:E,MATCH($C553,'Policy Characteristics'!$C:$C,0))),"",INDEX('Policy Characteristics'!E:E,MATCH($C553,'Policy Characteristics'!$C:$C,0)))</f>
        <v>indst med and high temp fuel type shifting</v>
      </c>
      <c r="L553" s="237">
        <f>IF(ISBLANK(INDEX('Policy Characteristics'!F:F,MATCH($C553,'Policy Characteristics'!$C:$C,0))),"",INDEX('Policy Characteristics'!F:F,MATCH($C553,'Policy Characteristics'!$C:$C,0)))</f>
        <v>0</v>
      </c>
      <c r="M553" s="237">
        <f>IF(ISBLANK(INDEX('Policy Characteristics'!G:G,MATCH($C553,'Policy Characteristics'!$C:$C,0))),"",INDEX('Policy Characteristics'!G:G,MATCH($C553,'Policy Characteristics'!$C:$C,0)))</f>
        <v>1</v>
      </c>
      <c r="N553" s="237">
        <f>IF(ISBLANK(INDEX('Policy Characteristics'!H:H,MATCH($C553,'Policy Characteristics'!$C:$C,0))),"",INDEX('Policy Characteristics'!H:H,MATCH($C553,'Policy Characteristics'!$C:$C,0)))</f>
        <v>0.01</v>
      </c>
      <c r="O553" s="293" t="str">
        <f>IF(ISBLANK(INDEX('Policy Characteristics'!I:I,MATCH($C553,'Policy Characteristics'!$C:$C,0))),"",INDEX('Policy Characteristics'!I:I,MATCH($C553,'Policy Characteristics'!$C:$C,0)))</f>
        <v>% of fuel shifted</v>
      </c>
      <c r="P553" s="293"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3" s="293" t="str">
        <f>IF(ISBLANK(INDEX('Policy Characteristics'!K:K,MATCH($C553,'Policy Characteristics'!$C:$C,0))),"",INDEX('Policy Characteristics'!K:K,MATCH($C553,'Policy Characteristics'!$C:$C,0)))</f>
        <v>industry-ag-main.html#fuel-switching</v>
      </c>
      <c r="R553" s="293" t="str">
        <f>IF(ISBLANK(INDEX('Policy Characteristics'!L:L,MATCH($C553,'Policy Characteristics'!$C:$C,0))),"",INDEX('Policy Characteristics'!L:L,MATCH($C553,'Policy Characteristics'!$C:$C,0)))</f>
        <v>industry-elec-and-hydrogen.html</v>
      </c>
    </row>
    <row r="554" spans="1:18" x14ac:dyDescent="0.25">
      <c r="A554" s="293" t="str">
        <f>IF(ISBLANK(INDEX('Policy Characteristics'!A:A,MATCH($C554,'Policy Characteristics'!$C:$C,0))),"",INDEX('Policy Characteristics'!A:A,MATCH($C554,'Policy Characteristics'!$C:$C,0)))</f>
        <v>Industry</v>
      </c>
      <c r="B554" s="294" t="str">
        <f>IF(ISBLANK(INDEX('Policy Characteristics'!B:B,MATCH($C554,'Policy Characteristics'!$C:$C,0))),"",INDEX('Policy Characteristics'!B:B,MATCH($C554,'Policy Characteristics'!$C:$C,0)))</f>
        <v>Electrification + Hydrogen (Med &amp; High Temp)</v>
      </c>
      <c r="C554" s="293" t="str">
        <f t="shared" si="34"/>
        <v>Fraction of Med and High Temp Industrial Heat Shifted to Other Fuels</v>
      </c>
      <c r="D554" s="299" t="s">
        <v>732</v>
      </c>
      <c r="E554" s="298" t="s">
        <v>784</v>
      </c>
      <c r="F554" t="s">
        <v>733</v>
      </c>
      <c r="G554" s="298" t="s">
        <v>785</v>
      </c>
      <c r="H554" s="20">
        <v>1295</v>
      </c>
      <c r="I554" s="295" t="s">
        <v>634</v>
      </c>
      <c r="J554" s="296" t="str">
        <f>IF(ISBLANK(INDEX('Policy Characteristics'!D:D,MATCH($C554,'Policy Characteristics'!$C:$C,0))),"",INDEX('Policy Characteristics'!D:D,MATCH($C554,'Policy Characteristics'!$C:$C,0)))</f>
        <v>Electrification + Hydrogen</v>
      </c>
      <c r="K554" s="293" t="str">
        <f>IF(ISBLANK(INDEX('Policy Characteristics'!E:E,MATCH($C554,'Policy Characteristics'!$C:$C,0))),"",INDEX('Policy Characteristics'!E:E,MATCH($C554,'Policy Characteristics'!$C:$C,0)))</f>
        <v>indst med and high temp fuel type shifting</v>
      </c>
      <c r="L554" s="237">
        <f>IF(ISBLANK(INDEX('Policy Characteristics'!F:F,MATCH($C554,'Policy Characteristics'!$C:$C,0))),"",INDEX('Policy Characteristics'!F:F,MATCH($C554,'Policy Characteristics'!$C:$C,0)))</f>
        <v>0</v>
      </c>
      <c r="M554" s="237">
        <f>IF(ISBLANK(INDEX('Policy Characteristics'!G:G,MATCH($C554,'Policy Characteristics'!$C:$C,0))),"",INDEX('Policy Characteristics'!G:G,MATCH($C554,'Policy Characteristics'!$C:$C,0)))</f>
        <v>1</v>
      </c>
      <c r="N554" s="237">
        <f>IF(ISBLANK(INDEX('Policy Characteristics'!H:H,MATCH($C554,'Policy Characteristics'!$C:$C,0))),"",INDEX('Policy Characteristics'!H:H,MATCH($C554,'Policy Characteristics'!$C:$C,0)))</f>
        <v>0.01</v>
      </c>
      <c r="O554" s="293" t="str">
        <f>IF(ISBLANK(INDEX('Policy Characteristics'!I:I,MATCH($C554,'Policy Characteristics'!$C:$C,0))),"",INDEX('Policy Characteristics'!I:I,MATCH($C554,'Policy Characteristics'!$C:$C,0)))</f>
        <v>% of fuel shifted</v>
      </c>
      <c r="P554" s="293"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4" s="293" t="str">
        <f>IF(ISBLANK(INDEX('Policy Characteristics'!K:K,MATCH($C554,'Policy Characteristics'!$C:$C,0))),"",INDEX('Policy Characteristics'!K:K,MATCH($C554,'Policy Characteristics'!$C:$C,0)))</f>
        <v>industry-ag-main.html#fuel-switching</v>
      </c>
      <c r="R554" s="293" t="str">
        <f>IF(ISBLANK(INDEX('Policy Characteristics'!L:L,MATCH($C554,'Policy Characteristics'!$C:$C,0))),"",INDEX('Policy Characteristics'!L:L,MATCH($C554,'Policy Characteristics'!$C:$C,0)))</f>
        <v>industry-elec-and-hydrogen.html</v>
      </c>
    </row>
    <row r="555" spans="1:18" x14ac:dyDescent="0.25">
      <c r="A555" s="293" t="str">
        <f>IF(ISBLANK(INDEX('Policy Characteristics'!A:A,MATCH($C555,'Policy Characteristics'!$C:$C,0))),"",INDEX('Policy Characteristics'!A:A,MATCH($C555,'Policy Characteristics'!$C:$C,0)))</f>
        <v>Industry</v>
      </c>
      <c r="B555" s="294" t="str">
        <f>IF(ISBLANK(INDEX('Policy Characteristics'!B:B,MATCH($C555,'Policy Characteristics'!$C:$C,0))),"",INDEX('Policy Characteristics'!B:B,MATCH($C555,'Policy Characteristics'!$C:$C,0)))</f>
        <v>Electrification + Hydrogen (Med &amp; High Temp)</v>
      </c>
      <c r="C555" s="293" t="str">
        <f t="shared" si="34"/>
        <v>Fraction of Med and High Temp Industrial Heat Shifted to Other Fuels</v>
      </c>
      <c r="D555" s="299" t="s">
        <v>732</v>
      </c>
      <c r="E555" s="298" t="s">
        <v>786</v>
      </c>
      <c r="F555" t="s">
        <v>733</v>
      </c>
      <c r="G555" s="298" t="s">
        <v>787</v>
      </c>
      <c r="H555" s="20">
        <v>1296</v>
      </c>
      <c r="I555" s="295" t="s">
        <v>634</v>
      </c>
      <c r="J555" s="296" t="str">
        <f>IF(ISBLANK(INDEX('Policy Characteristics'!D:D,MATCH($C555,'Policy Characteristics'!$C:$C,0))),"",INDEX('Policy Characteristics'!D:D,MATCH($C555,'Policy Characteristics'!$C:$C,0)))</f>
        <v>Electrification + Hydrogen</v>
      </c>
      <c r="K555" s="293" t="str">
        <f>IF(ISBLANK(INDEX('Policy Characteristics'!E:E,MATCH($C555,'Policy Characteristics'!$C:$C,0))),"",INDEX('Policy Characteristics'!E:E,MATCH($C555,'Policy Characteristics'!$C:$C,0)))</f>
        <v>indst med and high temp fuel type shifting</v>
      </c>
      <c r="L555" s="237">
        <f>IF(ISBLANK(INDEX('Policy Characteristics'!F:F,MATCH($C555,'Policy Characteristics'!$C:$C,0))),"",INDEX('Policy Characteristics'!F:F,MATCH($C555,'Policy Characteristics'!$C:$C,0)))</f>
        <v>0</v>
      </c>
      <c r="M555" s="237">
        <f>IF(ISBLANK(INDEX('Policy Characteristics'!G:G,MATCH($C555,'Policy Characteristics'!$C:$C,0))),"",INDEX('Policy Characteristics'!G:G,MATCH($C555,'Policy Characteristics'!$C:$C,0)))</f>
        <v>1</v>
      </c>
      <c r="N555" s="237">
        <f>IF(ISBLANK(INDEX('Policy Characteristics'!H:H,MATCH($C555,'Policy Characteristics'!$C:$C,0))),"",INDEX('Policy Characteristics'!H:H,MATCH($C555,'Policy Characteristics'!$C:$C,0)))</f>
        <v>0.01</v>
      </c>
      <c r="O555" s="293" t="str">
        <f>IF(ISBLANK(INDEX('Policy Characteristics'!I:I,MATCH($C555,'Policy Characteristics'!$C:$C,0))),"",INDEX('Policy Characteristics'!I:I,MATCH($C555,'Policy Characteristics'!$C:$C,0)))</f>
        <v>% of fuel shifted</v>
      </c>
      <c r="P555" s="293"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5" s="293" t="str">
        <f>IF(ISBLANK(INDEX('Policy Characteristics'!K:K,MATCH($C555,'Policy Characteristics'!$C:$C,0))),"",INDEX('Policy Characteristics'!K:K,MATCH($C555,'Policy Characteristics'!$C:$C,0)))</f>
        <v>industry-ag-main.html#fuel-switching</v>
      </c>
      <c r="R555" s="293" t="str">
        <f>IF(ISBLANK(INDEX('Policy Characteristics'!L:L,MATCH($C555,'Policy Characteristics'!$C:$C,0))),"",INDEX('Policy Characteristics'!L:L,MATCH($C555,'Policy Characteristics'!$C:$C,0)))</f>
        <v>industry-elec-and-hydrogen.html</v>
      </c>
    </row>
    <row r="556" spans="1:18" x14ac:dyDescent="0.25">
      <c r="A556" s="293" t="str">
        <f>IF(ISBLANK(INDEX('Policy Characteristics'!A:A,MATCH($C556,'Policy Characteristics'!$C:$C,0))),"",INDEX('Policy Characteristics'!A:A,MATCH($C556,'Policy Characteristics'!$C:$C,0)))</f>
        <v>Industry</v>
      </c>
      <c r="B556" s="294" t="str">
        <f>IF(ISBLANK(INDEX('Policy Characteristics'!B:B,MATCH($C556,'Policy Characteristics'!$C:$C,0))),"",INDEX('Policy Characteristics'!B:B,MATCH($C556,'Policy Characteristics'!$C:$C,0)))</f>
        <v>Electrification + Hydrogen (Med &amp; High Temp)</v>
      </c>
      <c r="C556" s="293" t="str">
        <f t="shared" si="34"/>
        <v>Fraction of Med and High Temp Industrial Heat Shifted to Other Fuels</v>
      </c>
      <c r="D556" s="299" t="s">
        <v>732</v>
      </c>
      <c r="E556" s="298" t="s">
        <v>788</v>
      </c>
      <c r="F556" t="s">
        <v>733</v>
      </c>
      <c r="G556" s="298" t="s">
        <v>789</v>
      </c>
      <c r="H556" s="20">
        <v>1297</v>
      </c>
      <c r="I556" s="295" t="s">
        <v>624</v>
      </c>
      <c r="J556" s="296" t="str">
        <f>IF(ISBLANK(INDEX('Policy Characteristics'!D:D,MATCH($C556,'Policy Characteristics'!$C:$C,0))),"",INDEX('Policy Characteristics'!D:D,MATCH($C556,'Policy Characteristics'!$C:$C,0)))</f>
        <v>Electrification + Hydrogen</v>
      </c>
      <c r="K556" s="293" t="str">
        <f>IF(ISBLANK(INDEX('Policy Characteristics'!E:E,MATCH($C556,'Policy Characteristics'!$C:$C,0))),"",INDEX('Policy Characteristics'!E:E,MATCH($C556,'Policy Characteristics'!$C:$C,0)))</f>
        <v>indst med and high temp fuel type shifting</v>
      </c>
      <c r="L556" s="237">
        <f>IF(ISBLANK(INDEX('Policy Characteristics'!F:F,MATCH($C556,'Policy Characteristics'!$C:$C,0))),"",INDEX('Policy Characteristics'!F:F,MATCH($C556,'Policy Characteristics'!$C:$C,0)))</f>
        <v>0</v>
      </c>
      <c r="M556" s="237">
        <f>IF(ISBLANK(INDEX('Policy Characteristics'!G:G,MATCH($C556,'Policy Characteristics'!$C:$C,0))),"",INDEX('Policy Characteristics'!G:G,MATCH($C556,'Policy Characteristics'!$C:$C,0)))</f>
        <v>1</v>
      </c>
      <c r="N556" s="237">
        <f>IF(ISBLANK(INDEX('Policy Characteristics'!H:H,MATCH($C556,'Policy Characteristics'!$C:$C,0))),"",INDEX('Policy Characteristics'!H:H,MATCH($C556,'Policy Characteristics'!$C:$C,0)))</f>
        <v>0.01</v>
      </c>
      <c r="O556" s="293" t="str">
        <f>IF(ISBLANK(INDEX('Policy Characteristics'!I:I,MATCH($C556,'Policy Characteristics'!$C:$C,0))),"",INDEX('Policy Characteristics'!I:I,MATCH($C556,'Policy Characteristics'!$C:$C,0)))</f>
        <v>% of fuel shifted</v>
      </c>
      <c r="P556" s="293"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6" s="293" t="str">
        <f>IF(ISBLANK(INDEX('Policy Characteristics'!K:K,MATCH($C556,'Policy Characteristics'!$C:$C,0))),"",INDEX('Policy Characteristics'!K:K,MATCH($C556,'Policy Characteristics'!$C:$C,0)))</f>
        <v>industry-ag-main.html#fuel-switching</v>
      </c>
      <c r="R556" s="293" t="str">
        <f>IF(ISBLANK(INDEX('Policy Characteristics'!L:L,MATCH($C556,'Policy Characteristics'!$C:$C,0))),"",INDEX('Policy Characteristics'!L:L,MATCH($C556,'Policy Characteristics'!$C:$C,0)))</f>
        <v>industry-elec-and-hydrogen.html</v>
      </c>
    </row>
    <row r="557" spans="1:18" x14ac:dyDescent="0.25">
      <c r="A557" s="293" t="str">
        <f>IF(ISBLANK(INDEX('Policy Characteristics'!A:A,MATCH($C557,'Policy Characteristics'!$C:$C,0))),"",INDEX('Policy Characteristics'!A:A,MATCH($C557,'Policy Characteristics'!$C:$C,0)))</f>
        <v>Industry</v>
      </c>
      <c r="B557" s="294" t="str">
        <f>IF(ISBLANK(INDEX('Policy Characteristics'!B:B,MATCH($C557,'Policy Characteristics'!$C:$C,0))),"",INDEX('Policy Characteristics'!B:B,MATCH($C557,'Policy Characteristics'!$C:$C,0)))</f>
        <v>Electrification + Hydrogen (Med &amp; High Temp)</v>
      </c>
      <c r="C557" s="293" t="str">
        <f t="shared" si="34"/>
        <v>Fraction of Med and High Temp Industrial Heat Shifted to Other Fuels</v>
      </c>
      <c r="D557" s="299" t="s">
        <v>734</v>
      </c>
      <c r="E557" s="298" t="s">
        <v>770</v>
      </c>
      <c r="F557" t="s">
        <v>735</v>
      </c>
      <c r="G557" s="298" t="s">
        <v>771</v>
      </c>
      <c r="H557" s="20">
        <v>1298</v>
      </c>
      <c r="I557" s="295" t="s">
        <v>624</v>
      </c>
      <c r="J557" s="296" t="str">
        <f>IF(ISBLANK(INDEX('Policy Characteristics'!D:D,MATCH($C557,'Policy Characteristics'!$C:$C,0))),"",INDEX('Policy Characteristics'!D:D,MATCH($C557,'Policy Characteristics'!$C:$C,0)))</f>
        <v>Electrification + Hydrogen</v>
      </c>
      <c r="K557" s="293" t="str">
        <f>IF(ISBLANK(INDEX('Policy Characteristics'!E:E,MATCH($C557,'Policy Characteristics'!$C:$C,0))),"",INDEX('Policy Characteristics'!E:E,MATCH($C557,'Policy Characteristics'!$C:$C,0)))</f>
        <v>indst med and high temp fuel type shifting</v>
      </c>
      <c r="L557" s="237">
        <f>IF(ISBLANK(INDEX('Policy Characteristics'!F:F,MATCH($C557,'Policy Characteristics'!$C:$C,0))),"",INDEX('Policy Characteristics'!F:F,MATCH($C557,'Policy Characteristics'!$C:$C,0)))</f>
        <v>0</v>
      </c>
      <c r="M557" s="237">
        <f>IF(ISBLANK(INDEX('Policy Characteristics'!G:G,MATCH($C557,'Policy Characteristics'!$C:$C,0))),"",INDEX('Policy Characteristics'!G:G,MATCH($C557,'Policy Characteristics'!$C:$C,0)))</f>
        <v>1</v>
      </c>
      <c r="N557" s="237">
        <f>IF(ISBLANK(INDEX('Policy Characteristics'!H:H,MATCH($C557,'Policy Characteristics'!$C:$C,0))),"",INDEX('Policy Characteristics'!H:H,MATCH($C557,'Policy Characteristics'!$C:$C,0)))</f>
        <v>0.01</v>
      </c>
      <c r="O557" s="293" t="str">
        <f>IF(ISBLANK(INDEX('Policy Characteristics'!I:I,MATCH($C557,'Policy Characteristics'!$C:$C,0))),"",INDEX('Policy Characteristics'!I:I,MATCH($C557,'Policy Characteristics'!$C:$C,0)))</f>
        <v>% of fuel shifted</v>
      </c>
      <c r="P557" s="293"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7" s="293" t="str">
        <f>IF(ISBLANK(INDEX('Policy Characteristics'!K:K,MATCH($C557,'Policy Characteristics'!$C:$C,0))),"",INDEX('Policy Characteristics'!K:K,MATCH($C557,'Policy Characteristics'!$C:$C,0)))</f>
        <v>industry-ag-main.html#fuel-switching</v>
      </c>
      <c r="R557" s="293" t="str">
        <f>IF(ISBLANK(INDEX('Policy Characteristics'!L:L,MATCH($C557,'Policy Characteristics'!$C:$C,0))),"",INDEX('Policy Characteristics'!L:L,MATCH($C557,'Policy Characteristics'!$C:$C,0)))</f>
        <v>industry-elec-and-hydrogen.html</v>
      </c>
    </row>
    <row r="558" spans="1:18" x14ac:dyDescent="0.25">
      <c r="A558" s="293" t="str">
        <f>IF(ISBLANK(INDEX('Policy Characteristics'!A:A,MATCH($C558,'Policy Characteristics'!$C:$C,0))),"",INDEX('Policy Characteristics'!A:A,MATCH($C558,'Policy Characteristics'!$C:$C,0)))</f>
        <v>Industry</v>
      </c>
      <c r="B558" s="294" t="str">
        <f>IF(ISBLANK(INDEX('Policy Characteristics'!B:B,MATCH($C558,'Policy Characteristics'!$C:$C,0))),"",INDEX('Policy Characteristics'!B:B,MATCH($C558,'Policy Characteristics'!$C:$C,0)))</f>
        <v>Electrification + Hydrogen (Med &amp; High Temp)</v>
      </c>
      <c r="C558" s="293" t="str">
        <f t="shared" si="34"/>
        <v>Fraction of Med and High Temp Industrial Heat Shifted to Other Fuels</v>
      </c>
      <c r="D558" s="299" t="s">
        <v>734</v>
      </c>
      <c r="E558" s="298" t="s">
        <v>772</v>
      </c>
      <c r="F558" t="s">
        <v>735</v>
      </c>
      <c r="G558" s="298" t="s">
        <v>773</v>
      </c>
      <c r="H558" s="20">
        <v>1299</v>
      </c>
      <c r="I558" s="295" t="s">
        <v>634</v>
      </c>
      <c r="J558" s="296" t="str">
        <f>IF(ISBLANK(INDEX('Policy Characteristics'!D:D,MATCH($C558,'Policy Characteristics'!$C:$C,0))),"",INDEX('Policy Characteristics'!D:D,MATCH($C558,'Policy Characteristics'!$C:$C,0)))</f>
        <v>Electrification + Hydrogen</v>
      </c>
      <c r="K558" s="293" t="str">
        <f>IF(ISBLANK(INDEX('Policy Characteristics'!E:E,MATCH($C558,'Policy Characteristics'!$C:$C,0))),"",INDEX('Policy Characteristics'!E:E,MATCH($C558,'Policy Characteristics'!$C:$C,0)))</f>
        <v>indst med and high temp fuel type shifting</v>
      </c>
      <c r="L558" s="237">
        <f>IF(ISBLANK(INDEX('Policy Characteristics'!F:F,MATCH($C558,'Policy Characteristics'!$C:$C,0))),"",INDEX('Policy Characteristics'!F:F,MATCH($C558,'Policy Characteristics'!$C:$C,0)))</f>
        <v>0</v>
      </c>
      <c r="M558" s="237">
        <f>IF(ISBLANK(INDEX('Policy Characteristics'!G:G,MATCH($C558,'Policy Characteristics'!$C:$C,0))),"",INDEX('Policy Characteristics'!G:G,MATCH($C558,'Policy Characteristics'!$C:$C,0)))</f>
        <v>1</v>
      </c>
      <c r="N558" s="237">
        <f>IF(ISBLANK(INDEX('Policy Characteristics'!H:H,MATCH($C558,'Policy Characteristics'!$C:$C,0))),"",INDEX('Policy Characteristics'!H:H,MATCH($C558,'Policy Characteristics'!$C:$C,0)))</f>
        <v>0.01</v>
      </c>
      <c r="O558" s="293" t="str">
        <f>IF(ISBLANK(INDEX('Policy Characteristics'!I:I,MATCH($C558,'Policy Characteristics'!$C:$C,0))),"",INDEX('Policy Characteristics'!I:I,MATCH($C558,'Policy Characteristics'!$C:$C,0)))</f>
        <v>% of fuel shifted</v>
      </c>
      <c r="P558" s="293"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8" s="293" t="str">
        <f>IF(ISBLANK(INDEX('Policy Characteristics'!K:K,MATCH($C558,'Policy Characteristics'!$C:$C,0))),"",INDEX('Policy Characteristics'!K:K,MATCH($C558,'Policy Characteristics'!$C:$C,0)))</f>
        <v>industry-ag-main.html#fuel-switching</v>
      </c>
      <c r="R558" s="293" t="str">
        <f>IF(ISBLANK(INDEX('Policy Characteristics'!L:L,MATCH($C558,'Policy Characteristics'!$C:$C,0))),"",INDEX('Policy Characteristics'!L:L,MATCH($C558,'Policy Characteristics'!$C:$C,0)))</f>
        <v>industry-elec-and-hydrogen.html</v>
      </c>
    </row>
    <row r="559" spans="1:18" x14ac:dyDescent="0.25">
      <c r="A559" s="293" t="str">
        <f>IF(ISBLANK(INDEX('Policy Characteristics'!A:A,MATCH($C559,'Policy Characteristics'!$C:$C,0))),"",INDEX('Policy Characteristics'!A:A,MATCH($C559,'Policy Characteristics'!$C:$C,0)))</f>
        <v>Industry</v>
      </c>
      <c r="B559" s="294" t="str">
        <f>IF(ISBLANK(INDEX('Policy Characteristics'!B:B,MATCH($C559,'Policy Characteristics'!$C:$C,0))),"",INDEX('Policy Characteristics'!B:B,MATCH($C559,'Policy Characteristics'!$C:$C,0)))</f>
        <v>Electrification + Hydrogen (Med &amp; High Temp)</v>
      </c>
      <c r="C559" s="293" t="str">
        <f t="shared" si="34"/>
        <v>Fraction of Med and High Temp Industrial Heat Shifted to Other Fuels</v>
      </c>
      <c r="D559" s="299" t="s">
        <v>734</v>
      </c>
      <c r="E559" s="298" t="s">
        <v>774</v>
      </c>
      <c r="F559" t="s">
        <v>735</v>
      </c>
      <c r="G559" s="298" t="s">
        <v>775</v>
      </c>
      <c r="H559" s="20">
        <v>1300</v>
      </c>
      <c r="I559" s="295" t="s">
        <v>634</v>
      </c>
      <c r="J559" s="296" t="str">
        <f>IF(ISBLANK(INDEX('Policy Characteristics'!D:D,MATCH($C559,'Policy Characteristics'!$C:$C,0))),"",INDEX('Policy Characteristics'!D:D,MATCH($C559,'Policy Characteristics'!$C:$C,0)))</f>
        <v>Electrification + Hydrogen</v>
      </c>
      <c r="K559" s="293" t="str">
        <f>IF(ISBLANK(INDEX('Policy Characteristics'!E:E,MATCH($C559,'Policy Characteristics'!$C:$C,0))),"",INDEX('Policy Characteristics'!E:E,MATCH($C559,'Policy Characteristics'!$C:$C,0)))</f>
        <v>indst med and high temp fuel type shifting</v>
      </c>
      <c r="L559" s="237">
        <f>IF(ISBLANK(INDEX('Policy Characteristics'!F:F,MATCH($C559,'Policy Characteristics'!$C:$C,0))),"",INDEX('Policy Characteristics'!F:F,MATCH($C559,'Policy Characteristics'!$C:$C,0)))</f>
        <v>0</v>
      </c>
      <c r="M559" s="237">
        <f>IF(ISBLANK(INDEX('Policy Characteristics'!G:G,MATCH($C559,'Policy Characteristics'!$C:$C,0))),"",INDEX('Policy Characteristics'!G:G,MATCH($C559,'Policy Characteristics'!$C:$C,0)))</f>
        <v>1</v>
      </c>
      <c r="N559" s="237">
        <f>IF(ISBLANK(INDEX('Policy Characteristics'!H:H,MATCH($C559,'Policy Characteristics'!$C:$C,0))),"",INDEX('Policy Characteristics'!H:H,MATCH($C559,'Policy Characteristics'!$C:$C,0)))</f>
        <v>0.01</v>
      </c>
      <c r="O559" s="293" t="str">
        <f>IF(ISBLANK(INDEX('Policy Characteristics'!I:I,MATCH($C559,'Policy Characteristics'!$C:$C,0))),"",INDEX('Policy Characteristics'!I:I,MATCH($C559,'Policy Characteristics'!$C:$C,0)))</f>
        <v>% of fuel shifted</v>
      </c>
      <c r="P559" s="293"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59" s="293" t="str">
        <f>IF(ISBLANK(INDEX('Policy Characteristics'!K:K,MATCH($C559,'Policy Characteristics'!$C:$C,0))),"",INDEX('Policy Characteristics'!K:K,MATCH($C559,'Policy Characteristics'!$C:$C,0)))</f>
        <v>industry-ag-main.html#fuel-switching</v>
      </c>
      <c r="R559" s="293" t="str">
        <f>IF(ISBLANK(INDEX('Policy Characteristics'!L:L,MATCH($C559,'Policy Characteristics'!$C:$C,0))),"",INDEX('Policy Characteristics'!L:L,MATCH($C559,'Policy Characteristics'!$C:$C,0)))</f>
        <v>industry-elec-and-hydrogen.html</v>
      </c>
    </row>
    <row r="560" spans="1:18" x14ac:dyDescent="0.25">
      <c r="A560" s="293" t="str">
        <f>IF(ISBLANK(INDEX('Policy Characteristics'!A:A,MATCH($C560,'Policy Characteristics'!$C:$C,0))),"",INDEX('Policy Characteristics'!A:A,MATCH($C560,'Policy Characteristics'!$C:$C,0)))</f>
        <v>Industry</v>
      </c>
      <c r="B560" s="294" t="str">
        <f>IF(ISBLANK(INDEX('Policy Characteristics'!B:B,MATCH($C560,'Policy Characteristics'!$C:$C,0))),"",INDEX('Policy Characteristics'!B:B,MATCH($C560,'Policy Characteristics'!$C:$C,0)))</f>
        <v>Electrification + Hydrogen (Med &amp; High Temp)</v>
      </c>
      <c r="C560" s="293" t="str">
        <f t="shared" si="34"/>
        <v>Fraction of Med and High Temp Industrial Heat Shifted to Other Fuels</v>
      </c>
      <c r="D560" s="299" t="s">
        <v>734</v>
      </c>
      <c r="E560" s="298" t="s">
        <v>776</v>
      </c>
      <c r="F560" t="s">
        <v>735</v>
      </c>
      <c r="G560" s="298" t="s">
        <v>777</v>
      </c>
      <c r="H560" s="20">
        <v>1301</v>
      </c>
      <c r="I560" s="295" t="s">
        <v>634</v>
      </c>
      <c r="J560" s="296" t="str">
        <f>IF(ISBLANK(INDEX('Policy Characteristics'!D:D,MATCH($C560,'Policy Characteristics'!$C:$C,0))),"",INDEX('Policy Characteristics'!D:D,MATCH($C560,'Policy Characteristics'!$C:$C,0)))</f>
        <v>Electrification + Hydrogen</v>
      </c>
      <c r="K560" s="293" t="str">
        <f>IF(ISBLANK(INDEX('Policy Characteristics'!E:E,MATCH($C560,'Policy Characteristics'!$C:$C,0))),"",INDEX('Policy Characteristics'!E:E,MATCH($C560,'Policy Characteristics'!$C:$C,0)))</f>
        <v>indst med and high temp fuel type shifting</v>
      </c>
      <c r="L560" s="237">
        <f>IF(ISBLANK(INDEX('Policy Characteristics'!F:F,MATCH($C560,'Policy Characteristics'!$C:$C,0))),"",INDEX('Policy Characteristics'!F:F,MATCH($C560,'Policy Characteristics'!$C:$C,0)))</f>
        <v>0</v>
      </c>
      <c r="M560" s="237">
        <f>IF(ISBLANK(INDEX('Policy Characteristics'!G:G,MATCH($C560,'Policy Characteristics'!$C:$C,0))),"",INDEX('Policy Characteristics'!G:G,MATCH($C560,'Policy Characteristics'!$C:$C,0)))</f>
        <v>1</v>
      </c>
      <c r="N560" s="237">
        <f>IF(ISBLANK(INDEX('Policy Characteristics'!H:H,MATCH($C560,'Policy Characteristics'!$C:$C,0))),"",INDEX('Policy Characteristics'!H:H,MATCH($C560,'Policy Characteristics'!$C:$C,0)))</f>
        <v>0.01</v>
      </c>
      <c r="O560" s="293" t="str">
        <f>IF(ISBLANK(INDEX('Policy Characteristics'!I:I,MATCH($C560,'Policy Characteristics'!$C:$C,0))),"",INDEX('Policy Characteristics'!I:I,MATCH($C560,'Policy Characteristics'!$C:$C,0)))</f>
        <v>% of fuel shifted</v>
      </c>
      <c r="P560" s="293"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0" s="293" t="str">
        <f>IF(ISBLANK(INDEX('Policy Characteristics'!K:K,MATCH($C560,'Policy Characteristics'!$C:$C,0))),"",INDEX('Policy Characteristics'!K:K,MATCH($C560,'Policy Characteristics'!$C:$C,0)))</f>
        <v>industry-ag-main.html#fuel-switching</v>
      </c>
      <c r="R560" s="293" t="str">
        <f>IF(ISBLANK(INDEX('Policy Characteristics'!L:L,MATCH($C560,'Policy Characteristics'!$C:$C,0))),"",INDEX('Policy Characteristics'!L:L,MATCH($C560,'Policy Characteristics'!$C:$C,0)))</f>
        <v>industry-elec-and-hydrogen.html</v>
      </c>
    </row>
    <row r="561" spans="1:18" x14ac:dyDescent="0.25">
      <c r="A561" s="293" t="str">
        <f>IF(ISBLANK(INDEX('Policy Characteristics'!A:A,MATCH($C561,'Policy Characteristics'!$C:$C,0))),"",INDEX('Policy Characteristics'!A:A,MATCH($C561,'Policy Characteristics'!$C:$C,0)))</f>
        <v>Industry</v>
      </c>
      <c r="B561" s="294" t="str">
        <f>IF(ISBLANK(INDEX('Policy Characteristics'!B:B,MATCH($C561,'Policy Characteristics'!$C:$C,0))),"",INDEX('Policy Characteristics'!B:B,MATCH($C561,'Policy Characteristics'!$C:$C,0)))</f>
        <v>Electrification + Hydrogen (Med &amp; High Temp)</v>
      </c>
      <c r="C561" s="293" t="str">
        <f t="shared" si="34"/>
        <v>Fraction of Med and High Temp Industrial Heat Shifted to Other Fuels</v>
      </c>
      <c r="D561" s="299" t="s">
        <v>734</v>
      </c>
      <c r="E561" s="298" t="s">
        <v>778</v>
      </c>
      <c r="F561" t="s">
        <v>735</v>
      </c>
      <c r="G561" s="298" t="s">
        <v>779</v>
      </c>
      <c r="H561" s="20">
        <v>1302</v>
      </c>
      <c r="I561" s="295" t="s">
        <v>634</v>
      </c>
      <c r="J561" s="296" t="str">
        <f>IF(ISBLANK(INDEX('Policy Characteristics'!D:D,MATCH($C561,'Policy Characteristics'!$C:$C,0))),"",INDEX('Policy Characteristics'!D:D,MATCH($C561,'Policy Characteristics'!$C:$C,0)))</f>
        <v>Electrification + Hydrogen</v>
      </c>
      <c r="K561" s="293" t="str">
        <f>IF(ISBLANK(INDEX('Policy Characteristics'!E:E,MATCH($C561,'Policy Characteristics'!$C:$C,0))),"",INDEX('Policy Characteristics'!E:E,MATCH($C561,'Policy Characteristics'!$C:$C,0)))</f>
        <v>indst med and high temp fuel type shifting</v>
      </c>
      <c r="L561" s="237">
        <f>IF(ISBLANK(INDEX('Policy Characteristics'!F:F,MATCH($C561,'Policy Characteristics'!$C:$C,0))),"",INDEX('Policy Characteristics'!F:F,MATCH($C561,'Policy Characteristics'!$C:$C,0)))</f>
        <v>0</v>
      </c>
      <c r="M561" s="237">
        <f>IF(ISBLANK(INDEX('Policy Characteristics'!G:G,MATCH($C561,'Policy Characteristics'!$C:$C,0))),"",INDEX('Policy Characteristics'!G:G,MATCH($C561,'Policy Characteristics'!$C:$C,0)))</f>
        <v>1</v>
      </c>
      <c r="N561" s="237">
        <f>IF(ISBLANK(INDEX('Policy Characteristics'!H:H,MATCH($C561,'Policy Characteristics'!$C:$C,0))),"",INDEX('Policy Characteristics'!H:H,MATCH($C561,'Policy Characteristics'!$C:$C,0)))</f>
        <v>0.01</v>
      </c>
      <c r="O561" s="293" t="str">
        <f>IF(ISBLANK(INDEX('Policy Characteristics'!I:I,MATCH($C561,'Policy Characteristics'!$C:$C,0))),"",INDEX('Policy Characteristics'!I:I,MATCH($C561,'Policy Characteristics'!$C:$C,0)))</f>
        <v>% of fuel shifted</v>
      </c>
      <c r="P561" s="293"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1" s="293" t="str">
        <f>IF(ISBLANK(INDEX('Policy Characteristics'!K:K,MATCH($C561,'Policy Characteristics'!$C:$C,0))),"",INDEX('Policy Characteristics'!K:K,MATCH($C561,'Policy Characteristics'!$C:$C,0)))</f>
        <v>industry-ag-main.html#fuel-switching</v>
      </c>
      <c r="R561" s="293" t="str">
        <f>IF(ISBLANK(INDEX('Policy Characteristics'!L:L,MATCH($C561,'Policy Characteristics'!$C:$C,0))),"",INDEX('Policy Characteristics'!L:L,MATCH($C561,'Policy Characteristics'!$C:$C,0)))</f>
        <v>industry-elec-and-hydrogen.html</v>
      </c>
    </row>
    <row r="562" spans="1:18" x14ac:dyDescent="0.25">
      <c r="A562" s="293" t="str">
        <f>IF(ISBLANK(INDEX('Policy Characteristics'!A:A,MATCH($C562,'Policy Characteristics'!$C:$C,0))),"",INDEX('Policy Characteristics'!A:A,MATCH($C562,'Policy Characteristics'!$C:$C,0)))</f>
        <v>Industry</v>
      </c>
      <c r="B562" s="294" t="str">
        <f>IF(ISBLANK(INDEX('Policy Characteristics'!B:B,MATCH($C562,'Policy Characteristics'!$C:$C,0))),"",INDEX('Policy Characteristics'!B:B,MATCH($C562,'Policy Characteristics'!$C:$C,0)))</f>
        <v>Electrification + Hydrogen (Med &amp; High Temp)</v>
      </c>
      <c r="C562" s="293" t="str">
        <f t="shared" si="34"/>
        <v>Fraction of Med and High Temp Industrial Heat Shifted to Other Fuels</v>
      </c>
      <c r="D562" s="299" t="s">
        <v>734</v>
      </c>
      <c r="E562" s="298" t="s">
        <v>780</v>
      </c>
      <c r="F562" t="s">
        <v>735</v>
      </c>
      <c r="G562" s="298" t="s">
        <v>781</v>
      </c>
      <c r="H562" s="20">
        <v>1303</v>
      </c>
      <c r="I562" s="295" t="s">
        <v>634</v>
      </c>
      <c r="J562" s="296" t="str">
        <f>IF(ISBLANK(INDEX('Policy Characteristics'!D:D,MATCH($C562,'Policy Characteristics'!$C:$C,0))),"",INDEX('Policy Characteristics'!D:D,MATCH($C562,'Policy Characteristics'!$C:$C,0)))</f>
        <v>Electrification + Hydrogen</v>
      </c>
      <c r="K562" s="293" t="str">
        <f>IF(ISBLANK(INDEX('Policy Characteristics'!E:E,MATCH($C562,'Policy Characteristics'!$C:$C,0))),"",INDEX('Policy Characteristics'!E:E,MATCH($C562,'Policy Characteristics'!$C:$C,0)))</f>
        <v>indst med and high temp fuel type shifting</v>
      </c>
      <c r="L562" s="237">
        <f>IF(ISBLANK(INDEX('Policy Characteristics'!F:F,MATCH($C562,'Policy Characteristics'!$C:$C,0))),"",INDEX('Policy Characteristics'!F:F,MATCH($C562,'Policy Characteristics'!$C:$C,0)))</f>
        <v>0</v>
      </c>
      <c r="M562" s="237">
        <f>IF(ISBLANK(INDEX('Policy Characteristics'!G:G,MATCH($C562,'Policy Characteristics'!$C:$C,0))),"",INDEX('Policy Characteristics'!G:G,MATCH($C562,'Policy Characteristics'!$C:$C,0)))</f>
        <v>1</v>
      </c>
      <c r="N562" s="237">
        <f>IF(ISBLANK(INDEX('Policy Characteristics'!H:H,MATCH($C562,'Policy Characteristics'!$C:$C,0))),"",INDEX('Policy Characteristics'!H:H,MATCH($C562,'Policy Characteristics'!$C:$C,0)))</f>
        <v>0.01</v>
      </c>
      <c r="O562" s="293" t="str">
        <f>IF(ISBLANK(INDEX('Policy Characteristics'!I:I,MATCH($C562,'Policy Characteristics'!$C:$C,0))),"",INDEX('Policy Characteristics'!I:I,MATCH($C562,'Policy Characteristics'!$C:$C,0)))</f>
        <v>% of fuel shifted</v>
      </c>
      <c r="P562" s="293"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2" s="293" t="str">
        <f>IF(ISBLANK(INDEX('Policy Characteristics'!K:K,MATCH($C562,'Policy Characteristics'!$C:$C,0))),"",INDEX('Policy Characteristics'!K:K,MATCH($C562,'Policy Characteristics'!$C:$C,0)))</f>
        <v>industry-ag-main.html#fuel-switching</v>
      </c>
      <c r="R562" s="293" t="str">
        <f>IF(ISBLANK(INDEX('Policy Characteristics'!L:L,MATCH($C562,'Policy Characteristics'!$C:$C,0))),"",INDEX('Policy Characteristics'!L:L,MATCH($C562,'Policy Characteristics'!$C:$C,0)))</f>
        <v>industry-elec-and-hydrogen.html</v>
      </c>
    </row>
    <row r="563" spans="1:18" x14ac:dyDescent="0.25">
      <c r="A563" s="293" t="str">
        <f>IF(ISBLANK(INDEX('Policy Characteristics'!A:A,MATCH($C563,'Policy Characteristics'!$C:$C,0))),"",INDEX('Policy Characteristics'!A:A,MATCH($C563,'Policy Characteristics'!$C:$C,0)))</f>
        <v>Industry</v>
      </c>
      <c r="B563" s="294" t="str">
        <f>IF(ISBLANK(INDEX('Policy Characteristics'!B:B,MATCH($C563,'Policy Characteristics'!$C:$C,0))),"",INDEX('Policy Characteristics'!B:B,MATCH($C563,'Policy Characteristics'!$C:$C,0)))</f>
        <v>Electrification + Hydrogen (Med &amp; High Temp)</v>
      </c>
      <c r="C563" s="293" t="str">
        <f t="shared" si="34"/>
        <v>Fraction of Med and High Temp Industrial Heat Shifted to Other Fuels</v>
      </c>
      <c r="D563" s="299" t="s">
        <v>734</v>
      </c>
      <c r="E563" s="298" t="s">
        <v>782</v>
      </c>
      <c r="F563" t="s">
        <v>735</v>
      </c>
      <c r="G563" s="298" t="s">
        <v>783</v>
      </c>
      <c r="H563" s="20">
        <v>1304</v>
      </c>
      <c r="I563" s="295" t="s">
        <v>634</v>
      </c>
      <c r="J563" s="296" t="str">
        <f>IF(ISBLANK(INDEX('Policy Characteristics'!D:D,MATCH($C563,'Policy Characteristics'!$C:$C,0))),"",INDEX('Policy Characteristics'!D:D,MATCH($C563,'Policy Characteristics'!$C:$C,0)))</f>
        <v>Electrification + Hydrogen</v>
      </c>
      <c r="K563" s="293" t="str">
        <f>IF(ISBLANK(INDEX('Policy Characteristics'!E:E,MATCH($C563,'Policy Characteristics'!$C:$C,0))),"",INDEX('Policy Characteristics'!E:E,MATCH($C563,'Policy Characteristics'!$C:$C,0)))</f>
        <v>indst med and high temp fuel type shifting</v>
      </c>
      <c r="L563" s="237">
        <f>IF(ISBLANK(INDEX('Policy Characteristics'!F:F,MATCH($C563,'Policy Characteristics'!$C:$C,0))),"",INDEX('Policy Characteristics'!F:F,MATCH($C563,'Policy Characteristics'!$C:$C,0)))</f>
        <v>0</v>
      </c>
      <c r="M563" s="237">
        <f>IF(ISBLANK(INDEX('Policy Characteristics'!G:G,MATCH($C563,'Policy Characteristics'!$C:$C,0))),"",INDEX('Policy Characteristics'!G:G,MATCH($C563,'Policy Characteristics'!$C:$C,0)))</f>
        <v>1</v>
      </c>
      <c r="N563" s="237">
        <f>IF(ISBLANK(INDEX('Policy Characteristics'!H:H,MATCH($C563,'Policy Characteristics'!$C:$C,0))),"",INDEX('Policy Characteristics'!H:H,MATCH($C563,'Policy Characteristics'!$C:$C,0)))</f>
        <v>0.01</v>
      </c>
      <c r="O563" s="293" t="str">
        <f>IF(ISBLANK(INDEX('Policy Characteristics'!I:I,MATCH($C563,'Policy Characteristics'!$C:$C,0))),"",INDEX('Policy Characteristics'!I:I,MATCH($C563,'Policy Characteristics'!$C:$C,0)))</f>
        <v>% of fuel shifted</v>
      </c>
      <c r="P563" s="293"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3" s="293" t="str">
        <f>IF(ISBLANK(INDEX('Policy Characteristics'!K:K,MATCH($C563,'Policy Characteristics'!$C:$C,0))),"",INDEX('Policy Characteristics'!K:K,MATCH($C563,'Policy Characteristics'!$C:$C,0)))</f>
        <v>industry-ag-main.html#fuel-switching</v>
      </c>
      <c r="R563" s="293" t="str">
        <f>IF(ISBLANK(INDEX('Policy Characteristics'!L:L,MATCH($C563,'Policy Characteristics'!$C:$C,0))),"",INDEX('Policy Characteristics'!L:L,MATCH($C563,'Policy Characteristics'!$C:$C,0)))</f>
        <v>industry-elec-and-hydrogen.html</v>
      </c>
    </row>
    <row r="564" spans="1:18" x14ac:dyDescent="0.25">
      <c r="A564" s="293" t="str">
        <f>IF(ISBLANK(INDEX('Policy Characteristics'!A:A,MATCH($C564,'Policy Characteristics'!$C:$C,0))),"",INDEX('Policy Characteristics'!A:A,MATCH($C564,'Policy Characteristics'!$C:$C,0)))</f>
        <v>Industry</v>
      </c>
      <c r="B564" s="294" t="str">
        <f>IF(ISBLANK(INDEX('Policy Characteristics'!B:B,MATCH($C564,'Policy Characteristics'!$C:$C,0))),"",INDEX('Policy Characteristics'!B:B,MATCH($C564,'Policy Characteristics'!$C:$C,0)))</f>
        <v>Electrification + Hydrogen (Med &amp; High Temp)</v>
      </c>
      <c r="C564" s="293" t="str">
        <f t="shared" si="34"/>
        <v>Fraction of Med and High Temp Industrial Heat Shifted to Other Fuels</v>
      </c>
      <c r="D564" s="299" t="s">
        <v>734</v>
      </c>
      <c r="E564" s="298" t="s">
        <v>784</v>
      </c>
      <c r="F564" t="s">
        <v>735</v>
      </c>
      <c r="G564" s="298" t="s">
        <v>785</v>
      </c>
      <c r="H564" s="20">
        <v>1305</v>
      </c>
      <c r="I564" s="295" t="s">
        <v>634</v>
      </c>
      <c r="J564" s="296" t="str">
        <f>IF(ISBLANK(INDEX('Policy Characteristics'!D:D,MATCH($C564,'Policy Characteristics'!$C:$C,0))),"",INDEX('Policy Characteristics'!D:D,MATCH($C564,'Policy Characteristics'!$C:$C,0)))</f>
        <v>Electrification + Hydrogen</v>
      </c>
      <c r="K564" s="293" t="str">
        <f>IF(ISBLANK(INDEX('Policy Characteristics'!E:E,MATCH($C564,'Policy Characteristics'!$C:$C,0))),"",INDEX('Policy Characteristics'!E:E,MATCH($C564,'Policy Characteristics'!$C:$C,0)))</f>
        <v>indst med and high temp fuel type shifting</v>
      </c>
      <c r="L564" s="237">
        <f>IF(ISBLANK(INDEX('Policy Characteristics'!F:F,MATCH($C564,'Policy Characteristics'!$C:$C,0))),"",INDEX('Policy Characteristics'!F:F,MATCH($C564,'Policy Characteristics'!$C:$C,0)))</f>
        <v>0</v>
      </c>
      <c r="M564" s="237">
        <f>IF(ISBLANK(INDEX('Policy Characteristics'!G:G,MATCH($C564,'Policy Characteristics'!$C:$C,0))),"",INDEX('Policy Characteristics'!G:G,MATCH($C564,'Policy Characteristics'!$C:$C,0)))</f>
        <v>1</v>
      </c>
      <c r="N564" s="237">
        <f>IF(ISBLANK(INDEX('Policy Characteristics'!H:H,MATCH($C564,'Policy Characteristics'!$C:$C,0))),"",INDEX('Policy Characteristics'!H:H,MATCH($C564,'Policy Characteristics'!$C:$C,0)))</f>
        <v>0.01</v>
      </c>
      <c r="O564" s="293" t="str">
        <f>IF(ISBLANK(INDEX('Policy Characteristics'!I:I,MATCH($C564,'Policy Characteristics'!$C:$C,0))),"",INDEX('Policy Characteristics'!I:I,MATCH($C564,'Policy Characteristics'!$C:$C,0)))</f>
        <v>% of fuel shifted</v>
      </c>
      <c r="P564" s="293"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4" s="293" t="str">
        <f>IF(ISBLANK(INDEX('Policy Characteristics'!K:K,MATCH($C564,'Policy Characteristics'!$C:$C,0))),"",INDEX('Policy Characteristics'!K:K,MATCH($C564,'Policy Characteristics'!$C:$C,0)))</f>
        <v>industry-ag-main.html#fuel-switching</v>
      </c>
      <c r="R564" s="293" t="str">
        <f>IF(ISBLANK(INDEX('Policy Characteristics'!L:L,MATCH($C564,'Policy Characteristics'!$C:$C,0))),"",INDEX('Policy Characteristics'!L:L,MATCH($C564,'Policy Characteristics'!$C:$C,0)))</f>
        <v>industry-elec-and-hydrogen.html</v>
      </c>
    </row>
    <row r="565" spans="1:18" x14ac:dyDescent="0.25">
      <c r="A565" s="293" t="str">
        <f>IF(ISBLANK(INDEX('Policy Characteristics'!A:A,MATCH($C565,'Policy Characteristics'!$C:$C,0))),"",INDEX('Policy Characteristics'!A:A,MATCH($C565,'Policy Characteristics'!$C:$C,0)))</f>
        <v>Industry</v>
      </c>
      <c r="B565" s="294" t="str">
        <f>IF(ISBLANK(INDEX('Policy Characteristics'!B:B,MATCH($C565,'Policy Characteristics'!$C:$C,0))),"",INDEX('Policy Characteristics'!B:B,MATCH($C565,'Policy Characteristics'!$C:$C,0)))</f>
        <v>Electrification + Hydrogen (Med &amp; High Temp)</v>
      </c>
      <c r="C565" s="293" t="str">
        <f t="shared" si="34"/>
        <v>Fraction of Med and High Temp Industrial Heat Shifted to Other Fuels</v>
      </c>
      <c r="D565" s="299" t="s">
        <v>734</v>
      </c>
      <c r="E565" s="298" t="s">
        <v>786</v>
      </c>
      <c r="F565" t="s">
        <v>735</v>
      </c>
      <c r="G565" s="298" t="s">
        <v>787</v>
      </c>
      <c r="H565" s="20">
        <v>1306</v>
      </c>
      <c r="I565" s="295" t="s">
        <v>634</v>
      </c>
      <c r="J565" s="296" t="str">
        <f>IF(ISBLANK(INDEX('Policy Characteristics'!D:D,MATCH($C565,'Policy Characteristics'!$C:$C,0))),"",INDEX('Policy Characteristics'!D:D,MATCH($C565,'Policy Characteristics'!$C:$C,0)))</f>
        <v>Electrification + Hydrogen</v>
      </c>
      <c r="K565" s="293" t="str">
        <f>IF(ISBLANK(INDEX('Policy Characteristics'!E:E,MATCH($C565,'Policy Characteristics'!$C:$C,0))),"",INDEX('Policy Characteristics'!E:E,MATCH($C565,'Policy Characteristics'!$C:$C,0)))</f>
        <v>indst med and high temp fuel type shifting</v>
      </c>
      <c r="L565" s="237">
        <f>IF(ISBLANK(INDEX('Policy Characteristics'!F:F,MATCH($C565,'Policy Characteristics'!$C:$C,0))),"",INDEX('Policy Characteristics'!F:F,MATCH($C565,'Policy Characteristics'!$C:$C,0)))</f>
        <v>0</v>
      </c>
      <c r="M565" s="237">
        <f>IF(ISBLANK(INDEX('Policy Characteristics'!G:G,MATCH($C565,'Policy Characteristics'!$C:$C,0))),"",INDEX('Policy Characteristics'!G:G,MATCH($C565,'Policy Characteristics'!$C:$C,0)))</f>
        <v>1</v>
      </c>
      <c r="N565" s="237">
        <f>IF(ISBLANK(INDEX('Policy Characteristics'!H:H,MATCH($C565,'Policy Characteristics'!$C:$C,0))),"",INDEX('Policy Characteristics'!H:H,MATCH($C565,'Policy Characteristics'!$C:$C,0)))</f>
        <v>0.01</v>
      </c>
      <c r="O565" s="293" t="str">
        <f>IF(ISBLANK(INDEX('Policy Characteristics'!I:I,MATCH($C565,'Policy Characteristics'!$C:$C,0))),"",INDEX('Policy Characteristics'!I:I,MATCH($C565,'Policy Characteristics'!$C:$C,0)))</f>
        <v>% of fuel shifted</v>
      </c>
      <c r="P565" s="293"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5" s="293" t="str">
        <f>IF(ISBLANK(INDEX('Policy Characteristics'!K:K,MATCH($C565,'Policy Characteristics'!$C:$C,0))),"",INDEX('Policy Characteristics'!K:K,MATCH($C565,'Policy Characteristics'!$C:$C,0)))</f>
        <v>industry-ag-main.html#fuel-switching</v>
      </c>
      <c r="R565" s="293" t="str">
        <f>IF(ISBLANK(INDEX('Policy Characteristics'!L:L,MATCH($C565,'Policy Characteristics'!$C:$C,0))),"",INDEX('Policy Characteristics'!L:L,MATCH($C565,'Policy Characteristics'!$C:$C,0)))</f>
        <v>industry-elec-and-hydrogen.html</v>
      </c>
    </row>
    <row r="566" spans="1:18" x14ac:dyDescent="0.25">
      <c r="A566" s="293" t="str">
        <f>IF(ISBLANK(INDEX('Policy Characteristics'!A:A,MATCH($C566,'Policy Characteristics'!$C:$C,0))),"",INDEX('Policy Characteristics'!A:A,MATCH($C566,'Policy Characteristics'!$C:$C,0)))</f>
        <v>Industry</v>
      </c>
      <c r="B566" s="294" t="str">
        <f>IF(ISBLANK(INDEX('Policy Characteristics'!B:B,MATCH($C566,'Policy Characteristics'!$C:$C,0))),"",INDEX('Policy Characteristics'!B:B,MATCH($C566,'Policy Characteristics'!$C:$C,0)))</f>
        <v>Electrification + Hydrogen (Med &amp; High Temp)</v>
      </c>
      <c r="C566" s="293" t="str">
        <f t="shared" si="34"/>
        <v>Fraction of Med and High Temp Industrial Heat Shifted to Other Fuels</v>
      </c>
      <c r="D566" s="299" t="s">
        <v>734</v>
      </c>
      <c r="E566" s="298" t="s">
        <v>788</v>
      </c>
      <c r="F566" t="s">
        <v>735</v>
      </c>
      <c r="G566" s="298" t="s">
        <v>789</v>
      </c>
      <c r="H566" s="20">
        <v>1307</v>
      </c>
      <c r="I566" s="295" t="s">
        <v>624</v>
      </c>
      <c r="J566" s="296" t="str">
        <f>IF(ISBLANK(INDEX('Policy Characteristics'!D:D,MATCH($C566,'Policy Characteristics'!$C:$C,0))),"",INDEX('Policy Characteristics'!D:D,MATCH($C566,'Policy Characteristics'!$C:$C,0)))</f>
        <v>Electrification + Hydrogen</v>
      </c>
      <c r="K566" s="293" t="str">
        <f>IF(ISBLANK(INDEX('Policy Characteristics'!E:E,MATCH($C566,'Policy Characteristics'!$C:$C,0))),"",INDEX('Policy Characteristics'!E:E,MATCH($C566,'Policy Characteristics'!$C:$C,0)))</f>
        <v>indst med and high temp fuel type shifting</v>
      </c>
      <c r="L566" s="237">
        <f>IF(ISBLANK(INDEX('Policy Characteristics'!F:F,MATCH($C566,'Policy Characteristics'!$C:$C,0))),"",INDEX('Policy Characteristics'!F:F,MATCH($C566,'Policy Characteristics'!$C:$C,0)))</f>
        <v>0</v>
      </c>
      <c r="M566" s="237">
        <f>IF(ISBLANK(INDEX('Policy Characteristics'!G:G,MATCH($C566,'Policy Characteristics'!$C:$C,0))),"",INDEX('Policy Characteristics'!G:G,MATCH($C566,'Policy Characteristics'!$C:$C,0)))</f>
        <v>1</v>
      </c>
      <c r="N566" s="237">
        <f>IF(ISBLANK(INDEX('Policy Characteristics'!H:H,MATCH($C566,'Policy Characteristics'!$C:$C,0))),"",INDEX('Policy Characteristics'!H:H,MATCH($C566,'Policy Characteristics'!$C:$C,0)))</f>
        <v>0.01</v>
      </c>
      <c r="O566" s="293" t="str">
        <f>IF(ISBLANK(INDEX('Policy Characteristics'!I:I,MATCH($C566,'Policy Characteristics'!$C:$C,0))),"",INDEX('Policy Characteristics'!I:I,MATCH($C566,'Policy Characteristics'!$C:$C,0)))</f>
        <v>% of fuel shifted</v>
      </c>
      <c r="P566" s="293"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6" s="293" t="str">
        <f>IF(ISBLANK(INDEX('Policy Characteristics'!K:K,MATCH($C566,'Policy Characteristics'!$C:$C,0))),"",INDEX('Policy Characteristics'!K:K,MATCH($C566,'Policy Characteristics'!$C:$C,0)))</f>
        <v>industry-ag-main.html#fuel-switching</v>
      </c>
      <c r="R566" s="293" t="str">
        <f>IF(ISBLANK(INDEX('Policy Characteristics'!L:L,MATCH($C566,'Policy Characteristics'!$C:$C,0))),"",INDEX('Policy Characteristics'!L:L,MATCH($C566,'Policy Characteristics'!$C:$C,0)))</f>
        <v>industry-elec-and-hydrogen.html</v>
      </c>
    </row>
    <row r="567" spans="1:18" x14ac:dyDescent="0.25">
      <c r="A567" s="293" t="str">
        <f>IF(ISBLANK(INDEX('Policy Characteristics'!A:A,MATCH($C567,'Policy Characteristics'!$C:$C,0))),"",INDEX('Policy Characteristics'!A:A,MATCH($C567,'Policy Characteristics'!$C:$C,0)))</f>
        <v>Industry</v>
      </c>
      <c r="B567" s="294" t="str">
        <f>IF(ISBLANK(INDEX('Policy Characteristics'!B:B,MATCH($C567,'Policy Characteristics'!$C:$C,0))),"",INDEX('Policy Characteristics'!B:B,MATCH($C567,'Policy Characteristics'!$C:$C,0)))</f>
        <v>Electrification + Hydrogen (Med &amp; High Temp)</v>
      </c>
      <c r="C567" s="293" t="str">
        <f t="shared" si="34"/>
        <v>Fraction of Med and High Temp Industrial Heat Shifted to Other Fuels</v>
      </c>
      <c r="D567" s="299" t="s">
        <v>736</v>
      </c>
      <c r="E567" s="298" t="s">
        <v>770</v>
      </c>
      <c r="F567" t="s">
        <v>737</v>
      </c>
      <c r="G567" s="298" t="s">
        <v>771</v>
      </c>
      <c r="H567" s="20">
        <v>1308</v>
      </c>
      <c r="I567" s="295" t="s">
        <v>624</v>
      </c>
      <c r="J567" s="296" t="str">
        <f>IF(ISBLANK(INDEX('Policy Characteristics'!D:D,MATCH($C567,'Policy Characteristics'!$C:$C,0))),"",INDEX('Policy Characteristics'!D:D,MATCH($C567,'Policy Characteristics'!$C:$C,0)))</f>
        <v>Electrification + Hydrogen</v>
      </c>
      <c r="K567" s="293" t="str">
        <f>IF(ISBLANK(INDEX('Policy Characteristics'!E:E,MATCH($C567,'Policy Characteristics'!$C:$C,0))),"",INDEX('Policy Characteristics'!E:E,MATCH($C567,'Policy Characteristics'!$C:$C,0)))</f>
        <v>indst med and high temp fuel type shifting</v>
      </c>
      <c r="L567" s="237">
        <f>IF(ISBLANK(INDEX('Policy Characteristics'!F:F,MATCH($C567,'Policy Characteristics'!$C:$C,0))),"",INDEX('Policy Characteristics'!F:F,MATCH($C567,'Policy Characteristics'!$C:$C,0)))</f>
        <v>0</v>
      </c>
      <c r="M567" s="237">
        <f>IF(ISBLANK(INDEX('Policy Characteristics'!G:G,MATCH($C567,'Policy Characteristics'!$C:$C,0))),"",INDEX('Policy Characteristics'!G:G,MATCH($C567,'Policy Characteristics'!$C:$C,0)))</f>
        <v>1</v>
      </c>
      <c r="N567" s="237">
        <f>IF(ISBLANK(INDEX('Policy Characteristics'!H:H,MATCH($C567,'Policy Characteristics'!$C:$C,0))),"",INDEX('Policy Characteristics'!H:H,MATCH($C567,'Policy Characteristics'!$C:$C,0)))</f>
        <v>0.01</v>
      </c>
      <c r="O567" s="293" t="str">
        <f>IF(ISBLANK(INDEX('Policy Characteristics'!I:I,MATCH($C567,'Policy Characteristics'!$C:$C,0))),"",INDEX('Policy Characteristics'!I:I,MATCH($C567,'Policy Characteristics'!$C:$C,0)))</f>
        <v>% of fuel shifted</v>
      </c>
      <c r="P567" s="293"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7" s="293" t="str">
        <f>IF(ISBLANK(INDEX('Policy Characteristics'!K:K,MATCH($C567,'Policy Characteristics'!$C:$C,0))),"",INDEX('Policy Characteristics'!K:K,MATCH($C567,'Policy Characteristics'!$C:$C,0)))</f>
        <v>industry-ag-main.html#fuel-switching</v>
      </c>
      <c r="R567" s="293" t="str">
        <f>IF(ISBLANK(INDEX('Policy Characteristics'!L:L,MATCH($C567,'Policy Characteristics'!$C:$C,0))),"",INDEX('Policy Characteristics'!L:L,MATCH($C567,'Policy Characteristics'!$C:$C,0)))</f>
        <v>industry-elec-and-hydrogen.html</v>
      </c>
    </row>
    <row r="568" spans="1:18" x14ac:dyDescent="0.25">
      <c r="A568" s="293" t="str">
        <f>IF(ISBLANK(INDEX('Policy Characteristics'!A:A,MATCH($C568,'Policy Characteristics'!$C:$C,0))),"",INDEX('Policy Characteristics'!A:A,MATCH($C568,'Policy Characteristics'!$C:$C,0)))</f>
        <v>Industry</v>
      </c>
      <c r="B568" s="294" t="str">
        <f>IF(ISBLANK(INDEX('Policy Characteristics'!B:B,MATCH($C568,'Policy Characteristics'!$C:$C,0))),"",INDEX('Policy Characteristics'!B:B,MATCH($C568,'Policy Characteristics'!$C:$C,0)))</f>
        <v>Electrification + Hydrogen (Med &amp; High Temp)</v>
      </c>
      <c r="C568" s="293" t="str">
        <f t="shared" si="34"/>
        <v>Fraction of Med and High Temp Industrial Heat Shifted to Other Fuels</v>
      </c>
      <c r="D568" s="299" t="s">
        <v>736</v>
      </c>
      <c r="E568" s="298" t="s">
        <v>772</v>
      </c>
      <c r="F568" t="s">
        <v>737</v>
      </c>
      <c r="G568" s="298" t="s">
        <v>773</v>
      </c>
      <c r="H568" s="20">
        <v>1309</v>
      </c>
      <c r="I568" s="295" t="s">
        <v>634</v>
      </c>
      <c r="J568" s="296" t="str">
        <f>IF(ISBLANK(INDEX('Policy Characteristics'!D:D,MATCH($C568,'Policy Characteristics'!$C:$C,0))),"",INDEX('Policy Characteristics'!D:D,MATCH($C568,'Policy Characteristics'!$C:$C,0)))</f>
        <v>Electrification + Hydrogen</v>
      </c>
      <c r="K568" s="293" t="str">
        <f>IF(ISBLANK(INDEX('Policy Characteristics'!E:E,MATCH($C568,'Policy Characteristics'!$C:$C,0))),"",INDEX('Policy Characteristics'!E:E,MATCH($C568,'Policy Characteristics'!$C:$C,0)))</f>
        <v>indst med and high temp fuel type shifting</v>
      </c>
      <c r="L568" s="237">
        <f>IF(ISBLANK(INDEX('Policy Characteristics'!F:F,MATCH($C568,'Policy Characteristics'!$C:$C,0))),"",INDEX('Policy Characteristics'!F:F,MATCH($C568,'Policy Characteristics'!$C:$C,0)))</f>
        <v>0</v>
      </c>
      <c r="M568" s="237">
        <f>IF(ISBLANK(INDEX('Policy Characteristics'!G:G,MATCH($C568,'Policy Characteristics'!$C:$C,0))),"",INDEX('Policy Characteristics'!G:G,MATCH($C568,'Policy Characteristics'!$C:$C,0)))</f>
        <v>1</v>
      </c>
      <c r="N568" s="237">
        <f>IF(ISBLANK(INDEX('Policy Characteristics'!H:H,MATCH($C568,'Policy Characteristics'!$C:$C,0))),"",INDEX('Policy Characteristics'!H:H,MATCH($C568,'Policy Characteristics'!$C:$C,0)))</f>
        <v>0.01</v>
      </c>
      <c r="O568" s="293" t="str">
        <f>IF(ISBLANK(INDEX('Policy Characteristics'!I:I,MATCH($C568,'Policy Characteristics'!$C:$C,0))),"",INDEX('Policy Characteristics'!I:I,MATCH($C568,'Policy Characteristics'!$C:$C,0)))</f>
        <v>% of fuel shifted</v>
      </c>
      <c r="P568" s="293"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8" s="293" t="str">
        <f>IF(ISBLANK(INDEX('Policy Characteristics'!K:K,MATCH($C568,'Policy Characteristics'!$C:$C,0))),"",INDEX('Policy Characteristics'!K:K,MATCH($C568,'Policy Characteristics'!$C:$C,0)))</f>
        <v>industry-ag-main.html#fuel-switching</v>
      </c>
      <c r="R568" s="293" t="str">
        <f>IF(ISBLANK(INDEX('Policy Characteristics'!L:L,MATCH($C568,'Policy Characteristics'!$C:$C,0))),"",INDEX('Policy Characteristics'!L:L,MATCH($C568,'Policy Characteristics'!$C:$C,0)))</f>
        <v>industry-elec-and-hydrogen.html</v>
      </c>
    </row>
    <row r="569" spans="1:18" x14ac:dyDescent="0.25">
      <c r="A569" s="293" t="str">
        <f>IF(ISBLANK(INDEX('Policy Characteristics'!A:A,MATCH($C569,'Policy Characteristics'!$C:$C,0))),"",INDEX('Policy Characteristics'!A:A,MATCH($C569,'Policy Characteristics'!$C:$C,0)))</f>
        <v>Industry</v>
      </c>
      <c r="B569" s="294" t="str">
        <f>IF(ISBLANK(INDEX('Policy Characteristics'!B:B,MATCH($C569,'Policy Characteristics'!$C:$C,0))),"",INDEX('Policy Characteristics'!B:B,MATCH($C569,'Policy Characteristics'!$C:$C,0)))</f>
        <v>Electrification + Hydrogen (Med &amp; High Temp)</v>
      </c>
      <c r="C569" s="293" t="str">
        <f t="shared" si="34"/>
        <v>Fraction of Med and High Temp Industrial Heat Shifted to Other Fuels</v>
      </c>
      <c r="D569" s="299" t="s">
        <v>736</v>
      </c>
      <c r="E569" s="298" t="s">
        <v>774</v>
      </c>
      <c r="F569" t="s">
        <v>737</v>
      </c>
      <c r="G569" s="298" t="s">
        <v>775</v>
      </c>
      <c r="H569" s="20">
        <v>1310</v>
      </c>
      <c r="I569" s="295" t="s">
        <v>634</v>
      </c>
      <c r="J569" s="296" t="str">
        <f>IF(ISBLANK(INDEX('Policy Characteristics'!D:D,MATCH($C569,'Policy Characteristics'!$C:$C,0))),"",INDEX('Policy Characteristics'!D:D,MATCH($C569,'Policy Characteristics'!$C:$C,0)))</f>
        <v>Electrification + Hydrogen</v>
      </c>
      <c r="K569" s="293" t="str">
        <f>IF(ISBLANK(INDEX('Policy Characteristics'!E:E,MATCH($C569,'Policy Characteristics'!$C:$C,0))),"",INDEX('Policy Characteristics'!E:E,MATCH($C569,'Policy Characteristics'!$C:$C,0)))</f>
        <v>indst med and high temp fuel type shifting</v>
      </c>
      <c r="L569" s="237">
        <f>IF(ISBLANK(INDEX('Policy Characteristics'!F:F,MATCH($C569,'Policy Characteristics'!$C:$C,0))),"",INDEX('Policy Characteristics'!F:F,MATCH($C569,'Policy Characteristics'!$C:$C,0)))</f>
        <v>0</v>
      </c>
      <c r="M569" s="237">
        <f>IF(ISBLANK(INDEX('Policy Characteristics'!G:G,MATCH($C569,'Policy Characteristics'!$C:$C,0))),"",INDEX('Policy Characteristics'!G:G,MATCH($C569,'Policy Characteristics'!$C:$C,0)))</f>
        <v>1</v>
      </c>
      <c r="N569" s="237">
        <f>IF(ISBLANK(INDEX('Policy Characteristics'!H:H,MATCH($C569,'Policy Characteristics'!$C:$C,0))),"",INDEX('Policy Characteristics'!H:H,MATCH($C569,'Policy Characteristics'!$C:$C,0)))</f>
        <v>0.01</v>
      </c>
      <c r="O569" s="293" t="str">
        <f>IF(ISBLANK(INDEX('Policy Characteristics'!I:I,MATCH($C569,'Policy Characteristics'!$C:$C,0))),"",INDEX('Policy Characteristics'!I:I,MATCH($C569,'Policy Characteristics'!$C:$C,0)))</f>
        <v>% of fuel shifted</v>
      </c>
      <c r="P569" s="293"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69" s="293" t="str">
        <f>IF(ISBLANK(INDEX('Policy Characteristics'!K:K,MATCH($C569,'Policy Characteristics'!$C:$C,0))),"",INDEX('Policy Characteristics'!K:K,MATCH($C569,'Policy Characteristics'!$C:$C,0)))</f>
        <v>industry-ag-main.html#fuel-switching</v>
      </c>
      <c r="R569" s="293" t="str">
        <f>IF(ISBLANK(INDEX('Policy Characteristics'!L:L,MATCH($C569,'Policy Characteristics'!$C:$C,0))),"",INDEX('Policy Characteristics'!L:L,MATCH($C569,'Policy Characteristics'!$C:$C,0)))</f>
        <v>industry-elec-and-hydrogen.html</v>
      </c>
    </row>
    <row r="570" spans="1:18" x14ac:dyDescent="0.25">
      <c r="A570" s="293" t="str">
        <f>IF(ISBLANK(INDEX('Policy Characteristics'!A:A,MATCH($C570,'Policy Characteristics'!$C:$C,0))),"",INDEX('Policy Characteristics'!A:A,MATCH($C570,'Policy Characteristics'!$C:$C,0)))</f>
        <v>Industry</v>
      </c>
      <c r="B570" s="294" t="str">
        <f>IF(ISBLANK(INDEX('Policy Characteristics'!B:B,MATCH($C570,'Policy Characteristics'!$C:$C,0))),"",INDEX('Policy Characteristics'!B:B,MATCH($C570,'Policy Characteristics'!$C:$C,0)))</f>
        <v>Electrification + Hydrogen (Med &amp; High Temp)</v>
      </c>
      <c r="C570" s="293" t="str">
        <f t="shared" si="34"/>
        <v>Fraction of Med and High Temp Industrial Heat Shifted to Other Fuels</v>
      </c>
      <c r="D570" s="299" t="s">
        <v>736</v>
      </c>
      <c r="E570" s="298" t="s">
        <v>776</v>
      </c>
      <c r="F570" t="s">
        <v>737</v>
      </c>
      <c r="G570" s="298" t="s">
        <v>777</v>
      </c>
      <c r="H570" s="20">
        <v>1311</v>
      </c>
      <c r="I570" s="295" t="s">
        <v>634</v>
      </c>
      <c r="J570" s="296" t="str">
        <f>IF(ISBLANK(INDEX('Policy Characteristics'!D:D,MATCH($C570,'Policy Characteristics'!$C:$C,0))),"",INDEX('Policy Characteristics'!D:D,MATCH($C570,'Policy Characteristics'!$C:$C,0)))</f>
        <v>Electrification + Hydrogen</v>
      </c>
      <c r="K570" s="293" t="str">
        <f>IF(ISBLANK(INDEX('Policy Characteristics'!E:E,MATCH($C570,'Policy Characteristics'!$C:$C,0))),"",INDEX('Policy Characteristics'!E:E,MATCH($C570,'Policy Characteristics'!$C:$C,0)))</f>
        <v>indst med and high temp fuel type shifting</v>
      </c>
      <c r="L570" s="237">
        <f>IF(ISBLANK(INDEX('Policy Characteristics'!F:F,MATCH($C570,'Policy Characteristics'!$C:$C,0))),"",INDEX('Policy Characteristics'!F:F,MATCH($C570,'Policy Characteristics'!$C:$C,0)))</f>
        <v>0</v>
      </c>
      <c r="M570" s="237">
        <f>IF(ISBLANK(INDEX('Policy Characteristics'!G:G,MATCH($C570,'Policy Characteristics'!$C:$C,0))),"",INDEX('Policy Characteristics'!G:G,MATCH($C570,'Policy Characteristics'!$C:$C,0)))</f>
        <v>1</v>
      </c>
      <c r="N570" s="237">
        <f>IF(ISBLANK(INDEX('Policy Characteristics'!H:H,MATCH($C570,'Policy Characteristics'!$C:$C,0))),"",INDEX('Policy Characteristics'!H:H,MATCH($C570,'Policy Characteristics'!$C:$C,0)))</f>
        <v>0.01</v>
      </c>
      <c r="O570" s="293" t="str">
        <f>IF(ISBLANK(INDEX('Policy Characteristics'!I:I,MATCH($C570,'Policy Characteristics'!$C:$C,0))),"",INDEX('Policy Characteristics'!I:I,MATCH($C570,'Policy Characteristics'!$C:$C,0)))</f>
        <v>% of fuel shifted</v>
      </c>
      <c r="P570" s="293"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0" s="293" t="str">
        <f>IF(ISBLANK(INDEX('Policy Characteristics'!K:K,MATCH($C570,'Policy Characteristics'!$C:$C,0))),"",INDEX('Policy Characteristics'!K:K,MATCH($C570,'Policy Characteristics'!$C:$C,0)))</f>
        <v>industry-ag-main.html#fuel-switching</v>
      </c>
      <c r="R570" s="293" t="str">
        <f>IF(ISBLANK(INDEX('Policy Characteristics'!L:L,MATCH($C570,'Policy Characteristics'!$C:$C,0))),"",INDEX('Policy Characteristics'!L:L,MATCH($C570,'Policy Characteristics'!$C:$C,0)))</f>
        <v>industry-elec-and-hydrogen.html</v>
      </c>
    </row>
    <row r="571" spans="1:18" x14ac:dyDescent="0.25">
      <c r="A571" s="293" t="str">
        <f>IF(ISBLANK(INDEX('Policy Characteristics'!A:A,MATCH($C571,'Policy Characteristics'!$C:$C,0))),"",INDEX('Policy Characteristics'!A:A,MATCH($C571,'Policy Characteristics'!$C:$C,0)))</f>
        <v>Industry</v>
      </c>
      <c r="B571" s="294" t="str">
        <f>IF(ISBLANK(INDEX('Policy Characteristics'!B:B,MATCH($C571,'Policy Characteristics'!$C:$C,0))),"",INDEX('Policy Characteristics'!B:B,MATCH($C571,'Policy Characteristics'!$C:$C,0)))</f>
        <v>Electrification + Hydrogen (Med &amp; High Temp)</v>
      </c>
      <c r="C571" s="293" t="str">
        <f t="shared" si="34"/>
        <v>Fraction of Med and High Temp Industrial Heat Shifted to Other Fuels</v>
      </c>
      <c r="D571" s="299" t="s">
        <v>736</v>
      </c>
      <c r="E571" s="298" t="s">
        <v>778</v>
      </c>
      <c r="F571" t="s">
        <v>737</v>
      </c>
      <c r="G571" s="298" t="s">
        <v>779</v>
      </c>
      <c r="H571" s="20">
        <v>1312</v>
      </c>
      <c r="I571" s="295" t="s">
        <v>634</v>
      </c>
      <c r="J571" s="296" t="str">
        <f>IF(ISBLANK(INDEX('Policy Characteristics'!D:D,MATCH($C571,'Policy Characteristics'!$C:$C,0))),"",INDEX('Policy Characteristics'!D:D,MATCH($C571,'Policy Characteristics'!$C:$C,0)))</f>
        <v>Electrification + Hydrogen</v>
      </c>
      <c r="K571" s="293" t="str">
        <f>IF(ISBLANK(INDEX('Policy Characteristics'!E:E,MATCH($C571,'Policy Characteristics'!$C:$C,0))),"",INDEX('Policy Characteristics'!E:E,MATCH($C571,'Policy Characteristics'!$C:$C,0)))</f>
        <v>indst med and high temp fuel type shifting</v>
      </c>
      <c r="L571" s="237">
        <f>IF(ISBLANK(INDEX('Policy Characteristics'!F:F,MATCH($C571,'Policy Characteristics'!$C:$C,0))),"",INDEX('Policy Characteristics'!F:F,MATCH($C571,'Policy Characteristics'!$C:$C,0)))</f>
        <v>0</v>
      </c>
      <c r="M571" s="237">
        <f>IF(ISBLANK(INDEX('Policy Characteristics'!G:G,MATCH($C571,'Policy Characteristics'!$C:$C,0))),"",INDEX('Policy Characteristics'!G:G,MATCH($C571,'Policy Characteristics'!$C:$C,0)))</f>
        <v>1</v>
      </c>
      <c r="N571" s="237">
        <f>IF(ISBLANK(INDEX('Policy Characteristics'!H:H,MATCH($C571,'Policy Characteristics'!$C:$C,0))),"",INDEX('Policy Characteristics'!H:H,MATCH($C571,'Policy Characteristics'!$C:$C,0)))</f>
        <v>0.01</v>
      </c>
      <c r="O571" s="293" t="str">
        <f>IF(ISBLANK(INDEX('Policy Characteristics'!I:I,MATCH($C571,'Policy Characteristics'!$C:$C,0))),"",INDEX('Policy Characteristics'!I:I,MATCH($C571,'Policy Characteristics'!$C:$C,0)))</f>
        <v>% of fuel shifted</v>
      </c>
      <c r="P571" s="293"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1" s="293" t="str">
        <f>IF(ISBLANK(INDEX('Policy Characteristics'!K:K,MATCH($C571,'Policy Characteristics'!$C:$C,0))),"",INDEX('Policy Characteristics'!K:K,MATCH($C571,'Policy Characteristics'!$C:$C,0)))</f>
        <v>industry-ag-main.html#fuel-switching</v>
      </c>
      <c r="R571" s="293" t="str">
        <f>IF(ISBLANK(INDEX('Policy Characteristics'!L:L,MATCH($C571,'Policy Characteristics'!$C:$C,0))),"",INDEX('Policy Characteristics'!L:L,MATCH($C571,'Policy Characteristics'!$C:$C,0)))</f>
        <v>industry-elec-and-hydrogen.html</v>
      </c>
    </row>
    <row r="572" spans="1:18" x14ac:dyDescent="0.25">
      <c r="A572" s="293" t="str">
        <f>IF(ISBLANK(INDEX('Policy Characteristics'!A:A,MATCH($C572,'Policy Characteristics'!$C:$C,0))),"",INDEX('Policy Characteristics'!A:A,MATCH($C572,'Policy Characteristics'!$C:$C,0)))</f>
        <v>Industry</v>
      </c>
      <c r="B572" s="294" t="str">
        <f>IF(ISBLANK(INDEX('Policy Characteristics'!B:B,MATCH($C572,'Policy Characteristics'!$C:$C,0))),"",INDEX('Policy Characteristics'!B:B,MATCH($C572,'Policy Characteristics'!$C:$C,0)))</f>
        <v>Electrification + Hydrogen (Med &amp; High Temp)</v>
      </c>
      <c r="C572" s="293" t="str">
        <f t="shared" si="34"/>
        <v>Fraction of Med and High Temp Industrial Heat Shifted to Other Fuels</v>
      </c>
      <c r="D572" s="299" t="s">
        <v>736</v>
      </c>
      <c r="E572" s="298" t="s">
        <v>780</v>
      </c>
      <c r="F572" t="s">
        <v>737</v>
      </c>
      <c r="G572" s="298" t="s">
        <v>781</v>
      </c>
      <c r="H572" s="20">
        <v>1313</v>
      </c>
      <c r="I572" s="295" t="s">
        <v>634</v>
      </c>
      <c r="J572" s="296" t="str">
        <f>IF(ISBLANK(INDEX('Policy Characteristics'!D:D,MATCH($C572,'Policy Characteristics'!$C:$C,0))),"",INDEX('Policy Characteristics'!D:D,MATCH($C572,'Policy Characteristics'!$C:$C,0)))</f>
        <v>Electrification + Hydrogen</v>
      </c>
      <c r="K572" s="293" t="str">
        <f>IF(ISBLANK(INDEX('Policy Characteristics'!E:E,MATCH($C572,'Policy Characteristics'!$C:$C,0))),"",INDEX('Policy Characteristics'!E:E,MATCH($C572,'Policy Characteristics'!$C:$C,0)))</f>
        <v>indst med and high temp fuel type shifting</v>
      </c>
      <c r="L572" s="237">
        <f>IF(ISBLANK(INDEX('Policy Characteristics'!F:F,MATCH($C572,'Policy Characteristics'!$C:$C,0))),"",INDEX('Policy Characteristics'!F:F,MATCH($C572,'Policy Characteristics'!$C:$C,0)))</f>
        <v>0</v>
      </c>
      <c r="M572" s="237">
        <f>IF(ISBLANK(INDEX('Policy Characteristics'!G:G,MATCH($C572,'Policy Characteristics'!$C:$C,0))),"",INDEX('Policy Characteristics'!G:G,MATCH($C572,'Policy Characteristics'!$C:$C,0)))</f>
        <v>1</v>
      </c>
      <c r="N572" s="237">
        <f>IF(ISBLANK(INDEX('Policy Characteristics'!H:H,MATCH($C572,'Policy Characteristics'!$C:$C,0))),"",INDEX('Policy Characteristics'!H:H,MATCH($C572,'Policy Characteristics'!$C:$C,0)))</f>
        <v>0.01</v>
      </c>
      <c r="O572" s="293" t="str">
        <f>IF(ISBLANK(INDEX('Policy Characteristics'!I:I,MATCH($C572,'Policy Characteristics'!$C:$C,0))),"",INDEX('Policy Characteristics'!I:I,MATCH($C572,'Policy Characteristics'!$C:$C,0)))</f>
        <v>% of fuel shifted</v>
      </c>
      <c r="P572" s="293"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2" s="293" t="str">
        <f>IF(ISBLANK(INDEX('Policy Characteristics'!K:K,MATCH($C572,'Policy Characteristics'!$C:$C,0))),"",INDEX('Policy Characteristics'!K:K,MATCH($C572,'Policy Characteristics'!$C:$C,0)))</f>
        <v>industry-ag-main.html#fuel-switching</v>
      </c>
      <c r="R572" s="293" t="str">
        <f>IF(ISBLANK(INDEX('Policy Characteristics'!L:L,MATCH($C572,'Policy Characteristics'!$C:$C,0))),"",INDEX('Policy Characteristics'!L:L,MATCH($C572,'Policy Characteristics'!$C:$C,0)))</f>
        <v>industry-elec-and-hydrogen.html</v>
      </c>
    </row>
    <row r="573" spans="1:18" x14ac:dyDescent="0.25">
      <c r="A573" s="293" t="str">
        <f>IF(ISBLANK(INDEX('Policy Characteristics'!A:A,MATCH($C573,'Policy Characteristics'!$C:$C,0))),"",INDEX('Policy Characteristics'!A:A,MATCH($C573,'Policy Characteristics'!$C:$C,0)))</f>
        <v>Industry</v>
      </c>
      <c r="B573" s="294" t="str">
        <f>IF(ISBLANK(INDEX('Policy Characteristics'!B:B,MATCH($C573,'Policy Characteristics'!$C:$C,0))),"",INDEX('Policy Characteristics'!B:B,MATCH($C573,'Policy Characteristics'!$C:$C,0)))</f>
        <v>Electrification + Hydrogen (Med &amp; High Temp)</v>
      </c>
      <c r="C573" s="293" t="str">
        <f t="shared" si="34"/>
        <v>Fraction of Med and High Temp Industrial Heat Shifted to Other Fuels</v>
      </c>
      <c r="D573" s="299" t="s">
        <v>736</v>
      </c>
      <c r="E573" s="298" t="s">
        <v>782</v>
      </c>
      <c r="F573" t="s">
        <v>737</v>
      </c>
      <c r="G573" s="298" t="s">
        <v>783</v>
      </c>
      <c r="H573" s="20">
        <v>1314</v>
      </c>
      <c r="I573" s="295" t="s">
        <v>634</v>
      </c>
      <c r="J573" s="296" t="str">
        <f>IF(ISBLANK(INDEX('Policy Characteristics'!D:D,MATCH($C573,'Policy Characteristics'!$C:$C,0))),"",INDEX('Policy Characteristics'!D:D,MATCH($C573,'Policy Characteristics'!$C:$C,0)))</f>
        <v>Electrification + Hydrogen</v>
      </c>
      <c r="K573" s="293" t="str">
        <f>IF(ISBLANK(INDEX('Policy Characteristics'!E:E,MATCH($C573,'Policy Characteristics'!$C:$C,0))),"",INDEX('Policy Characteristics'!E:E,MATCH($C573,'Policy Characteristics'!$C:$C,0)))</f>
        <v>indst med and high temp fuel type shifting</v>
      </c>
      <c r="L573" s="237">
        <f>IF(ISBLANK(INDEX('Policy Characteristics'!F:F,MATCH($C573,'Policy Characteristics'!$C:$C,0))),"",INDEX('Policy Characteristics'!F:F,MATCH($C573,'Policy Characteristics'!$C:$C,0)))</f>
        <v>0</v>
      </c>
      <c r="M573" s="237">
        <f>IF(ISBLANK(INDEX('Policy Characteristics'!G:G,MATCH($C573,'Policy Characteristics'!$C:$C,0))),"",INDEX('Policy Characteristics'!G:G,MATCH($C573,'Policy Characteristics'!$C:$C,0)))</f>
        <v>1</v>
      </c>
      <c r="N573" s="237">
        <f>IF(ISBLANK(INDEX('Policy Characteristics'!H:H,MATCH($C573,'Policy Characteristics'!$C:$C,0))),"",INDEX('Policy Characteristics'!H:H,MATCH($C573,'Policy Characteristics'!$C:$C,0)))</f>
        <v>0.01</v>
      </c>
      <c r="O573" s="293" t="str">
        <f>IF(ISBLANK(INDEX('Policy Characteristics'!I:I,MATCH($C573,'Policy Characteristics'!$C:$C,0))),"",INDEX('Policy Characteristics'!I:I,MATCH($C573,'Policy Characteristics'!$C:$C,0)))</f>
        <v>% of fuel shifted</v>
      </c>
      <c r="P573" s="293"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3" s="293" t="str">
        <f>IF(ISBLANK(INDEX('Policy Characteristics'!K:K,MATCH($C573,'Policy Characteristics'!$C:$C,0))),"",INDEX('Policy Characteristics'!K:K,MATCH($C573,'Policy Characteristics'!$C:$C,0)))</f>
        <v>industry-ag-main.html#fuel-switching</v>
      </c>
      <c r="R573" s="293" t="str">
        <f>IF(ISBLANK(INDEX('Policy Characteristics'!L:L,MATCH($C573,'Policy Characteristics'!$C:$C,0))),"",INDEX('Policy Characteristics'!L:L,MATCH($C573,'Policy Characteristics'!$C:$C,0)))</f>
        <v>industry-elec-and-hydrogen.html</v>
      </c>
    </row>
    <row r="574" spans="1:18" x14ac:dyDescent="0.25">
      <c r="A574" s="293" t="str">
        <f>IF(ISBLANK(INDEX('Policy Characteristics'!A:A,MATCH($C574,'Policy Characteristics'!$C:$C,0))),"",INDEX('Policy Characteristics'!A:A,MATCH($C574,'Policy Characteristics'!$C:$C,0)))</f>
        <v>Industry</v>
      </c>
      <c r="B574" s="294" t="str">
        <f>IF(ISBLANK(INDEX('Policy Characteristics'!B:B,MATCH($C574,'Policy Characteristics'!$C:$C,0))),"",INDEX('Policy Characteristics'!B:B,MATCH($C574,'Policy Characteristics'!$C:$C,0)))</f>
        <v>Electrification + Hydrogen (Med &amp; High Temp)</v>
      </c>
      <c r="C574" s="293" t="str">
        <f t="shared" si="34"/>
        <v>Fraction of Med and High Temp Industrial Heat Shifted to Other Fuels</v>
      </c>
      <c r="D574" s="299" t="s">
        <v>736</v>
      </c>
      <c r="E574" s="298" t="s">
        <v>784</v>
      </c>
      <c r="F574" t="s">
        <v>737</v>
      </c>
      <c r="G574" s="298" t="s">
        <v>785</v>
      </c>
      <c r="H574" s="20">
        <v>1315</v>
      </c>
      <c r="I574" s="295" t="s">
        <v>634</v>
      </c>
      <c r="J574" s="296" t="str">
        <f>IF(ISBLANK(INDEX('Policy Characteristics'!D:D,MATCH($C574,'Policy Characteristics'!$C:$C,0))),"",INDEX('Policy Characteristics'!D:D,MATCH($C574,'Policy Characteristics'!$C:$C,0)))</f>
        <v>Electrification + Hydrogen</v>
      </c>
      <c r="K574" s="293" t="str">
        <f>IF(ISBLANK(INDEX('Policy Characteristics'!E:E,MATCH($C574,'Policy Characteristics'!$C:$C,0))),"",INDEX('Policy Characteristics'!E:E,MATCH($C574,'Policy Characteristics'!$C:$C,0)))</f>
        <v>indst med and high temp fuel type shifting</v>
      </c>
      <c r="L574" s="237">
        <f>IF(ISBLANK(INDEX('Policy Characteristics'!F:F,MATCH($C574,'Policy Characteristics'!$C:$C,0))),"",INDEX('Policy Characteristics'!F:F,MATCH($C574,'Policy Characteristics'!$C:$C,0)))</f>
        <v>0</v>
      </c>
      <c r="M574" s="237">
        <f>IF(ISBLANK(INDEX('Policy Characteristics'!G:G,MATCH($C574,'Policy Characteristics'!$C:$C,0))),"",INDEX('Policy Characteristics'!G:G,MATCH($C574,'Policy Characteristics'!$C:$C,0)))</f>
        <v>1</v>
      </c>
      <c r="N574" s="237">
        <f>IF(ISBLANK(INDEX('Policy Characteristics'!H:H,MATCH($C574,'Policy Characteristics'!$C:$C,0))),"",INDEX('Policy Characteristics'!H:H,MATCH($C574,'Policy Characteristics'!$C:$C,0)))</f>
        <v>0.01</v>
      </c>
      <c r="O574" s="293" t="str">
        <f>IF(ISBLANK(INDEX('Policy Characteristics'!I:I,MATCH($C574,'Policy Characteristics'!$C:$C,0))),"",INDEX('Policy Characteristics'!I:I,MATCH($C574,'Policy Characteristics'!$C:$C,0)))</f>
        <v>% of fuel shifted</v>
      </c>
      <c r="P574" s="293"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4" s="293" t="str">
        <f>IF(ISBLANK(INDEX('Policy Characteristics'!K:K,MATCH($C574,'Policy Characteristics'!$C:$C,0))),"",INDEX('Policy Characteristics'!K:K,MATCH($C574,'Policy Characteristics'!$C:$C,0)))</f>
        <v>industry-ag-main.html#fuel-switching</v>
      </c>
      <c r="R574" s="293" t="str">
        <f>IF(ISBLANK(INDEX('Policy Characteristics'!L:L,MATCH($C574,'Policy Characteristics'!$C:$C,0))),"",INDEX('Policy Characteristics'!L:L,MATCH($C574,'Policy Characteristics'!$C:$C,0)))</f>
        <v>industry-elec-and-hydrogen.html</v>
      </c>
    </row>
    <row r="575" spans="1:18" x14ac:dyDescent="0.25">
      <c r="A575" s="293" t="str">
        <f>IF(ISBLANK(INDEX('Policy Characteristics'!A:A,MATCH($C575,'Policy Characteristics'!$C:$C,0))),"",INDEX('Policy Characteristics'!A:A,MATCH($C575,'Policy Characteristics'!$C:$C,0)))</f>
        <v>Industry</v>
      </c>
      <c r="B575" s="294" t="str">
        <f>IF(ISBLANK(INDEX('Policy Characteristics'!B:B,MATCH($C575,'Policy Characteristics'!$C:$C,0))),"",INDEX('Policy Characteristics'!B:B,MATCH($C575,'Policy Characteristics'!$C:$C,0)))</f>
        <v>Electrification + Hydrogen (Med &amp; High Temp)</v>
      </c>
      <c r="C575" s="293" t="str">
        <f t="shared" si="34"/>
        <v>Fraction of Med and High Temp Industrial Heat Shifted to Other Fuels</v>
      </c>
      <c r="D575" s="299" t="s">
        <v>736</v>
      </c>
      <c r="E575" s="298" t="s">
        <v>786</v>
      </c>
      <c r="F575" t="s">
        <v>737</v>
      </c>
      <c r="G575" s="298" t="s">
        <v>787</v>
      </c>
      <c r="H575" s="20">
        <v>1316</v>
      </c>
      <c r="I575" s="295" t="s">
        <v>634</v>
      </c>
      <c r="J575" s="296" t="str">
        <f>IF(ISBLANK(INDEX('Policy Characteristics'!D:D,MATCH($C575,'Policy Characteristics'!$C:$C,0))),"",INDEX('Policy Characteristics'!D:D,MATCH($C575,'Policy Characteristics'!$C:$C,0)))</f>
        <v>Electrification + Hydrogen</v>
      </c>
      <c r="K575" s="293" t="str">
        <f>IF(ISBLANK(INDEX('Policy Characteristics'!E:E,MATCH($C575,'Policy Characteristics'!$C:$C,0))),"",INDEX('Policy Characteristics'!E:E,MATCH($C575,'Policy Characteristics'!$C:$C,0)))</f>
        <v>indst med and high temp fuel type shifting</v>
      </c>
      <c r="L575" s="237">
        <f>IF(ISBLANK(INDEX('Policy Characteristics'!F:F,MATCH($C575,'Policy Characteristics'!$C:$C,0))),"",INDEX('Policy Characteristics'!F:F,MATCH($C575,'Policy Characteristics'!$C:$C,0)))</f>
        <v>0</v>
      </c>
      <c r="M575" s="237">
        <f>IF(ISBLANK(INDEX('Policy Characteristics'!G:G,MATCH($C575,'Policy Characteristics'!$C:$C,0))),"",INDEX('Policy Characteristics'!G:G,MATCH($C575,'Policy Characteristics'!$C:$C,0)))</f>
        <v>1</v>
      </c>
      <c r="N575" s="237">
        <f>IF(ISBLANK(INDEX('Policy Characteristics'!H:H,MATCH($C575,'Policy Characteristics'!$C:$C,0))),"",INDEX('Policy Characteristics'!H:H,MATCH($C575,'Policy Characteristics'!$C:$C,0)))</f>
        <v>0.01</v>
      </c>
      <c r="O575" s="293" t="str">
        <f>IF(ISBLANK(INDEX('Policy Characteristics'!I:I,MATCH($C575,'Policy Characteristics'!$C:$C,0))),"",INDEX('Policy Characteristics'!I:I,MATCH($C575,'Policy Characteristics'!$C:$C,0)))</f>
        <v>% of fuel shifted</v>
      </c>
      <c r="P575" s="293"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5" s="293" t="str">
        <f>IF(ISBLANK(INDEX('Policy Characteristics'!K:K,MATCH($C575,'Policy Characteristics'!$C:$C,0))),"",INDEX('Policy Characteristics'!K:K,MATCH($C575,'Policy Characteristics'!$C:$C,0)))</f>
        <v>industry-ag-main.html#fuel-switching</v>
      </c>
      <c r="R575" s="293" t="str">
        <f>IF(ISBLANK(INDEX('Policy Characteristics'!L:L,MATCH($C575,'Policy Characteristics'!$C:$C,0))),"",INDEX('Policy Characteristics'!L:L,MATCH($C575,'Policy Characteristics'!$C:$C,0)))</f>
        <v>industry-elec-and-hydrogen.html</v>
      </c>
    </row>
    <row r="576" spans="1:18" x14ac:dyDescent="0.25">
      <c r="A576" s="293" t="str">
        <f>IF(ISBLANK(INDEX('Policy Characteristics'!A:A,MATCH($C576,'Policy Characteristics'!$C:$C,0))),"",INDEX('Policy Characteristics'!A:A,MATCH($C576,'Policy Characteristics'!$C:$C,0)))</f>
        <v>Industry</v>
      </c>
      <c r="B576" s="294" t="str">
        <f>IF(ISBLANK(INDEX('Policy Characteristics'!B:B,MATCH($C576,'Policy Characteristics'!$C:$C,0))),"",INDEX('Policy Characteristics'!B:B,MATCH($C576,'Policy Characteristics'!$C:$C,0)))</f>
        <v>Electrification + Hydrogen (Med &amp; High Temp)</v>
      </c>
      <c r="C576" s="293" t="str">
        <f t="shared" si="34"/>
        <v>Fraction of Med and High Temp Industrial Heat Shifted to Other Fuels</v>
      </c>
      <c r="D576" s="299" t="s">
        <v>736</v>
      </c>
      <c r="E576" s="298" t="s">
        <v>788</v>
      </c>
      <c r="F576" t="s">
        <v>737</v>
      </c>
      <c r="G576" s="298" t="s">
        <v>789</v>
      </c>
      <c r="H576" s="20">
        <v>1317</v>
      </c>
      <c r="I576" s="295" t="s">
        <v>624</v>
      </c>
      <c r="J576" s="296" t="str">
        <f>IF(ISBLANK(INDEX('Policy Characteristics'!D:D,MATCH($C576,'Policy Characteristics'!$C:$C,0))),"",INDEX('Policy Characteristics'!D:D,MATCH($C576,'Policy Characteristics'!$C:$C,0)))</f>
        <v>Electrification + Hydrogen</v>
      </c>
      <c r="K576" s="293" t="str">
        <f>IF(ISBLANK(INDEX('Policy Characteristics'!E:E,MATCH($C576,'Policy Characteristics'!$C:$C,0))),"",INDEX('Policy Characteristics'!E:E,MATCH($C576,'Policy Characteristics'!$C:$C,0)))</f>
        <v>indst med and high temp fuel type shifting</v>
      </c>
      <c r="L576" s="237">
        <f>IF(ISBLANK(INDEX('Policy Characteristics'!F:F,MATCH($C576,'Policy Characteristics'!$C:$C,0))),"",INDEX('Policy Characteristics'!F:F,MATCH($C576,'Policy Characteristics'!$C:$C,0)))</f>
        <v>0</v>
      </c>
      <c r="M576" s="237">
        <f>IF(ISBLANK(INDEX('Policy Characteristics'!G:G,MATCH($C576,'Policy Characteristics'!$C:$C,0))),"",INDEX('Policy Characteristics'!G:G,MATCH($C576,'Policy Characteristics'!$C:$C,0)))</f>
        <v>1</v>
      </c>
      <c r="N576" s="237">
        <f>IF(ISBLANK(INDEX('Policy Characteristics'!H:H,MATCH($C576,'Policy Characteristics'!$C:$C,0))),"",INDEX('Policy Characteristics'!H:H,MATCH($C576,'Policy Characteristics'!$C:$C,0)))</f>
        <v>0.01</v>
      </c>
      <c r="O576" s="293" t="str">
        <f>IF(ISBLANK(INDEX('Policy Characteristics'!I:I,MATCH($C576,'Policy Characteristics'!$C:$C,0))),"",INDEX('Policy Characteristics'!I:I,MATCH($C576,'Policy Characteristics'!$C:$C,0)))</f>
        <v>% of fuel shifted</v>
      </c>
      <c r="P576" s="293"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6" s="293" t="str">
        <f>IF(ISBLANK(INDEX('Policy Characteristics'!K:K,MATCH($C576,'Policy Characteristics'!$C:$C,0))),"",INDEX('Policy Characteristics'!K:K,MATCH($C576,'Policy Characteristics'!$C:$C,0)))</f>
        <v>industry-ag-main.html#fuel-switching</v>
      </c>
      <c r="R576" s="293" t="str">
        <f>IF(ISBLANK(INDEX('Policy Characteristics'!L:L,MATCH($C576,'Policy Characteristics'!$C:$C,0))),"",INDEX('Policy Characteristics'!L:L,MATCH($C576,'Policy Characteristics'!$C:$C,0)))</f>
        <v>industry-elec-and-hydrogen.html</v>
      </c>
    </row>
    <row r="577" spans="1:18" x14ac:dyDescent="0.25">
      <c r="A577" s="293" t="str">
        <f>IF(ISBLANK(INDEX('Policy Characteristics'!A:A,MATCH($C577,'Policy Characteristics'!$C:$C,0))),"",INDEX('Policy Characteristics'!A:A,MATCH($C577,'Policy Characteristics'!$C:$C,0)))</f>
        <v>Industry</v>
      </c>
      <c r="B577" s="294" t="str">
        <f>IF(ISBLANK(INDEX('Policy Characteristics'!B:B,MATCH($C577,'Policy Characteristics'!$C:$C,0))),"",INDEX('Policy Characteristics'!B:B,MATCH($C577,'Policy Characteristics'!$C:$C,0)))</f>
        <v>Electrification + Hydrogen (Med &amp; High Temp)</v>
      </c>
      <c r="C577" s="293" t="str">
        <f t="shared" si="34"/>
        <v>Fraction of Med and High Temp Industrial Heat Shifted to Other Fuels</v>
      </c>
      <c r="D577" s="299" t="s">
        <v>738</v>
      </c>
      <c r="E577" s="298" t="s">
        <v>770</v>
      </c>
      <c r="F577" t="s">
        <v>739</v>
      </c>
      <c r="G577" s="298" t="s">
        <v>771</v>
      </c>
      <c r="H577" s="20">
        <v>1318</v>
      </c>
      <c r="I577" s="295" t="s">
        <v>624</v>
      </c>
      <c r="J577" s="296" t="str">
        <f>IF(ISBLANK(INDEX('Policy Characteristics'!D:D,MATCH($C577,'Policy Characteristics'!$C:$C,0))),"",INDEX('Policy Characteristics'!D:D,MATCH($C577,'Policy Characteristics'!$C:$C,0)))</f>
        <v>Electrification + Hydrogen</v>
      </c>
      <c r="K577" s="293" t="str">
        <f>IF(ISBLANK(INDEX('Policy Characteristics'!E:E,MATCH($C577,'Policy Characteristics'!$C:$C,0))),"",INDEX('Policy Characteristics'!E:E,MATCH($C577,'Policy Characteristics'!$C:$C,0)))</f>
        <v>indst med and high temp fuel type shifting</v>
      </c>
      <c r="L577" s="237">
        <f>IF(ISBLANK(INDEX('Policy Characteristics'!F:F,MATCH($C577,'Policy Characteristics'!$C:$C,0))),"",INDEX('Policy Characteristics'!F:F,MATCH($C577,'Policy Characteristics'!$C:$C,0)))</f>
        <v>0</v>
      </c>
      <c r="M577" s="237">
        <f>IF(ISBLANK(INDEX('Policy Characteristics'!G:G,MATCH($C577,'Policy Characteristics'!$C:$C,0))),"",INDEX('Policy Characteristics'!G:G,MATCH($C577,'Policy Characteristics'!$C:$C,0)))</f>
        <v>1</v>
      </c>
      <c r="N577" s="237">
        <f>IF(ISBLANK(INDEX('Policy Characteristics'!H:H,MATCH($C577,'Policy Characteristics'!$C:$C,0))),"",INDEX('Policy Characteristics'!H:H,MATCH($C577,'Policy Characteristics'!$C:$C,0)))</f>
        <v>0.01</v>
      </c>
      <c r="O577" s="293" t="str">
        <f>IF(ISBLANK(INDEX('Policy Characteristics'!I:I,MATCH($C577,'Policy Characteristics'!$C:$C,0))),"",INDEX('Policy Characteristics'!I:I,MATCH($C577,'Policy Characteristics'!$C:$C,0)))</f>
        <v>% of fuel shifted</v>
      </c>
      <c r="P577" s="293"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7" s="293" t="str">
        <f>IF(ISBLANK(INDEX('Policy Characteristics'!K:K,MATCH($C577,'Policy Characteristics'!$C:$C,0))),"",INDEX('Policy Characteristics'!K:K,MATCH($C577,'Policy Characteristics'!$C:$C,0)))</f>
        <v>industry-ag-main.html#fuel-switching</v>
      </c>
      <c r="R577" s="293" t="str">
        <f>IF(ISBLANK(INDEX('Policy Characteristics'!L:L,MATCH($C577,'Policy Characteristics'!$C:$C,0))),"",INDEX('Policy Characteristics'!L:L,MATCH($C577,'Policy Characteristics'!$C:$C,0)))</f>
        <v>industry-elec-and-hydrogen.html</v>
      </c>
    </row>
    <row r="578" spans="1:18" x14ac:dyDescent="0.25">
      <c r="A578" s="293" t="str">
        <f>IF(ISBLANK(INDEX('Policy Characteristics'!A:A,MATCH($C578,'Policy Characteristics'!$C:$C,0))),"",INDEX('Policy Characteristics'!A:A,MATCH($C578,'Policy Characteristics'!$C:$C,0)))</f>
        <v>Industry</v>
      </c>
      <c r="B578" s="294" t="str">
        <f>IF(ISBLANK(INDEX('Policy Characteristics'!B:B,MATCH($C578,'Policy Characteristics'!$C:$C,0))),"",INDEX('Policy Characteristics'!B:B,MATCH($C578,'Policy Characteristics'!$C:$C,0)))</f>
        <v>Electrification + Hydrogen (Med &amp; High Temp)</v>
      </c>
      <c r="C578" s="293" t="str">
        <f t="shared" si="34"/>
        <v>Fraction of Med and High Temp Industrial Heat Shifted to Other Fuels</v>
      </c>
      <c r="D578" s="299" t="s">
        <v>738</v>
      </c>
      <c r="E578" s="298" t="s">
        <v>772</v>
      </c>
      <c r="F578" t="s">
        <v>739</v>
      </c>
      <c r="G578" s="298" t="s">
        <v>773</v>
      </c>
      <c r="H578" s="20">
        <v>1319</v>
      </c>
      <c r="I578" s="295" t="s">
        <v>634</v>
      </c>
      <c r="J578" s="296" t="str">
        <f>IF(ISBLANK(INDEX('Policy Characteristics'!D:D,MATCH($C578,'Policy Characteristics'!$C:$C,0))),"",INDEX('Policy Characteristics'!D:D,MATCH($C578,'Policy Characteristics'!$C:$C,0)))</f>
        <v>Electrification + Hydrogen</v>
      </c>
      <c r="K578" s="293" t="str">
        <f>IF(ISBLANK(INDEX('Policy Characteristics'!E:E,MATCH($C578,'Policy Characteristics'!$C:$C,0))),"",INDEX('Policy Characteristics'!E:E,MATCH($C578,'Policy Characteristics'!$C:$C,0)))</f>
        <v>indst med and high temp fuel type shifting</v>
      </c>
      <c r="L578" s="237">
        <f>IF(ISBLANK(INDEX('Policy Characteristics'!F:F,MATCH($C578,'Policy Characteristics'!$C:$C,0))),"",INDEX('Policy Characteristics'!F:F,MATCH($C578,'Policy Characteristics'!$C:$C,0)))</f>
        <v>0</v>
      </c>
      <c r="M578" s="237">
        <f>IF(ISBLANK(INDEX('Policy Characteristics'!G:G,MATCH($C578,'Policy Characteristics'!$C:$C,0))),"",INDEX('Policy Characteristics'!G:G,MATCH($C578,'Policy Characteristics'!$C:$C,0)))</f>
        <v>1</v>
      </c>
      <c r="N578" s="237">
        <f>IF(ISBLANK(INDEX('Policy Characteristics'!H:H,MATCH($C578,'Policy Characteristics'!$C:$C,0))),"",INDEX('Policy Characteristics'!H:H,MATCH($C578,'Policy Characteristics'!$C:$C,0)))</f>
        <v>0.01</v>
      </c>
      <c r="O578" s="293" t="str">
        <f>IF(ISBLANK(INDEX('Policy Characteristics'!I:I,MATCH($C578,'Policy Characteristics'!$C:$C,0))),"",INDEX('Policy Characteristics'!I:I,MATCH($C578,'Policy Characteristics'!$C:$C,0)))</f>
        <v>% of fuel shifted</v>
      </c>
      <c r="P578" s="293"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8" s="293" t="str">
        <f>IF(ISBLANK(INDEX('Policy Characteristics'!K:K,MATCH($C578,'Policy Characteristics'!$C:$C,0))),"",INDEX('Policy Characteristics'!K:K,MATCH($C578,'Policy Characteristics'!$C:$C,0)))</f>
        <v>industry-ag-main.html#fuel-switching</v>
      </c>
      <c r="R578" s="293" t="str">
        <f>IF(ISBLANK(INDEX('Policy Characteristics'!L:L,MATCH($C578,'Policy Characteristics'!$C:$C,0))),"",INDEX('Policy Characteristics'!L:L,MATCH($C578,'Policy Characteristics'!$C:$C,0)))</f>
        <v>industry-elec-and-hydrogen.html</v>
      </c>
    </row>
    <row r="579" spans="1:18" x14ac:dyDescent="0.25">
      <c r="A579" s="293" t="str">
        <f>IF(ISBLANK(INDEX('Policy Characteristics'!A:A,MATCH($C579,'Policy Characteristics'!$C:$C,0))),"",INDEX('Policy Characteristics'!A:A,MATCH($C579,'Policy Characteristics'!$C:$C,0)))</f>
        <v>Industry</v>
      </c>
      <c r="B579" s="294" t="str">
        <f>IF(ISBLANK(INDEX('Policy Characteristics'!B:B,MATCH($C579,'Policy Characteristics'!$C:$C,0))),"",INDEX('Policy Characteristics'!B:B,MATCH($C579,'Policy Characteristics'!$C:$C,0)))</f>
        <v>Electrification + Hydrogen (Med &amp; High Temp)</v>
      </c>
      <c r="C579" s="293" t="str">
        <f t="shared" si="34"/>
        <v>Fraction of Med and High Temp Industrial Heat Shifted to Other Fuels</v>
      </c>
      <c r="D579" s="299" t="s">
        <v>738</v>
      </c>
      <c r="E579" s="298" t="s">
        <v>774</v>
      </c>
      <c r="F579" t="s">
        <v>739</v>
      </c>
      <c r="G579" s="298" t="s">
        <v>775</v>
      </c>
      <c r="H579" s="20">
        <v>1320</v>
      </c>
      <c r="I579" s="295" t="s">
        <v>634</v>
      </c>
      <c r="J579" s="296" t="str">
        <f>IF(ISBLANK(INDEX('Policy Characteristics'!D:D,MATCH($C579,'Policy Characteristics'!$C:$C,0))),"",INDEX('Policy Characteristics'!D:D,MATCH($C579,'Policy Characteristics'!$C:$C,0)))</f>
        <v>Electrification + Hydrogen</v>
      </c>
      <c r="K579" s="293" t="str">
        <f>IF(ISBLANK(INDEX('Policy Characteristics'!E:E,MATCH($C579,'Policy Characteristics'!$C:$C,0))),"",INDEX('Policy Characteristics'!E:E,MATCH($C579,'Policy Characteristics'!$C:$C,0)))</f>
        <v>indst med and high temp fuel type shifting</v>
      </c>
      <c r="L579" s="237">
        <f>IF(ISBLANK(INDEX('Policy Characteristics'!F:F,MATCH($C579,'Policy Characteristics'!$C:$C,0))),"",INDEX('Policy Characteristics'!F:F,MATCH($C579,'Policy Characteristics'!$C:$C,0)))</f>
        <v>0</v>
      </c>
      <c r="M579" s="237">
        <f>IF(ISBLANK(INDEX('Policy Characteristics'!G:G,MATCH($C579,'Policy Characteristics'!$C:$C,0))),"",INDEX('Policy Characteristics'!G:G,MATCH($C579,'Policy Characteristics'!$C:$C,0)))</f>
        <v>1</v>
      </c>
      <c r="N579" s="237">
        <f>IF(ISBLANK(INDEX('Policy Characteristics'!H:H,MATCH($C579,'Policy Characteristics'!$C:$C,0))),"",INDEX('Policy Characteristics'!H:H,MATCH($C579,'Policy Characteristics'!$C:$C,0)))</f>
        <v>0.01</v>
      </c>
      <c r="O579" s="293" t="str">
        <f>IF(ISBLANK(INDEX('Policy Characteristics'!I:I,MATCH($C579,'Policy Characteristics'!$C:$C,0))),"",INDEX('Policy Characteristics'!I:I,MATCH($C579,'Policy Characteristics'!$C:$C,0)))</f>
        <v>% of fuel shifted</v>
      </c>
      <c r="P579" s="293"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79" s="293" t="str">
        <f>IF(ISBLANK(INDEX('Policy Characteristics'!K:K,MATCH($C579,'Policy Characteristics'!$C:$C,0))),"",INDEX('Policy Characteristics'!K:K,MATCH($C579,'Policy Characteristics'!$C:$C,0)))</f>
        <v>industry-ag-main.html#fuel-switching</v>
      </c>
      <c r="R579" s="293" t="str">
        <f>IF(ISBLANK(INDEX('Policy Characteristics'!L:L,MATCH($C579,'Policy Characteristics'!$C:$C,0))),"",INDEX('Policy Characteristics'!L:L,MATCH($C579,'Policy Characteristics'!$C:$C,0)))</f>
        <v>industry-elec-and-hydrogen.html</v>
      </c>
    </row>
    <row r="580" spans="1:18" x14ac:dyDescent="0.25">
      <c r="A580" s="293" t="str">
        <f>IF(ISBLANK(INDEX('Policy Characteristics'!A:A,MATCH($C580,'Policy Characteristics'!$C:$C,0))),"",INDEX('Policy Characteristics'!A:A,MATCH($C580,'Policy Characteristics'!$C:$C,0)))</f>
        <v>Industry</v>
      </c>
      <c r="B580" s="294" t="str">
        <f>IF(ISBLANK(INDEX('Policy Characteristics'!B:B,MATCH($C580,'Policy Characteristics'!$C:$C,0))),"",INDEX('Policy Characteristics'!B:B,MATCH($C580,'Policy Characteristics'!$C:$C,0)))</f>
        <v>Electrification + Hydrogen (Med &amp; High Temp)</v>
      </c>
      <c r="C580" s="293" t="str">
        <f t="shared" si="34"/>
        <v>Fraction of Med and High Temp Industrial Heat Shifted to Other Fuels</v>
      </c>
      <c r="D580" s="299" t="s">
        <v>738</v>
      </c>
      <c r="E580" s="298" t="s">
        <v>776</v>
      </c>
      <c r="F580" t="s">
        <v>739</v>
      </c>
      <c r="G580" s="298" t="s">
        <v>777</v>
      </c>
      <c r="H580" s="20">
        <v>1321</v>
      </c>
      <c r="I580" s="295" t="s">
        <v>634</v>
      </c>
      <c r="J580" s="296" t="str">
        <f>IF(ISBLANK(INDEX('Policy Characteristics'!D:D,MATCH($C580,'Policy Characteristics'!$C:$C,0))),"",INDEX('Policy Characteristics'!D:D,MATCH($C580,'Policy Characteristics'!$C:$C,0)))</f>
        <v>Electrification + Hydrogen</v>
      </c>
      <c r="K580" s="293" t="str">
        <f>IF(ISBLANK(INDEX('Policy Characteristics'!E:E,MATCH($C580,'Policy Characteristics'!$C:$C,0))),"",INDEX('Policy Characteristics'!E:E,MATCH($C580,'Policy Characteristics'!$C:$C,0)))</f>
        <v>indst med and high temp fuel type shifting</v>
      </c>
      <c r="L580" s="237">
        <f>IF(ISBLANK(INDEX('Policy Characteristics'!F:F,MATCH($C580,'Policy Characteristics'!$C:$C,0))),"",INDEX('Policy Characteristics'!F:F,MATCH($C580,'Policy Characteristics'!$C:$C,0)))</f>
        <v>0</v>
      </c>
      <c r="M580" s="237">
        <f>IF(ISBLANK(INDEX('Policy Characteristics'!G:G,MATCH($C580,'Policy Characteristics'!$C:$C,0))),"",INDEX('Policy Characteristics'!G:G,MATCH($C580,'Policy Characteristics'!$C:$C,0)))</f>
        <v>1</v>
      </c>
      <c r="N580" s="237">
        <f>IF(ISBLANK(INDEX('Policy Characteristics'!H:H,MATCH($C580,'Policy Characteristics'!$C:$C,0))),"",INDEX('Policy Characteristics'!H:H,MATCH($C580,'Policy Characteristics'!$C:$C,0)))</f>
        <v>0.01</v>
      </c>
      <c r="O580" s="293" t="str">
        <f>IF(ISBLANK(INDEX('Policy Characteristics'!I:I,MATCH($C580,'Policy Characteristics'!$C:$C,0))),"",INDEX('Policy Characteristics'!I:I,MATCH($C580,'Policy Characteristics'!$C:$C,0)))</f>
        <v>% of fuel shifted</v>
      </c>
      <c r="P580" s="293"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0" s="293" t="str">
        <f>IF(ISBLANK(INDEX('Policy Characteristics'!K:K,MATCH($C580,'Policy Characteristics'!$C:$C,0))),"",INDEX('Policy Characteristics'!K:K,MATCH($C580,'Policy Characteristics'!$C:$C,0)))</f>
        <v>industry-ag-main.html#fuel-switching</v>
      </c>
      <c r="R580" s="293" t="str">
        <f>IF(ISBLANK(INDEX('Policy Characteristics'!L:L,MATCH($C580,'Policy Characteristics'!$C:$C,0))),"",INDEX('Policy Characteristics'!L:L,MATCH($C580,'Policy Characteristics'!$C:$C,0)))</f>
        <v>industry-elec-and-hydrogen.html</v>
      </c>
    </row>
    <row r="581" spans="1:18" x14ac:dyDescent="0.25">
      <c r="A581" s="293" t="str">
        <f>IF(ISBLANK(INDEX('Policy Characteristics'!A:A,MATCH($C581,'Policy Characteristics'!$C:$C,0))),"",INDEX('Policy Characteristics'!A:A,MATCH($C581,'Policy Characteristics'!$C:$C,0)))</f>
        <v>Industry</v>
      </c>
      <c r="B581" s="294" t="str">
        <f>IF(ISBLANK(INDEX('Policy Characteristics'!B:B,MATCH($C581,'Policy Characteristics'!$C:$C,0))),"",INDEX('Policy Characteristics'!B:B,MATCH($C581,'Policy Characteristics'!$C:$C,0)))</f>
        <v>Electrification + Hydrogen (Med &amp; High Temp)</v>
      </c>
      <c r="C581" s="293" t="str">
        <f t="shared" si="34"/>
        <v>Fraction of Med and High Temp Industrial Heat Shifted to Other Fuels</v>
      </c>
      <c r="D581" s="299" t="s">
        <v>738</v>
      </c>
      <c r="E581" s="298" t="s">
        <v>778</v>
      </c>
      <c r="F581" t="s">
        <v>739</v>
      </c>
      <c r="G581" s="298" t="s">
        <v>779</v>
      </c>
      <c r="H581" s="20">
        <v>1322</v>
      </c>
      <c r="I581" s="295" t="s">
        <v>634</v>
      </c>
      <c r="J581" s="296" t="str">
        <f>IF(ISBLANK(INDEX('Policy Characteristics'!D:D,MATCH($C581,'Policy Characteristics'!$C:$C,0))),"",INDEX('Policy Characteristics'!D:D,MATCH($C581,'Policy Characteristics'!$C:$C,0)))</f>
        <v>Electrification + Hydrogen</v>
      </c>
      <c r="K581" s="293" t="str">
        <f>IF(ISBLANK(INDEX('Policy Characteristics'!E:E,MATCH($C581,'Policy Characteristics'!$C:$C,0))),"",INDEX('Policy Characteristics'!E:E,MATCH($C581,'Policy Characteristics'!$C:$C,0)))</f>
        <v>indst med and high temp fuel type shifting</v>
      </c>
      <c r="L581" s="237">
        <f>IF(ISBLANK(INDEX('Policy Characteristics'!F:F,MATCH($C581,'Policy Characteristics'!$C:$C,0))),"",INDEX('Policy Characteristics'!F:F,MATCH($C581,'Policy Characteristics'!$C:$C,0)))</f>
        <v>0</v>
      </c>
      <c r="M581" s="237">
        <f>IF(ISBLANK(INDEX('Policy Characteristics'!G:G,MATCH($C581,'Policy Characteristics'!$C:$C,0))),"",INDEX('Policy Characteristics'!G:G,MATCH($C581,'Policy Characteristics'!$C:$C,0)))</f>
        <v>1</v>
      </c>
      <c r="N581" s="237">
        <f>IF(ISBLANK(INDEX('Policy Characteristics'!H:H,MATCH($C581,'Policy Characteristics'!$C:$C,0))),"",INDEX('Policy Characteristics'!H:H,MATCH($C581,'Policy Characteristics'!$C:$C,0)))</f>
        <v>0.01</v>
      </c>
      <c r="O581" s="293" t="str">
        <f>IF(ISBLANK(INDEX('Policy Characteristics'!I:I,MATCH($C581,'Policy Characteristics'!$C:$C,0))),"",INDEX('Policy Characteristics'!I:I,MATCH($C581,'Policy Characteristics'!$C:$C,0)))</f>
        <v>% of fuel shifted</v>
      </c>
      <c r="P581" s="293"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1" s="293" t="str">
        <f>IF(ISBLANK(INDEX('Policy Characteristics'!K:K,MATCH($C581,'Policy Characteristics'!$C:$C,0))),"",INDEX('Policy Characteristics'!K:K,MATCH($C581,'Policy Characteristics'!$C:$C,0)))</f>
        <v>industry-ag-main.html#fuel-switching</v>
      </c>
      <c r="R581" s="293" t="str">
        <f>IF(ISBLANK(INDEX('Policy Characteristics'!L:L,MATCH($C581,'Policy Characteristics'!$C:$C,0))),"",INDEX('Policy Characteristics'!L:L,MATCH($C581,'Policy Characteristics'!$C:$C,0)))</f>
        <v>industry-elec-and-hydrogen.html</v>
      </c>
    </row>
    <row r="582" spans="1:18" x14ac:dyDescent="0.25">
      <c r="A582" s="293" t="str">
        <f>IF(ISBLANK(INDEX('Policy Characteristics'!A:A,MATCH($C582,'Policy Characteristics'!$C:$C,0))),"",INDEX('Policy Characteristics'!A:A,MATCH($C582,'Policy Characteristics'!$C:$C,0)))</f>
        <v>Industry</v>
      </c>
      <c r="B582" s="294" t="str">
        <f>IF(ISBLANK(INDEX('Policy Characteristics'!B:B,MATCH($C582,'Policy Characteristics'!$C:$C,0))),"",INDEX('Policy Characteristics'!B:B,MATCH($C582,'Policy Characteristics'!$C:$C,0)))</f>
        <v>Electrification + Hydrogen (Med &amp; High Temp)</v>
      </c>
      <c r="C582" s="293" t="str">
        <f t="shared" si="34"/>
        <v>Fraction of Med and High Temp Industrial Heat Shifted to Other Fuels</v>
      </c>
      <c r="D582" s="299" t="s">
        <v>738</v>
      </c>
      <c r="E582" s="298" t="s">
        <v>780</v>
      </c>
      <c r="F582" t="s">
        <v>739</v>
      </c>
      <c r="G582" s="298" t="s">
        <v>781</v>
      </c>
      <c r="H582" s="20">
        <v>1323</v>
      </c>
      <c r="I582" s="295" t="s">
        <v>634</v>
      </c>
      <c r="J582" s="296" t="str">
        <f>IF(ISBLANK(INDEX('Policy Characteristics'!D:D,MATCH($C582,'Policy Characteristics'!$C:$C,0))),"",INDEX('Policy Characteristics'!D:D,MATCH($C582,'Policy Characteristics'!$C:$C,0)))</f>
        <v>Electrification + Hydrogen</v>
      </c>
      <c r="K582" s="293" t="str">
        <f>IF(ISBLANK(INDEX('Policy Characteristics'!E:E,MATCH($C582,'Policy Characteristics'!$C:$C,0))),"",INDEX('Policy Characteristics'!E:E,MATCH($C582,'Policy Characteristics'!$C:$C,0)))</f>
        <v>indst med and high temp fuel type shifting</v>
      </c>
      <c r="L582" s="237">
        <f>IF(ISBLANK(INDEX('Policy Characteristics'!F:F,MATCH($C582,'Policy Characteristics'!$C:$C,0))),"",INDEX('Policy Characteristics'!F:F,MATCH($C582,'Policy Characteristics'!$C:$C,0)))</f>
        <v>0</v>
      </c>
      <c r="M582" s="237">
        <f>IF(ISBLANK(INDEX('Policy Characteristics'!G:G,MATCH($C582,'Policy Characteristics'!$C:$C,0))),"",INDEX('Policy Characteristics'!G:G,MATCH($C582,'Policy Characteristics'!$C:$C,0)))</f>
        <v>1</v>
      </c>
      <c r="N582" s="237">
        <f>IF(ISBLANK(INDEX('Policy Characteristics'!H:H,MATCH($C582,'Policy Characteristics'!$C:$C,0))),"",INDEX('Policy Characteristics'!H:H,MATCH($C582,'Policy Characteristics'!$C:$C,0)))</f>
        <v>0.01</v>
      </c>
      <c r="O582" s="293" t="str">
        <f>IF(ISBLANK(INDEX('Policy Characteristics'!I:I,MATCH($C582,'Policy Characteristics'!$C:$C,0))),"",INDEX('Policy Characteristics'!I:I,MATCH($C582,'Policy Characteristics'!$C:$C,0)))</f>
        <v>% of fuel shifted</v>
      </c>
      <c r="P582" s="293"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2" s="293" t="str">
        <f>IF(ISBLANK(INDEX('Policy Characteristics'!K:K,MATCH($C582,'Policy Characteristics'!$C:$C,0))),"",INDEX('Policy Characteristics'!K:K,MATCH($C582,'Policy Characteristics'!$C:$C,0)))</f>
        <v>industry-ag-main.html#fuel-switching</v>
      </c>
      <c r="R582" s="293" t="str">
        <f>IF(ISBLANK(INDEX('Policy Characteristics'!L:L,MATCH($C582,'Policy Characteristics'!$C:$C,0))),"",INDEX('Policy Characteristics'!L:L,MATCH($C582,'Policy Characteristics'!$C:$C,0)))</f>
        <v>industry-elec-and-hydrogen.html</v>
      </c>
    </row>
    <row r="583" spans="1:18" x14ac:dyDescent="0.25">
      <c r="A583" s="293" t="str">
        <f>IF(ISBLANK(INDEX('Policy Characteristics'!A:A,MATCH($C583,'Policy Characteristics'!$C:$C,0))),"",INDEX('Policy Characteristics'!A:A,MATCH($C583,'Policy Characteristics'!$C:$C,0)))</f>
        <v>Industry</v>
      </c>
      <c r="B583" s="294" t="str">
        <f>IF(ISBLANK(INDEX('Policy Characteristics'!B:B,MATCH($C583,'Policy Characteristics'!$C:$C,0))),"",INDEX('Policy Characteristics'!B:B,MATCH($C583,'Policy Characteristics'!$C:$C,0)))</f>
        <v>Electrification + Hydrogen (Med &amp; High Temp)</v>
      </c>
      <c r="C583" s="293" t="str">
        <f t="shared" si="34"/>
        <v>Fraction of Med and High Temp Industrial Heat Shifted to Other Fuels</v>
      </c>
      <c r="D583" s="299" t="s">
        <v>738</v>
      </c>
      <c r="E583" s="298" t="s">
        <v>782</v>
      </c>
      <c r="F583" t="s">
        <v>739</v>
      </c>
      <c r="G583" s="298" t="s">
        <v>783</v>
      </c>
      <c r="H583" s="20">
        <v>1324</v>
      </c>
      <c r="I583" s="295" t="s">
        <v>634</v>
      </c>
      <c r="J583" s="296" t="str">
        <f>IF(ISBLANK(INDEX('Policy Characteristics'!D:D,MATCH($C583,'Policy Characteristics'!$C:$C,0))),"",INDEX('Policy Characteristics'!D:D,MATCH($C583,'Policy Characteristics'!$C:$C,0)))</f>
        <v>Electrification + Hydrogen</v>
      </c>
      <c r="K583" s="293" t="str">
        <f>IF(ISBLANK(INDEX('Policy Characteristics'!E:E,MATCH($C583,'Policy Characteristics'!$C:$C,0))),"",INDEX('Policy Characteristics'!E:E,MATCH($C583,'Policy Characteristics'!$C:$C,0)))</f>
        <v>indst med and high temp fuel type shifting</v>
      </c>
      <c r="L583" s="237">
        <f>IF(ISBLANK(INDEX('Policy Characteristics'!F:F,MATCH($C583,'Policy Characteristics'!$C:$C,0))),"",INDEX('Policy Characteristics'!F:F,MATCH($C583,'Policy Characteristics'!$C:$C,0)))</f>
        <v>0</v>
      </c>
      <c r="M583" s="237">
        <f>IF(ISBLANK(INDEX('Policy Characteristics'!G:G,MATCH($C583,'Policy Characteristics'!$C:$C,0))),"",INDEX('Policy Characteristics'!G:G,MATCH($C583,'Policy Characteristics'!$C:$C,0)))</f>
        <v>1</v>
      </c>
      <c r="N583" s="237">
        <f>IF(ISBLANK(INDEX('Policy Characteristics'!H:H,MATCH($C583,'Policy Characteristics'!$C:$C,0))),"",INDEX('Policy Characteristics'!H:H,MATCH($C583,'Policy Characteristics'!$C:$C,0)))</f>
        <v>0.01</v>
      </c>
      <c r="O583" s="293" t="str">
        <f>IF(ISBLANK(INDEX('Policy Characteristics'!I:I,MATCH($C583,'Policy Characteristics'!$C:$C,0))),"",INDEX('Policy Characteristics'!I:I,MATCH($C583,'Policy Characteristics'!$C:$C,0)))</f>
        <v>% of fuel shifted</v>
      </c>
      <c r="P583" s="293"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3" s="293" t="str">
        <f>IF(ISBLANK(INDEX('Policy Characteristics'!K:K,MATCH($C583,'Policy Characteristics'!$C:$C,0))),"",INDEX('Policy Characteristics'!K:K,MATCH($C583,'Policy Characteristics'!$C:$C,0)))</f>
        <v>industry-ag-main.html#fuel-switching</v>
      </c>
      <c r="R583" s="293" t="str">
        <f>IF(ISBLANK(INDEX('Policy Characteristics'!L:L,MATCH($C583,'Policy Characteristics'!$C:$C,0))),"",INDEX('Policy Characteristics'!L:L,MATCH($C583,'Policy Characteristics'!$C:$C,0)))</f>
        <v>industry-elec-and-hydrogen.html</v>
      </c>
    </row>
    <row r="584" spans="1:18" x14ac:dyDescent="0.25">
      <c r="A584" s="293" t="str">
        <f>IF(ISBLANK(INDEX('Policy Characteristics'!A:A,MATCH($C584,'Policy Characteristics'!$C:$C,0))),"",INDEX('Policy Characteristics'!A:A,MATCH($C584,'Policy Characteristics'!$C:$C,0)))</f>
        <v>Industry</v>
      </c>
      <c r="B584" s="294" t="str">
        <f>IF(ISBLANK(INDEX('Policy Characteristics'!B:B,MATCH($C584,'Policy Characteristics'!$C:$C,0))),"",INDEX('Policy Characteristics'!B:B,MATCH($C584,'Policy Characteristics'!$C:$C,0)))</f>
        <v>Electrification + Hydrogen (Med &amp; High Temp)</v>
      </c>
      <c r="C584" s="293" t="str">
        <f t="shared" si="34"/>
        <v>Fraction of Med and High Temp Industrial Heat Shifted to Other Fuels</v>
      </c>
      <c r="D584" s="299" t="s">
        <v>738</v>
      </c>
      <c r="E584" s="298" t="s">
        <v>784</v>
      </c>
      <c r="F584" t="s">
        <v>739</v>
      </c>
      <c r="G584" s="298" t="s">
        <v>785</v>
      </c>
      <c r="H584" s="20">
        <v>1325</v>
      </c>
      <c r="I584" s="295" t="s">
        <v>634</v>
      </c>
      <c r="J584" s="296" t="str">
        <f>IF(ISBLANK(INDEX('Policy Characteristics'!D:D,MATCH($C584,'Policy Characteristics'!$C:$C,0))),"",INDEX('Policy Characteristics'!D:D,MATCH($C584,'Policy Characteristics'!$C:$C,0)))</f>
        <v>Electrification + Hydrogen</v>
      </c>
      <c r="K584" s="293" t="str">
        <f>IF(ISBLANK(INDEX('Policy Characteristics'!E:E,MATCH($C584,'Policy Characteristics'!$C:$C,0))),"",INDEX('Policy Characteristics'!E:E,MATCH($C584,'Policy Characteristics'!$C:$C,0)))</f>
        <v>indst med and high temp fuel type shifting</v>
      </c>
      <c r="L584" s="237">
        <f>IF(ISBLANK(INDEX('Policy Characteristics'!F:F,MATCH($C584,'Policy Characteristics'!$C:$C,0))),"",INDEX('Policy Characteristics'!F:F,MATCH($C584,'Policy Characteristics'!$C:$C,0)))</f>
        <v>0</v>
      </c>
      <c r="M584" s="237">
        <f>IF(ISBLANK(INDEX('Policy Characteristics'!G:G,MATCH($C584,'Policy Characteristics'!$C:$C,0))),"",INDEX('Policy Characteristics'!G:G,MATCH($C584,'Policy Characteristics'!$C:$C,0)))</f>
        <v>1</v>
      </c>
      <c r="N584" s="237">
        <f>IF(ISBLANK(INDEX('Policy Characteristics'!H:H,MATCH($C584,'Policy Characteristics'!$C:$C,0))),"",INDEX('Policy Characteristics'!H:H,MATCH($C584,'Policy Characteristics'!$C:$C,0)))</f>
        <v>0.01</v>
      </c>
      <c r="O584" s="293" t="str">
        <f>IF(ISBLANK(INDEX('Policy Characteristics'!I:I,MATCH($C584,'Policy Characteristics'!$C:$C,0))),"",INDEX('Policy Characteristics'!I:I,MATCH($C584,'Policy Characteristics'!$C:$C,0)))</f>
        <v>% of fuel shifted</v>
      </c>
      <c r="P584" s="293"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4" s="293" t="str">
        <f>IF(ISBLANK(INDEX('Policy Characteristics'!K:K,MATCH($C584,'Policy Characteristics'!$C:$C,0))),"",INDEX('Policy Characteristics'!K:K,MATCH($C584,'Policy Characteristics'!$C:$C,0)))</f>
        <v>industry-ag-main.html#fuel-switching</v>
      </c>
      <c r="R584" s="293" t="str">
        <f>IF(ISBLANK(INDEX('Policy Characteristics'!L:L,MATCH($C584,'Policy Characteristics'!$C:$C,0))),"",INDEX('Policy Characteristics'!L:L,MATCH($C584,'Policy Characteristics'!$C:$C,0)))</f>
        <v>industry-elec-and-hydrogen.html</v>
      </c>
    </row>
    <row r="585" spans="1:18" x14ac:dyDescent="0.25">
      <c r="A585" s="293" t="str">
        <f>IF(ISBLANK(INDEX('Policy Characteristics'!A:A,MATCH($C585,'Policy Characteristics'!$C:$C,0))),"",INDEX('Policy Characteristics'!A:A,MATCH($C585,'Policy Characteristics'!$C:$C,0)))</f>
        <v>Industry</v>
      </c>
      <c r="B585" s="294" t="str">
        <f>IF(ISBLANK(INDEX('Policy Characteristics'!B:B,MATCH($C585,'Policy Characteristics'!$C:$C,0))),"",INDEX('Policy Characteristics'!B:B,MATCH($C585,'Policy Characteristics'!$C:$C,0)))</f>
        <v>Electrification + Hydrogen (Med &amp; High Temp)</v>
      </c>
      <c r="C585" s="293" t="str">
        <f t="shared" si="34"/>
        <v>Fraction of Med and High Temp Industrial Heat Shifted to Other Fuels</v>
      </c>
      <c r="D585" s="299" t="s">
        <v>738</v>
      </c>
      <c r="E585" s="298" t="s">
        <v>786</v>
      </c>
      <c r="F585" t="s">
        <v>739</v>
      </c>
      <c r="G585" s="298" t="s">
        <v>787</v>
      </c>
      <c r="H585" s="20">
        <v>1326</v>
      </c>
      <c r="I585" s="295" t="s">
        <v>634</v>
      </c>
      <c r="J585" s="296" t="str">
        <f>IF(ISBLANK(INDEX('Policy Characteristics'!D:D,MATCH($C585,'Policy Characteristics'!$C:$C,0))),"",INDEX('Policy Characteristics'!D:D,MATCH($C585,'Policy Characteristics'!$C:$C,0)))</f>
        <v>Electrification + Hydrogen</v>
      </c>
      <c r="K585" s="293" t="str">
        <f>IF(ISBLANK(INDEX('Policy Characteristics'!E:E,MATCH($C585,'Policy Characteristics'!$C:$C,0))),"",INDEX('Policy Characteristics'!E:E,MATCH($C585,'Policy Characteristics'!$C:$C,0)))</f>
        <v>indst med and high temp fuel type shifting</v>
      </c>
      <c r="L585" s="237">
        <f>IF(ISBLANK(INDEX('Policy Characteristics'!F:F,MATCH($C585,'Policy Characteristics'!$C:$C,0))),"",INDEX('Policy Characteristics'!F:F,MATCH($C585,'Policy Characteristics'!$C:$C,0)))</f>
        <v>0</v>
      </c>
      <c r="M585" s="237">
        <f>IF(ISBLANK(INDEX('Policy Characteristics'!G:G,MATCH($C585,'Policy Characteristics'!$C:$C,0))),"",INDEX('Policy Characteristics'!G:G,MATCH($C585,'Policy Characteristics'!$C:$C,0)))</f>
        <v>1</v>
      </c>
      <c r="N585" s="237">
        <f>IF(ISBLANK(INDEX('Policy Characteristics'!H:H,MATCH($C585,'Policy Characteristics'!$C:$C,0))),"",INDEX('Policy Characteristics'!H:H,MATCH($C585,'Policy Characteristics'!$C:$C,0)))</f>
        <v>0.01</v>
      </c>
      <c r="O585" s="293" t="str">
        <f>IF(ISBLANK(INDEX('Policy Characteristics'!I:I,MATCH($C585,'Policy Characteristics'!$C:$C,0))),"",INDEX('Policy Characteristics'!I:I,MATCH($C585,'Policy Characteristics'!$C:$C,0)))</f>
        <v>% of fuel shifted</v>
      </c>
      <c r="P585" s="293"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5" s="293" t="str">
        <f>IF(ISBLANK(INDEX('Policy Characteristics'!K:K,MATCH($C585,'Policy Characteristics'!$C:$C,0))),"",INDEX('Policy Characteristics'!K:K,MATCH($C585,'Policy Characteristics'!$C:$C,0)))</f>
        <v>industry-ag-main.html#fuel-switching</v>
      </c>
      <c r="R585" s="293" t="str">
        <f>IF(ISBLANK(INDEX('Policy Characteristics'!L:L,MATCH($C585,'Policy Characteristics'!$C:$C,0))),"",INDEX('Policy Characteristics'!L:L,MATCH($C585,'Policy Characteristics'!$C:$C,0)))</f>
        <v>industry-elec-and-hydrogen.html</v>
      </c>
    </row>
    <row r="586" spans="1:18" x14ac:dyDescent="0.25">
      <c r="A586" s="293" t="str">
        <f>IF(ISBLANK(INDEX('Policy Characteristics'!A:A,MATCH($C586,'Policy Characteristics'!$C:$C,0))),"",INDEX('Policy Characteristics'!A:A,MATCH($C586,'Policy Characteristics'!$C:$C,0)))</f>
        <v>Industry</v>
      </c>
      <c r="B586" s="294" t="str">
        <f>IF(ISBLANK(INDEX('Policy Characteristics'!B:B,MATCH($C586,'Policy Characteristics'!$C:$C,0))),"",INDEX('Policy Characteristics'!B:B,MATCH($C586,'Policy Characteristics'!$C:$C,0)))</f>
        <v>Electrification + Hydrogen (Med &amp; High Temp)</v>
      </c>
      <c r="C586" s="293" t="str">
        <f t="shared" si="34"/>
        <v>Fraction of Med and High Temp Industrial Heat Shifted to Other Fuels</v>
      </c>
      <c r="D586" s="299" t="s">
        <v>738</v>
      </c>
      <c r="E586" s="298" t="s">
        <v>788</v>
      </c>
      <c r="F586" t="s">
        <v>739</v>
      </c>
      <c r="G586" s="298" t="s">
        <v>789</v>
      </c>
      <c r="H586" s="20">
        <v>1327</v>
      </c>
      <c r="I586" s="295" t="s">
        <v>624</v>
      </c>
      <c r="J586" s="296" t="str">
        <f>IF(ISBLANK(INDEX('Policy Characteristics'!D:D,MATCH($C586,'Policy Characteristics'!$C:$C,0))),"",INDEX('Policy Characteristics'!D:D,MATCH($C586,'Policy Characteristics'!$C:$C,0)))</f>
        <v>Electrification + Hydrogen</v>
      </c>
      <c r="K586" s="293" t="str">
        <f>IF(ISBLANK(INDEX('Policy Characteristics'!E:E,MATCH($C586,'Policy Characteristics'!$C:$C,0))),"",INDEX('Policy Characteristics'!E:E,MATCH($C586,'Policy Characteristics'!$C:$C,0)))</f>
        <v>indst med and high temp fuel type shifting</v>
      </c>
      <c r="L586" s="237">
        <f>IF(ISBLANK(INDEX('Policy Characteristics'!F:F,MATCH($C586,'Policy Characteristics'!$C:$C,0))),"",INDEX('Policy Characteristics'!F:F,MATCH($C586,'Policy Characteristics'!$C:$C,0)))</f>
        <v>0</v>
      </c>
      <c r="M586" s="237">
        <f>IF(ISBLANK(INDEX('Policy Characteristics'!G:G,MATCH($C586,'Policy Characteristics'!$C:$C,0))),"",INDEX('Policy Characteristics'!G:G,MATCH($C586,'Policy Characteristics'!$C:$C,0)))</f>
        <v>1</v>
      </c>
      <c r="N586" s="237">
        <f>IF(ISBLANK(INDEX('Policy Characteristics'!H:H,MATCH($C586,'Policy Characteristics'!$C:$C,0))),"",INDEX('Policy Characteristics'!H:H,MATCH($C586,'Policy Characteristics'!$C:$C,0)))</f>
        <v>0.01</v>
      </c>
      <c r="O586" s="293" t="str">
        <f>IF(ISBLANK(INDEX('Policy Characteristics'!I:I,MATCH($C586,'Policy Characteristics'!$C:$C,0))),"",INDEX('Policy Characteristics'!I:I,MATCH($C586,'Policy Characteristics'!$C:$C,0)))</f>
        <v>% of fuel shifted</v>
      </c>
      <c r="P586" s="293"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6" s="293" t="str">
        <f>IF(ISBLANK(INDEX('Policy Characteristics'!K:K,MATCH($C586,'Policy Characteristics'!$C:$C,0))),"",INDEX('Policy Characteristics'!K:K,MATCH($C586,'Policy Characteristics'!$C:$C,0)))</f>
        <v>industry-ag-main.html#fuel-switching</v>
      </c>
      <c r="R586" s="293" t="str">
        <f>IF(ISBLANK(INDEX('Policy Characteristics'!L:L,MATCH($C586,'Policy Characteristics'!$C:$C,0))),"",INDEX('Policy Characteristics'!L:L,MATCH($C586,'Policy Characteristics'!$C:$C,0)))</f>
        <v>industry-elec-and-hydrogen.html</v>
      </c>
    </row>
    <row r="587" spans="1:18" x14ac:dyDescent="0.25">
      <c r="A587" s="293" t="str">
        <f>IF(ISBLANK(INDEX('Policy Characteristics'!A:A,MATCH($C587,'Policy Characteristics'!$C:$C,0))),"",INDEX('Policy Characteristics'!A:A,MATCH($C587,'Policy Characteristics'!$C:$C,0)))</f>
        <v>Industry</v>
      </c>
      <c r="B587" s="294" t="str">
        <f>IF(ISBLANK(INDEX('Policy Characteristics'!B:B,MATCH($C587,'Policy Characteristics'!$C:$C,0))),"",INDEX('Policy Characteristics'!B:B,MATCH($C587,'Policy Characteristics'!$C:$C,0)))</f>
        <v>Electrification + Hydrogen (Med &amp; High Temp)</v>
      </c>
      <c r="C587" s="293" t="str">
        <f t="shared" si="34"/>
        <v>Fraction of Med and High Temp Industrial Heat Shifted to Other Fuels</v>
      </c>
      <c r="D587" s="299" t="s">
        <v>740</v>
      </c>
      <c r="E587" s="298" t="s">
        <v>770</v>
      </c>
      <c r="F587" t="s">
        <v>741</v>
      </c>
      <c r="G587" s="298" t="s">
        <v>771</v>
      </c>
      <c r="H587" s="20">
        <v>1328</v>
      </c>
      <c r="I587" s="295" t="s">
        <v>624</v>
      </c>
      <c r="J587" s="296" t="str">
        <f>IF(ISBLANK(INDEX('Policy Characteristics'!D:D,MATCH($C587,'Policy Characteristics'!$C:$C,0))),"",INDEX('Policy Characteristics'!D:D,MATCH($C587,'Policy Characteristics'!$C:$C,0)))</f>
        <v>Electrification + Hydrogen</v>
      </c>
      <c r="K587" s="293" t="str">
        <f>IF(ISBLANK(INDEX('Policy Characteristics'!E:E,MATCH($C587,'Policy Characteristics'!$C:$C,0))),"",INDEX('Policy Characteristics'!E:E,MATCH($C587,'Policy Characteristics'!$C:$C,0)))</f>
        <v>indst med and high temp fuel type shifting</v>
      </c>
      <c r="L587" s="237">
        <f>IF(ISBLANK(INDEX('Policy Characteristics'!F:F,MATCH($C587,'Policy Characteristics'!$C:$C,0))),"",INDEX('Policy Characteristics'!F:F,MATCH($C587,'Policy Characteristics'!$C:$C,0)))</f>
        <v>0</v>
      </c>
      <c r="M587" s="237">
        <f>IF(ISBLANK(INDEX('Policy Characteristics'!G:G,MATCH($C587,'Policy Characteristics'!$C:$C,0))),"",INDEX('Policy Characteristics'!G:G,MATCH($C587,'Policy Characteristics'!$C:$C,0)))</f>
        <v>1</v>
      </c>
      <c r="N587" s="237">
        <f>IF(ISBLANK(INDEX('Policy Characteristics'!H:H,MATCH($C587,'Policy Characteristics'!$C:$C,0))),"",INDEX('Policy Characteristics'!H:H,MATCH($C587,'Policy Characteristics'!$C:$C,0)))</f>
        <v>0.01</v>
      </c>
      <c r="O587" s="293" t="str">
        <f>IF(ISBLANK(INDEX('Policy Characteristics'!I:I,MATCH($C587,'Policy Characteristics'!$C:$C,0))),"",INDEX('Policy Characteristics'!I:I,MATCH($C587,'Policy Characteristics'!$C:$C,0)))</f>
        <v>% of fuel shifted</v>
      </c>
      <c r="P587" s="293"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7" s="293" t="str">
        <f>IF(ISBLANK(INDEX('Policy Characteristics'!K:K,MATCH($C587,'Policy Characteristics'!$C:$C,0))),"",INDEX('Policy Characteristics'!K:K,MATCH($C587,'Policy Characteristics'!$C:$C,0)))</f>
        <v>industry-ag-main.html#fuel-switching</v>
      </c>
      <c r="R587" s="293" t="str">
        <f>IF(ISBLANK(INDEX('Policy Characteristics'!L:L,MATCH($C587,'Policy Characteristics'!$C:$C,0))),"",INDEX('Policy Characteristics'!L:L,MATCH($C587,'Policy Characteristics'!$C:$C,0)))</f>
        <v>industry-elec-and-hydrogen.html</v>
      </c>
    </row>
    <row r="588" spans="1:18" x14ac:dyDescent="0.25">
      <c r="A588" s="293" t="str">
        <f>IF(ISBLANK(INDEX('Policy Characteristics'!A:A,MATCH($C588,'Policy Characteristics'!$C:$C,0))),"",INDEX('Policy Characteristics'!A:A,MATCH($C588,'Policy Characteristics'!$C:$C,0)))</f>
        <v>Industry</v>
      </c>
      <c r="B588" s="294" t="str">
        <f>IF(ISBLANK(INDEX('Policy Characteristics'!B:B,MATCH($C588,'Policy Characteristics'!$C:$C,0))),"",INDEX('Policy Characteristics'!B:B,MATCH($C588,'Policy Characteristics'!$C:$C,0)))</f>
        <v>Electrification + Hydrogen (Med &amp; High Temp)</v>
      </c>
      <c r="C588" s="293" t="str">
        <f t="shared" si="34"/>
        <v>Fraction of Med and High Temp Industrial Heat Shifted to Other Fuels</v>
      </c>
      <c r="D588" s="299" t="s">
        <v>740</v>
      </c>
      <c r="E588" s="298" t="s">
        <v>772</v>
      </c>
      <c r="F588" t="s">
        <v>741</v>
      </c>
      <c r="G588" s="298" t="s">
        <v>773</v>
      </c>
      <c r="H588" s="20">
        <v>1329</v>
      </c>
      <c r="I588" s="295" t="s">
        <v>634</v>
      </c>
      <c r="J588" s="296" t="str">
        <f>IF(ISBLANK(INDEX('Policy Characteristics'!D:D,MATCH($C588,'Policy Characteristics'!$C:$C,0))),"",INDEX('Policy Characteristics'!D:D,MATCH($C588,'Policy Characteristics'!$C:$C,0)))</f>
        <v>Electrification + Hydrogen</v>
      </c>
      <c r="K588" s="293" t="str">
        <f>IF(ISBLANK(INDEX('Policy Characteristics'!E:E,MATCH($C588,'Policy Characteristics'!$C:$C,0))),"",INDEX('Policy Characteristics'!E:E,MATCH($C588,'Policy Characteristics'!$C:$C,0)))</f>
        <v>indst med and high temp fuel type shifting</v>
      </c>
      <c r="L588" s="237">
        <f>IF(ISBLANK(INDEX('Policy Characteristics'!F:F,MATCH($C588,'Policy Characteristics'!$C:$C,0))),"",INDEX('Policy Characteristics'!F:F,MATCH($C588,'Policy Characteristics'!$C:$C,0)))</f>
        <v>0</v>
      </c>
      <c r="M588" s="237">
        <f>IF(ISBLANK(INDEX('Policy Characteristics'!G:G,MATCH($C588,'Policy Characteristics'!$C:$C,0))),"",INDEX('Policy Characteristics'!G:G,MATCH($C588,'Policy Characteristics'!$C:$C,0)))</f>
        <v>1</v>
      </c>
      <c r="N588" s="237">
        <f>IF(ISBLANK(INDEX('Policy Characteristics'!H:H,MATCH($C588,'Policy Characteristics'!$C:$C,0))),"",INDEX('Policy Characteristics'!H:H,MATCH($C588,'Policy Characteristics'!$C:$C,0)))</f>
        <v>0.01</v>
      </c>
      <c r="O588" s="293" t="str">
        <f>IF(ISBLANK(INDEX('Policy Characteristics'!I:I,MATCH($C588,'Policy Characteristics'!$C:$C,0))),"",INDEX('Policy Characteristics'!I:I,MATCH($C588,'Policy Characteristics'!$C:$C,0)))</f>
        <v>% of fuel shifted</v>
      </c>
      <c r="P588" s="293"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8" s="293" t="str">
        <f>IF(ISBLANK(INDEX('Policy Characteristics'!K:K,MATCH($C588,'Policy Characteristics'!$C:$C,0))),"",INDEX('Policy Characteristics'!K:K,MATCH($C588,'Policy Characteristics'!$C:$C,0)))</f>
        <v>industry-ag-main.html#fuel-switching</v>
      </c>
      <c r="R588" s="293" t="str">
        <f>IF(ISBLANK(INDEX('Policy Characteristics'!L:L,MATCH($C588,'Policy Characteristics'!$C:$C,0))),"",INDEX('Policy Characteristics'!L:L,MATCH($C588,'Policy Characteristics'!$C:$C,0)))</f>
        <v>industry-elec-and-hydrogen.html</v>
      </c>
    </row>
    <row r="589" spans="1:18" x14ac:dyDescent="0.25">
      <c r="A589" s="293" t="str">
        <f>IF(ISBLANK(INDEX('Policy Characteristics'!A:A,MATCH($C589,'Policy Characteristics'!$C:$C,0))),"",INDEX('Policy Characteristics'!A:A,MATCH($C589,'Policy Characteristics'!$C:$C,0)))</f>
        <v>Industry</v>
      </c>
      <c r="B589" s="294" t="str">
        <f>IF(ISBLANK(INDEX('Policy Characteristics'!B:B,MATCH($C589,'Policy Characteristics'!$C:$C,0))),"",INDEX('Policy Characteristics'!B:B,MATCH($C589,'Policy Characteristics'!$C:$C,0)))</f>
        <v>Electrification + Hydrogen (Med &amp; High Temp)</v>
      </c>
      <c r="C589" s="293" t="str">
        <f t="shared" si="34"/>
        <v>Fraction of Med and High Temp Industrial Heat Shifted to Other Fuels</v>
      </c>
      <c r="D589" s="299" t="s">
        <v>740</v>
      </c>
      <c r="E589" s="298" t="s">
        <v>774</v>
      </c>
      <c r="F589" t="s">
        <v>741</v>
      </c>
      <c r="G589" s="298" t="s">
        <v>775</v>
      </c>
      <c r="H589" s="20">
        <v>1330</v>
      </c>
      <c r="I589" s="295" t="s">
        <v>634</v>
      </c>
      <c r="J589" s="296" t="str">
        <f>IF(ISBLANK(INDEX('Policy Characteristics'!D:D,MATCH($C589,'Policy Characteristics'!$C:$C,0))),"",INDEX('Policy Characteristics'!D:D,MATCH($C589,'Policy Characteristics'!$C:$C,0)))</f>
        <v>Electrification + Hydrogen</v>
      </c>
      <c r="K589" s="293" t="str">
        <f>IF(ISBLANK(INDEX('Policy Characteristics'!E:E,MATCH($C589,'Policy Characteristics'!$C:$C,0))),"",INDEX('Policy Characteristics'!E:E,MATCH($C589,'Policy Characteristics'!$C:$C,0)))</f>
        <v>indst med and high temp fuel type shifting</v>
      </c>
      <c r="L589" s="237">
        <f>IF(ISBLANK(INDEX('Policy Characteristics'!F:F,MATCH($C589,'Policy Characteristics'!$C:$C,0))),"",INDEX('Policy Characteristics'!F:F,MATCH($C589,'Policy Characteristics'!$C:$C,0)))</f>
        <v>0</v>
      </c>
      <c r="M589" s="237">
        <f>IF(ISBLANK(INDEX('Policy Characteristics'!G:G,MATCH($C589,'Policy Characteristics'!$C:$C,0))),"",INDEX('Policy Characteristics'!G:G,MATCH($C589,'Policy Characteristics'!$C:$C,0)))</f>
        <v>1</v>
      </c>
      <c r="N589" s="237">
        <f>IF(ISBLANK(INDEX('Policy Characteristics'!H:H,MATCH($C589,'Policy Characteristics'!$C:$C,0))),"",INDEX('Policy Characteristics'!H:H,MATCH($C589,'Policy Characteristics'!$C:$C,0)))</f>
        <v>0.01</v>
      </c>
      <c r="O589" s="293" t="str">
        <f>IF(ISBLANK(INDEX('Policy Characteristics'!I:I,MATCH($C589,'Policy Characteristics'!$C:$C,0))),"",INDEX('Policy Characteristics'!I:I,MATCH($C589,'Policy Characteristics'!$C:$C,0)))</f>
        <v>% of fuel shifted</v>
      </c>
      <c r="P589" s="293"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89" s="293" t="str">
        <f>IF(ISBLANK(INDEX('Policy Characteristics'!K:K,MATCH($C589,'Policy Characteristics'!$C:$C,0))),"",INDEX('Policy Characteristics'!K:K,MATCH($C589,'Policy Characteristics'!$C:$C,0)))</f>
        <v>industry-ag-main.html#fuel-switching</v>
      </c>
      <c r="R589" s="293" t="str">
        <f>IF(ISBLANK(INDEX('Policy Characteristics'!L:L,MATCH($C589,'Policy Characteristics'!$C:$C,0))),"",INDEX('Policy Characteristics'!L:L,MATCH($C589,'Policy Characteristics'!$C:$C,0)))</f>
        <v>industry-elec-and-hydrogen.html</v>
      </c>
    </row>
    <row r="590" spans="1:18" x14ac:dyDescent="0.25">
      <c r="A590" s="293" t="str">
        <f>IF(ISBLANK(INDEX('Policy Characteristics'!A:A,MATCH($C590,'Policy Characteristics'!$C:$C,0))),"",INDEX('Policy Characteristics'!A:A,MATCH($C590,'Policy Characteristics'!$C:$C,0)))</f>
        <v>Industry</v>
      </c>
      <c r="B590" s="294" t="str">
        <f>IF(ISBLANK(INDEX('Policy Characteristics'!B:B,MATCH($C590,'Policy Characteristics'!$C:$C,0))),"",INDEX('Policy Characteristics'!B:B,MATCH($C590,'Policy Characteristics'!$C:$C,0)))</f>
        <v>Electrification + Hydrogen (Med &amp; High Temp)</v>
      </c>
      <c r="C590" s="293" t="str">
        <f t="shared" si="34"/>
        <v>Fraction of Med and High Temp Industrial Heat Shifted to Other Fuels</v>
      </c>
      <c r="D590" s="299" t="s">
        <v>740</v>
      </c>
      <c r="E590" s="298" t="s">
        <v>776</v>
      </c>
      <c r="F590" t="s">
        <v>741</v>
      </c>
      <c r="G590" s="298" t="s">
        <v>777</v>
      </c>
      <c r="H590" s="20">
        <v>1331</v>
      </c>
      <c r="I590" s="295" t="s">
        <v>634</v>
      </c>
      <c r="J590" s="296" t="str">
        <f>IF(ISBLANK(INDEX('Policy Characteristics'!D:D,MATCH($C590,'Policy Characteristics'!$C:$C,0))),"",INDEX('Policy Characteristics'!D:D,MATCH($C590,'Policy Characteristics'!$C:$C,0)))</f>
        <v>Electrification + Hydrogen</v>
      </c>
      <c r="K590" s="293" t="str">
        <f>IF(ISBLANK(INDEX('Policy Characteristics'!E:E,MATCH($C590,'Policy Characteristics'!$C:$C,0))),"",INDEX('Policy Characteristics'!E:E,MATCH($C590,'Policy Characteristics'!$C:$C,0)))</f>
        <v>indst med and high temp fuel type shifting</v>
      </c>
      <c r="L590" s="237">
        <f>IF(ISBLANK(INDEX('Policy Characteristics'!F:F,MATCH($C590,'Policy Characteristics'!$C:$C,0))),"",INDEX('Policy Characteristics'!F:F,MATCH($C590,'Policy Characteristics'!$C:$C,0)))</f>
        <v>0</v>
      </c>
      <c r="M590" s="237">
        <f>IF(ISBLANK(INDEX('Policy Characteristics'!G:G,MATCH($C590,'Policy Characteristics'!$C:$C,0))),"",INDEX('Policy Characteristics'!G:G,MATCH($C590,'Policy Characteristics'!$C:$C,0)))</f>
        <v>1</v>
      </c>
      <c r="N590" s="237">
        <f>IF(ISBLANK(INDEX('Policy Characteristics'!H:H,MATCH($C590,'Policy Characteristics'!$C:$C,0))),"",INDEX('Policy Characteristics'!H:H,MATCH($C590,'Policy Characteristics'!$C:$C,0)))</f>
        <v>0.01</v>
      </c>
      <c r="O590" s="293" t="str">
        <f>IF(ISBLANK(INDEX('Policy Characteristics'!I:I,MATCH($C590,'Policy Characteristics'!$C:$C,0))),"",INDEX('Policy Characteristics'!I:I,MATCH($C590,'Policy Characteristics'!$C:$C,0)))</f>
        <v>% of fuel shifted</v>
      </c>
      <c r="P590" s="293"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0" s="293" t="str">
        <f>IF(ISBLANK(INDEX('Policy Characteristics'!K:K,MATCH($C590,'Policy Characteristics'!$C:$C,0))),"",INDEX('Policy Characteristics'!K:K,MATCH($C590,'Policy Characteristics'!$C:$C,0)))</f>
        <v>industry-ag-main.html#fuel-switching</v>
      </c>
      <c r="R590" s="293" t="str">
        <f>IF(ISBLANK(INDEX('Policy Characteristics'!L:L,MATCH($C590,'Policy Characteristics'!$C:$C,0))),"",INDEX('Policy Characteristics'!L:L,MATCH($C590,'Policy Characteristics'!$C:$C,0)))</f>
        <v>industry-elec-and-hydrogen.html</v>
      </c>
    </row>
    <row r="591" spans="1:18" x14ac:dyDescent="0.25">
      <c r="A591" s="293" t="str">
        <f>IF(ISBLANK(INDEX('Policy Characteristics'!A:A,MATCH($C591,'Policy Characteristics'!$C:$C,0))),"",INDEX('Policy Characteristics'!A:A,MATCH($C591,'Policy Characteristics'!$C:$C,0)))</f>
        <v>Industry</v>
      </c>
      <c r="B591" s="294" t="str">
        <f>IF(ISBLANK(INDEX('Policy Characteristics'!B:B,MATCH($C591,'Policy Characteristics'!$C:$C,0))),"",INDEX('Policy Characteristics'!B:B,MATCH($C591,'Policy Characteristics'!$C:$C,0)))</f>
        <v>Electrification + Hydrogen (Med &amp; High Temp)</v>
      </c>
      <c r="C591" s="293" t="str">
        <f t="shared" si="34"/>
        <v>Fraction of Med and High Temp Industrial Heat Shifted to Other Fuels</v>
      </c>
      <c r="D591" s="299" t="s">
        <v>740</v>
      </c>
      <c r="E591" s="298" t="s">
        <v>778</v>
      </c>
      <c r="F591" t="s">
        <v>741</v>
      </c>
      <c r="G591" s="298" t="s">
        <v>779</v>
      </c>
      <c r="H591" s="20">
        <v>1332</v>
      </c>
      <c r="I591" s="295" t="s">
        <v>634</v>
      </c>
      <c r="J591" s="296" t="str">
        <f>IF(ISBLANK(INDEX('Policy Characteristics'!D:D,MATCH($C591,'Policy Characteristics'!$C:$C,0))),"",INDEX('Policy Characteristics'!D:D,MATCH($C591,'Policy Characteristics'!$C:$C,0)))</f>
        <v>Electrification + Hydrogen</v>
      </c>
      <c r="K591" s="293" t="str">
        <f>IF(ISBLANK(INDEX('Policy Characteristics'!E:E,MATCH($C591,'Policy Characteristics'!$C:$C,0))),"",INDEX('Policy Characteristics'!E:E,MATCH($C591,'Policy Characteristics'!$C:$C,0)))</f>
        <v>indst med and high temp fuel type shifting</v>
      </c>
      <c r="L591" s="237">
        <f>IF(ISBLANK(INDEX('Policy Characteristics'!F:F,MATCH($C591,'Policy Characteristics'!$C:$C,0))),"",INDEX('Policy Characteristics'!F:F,MATCH($C591,'Policy Characteristics'!$C:$C,0)))</f>
        <v>0</v>
      </c>
      <c r="M591" s="237">
        <f>IF(ISBLANK(INDEX('Policy Characteristics'!G:G,MATCH($C591,'Policy Characteristics'!$C:$C,0))),"",INDEX('Policy Characteristics'!G:G,MATCH($C591,'Policy Characteristics'!$C:$C,0)))</f>
        <v>1</v>
      </c>
      <c r="N591" s="237">
        <f>IF(ISBLANK(INDEX('Policy Characteristics'!H:H,MATCH($C591,'Policy Characteristics'!$C:$C,0))),"",INDEX('Policy Characteristics'!H:H,MATCH($C591,'Policy Characteristics'!$C:$C,0)))</f>
        <v>0.01</v>
      </c>
      <c r="O591" s="293" t="str">
        <f>IF(ISBLANK(INDEX('Policy Characteristics'!I:I,MATCH($C591,'Policy Characteristics'!$C:$C,0))),"",INDEX('Policy Characteristics'!I:I,MATCH($C591,'Policy Characteristics'!$C:$C,0)))</f>
        <v>% of fuel shifted</v>
      </c>
      <c r="P591" s="293"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1" s="293" t="str">
        <f>IF(ISBLANK(INDEX('Policy Characteristics'!K:K,MATCH($C591,'Policy Characteristics'!$C:$C,0))),"",INDEX('Policy Characteristics'!K:K,MATCH($C591,'Policy Characteristics'!$C:$C,0)))</f>
        <v>industry-ag-main.html#fuel-switching</v>
      </c>
      <c r="R591" s="293" t="str">
        <f>IF(ISBLANK(INDEX('Policy Characteristics'!L:L,MATCH($C591,'Policy Characteristics'!$C:$C,0))),"",INDEX('Policy Characteristics'!L:L,MATCH($C591,'Policy Characteristics'!$C:$C,0)))</f>
        <v>industry-elec-and-hydrogen.html</v>
      </c>
    </row>
    <row r="592" spans="1:18" x14ac:dyDescent="0.25">
      <c r="A592" s="293" t="str">
        <f>IF(ISBLANK(INDEX('Policy Characteristics'!A:A,MATCH($C592,'Policy Characteristics'!$C:$C,0))),"",INDEX('Policy Characteristics'!A:A,MATCH($C592,'Policy Characteristics'!$C:$C,0)))</f>
        <v>Industry</v>
      </c>
      <c r="B592" s="294" t="str">
        <f>IF(ISBLANK(INDEX('Policy Characteristics'!B:B,MATCH($C592,'Policy Characteristics'!$C:$C,0))),"",INDEX('Policy Characteristics'!B:B,MATCH($C592,'Policy Characteristics'!$C:$C,0)))</f>
        <v>Electrification + Hydrogen (Med &amp; High Temp)</v>
      </c>
      <c r="C592" s="293" t="str">
        <f t="shared" si="34"/>
        <v>Fraction of Med and High Temp Industrial Heat Shifted to Other Fuels</v>
      </c>
      <c r="D592" s="299" t="s">
        <v>740</v>
      </c>
      <c r="E592" s="298" t="s">
        <v>780</v>
      </c>
      <c r="F592" t="s">
        <v>741</v>
      </c>
      <c r="G592" s="298" t="s">
        <v>781</v>
      </c>
      <c r="H592" s="20">
        <v>1333</v>
      </c>
      <c r="I592" s="295" t="s">
        <v>634</v>
      </c>
      <c r="J592" s="296" t="str">
        <f>IF(ISBLANK(INDEX('Policy Characteristics'!D:D,MATCH($C592,'Policy Characteristics'!$C:$C,0))),"",INDEX('Policy Characteristics'!D:D,MATCH($C592,'Policy Characteristics'!$C:$C,0)))</f>
        <v>Electrification + Hydrogen</v>
      </c>
      <c r="K592" s="293" t="str">
        <f>IF(ISBLANK(INDEX('Policy Characteristics'!E:E,MATCH($C592,'Policy Characteristics'!$C:$C,0))),"",INDEX('Policy Characteristics'!E:E,MATCH($C592,'Policy Characteristics'!$C:$C,0)))</f>
        <v>indst med and high temp fuel type shifting</v>
      </c>
      <c r="L592" s="237">
        <f>IF(ISBLANK(INDEX('Policy Characteristics'!F:F,MATCH($C592,'Policy Characteristics'!$C:$C,0))),"",INDEX('Policy Characteristics'!F:F,MATCH($C592,'Policy Characteristics'!$C:$C,0)))</f>
        <v>0</v>
      </c>
      <c r="M592" s="237">
        <f>IF(ISBLANK(INDEX('Policy Characteristics'!G:G,MATCH($C592,'Policy Characteristics'!$C:$C,0))),"",INDEX('Policy Characteristics'!G:G,MATCH($C592,'Policy Characteristics'!$C:$C,0)))</f>
        <v>1</v>
      </c>
      <c r="N592" s="237">
        <f>IF(ISBLANK(INDEX('Policy Characteristics'!H:H,MATCH($C592,'Policy Characteristics'!$C:$C,0))),"",INDEX('Policy Characteristics'!H:H,MATCH($C592,'Policy Characteristics'!$C:$C,0)))</f>
        <v>0.01</v>
      </c>
      <c r="O592" s="293" t="str">
        <f>IF(ISBLANK(INDEX('Policy Characteristics'!I:I,MATCH($C592,'Policy Characteristics'!$C:$C,0))),"",INDEX('Policy Characteristics'!I:I,MATCH($C592,'Policy Characteristics'!$C:$C,0)))</f>
        <v>% of fuel shifted</v>
      </c>
      <c r="P592" s="293"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2" s="293" t="str">
        <f>IF(ISBLANK(INDEX('Policy Characteristics'!K:K,MATCH($C592,'Policy Characteristics'!$C:$C,0))),"",INDEX('Policy Characteristics'!K:K,MATCH($C592,'Policy Characteristics'!$C:$C,0)))</f>
        <v>industry-ag-main.html#fuel-switching</v>
      </c>
      <c r="R592" s="293" t="str">
        <f>IF(ISBLANK(INDEX('Policy Characteristics'!L:L,MATCH($C592,'Policy Characteristics'!$C:$C,0))),"",INDEX('Policy Characteristics'!L:L,MATCH($C592,'Policy Characteristics'!$C:$C,0)))</f>
        <v>industry-elec-and-hydrogen.html</v>
      </c>
    </row>
    <row r="593" spans="1:18" x14ac:dyDescent="0.25">
      <c r="A593" s="293" t="str">
        <f>IF(ISBLANK(INDEX('Policy Characteristics'!A:A,MATCH($C593,'Policy Characteristics'!$C:$C,0))),"",INDEX('Policy Characteristics'!A:A,MATCH($C593,'Policy Characteristics'!$C:$C,0)))</f>
        <v>Industry</v>
      </c>
      <c r="B593" s="294" t="str">
        <f>IF(ISBLANK(INDEX('Policy Characteristics'!B:B,MATCH($C593,'Policy Characteristics'!$C:$C,0))),"",INDEX('Policy Characteristics'!B:B,MATCH($C593,'Policy Characteristics'!$C:$C,0)))</f>
        <v>Electrification + Hydrogen (Med &amp; High Temp)</v>
      </c>
      <c r="C593" s="293" t="str">
        <f t="shared" si="34"/>
        <v>Fraction of Med and High Temp Industrial Heat Shifted to Other Fuels</v>
      </c>
      <c r="D593" s="299" t="s">
        <v>740</v>
      </c>
      <c r="E593" s="298" t="s">
        <v>782</v>
      </c>
      <c r="F593" t="s">
        <v>741</v>
      </c>
      <c r="G593" s="298" t="s">
        <v>783</v>
      </c>
      <c r="H593" s="20">
        <v>1334</v>
      </c>
      <c r="I593" s="295" t="s">
        <v>634</v>
      </c>
      <c r="J593" s="296" t="str">
        <f>IF(ISBLANK(INDEX('Policy Characteristics'!D:D,MATCH($C593,'Policy Characteristics'!$C:$C,0))),"",INDEX('Policy Characteristics'!D:D,MATCH($C593,'Policy Characteristics'!$C:$C,0)))</f>
        <v>Electrification + Hydrogen</v>
      </c>
      <c r="K593" s="293" t="str">
        <f>IF(ISBLANK(INDEX('Policy Characteristics'!E:E,MATCH($C593,'Policy Characteristics'!$C:$C,0))),"",INDEX('Policy Characteristics'!E:E,MATCH($C593,'Policy Characteristics'!$C:$C,0)))</f>
        <v>indst med and high temp fuel type shifting</v>
      </c>
      <c r="L593" s="237">
        <f>IF(ISBLANK(INDEX('Policy Characteristics'!F:F,MATCH($C593,'Policy Characteristics'!$C:$C,0))),"",INDEX('Policy Characteristics'!F:F,MATCH($C593,'Policy Characteristics'!$C:$C,0)))</f>
        <v>0</v>
      </c>
      <c r="M593" s="237">
        <f>IF(ISBLANK(INDEX('Policy Characteristics'!G:G,MATCH($C593,'Policy Characteristics'!$C:$C,0))),"",INDEX('Policy Characteristics'!G:G,MATCH($C593,'Policy Characteristics'!$C:$C,0)))</f>
        <v>1</v>
      </c>
      <c r="N593" s="237">
        <f>IF(ISBLANK(INDEX('Policy Characteristics'!H:H,MATCH($C593,'Policy Characteristics'!$C:$C,0))),"",INDEX('Policy Characteristics'!H:H,MATCH($C593,'Policy Characteristics'!$C:$C,0)))</f>
        <v>0.01</v>
      </c>
      <c r="O593" s="293" t="str">
        <f>IF(ISBLANK(INDEX('Policy Characteristics'!I:I,MATCH($C593,'Policy Characteristics'!$C:$C,0))),"",INDEX('Policy Characteristics'!I:I,MATCH($C593,'Policy Characteristics'!$C:$C,0)))</f>
        <v>% of fuel shifted</v>
      </c>
      <c r="P593" s="293"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3" s="293" t="str">
        <f>IF(ISBLANK(INDEX('Policy Characteristics'!K:K,MATCH($C593,'Policy Characteristics'!$C:$C,0))),"",INDEX('Policy Characteristics'!K:K,MATCH($C593,'Policy Characteristics'!$C:$C,0)))</f>
        <v>industry-ag-main.html#fuel-switching</v>
      </c>
      <c r="R593" s="293" t="str">
        <f>IF(ISBLANK(INDEX('Policy Characteristics'!L:L,MATCH($C593,'Policy Characteristics'!$C:$C,0))),"",INDEX('Policy Characteristics'!L:L,MATCH($C593,'Policy Characteristics'!$C:$C,0)))</f>
        <v>industry-elec-and-hydrogen.html</v>
      </c>
    </row>
    <row r="594" spans="1:18" x14ac:dyDescent="0.25">
      <c r="A594" s="293" t="str">
        <f>IF(ISBLANK(INDEX('Policy Characteristics'!A:A,MATCH($C594,'Policy Characteristics'!$C:$C,0))),"",INDEX('Policy Characteristics'!A:A,MATCH($C594,'Policy Characteristics'!$C:$C,0)))</f>
        <v>Industry</v>
      </c>
      <c r="B594" s="294" t="str">
        <f>IF(ISBLANK(INDEX('Policy Characteristics'!B:B,MATCH($C594,'Policy Characteristics'!$C:$C,0))),"",INDEX('Policy Characteristics'!B:B,MATCH($C594,'Policy Characteristics'!$C:$C,0)))</f>
        <v>Electrification + Hydrogen (Med &amp; High Temp)</v>
      </c>
      <c r="C594" s="293" t="str">
        <f t="shared" si="34"/>
        <v>Fraction of Med and High Temp Industrial Heat Shifted to Other Fuels</v>
      </c>
      <c r="D594" s="299" t="s">
        <v>740</v>
      </c>
      <c r="E594" s="298" t="s">
        <v>784</v>
      </c>
      <c r="F594" t="s">
        <v>741</v>
      </c>
      <c r="G594" s="298" t="s">
        <v>785</v>
      </c>
      <c r="H594" s="20">
        <v>1335</v>
      </c>
      <c r="I594" s="295" t="s">
        <v>634</v>
      </c>
      <c r="J594" s="296" t="str">
        <f>IF(ISBLANK(INDEX('Policy Characteristics'!D:D,MATCH($C594,'Policy Characteristics'!$C:$C,0))),"",INDEX('Policy Characteristics'!D:D,MATCH($C594,'Policy Characteristics'!$C:$C,0)))</f>
        <v>Electrification + Hydrogen</v>
      </c>
      <c r="K594" s="293" t="str">
        <f>IF(ISBLANK(INDEX('Policy Characteristics'!E:E,MATCH($C594,'Policy Characteristics'!$C:$C,0))),"",INDEX('Policy Characteristics'!E:E,MATCH($C594,'Policy Characteristics'!$C:$C,0)))</f>
        <v>indst med and high temp fuel type shifting</v>
      </c>
      <c r="L594" s="237">
        <f>IF(ISBLANK(INDEX('Policy Characteristics'!F:F,MATCH($C594,'Policy Characteristics'!$C:$C,0))),"",INDEX('Policy Characteristics'!F:F,MATCH($C594,'Policy Characteristics'!$C:$C,0)))</f>
        <v>0</v>
      </c>
      <c r="M594" s="237">
        <f>IF(ISBLANK(INDEX('Policy Characteristics'!G:G,MATCH($C594,'Policy Characteristics'!$C:$C,0))),"",INDEX('Policy Characteristics'!G:G,MATCH($C594,'Policy Characteristics'!$C:$C,0)))</f>
        <v>1</v>
      </c>
      <c r="N594" s="237">
        <f>IF(ISBLANK(INDEX('Policy Characteristics'!H:H,MATCH($C594,'Policy Characteristics'!$C:$C,0))),"",INDEX('Policy Characteristics'!H:H,MATCH($C594,'Policy Characteristics'!$C:$C,0)))</f>
        <v>0.01</v>
      </c>
      <c r="O594" s="293" t="str">
        <f>IF(ISBLANK(INDEX('Policy Characteristics'!I:I,MATCH($C594,'Policy Characteristics'!$C:$C,0))),"",INDEX('Policy Characteristics'!I:I,MATCH($C594,'Policy Characteristics'!$C:$C,0)))</f>
        <v>% of fuel shifted</v>
      </c>
      <c r="P594" s="293"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4" s="293" t="str">
        <f>IF(ISBLANK(INDEX('Policy Characteristics'!K:K,MATCH($C594,'Policy Characteristics'!$C:$C,0))),"",INDEX('Policy Characteristics'!K:K,MATCH($C594,'Policy Characteristics'!$C:$C,0)))</f>
        <v>industry-ag-main.html#fuel-switching</v>
      </c>
      <c r="R594" s="293" t="str">
        <f>IF(ISBLANK(INDEX('Policy Characteristics'!L:L,MATCH($C594,'Policy Characteristics'!$C:$C,0))),"",INDEX('Policy Characteristics'!L:L,MATCH($C594,'Policy Characteristics'!$C:$C,0)))</f>
        <v>industry-elec-and-hydrogen.html</v>
      </c>
    </row>
    <row r="595" spans="1:18" x14ac:dyDescent="0.25">
      <c r="A595" s="293" t="str">
        <f>IF(ISBLANK(INDEX('Policy Characteristics'!A:A,MATCH($C595,'Policy Characteristics'!$C:$C,0))),"",INDEX('Policy Characteristics'!A:A,MATCH($C595,'Policy Characteristics'!$C:$C,0)))</f>
        <v>Industry</v>
      </c>
      <c r="B595" s="294" t="str">
        <f>IF(ISBLANK(INDEX('Policy Characteristics'!B:B,MATCH($C595,'Policy Characteristics'!$C:$C,0))),"",INDEX('Policy Characteristics'!B:B,MATCH($C595,'Policy Characteristics'!$C:$C,0)))</f>
        <v>Electrification + Hydrogen (Med &amp; High Temp)</v>
      </c>
      <c r="C595" s="293" t="str">
        <f t="shared" si="34"/>
        <v>Fraction of Med and High Temp Industrial Heat Shifted to Other Fuels</v>
      </c>
      <c r="D595" s="299" t="s">
        <v>740</v>
      </c>
      <c r="E595" s="298" t="s">
        <v>786</v>
      </c>
      <c r="F595" t="s">
        <v>741</v>
      </c>
      <c r="G595" s="298" t="s">
        <v>787</v>
      </c>
      <c r="H595" s="20">
        <v>1336</v>
      </c>
      <c r="I595" s="295" t="s">
        <v>634</v>
      </c>
      <c r="J595" s="296" t="str">
        <f>IF(ISBLANK(INDEX('Policy Characteristics'!D:D,MATCH($C595,'Policy Characteristics'!$C:$C,0))),"",INDEX('Policy Characteristics'!D:D,MATCH($C595,'Policy Characteristics'!$C:$C,0)))</f>
        <v>Electrification + Hydrogen</v>
      </c>
      <c r="K595" s="293" t="str">
        <f>IF(ISBLANK(INDEX('Policy Characteristics'!E:E,MATCH($C595,'Policy Characteristics'!$C:$C,0))),"",INDEX('Policy Characteristics'!E:E,MATCH($C595,'Policy Characteristics'!$C:$C,0)))</f>
        <v>indst med and high temp fuel type shifting</v>
      </c>
      <c r="L595" s="237">
        <f>IF(ISBLANK(INDEX('Policy Characteristics'!F:F,MATCH($C595,'Policy Characteristics'!$C:$C,0))),"",INDEX('Policy Characteristics'!F:F,MATCH($C595,'Policy Characteristics'!$C:$C,0)))</f>
        <v>0</v>
      </c>
      <c r="M595" s="237">
        <f>IF(ISBLANK(INDEX('Policy Characteristics'!G:G,MATCH($C595,'Policy Characteristics'!$C:$C,0))),"",INDEX('Policy Characteristics'!G:G,MATCH($C595,'Policy Characteristics'!$C:$C,0)))</f>
        <v>1</v>
      </c>
      <c r="N595" s="237">
        <f>IF(ISBLANK(INDEX('Policy Characteristics'!H:H,MATCH($C595,'Policy Characteristics'!$C:$C,0))),"",INDEX('Policy Characteristics'!H:H,MATCH($C595,'Policy Characteristics'!$C:$C,0)))</f>
        <v>0.01</v>
      </c>
      <c r="O595" s="293" t="str">
        <f>IF(ISBLANK(INDEX('Policy Characteristics'!I:I,MATCH($C595,'Policy Characteristics'!$C:$C,0))),"",INDEX('Policy Characteristics'!I:I,MATCH($C595,'Policy Characteristics'!$C:$C,0)))</f>
        <v>% of fuel shifted</v>
      </c>
      <c r="P595" s="293"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5" s="293" t="str">
        <f>IF(ISBLANK(INDEX('Policy Characteristics'!K:K,MATCH($C595,'Policy Characteristics'!$C:$C,0))),"",INDEX('Policy Characteristics'!K:K,MATCH($C595,'Policy Characteristics'!$C:$C,0)))</f>
        <v>industry-ag-main.html#fuel-switching</v>
      </c>
      <c r="R595" s="293" t="str">
        <f>IF(ISBLANK(INDEX('Policy Characteristics'!L:L,MATCH($C595,'Policy Characteristics'!$C:$C,0))),"",INDEX('Policy Characteristics'!L:L,MATCH($C595,'Policy Characteristics'!$C:$C,0)))</f>
        <v>industry-elec-and-hydrogen.html</v>
      </c>
    </row>
    <row r="596" spans="1:18" x14ac:dyDescent="0.25">
      <c r="A596" s="293" t="str">
        <f>IF(ISBLANK(INDEX('Policy Characteristics'!A:A,MATCH($C596,'Policy Characteristics'!$C:$C,0))),"",INDEX('Policy Characteristics'!A:A,MATCH($C596,'Policy Characteristics'!$C:$C,0)))</f>
        <v>Industry</v>
      </c>
      <c r="B596" s="294" t="str">
        <f>IF(ISBLANK(INDEX('Policy Characteristics'!B:B,MATCH($C596,'Policy Characteristics'!$C:$C,0))),"",INDEX('Policy Characteristics'!B:B,MATCH($C596,'Policy Characteristics'!$C:$C,0)))</f>
        <v>Electrification + Hydrogen (Med &amp; High Temp)</v>
      </c>
      <c r="C596" s="293" t="str">
        <f t="shared" si="34"/>
        <v>Fraction of Med and High Temp Industrial Heat Shifted to Other Fuels</v>
      </c>
      <c r="D596" s="299" t="s">
        <v>740</v>
      </c>
      <c r="E596" s="298" t="s">
        <v>788</v>
      </c>
      <c r="F596" t="s">
        <v>741</v>
      </c>
      <c r="G596" s="298" t="s">
        <v>789</v>
      </c>
      <c r="H596" s="20">
        <v>1337</v>
      </c>
      <c r="I596" s="295" t="s">
        <v>624</v>
      </c>
      <c r="J596" s="296" t="str">
        <f>IF(ISBLANK(INDEX('Policy Characteristics'!D:D,MATCH($C596,'Policy Characteristics'!$C:$C,0))),"",INDEX('Policy Characteristics'!D:D,MATCH($C596,'Policy Characteristics'!$C:$C,0)))</f>
        <v>Electrification + Hydrogen</v>
      </c>
      <c r="K596" s="293" t="str">
        <f>IF(ISBLANK(INDEX('Policy Characteristics'!E:E,MATCH($C596,'Policy Characteristics'!$C:$C,0))),"",INDEX('Policy Characteristics'!E:E,MATCH($C596,'Policy Characteristics'!$C:$C,0)))</f>
        <v>indst med and high temp fuel type shifting</v>
      </c>
      <c r="L596" s="237">
        <f>IF(ISBLANK(INDEX('Policy Characteristics'!F:F,MATCH($C596,'Policy Characteristics'!$C:$C,0))),"",INDEX('Policy Characteristics'!F:F,MATCH($C596,'Policy Characteristics'!$C:$C,0)))</f>
        <v>0</v>
      </c>
      <c r="M596" s="237">
        <f>IF(ISBLANK(INDEX('Policy Characteristics'!G:G,MATCH($C596,'Policy Characteristics'!$C:$C,0))),"",INDEX('Policy Characteristics'!G:G,MATCH($C596,'Policy Characteristics'!$C:$C,0)))</f>
        <v>1</v>
      </c>
      <c r="N596" s="237">
        <f>IF(ISBLANK(INDEX('Policy Characteristics'!H:H,MATCH($C596,'Policy Characteristics'!$C:$C,0))),"",INDEX('Policy Characteristics'!H:H,MATCH($C596,'Policy Characteristics'!$C:$C,0)))</f>
        <v>0.01</v>
      </c>
      <c r="O596" s="293" t="str">
        <f>IF(ISBLANK(INDEX('Policy Characteristics'!I:I,MATCH($C596,'Policy Characteristics'!$C:$C,0))),"",INDEX('Policy Characteristics'!I:I,MATCH($C596,'Policy Characteristics'!$C:$C,0)))</f>
        <v>% of fuel shifted</v>
      </c>
      <c r="P596" s="293"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6" s="293" t="str">
        <f>IF(ISBLANK(INDEX('Policy Characteristics'!K:K,MATCH($C596,'Policy Characteristics'!$C:$C,0))),"",INDEX('Policy Characteristics'!K:K,MATCH($C596,'Policy Characteristics'!$C:$C,0)))</f>
        <v>industry-ag-main.html#fuel-switching</v>
      </c>
      <c r="R596" s="293" t="str">
        <f>IF(ISBLANK(INDEX('Policy Characteristics'!L:L,MATCH($C596,'Policy Characteristics'!$C:$C,0))),"",INDEX('Policy Characteristics'!L:L,MATCH($C596,'Policy Characteristics'!$C:$C,0)))</f>
        <v>industry-elec-and-hydrogen.html</v>
      </c>
    </row>
    <row r="597" spans="1:18" x14ac:dyDescent="0.25">
      <c r="A597" s="293" t="str">
        <f>IF(ISBLANK(INDEX('Policy Characteristics'!A:A,MATCH($C597,'Policy Characteristics'!$C:$C,0))),"",INDEX('Policy Characteristics'!A:A,MATCH($C597,'Policy Characteristics'!$C:$C,0)))</f>
        <v>Industry</v>
      </c>
      <c r="B597" s="294" t="str">
        <f>IF(ISBLANK(INDEX('Policy Characteristics'!B:B,MATCH($C597,'Policy Characteristics'!$C:$C,0))),"",INDEX('Policy Characteristics'!B:B,MATCH($C597,'Policy Characteristics'!$C:$C,0)))</f>
        <v>Electrification + Hydrogen (Med &amp; High Temp)</v>
      </c>
      <c r="C597" s="293" t="str">
        <f t="shared" si="34"/>
        <v>Fraction of Med and High Temp Industrial Heat Shifted to Other Fuels</v>
      </c>
      <c r="D597" s="299" t="s">
        <v>742</v>
      </c>
      <c r="E597" s="298" t="s">
        <v>770</v>
      </c>
      <c r="F597" t="s">
        <v>743</v>
      </c>
      <c r="G597" s="298" t="s">
        <v>771</v>
      </c>
      <c r="H597" s="20">
        <v>1338</v>
      </c>
      <c r="I597" s="295" t="s">
        <v>624</v>
      </c>
      <c r="J597" s="296" t="str">
        <f>IF(ISBLANK(INDEX('Policy Characteristics'!D:D,MATCH($C597,'Policy Characteristics'!$C:$C,0))),"",INDEX('Policy Characteristics'!D:D,MATCH($C597,'Policy Characteristics'!$C:$C,0)))</f>
        <v>Electrification + Hydrogen</v>
      </c>
      <c r="K597" s="293" t="str">
        <f>IF(ISBLANK(INDEX('Policy Characteristics'!E:E,MATCH($C597,'Policy Characteristics'!$C:$C,0))),"",INDEX('Policy Characteristics'!E:E,MATCH($C597,'Policy Characteristics'!$C:$C,0)))</f>
        <v>indst med and high temp fuel type shifting</v>
      </c>
      <c r="L597" s="237">
        <f>IF(ISBLANK(INDEX('Policy Characteristics'!F:F,MATCH($C597,'Policy Characteristics'!$C:$C,0))),"",INDEX('Policy Characteristics'!F:F,MATCH($C597,'Policy Characteristics'!$C:$C,0)))</f>
        <v>0</v>
      </c>
      <c r="M597" s="237">
        <f>IF(ISBLANK(INDEX('Policy Characteristics'!G:G,MATCH($C597,'Policy Characteristics'!$C:$C,0))),"",INDEX('Policy Characteristics'!G:G,MATCH($C597,'Policy Characteristics'!$C:$C,0)))</f>
        <v>1</v>
      </c>
      <c r="N597" s="237">
        <f>IF(ISBLANK(INDEX('Policy Characteristics'!H:H,MATCH($C597,'Policy Characteristics'!$C:$C,0))),"",INDEX('Policy Characteristics'!H:H,MATCH($C597,'Policy Characteristics'!$C:$C,0)))</f>
        <v>0.01</v>
      </c>
      <c r="O597" s="293" t="str">
        <f>IF(ISBLANK(INDEX('Policy Characteristics'!I:I,MATCH($C597,'Policy Characteristics'!$C:$C,0))),"",INDEX('Policy Characteristics'!I:I,MATCH($C597,'Policy Characteristics'!$C:$C,0)))</f>
        <v>% of fuel shifted</v>
      </c>
      <c r="P597" s="293"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7" s="293" t="str">
        <f>IF(ISBLANK(INDEX('Policy Characteristics'!K:K,MATCH($C597,'Policy Characteristics'!$C:$C,0))),"",INDEX('Policy Characteristics'!K:K,MATCH($C597,'Policy Characteristics'!$C:$C,0)))</f>
        <v>industry-ag-main.html#fuel-switching</v>
      </c>
      <c r="R597" s="293" t="str">
        <f>IF(ISBLANK(INDEX('Policy Characteristics'!L:L,MATCH($C597,'Policy Characteristics'!$C:$C,0))),"",INDEX('Policy Characteristics'!L:L,MATCH($C597,'Policy Characteristics'!$C:$C,0)))</f>
        <v>industry-elec-and-hydrogen.html</v>
      </c>
    </row>
    <row r="598" spans="1:18" x14ac:dyDescent="0.25">
      <c r="A598" s="293" t="str">
        <f>IF(ISBLANK(INDEX('Policy Characteristics'!A:A,MATCH($C598,'Policy Characteristics'!$C:$C,0))),"",INDEX('Policy Characteristics'!A:A,MATCH($C598,'Policy Characteristics'!$C:$C,0)))</f>
        <v>Industry</v>
      </c>
      <c r="B598" s="294" t="str">
        <f>IF(ISBLANK(INDEX('Policy Characteristics'!B:B,MATCH($C598,'Policy Characteristics'!$C:$C,0))),"",INDEX('Policy Characteristics'!B:B,MATCH($C598,'Policy Characteristics'!$C:$C,0)))</f>
        <v>Electrification + Hydrogen (Med &amp; High Temp)</v>
      </c>
      <c r="C598" s="293" t="str">
        <f t="shared" si="34"/>
        <v>Fraction of Med and High Temp Industrial Heat Shifted to Other Fuels</v>
      </c>
      <c r="D598" s="299" t="s">
        <v>742</v>
      </c>
      <c r="E598" s="298" t="s">
        <v>772</v>
      </c>
      <c r="F598" t="s">
        <v>743</v>
      </c>
      <c r="G598" s="298" t="s">
        <v>773</v>
      </c>
      <c r="H598" s="20">
        <v>1339</v>
      </c>
      <c r="I598" s="295" t="s">
        <v>634</v>
      </c>
      <c r="J598" s="296" t="str">
        <f>IF(ISBLANK(INDEX('Policy Characteristics'!D:D,MATCH($C598,'Policy Characteristics'!$C:$C,0))),"",INDEX('Policy Characteristics'!D:D,MATCH($C598,'Policy Characteristics'!$C:$C,0)))</f>
        <v>Electrification + Hydrogen</v>
      </c>
      <c r="K598" s="293" t="str">
        <f>IF(ISBLANK(INDEX('Policy Characteristics'!E:E,MATCH($C598,'Policy Characteristics'!$C:$C,0))),"",INDEX('Policy Characteristics'!E:E,MATCH($C598,'Policy Characteristics'!$C:$C,0)))</f>
        <v>indst med and high temp fuel type shifting</v>
      </c>
      <c r="L598" s="237">
        <f>IF(ISBLANK(INDEX('Policy Characteristics'!F:F,MATCH($C598,'Policy Characteristics'!$C:$C,0))),"",INDEX('Policy Characteristics'!F:F,MATCH($C598,'Policy Characteristics'!$C:$C,0)))</f>
        <v>0</v>
      </c>
      <c r="M598" s="237">
        <f>IF(ISBLANK(INDEX('Policy Characteristics'!G:G,MATCH($C598,'Policy Characteristics'!$C:$C,0))),"",INDEX('Policy Characteristics'!G:G,MATCH($C598,'Policy Characteristics'!$C:$C,0)))</f>
        <v>1</v>
      </c>
      <c r="N598" s="237">
        <f>IF(ISBLANK(INDEX('Policy Characteristics'!H:H,MATCH($C598,'Policy Characteristics'!$C:$C,0))),"",INDEX('Policy Characteristics'!H:H,MATCH($C598,'Policy Characteristics'!$C:$C,0)))</f>
        <v>0.01</v>
      </c>
      <c r="O598" s="293" t="str">
        <f>IF(ISBLANK(INDEX('Policy Characteristics'!I:I,MATCH($C598,'Policy Characteristics'!$C:$C,0))),"",INDEX('Policy Characteristics'!I:I,MATCH($C598,'Policy Characteristics'!$C:$C,0)))</f>
        <v>% of fuel shifted</v>
      </c>
      <c r="P598" s="293"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8" s="293" t="str">
        <f>IF(ISBLANK(INDEX('Policy Characteristics'!K:K,MATCH($C598,'Policy Characteristics'!$C:$C,0))),"",INDEX('Policy Characteristics'!K:K,MATCH($C598,'Policy Characteristics'!$C:$C,0)))</f>
        <v>industry-ag-main.html#fuel-switching</v>
      </c>
      <c r="R598" s="293" t="str">
        <f>IF(ISBLANK(INDEX('Policy Characteristics'!L:L,MATCH($C598,'Policy Characteristics'!$C:$C,0))),"",INDEX('Policy Characteristics'!L:L,MATCH($C598,'Policy Characteristics'!$C:$C,0)))</f>
        <v>industry-elec-and-hydrogen.html</v>
      </c>
    </row>
    <row r="599" spans="1:18" x14ac:dyDescent="0.25">
      <c r="A599" s="293" t="str">
        <f>IF(ISBLANK(INDEX('Policy Characteristics'!A:A,MATCH($C599,'Policy Characteristics'!$C:$C,0))),"",INDEX('Policy Characteristics'!A:A,MATCH($C599,'Policy Characteristics'!$C:$C,0)))</f>
        <v>Industry</v>
      </c>
      <c r="B599" s="294" t="str">
        <f>IF(ISBLANK(INDEX('Policy Characteristics'!B:B,MATCH($C599,'Policy Characteristics'!$C:$C,0))),"",INDEX('Policy Characteristics'!B:B,MATCH($C599,'Policy Characteristics'!$C:$C,0)))</f>
        <v>Electrification + Hydrogen (Med &amp; High Temp)</v>
      </c>
      <c r="C599" s="293" t="str">
        <f t="shared" si="34"/>
        <v>Fraction of Med and High Temp Industrial Heat Shifted to Other Fuels</v>
      </c>
      <c r="D599" s="299" t="s">
        <v>742</v>
      </c>
      <c r="E599" s="298" t="s">
        <v>774</v>
      </c>
      <c r="F599" t="s">
        <v>743</v>
      </c>
      <c r="G599" s="298" t="s">
        <v>775</v>
      </c>
      <c r="H599" s="20">
        <v>1340</v>
      </c>
      <c r="I599" s="295" t="s">
        <v>634</v>
      </c>
      <c r="J599" s="296" t="str">
        <f>IF(ISBLANK(INDEX('Policy Characteristics'!D:D,MATCH($C599,'Policy Characteristics'!$C:$C,0))),"",INDEX('Policy Characteristics'!D:D,MATCH($C599,'Policy Characteristics'!$C:$C,0)))</f>
        <v>Electrification + Hydrogen</v>
      </c>
      <c r="K599" s="293" t="str">
        <f>IF(ISBLANK(INDEX('Policy Characteristics'!E:E,MATCH($C599,'Policy Characteristics'!$C:$C,0))),"",INDEX('Policy Characteristics'!E:E,MATCH($C599,'Policy Characteristics'!$C:$C,0)))</f>
        <v>indst med and high temp fuel type shifting</v>
      </c>
      <c r="L599" s="237">
        <f>IF(ISBLANK(INDEX('Policy Characteristics'!F:F,MATCH($C599,'Policy Characteristics'!$C:$C,0))),"",INDEX('Policy Characteristics'!F:F,MATCH($C599,'Policy Characteristics'!$C:$C,0)))</f>
        <v>0</v>
      </c>
      <c r="M599" s="237">
        <f>IF(ISBLANK(INDEX('Policy Characteristics'!G:G,MATCH($C599,'Policy Characteristics'!$C:$C,0))),"",INDEX('Policy Characteristics'!G:G,MATCH($C599,'Policy Characteristics'!$C:$C,0)))</f>
        <v>1</v>
      </c>
      <c r="N599" s="237">
        <f>IF(ISBLANK(INDEX('Policy Characteristics'!H:H,MATCH($C599,'Policy Characteristics'!$C:$C,0))),"",INDEX('Policy Characteristics'!H:H,MATCH($C599,'Policy Characteristics'!$C:$C,0)))</f>
        <v>0.01</v>
      </c>
      <c r="O599" s="293" t="str">
        <f>IF(ISBLANK(INDEX('Policy Characteristics'!I:I,MATCH($C599,'Policy Characteristics'!$C:$C,0))),"",INDEX('Policy Characteristics'!I:I,MATCH($C599,'Policy Characteristics'!$C:$C,0)))</f>
        <v>% of fuel shifted</v>
      </c>
      <c r="P599" s="293"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599" s="293" t="str">
        <f>IF(ISBLANK(INDEX('Policy Characteristics'!K:K,MATCH($C599,'Policy Characteristics'!$C:$C,0))),"",INDEX('Policy Characteristics'!K:K,MATCH($C599,'Policy Characteristics'!$C:$C,0)))</f>
        <v>industry-ag-main.html#fuel-switching</v>
      </c>
      <c r="R599" s="293" t="str">
        <f>IF(ISBLANK(INDEX('Policy Characteristics'!L:L,MATCH($C599,'Policy Characteristics'!$C:$C,0))),"",INDEX('Policy Characteristics'!L:L,MATCH($C599,'Policy Characteristics'!$C:$C,0)))</f>
        <v>industry-elec-and-hydrogen.html</v>
      </c>
    </row>
    <row r="600" spans="1:18" x14ac:dyDescent="0.25">
      <c r="A600" s="293" t="str">
        <f>IF(ISBLANK(INDEX('Policy Characteristics'!A:A,MATCH($C600,'Policy Characteristics'!$C:$C,0))),"",INDEX('Policy Characteristics'!A:A,MATCH($C600,'Policy Characteristics'!$C:$C,0)))</f>
        <v>Industry</v>
      </c>
      <c r="B600" s="294" t="str">
        <f>IF(ISBLANK(INDEX('Policy Characteristics'!B:B,MATCH($C600,'Policy Characteristics'!$C:$C,0))),"",INDEX('Policy Characteristics'!B:B,MATCH($C600,'Policy Characteristics'!$C:$C,0)))</f>
        <v>Electrification + Hydrogen (Med &amp; High Temp)</v>
      </c>
      <c r="C600" s="293" t="str">
        <f t="shared" si="34"/>
        <v>Fraction of Med and High Temp Industrial Heat Shifted to Other Fuels</v>
      </c>
      <c r="D600" s="299" t="s">
        <v>742</v>
      </c>
      <c r="E600" s="298" t="s">
        <v>776</v>
      </c>
      <c r="F600" t="s">
        <v>743</v>
      </c>
      <c r="G600" s="298" t="s">
        <v>777</v>
      </c>
      <c r="H600" s="20">
        <v>1341</v>
      </c>
      <c r="I600" s="295" t="s">
        <v>634</v>
      </c>
      <c r="J600" s="296" t="str">
        <f>IF(ISBLANK(INDEX('Policy Characteristics'!D:D,MATCH($C600,'Policy Characteristics'!$C:$C,0))),"",INDEX('Policy Characteristics'!D:D,MATCH($C600,'Policy Characteristics'!$C:$C,0)))</f>
        <v>Electrification + Hydrogen</v>
      </c>
      <c r="K600" s="293" t="str">
        <f>IF(ISBLANK(INDEX('Policy Characteristics'!E:E,MATCH($C600,'Policy Characteristics'!$C:$C,0))),"",INDEX('Policy Characteristics'!E:E,MATCH($C600,'Policy Characteristics'!$C:$C,0)))</f>
        <v>indst med and high temp fuel type shifting</v>
      </c>
      <c r="L600" s="237">
        <f>IF(ISBLANK(INDEX('Policy Characteristics'!F:F,MATCH($C600,'Policy Characteristics'!$C:$C,0))),"",INDEX('Policy Characteristics'!F:F,MATCH($C600,'Policy Characteristics'!$C:$C,0)))</f>
        <v>0</v>
      </c>
      <c r="M600" s="237">
        <f>IF(ISBLANK(INDEX('Policy Characteristics'!G:G,MATCH($C600,'Policy Characteristics'!$C:$C,0))),"",INDEX('Policy Characteristics'!G:G,MATCH($C600,'Policy Characteristics'!$C:$C,0)))</f>
        <v>1</v>
      </c>
      <c r="N600" s="237">
        <f>IF(ISBLANK(INDEX('Policy Characteristics'!H:H,MATCH($C600,'Policy Characteristics'!$C:$C,0))),"",INDEX('Policy Characteristics'!H:H,MATCH($C600,'Policy Characteristics'!$C:$C,0)))</f>
        <v>0.01</v>
      </c>
      <c r="O600" s="293" t="str">
        <f>IF(ISBLANK(INDEX('Policy Characteristics'!I:I,MATCH($C600,'Policy Characteristics'!$C:$C,0))),"",INDEX('Policy Characteristics'!I:I,MATCH($C600,'Policy Characteristics'!$C:$C,0)))</f>
        <v>% of fuel shifted</v>
      </c>
      <c r="P600" s="293"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0" s="293" t="str">
        <f>IF(ISBLANK(INDEX('Policy Characteristics'!K:K,MATCH($C600,'Policy Characteristics'!$C:$C,0))),"",INDEX('Policy Characteristics'!K:K,MATCH($C600,'Policy Characteristics'!$C:$C,0)))</f>
        <v>industry-ag-main.html#fuel-switching</v>
      </c>
      <c r="R600" s="293" t="str">
        <f>IF(ISBLANK(INDEX('Policy Characteristics'!L:L,MATCH($C600,'Policy Characteristics'!$C:$C,0))),"",INDEX('Policy Characteristics'!L:L,MATCH($C600,'Policy Characteristics'!$C:$C,0)))</f>
        <v>industry-elec-and-hydrogen.html</v>
      </c>
    </row>
    <row r="601" spans="1:18" x14ac:dyDescent="0.25">
      <c r="A601" s="293" t="str">
        <f>IF(ISBLANK(INDEX('Policy Characteristics'!A:A,MATCH($C601,'Policy Characteristics'!$C:$C,0))),"",INDEX('Policy Characteristics'!A:A,MATCH($C601,'Policy Characteristics'!$C:$C,0)))</f>
        <v>Industry</v>
      </c>
      <c r="B601" s="294" t="str">
        <f>IF(ISBLANK(INDEX('Policy Characteristics'!B:B,MATCH($C601,'Policy Characteristics'!$C:$C,0))),"",INDEX('Policy Characteristics'!B:B,MATCH($C601,'Policy Characteristics'!$C:$C,0)))</f>
        <v>Electrification + Hydrogen (Med &amp; High Temp)</v>
      </c>
      <c r="C601" s="293" t="str">
        <f t="shared" si="34"/>
        <v>Fraction of Med and High Temp Industrial Heat Shifted to Other Fuels</v>
      </c>
      <c r="D601" s="299" t="s">
        <v>742</v>
      </c>
      <c r="E601" s="298" t="s">
        <v>778</v>
      </c>
      <c r="F601" t="s">
        <v>743</v>
      </c>
      <c r="G601" s="298" t="s">
        <v>779</v>
      </c>
      <c r="H601" s="20">
        <v>1342</v>
      </c>
      <c r="I601" s="295" t="s">
        <v>634</v>
      </c>
      <c r="J601" s="296" t="str">
        <f>IF(ISBLANK(INDEX('Policy Characteristics'!D:D,MATCH($C601,'Policy Characteristics'!$C:$C,0))),"",INDEX('Policy Characteristics'!D:D,MATCH($C601,'Policy Characteristics'!$C:$C,0)))</f>
        <v>Electrification + Hydrogen</v>
      </c>
      <c r="K601" s="293" t="str">
        <f>IF(ISBLANK(INDEX('Policy Characteristics'!E:E,MATCH($C601,'Policy Characteristics'!$C:$C,0))),"",INDEX('Policy Characteristics'!E:E,MATCH($C601,'Policy Characteristics'!$C:$C,0)))</f>
        <v>indst med and high temp fuel type shifting</v>
      </c>
      <c r="L601" s="237">
        <f>IF(ISBLANK(INDEX('Policy Characteristics'!F:F,MATCH($C601,'Policy Characteristics'!$C:$C,0))),"",INDEX('Policy Characteristics'!F:F,MATCH($C601,'Policy Characteristics'!$C:$C,0)))</f>
        <v>0</v>
      </c>
      <c r="M601" s="237">
        <f>IF(ISBLANK(INDEX('Policy Characteristics'!G:G,MATCH($C601,'Policy Characteristics'!$C:$C,0))),"",INDEX('Policy Characteristics'!G:G,MATCH($C601,'Policy Characteristics'!$C:$C,0)))</f>
        <v>1</v>
      </c>
      <c r="N601" s="237">
        <f>IF(ISBLANK(INDEX('Policy Characteristics'!H:H,MATCH($C601,'Policy Characteristics'!$C:$C,0))),"",INDEX('Policy Characteristics'!H:H,MATCH($C601,'Policy Characteristics'!$C:$C,0)))</f>
        <v>0.01</v>
      </c>
      <c r="O601" s="293" t="str">
        <f>IF(ISBLANK(INDEX('Policy Characteristics'!I:I,MATCH($C601,'Policy Characteristics'!$C:$C,0))),"",INDEX('Policy Characteristics'!I:I,MATCH($C601,'Policy Characteristics'!$C:$C,0)))</f>
        <v>% of fuel shifted</v>
      </c>
      <c r="P601" s="293"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1" s="293" t="str">
        <f>IF(ISBLANK(INDEX('Policy Characteristics'!K:K,MATCH($C601,'Policy Characteristics'!$C:$C,0))),"",INDEX('Policy Characteristics'!K:K,MATCH($C601,'Policy Characteristics'!$C:$C,0)))</f>
        <v>industry-ag-main.html#fuel-switching</v>
      </c>
      <c r="R601" s="293" t="str">
        <f>IF(ISBLANK(INDEX('Policy Characteristics'!L:L,MATCH($C601,'Policy Characteristics'!$C:$C,0))),"",INDEX('Policy Characteristics'!L:L,MATCH($C601,'Policy Characteristics'!$C:$C,0)))</f>
        <v>industry-elec-and-hydrogen.html</v>
      </c>
    </row>
    <row r="602" spans="1:18" x14ac:dyDescent="0.25">
      <c r="A602" s="293" t="str">
        <f>IF(ISBLANK(INDEX('Policy Characteristics'!A:A,MATCH($C602,'Policy Characteristics'!$C:$C,0))),"",INDEX('Policy Characteristics'!A:A,MATCH($C602,'Policy Characteristics'!$C:$C,0)))</f>
        <v>Industry</v>
      </c>
      <c r="B602" s="294" t="str">
        <f>IF(ISBLANK(INDEX('Policy Characteristics'!B:B,MATCH($C602,'Policy Characteristics'!$C:$C,0))),"",INDEX('Policy Characteristics'!B:B,MATCH($C602,'Policy Characteristics'!$C:$C,0)))</f>
        <v>Electrification + Hydrogen (Med &amp; High Temp)</v>
      </c>
      <c r="C602" s="293" t="str">
        <f t="shared" si="34"/>
        <v>Fraction of Med and High Temp Industrial Heat Shifted to Other Fuels</v>
      </c>
      <c r="D602" s="299" t="s">
        <v>742</v>
      </c>
      <c r="E602" s="298" t="s">
        <v>780</v>
      </c>
      <c r="F602" t="s">
        <v>743</v>
      </c>
      <c r="G602" s="298" t="s">
        <v>781</v>
      </c>
      <c r="H602" s="20">
        <v>1343</v>
      </c>
      <c r="I602" s="295" t="s">
        <v>634</v>
      </c>
      <c r="J602" s="296" t="str">
        <f>IF(ISBLANK(INDEX('Policy Characteristics'!D:D,MATCH($C602,'Policy Characteristics'!$C:$C,0))),"",INDEX('Policy Characteristics'!D:D,MATCH($C602,'Policy Characteristics'!$C:$C,0)))</f>
        <v>Electrification + Hydrogen</v>
      </c>
      <c r="K602" s="293" t="str">
        <f>IF(ISBLANK(INDEX('Policy Characteristics'!E:E,MATCH($C602,'Policy Characteristics'!$C:$C,0))),"",INDEX('Policy Characteristics'!E:E,MATCH($C602,'Policy Characteristics'!$C:$C,0)))</f>
        <v>indst med and high temp fuel type shifting</v>
      </c>
      <c r="L602" s="237">
        <f>IF(ISBLANK(INDEX('Policy Characteristics'!F:F,MATCH($C602,'Policy Characteristics'!$C:$C,0))),"",INDEX('Policy Characteristics'!F:F,MATCH($C602,'Policy Characteristics'!$C:$C,0)))</f>
        <v>0</v>
      </c>
      <c r="M602" s="237">
        <f>IF(ISBLANK(INDEX('Policy Characteristics'!G:G,MATCH($C602,'Policy Characteristics'!$C:$C,0))),"",INDEX('Policy Characteristics'!G:G,MATCH($C602,'Policy Characteristics'!$C:$C,0)))</f>
        <v>1</v>
      </c>
      <c r="N602" s="237">
        <f>IF(ISBLANK(INDEX('Policy Characteristics'!H:H,MATCH($C602,'Policy Characteristics'!$C:$C,0))),"",INDEX('Policy Characteristics'!H:H,MATCH($C602,'Policy Characteristics'!$C:$C,0)))</f>
        <v>0.01</v>
      </c>
      <c r="O602" s="293" t="str">
        <f>IF(ISBLANK(INDEX('Policy Characteristics'!I:I,MATCH($C602,'Policy Characteristics'!$C:$C,0))),"",INDEX('Policy Characteristics'!I:I,MATCH($C602,'Policy Characteristics'!$C:$C,0)))</f>
        <v>% of fuel shifted</v>
      </c>
      <c r="P602" s="293"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2" s="293" t="str">
        <f>IF(ISBLANK(INDEX('Policy Characteristics'!K:K,MATCH($C602,'Policy Characteristics'!$C:$C,0))),"",INDEX('Policy Characteristics'!K:K,MATCH($C602,'Policy Characteristics'!$C:$C,0)))</f>
        <v>industry-ag-main.html#fuel-switching</v>
      </c>
      <c r="R602" s="293" t="str">
        <f>IF(ISBLANK(INDEX('Policy Characteristics'!L:L,MATCH($C602,'Policy Characteristics'!$C:$C,0))),"",INDEX('Policy Characteristics'!L:L,MATCH($C602,'Policy Characteristics'!$C:$C,0)))</f>
        <v>industry-elec-and-hydrogen.html</v>
      </c>
    </row>
    <row r="603" spans="1:18" x14ac:dyDescent="0.25">
      <c r="A603" s="293" t="str">
        <f>IF(ISBLANK(INDEX('Policy Characteristics'!A:A,MATCH($C603,'Policy Characteristics'!$C:$C,0))),"",INDEX('Policy Characteristics'!A:A,MATCH($C603,'Policy Characteristics'!$C:$C,0)))</f>
        <v>Industry</v>
      </c>
      <c r="B603" s="294" t="str">
        <f>IF(ISBLANK(INDEX('Policy Characteristics'!B:B,MATCH($C603,'Policy Characteristics'!$C:$C,0))),"",INDEX('Policy Characteristics'!B:B,MATCH($C603,'Policy Characteristics'!$C:$C,0)))</f>
        <v>Electrification + Hydrogen (Med &amp; High Temp)</v>
      </c>
      <c r="C603" s="293" t="str">
        <f t="shared" si="34"/>
        <v>Fraction of Med and High Temp Industrial Heat Shifted to Other Fuels</v>
      </c>
      <c r="D603" s="299" t="s">
        <v>742</v>
      </c>
      <c r="E603" s="298" t="s">
        <v>782</v>
      </c>
      <c r="F603" t="s">
        <v>743</v>
      </c>
      <c r="G603" s="298" t="s">
        <v>783</v>
      </c>
      <c r="H603" s="20">
        <v>1344</v>
      </c>
      <c r="I603" s="295" t="s">
        <v>634</v>
      </c>
      <c r="J603" s="296" t="str">
        <f>IF(ISBLANK(INDEX('Policy Characteristics'!D:D,MATCH($C603,'Policy Characteristics'!$C:$C,0))),"",INDEX('Policy Characteristics'!D:D,MATCH($C603,'Policy Characteristics'!$C:$C,0)))</f>
        <v>Electrification + Hydrogen</v>
      </c>
      <c r="K603" s="293" t="str">
        <f>IF(ISBLANK(INDEX('Policy Characteristics'!E:E,MATCH($C603,'Policy Characteristics'!$C:$C,0))),"",INDEX('Policy Characteristics'!E:E,MATCH($C603,'Policy Characteristics'!$C:$C,0)))</f>
        <v>indst med and high temp fuel type shifting</v>
      </c>
      <c r="L603" s="237">
        <f>IF(ISBLANK(INDEX('Policy Characteristics'!F:F,MATCH($C603,'Policy Characteristics'!$C:$C,0))),"",INDEX('Policy Characteristics'!F:F,MATCH($C603,'Policy Characteristics'!$C:$C,0)))</f>
        <v>0</v>
      </c>
      <c r="M603" s="237">
        <f>IF(ISBLANK(INDEX('Policy Characteristics'!G:G,MATCH($C603,'Policy Characteristics'!$C:$C,0))),"",INDEX('Policy Characteristics'!G:G,MATCH($C603,'Policy Characteristics'!$C:$C,0)))</f>
        <v>1</v>
      </c>
      <c r="N603" s="237">
        <f>IF(ISBLANK(INDEX('Policy Characteristics'!H:H,MATCH($C603,'Policy Characteristics'!$C:$C,0))),"",INDEX('Policy Characteristics'!H:H,MATCH($C603,'Policy Characteristics'!$C:$C,0)))</f>
        <v>0.01</v>
      </c>
      <c r="O603" s="293" t="str">
        <f>IF(ISBLANK(INDEX('Policy Characteristics'!I:I,MATCH($C603,'Policy Characteristics'!$C:$C,0))),"",INDEX('Policy Characteristics'!I:I,MATCH($C603,'Policy Characteristics'!$C:$C,0)))</f>
        <v>% of fuel shifted</v>
      </c>
      <c r="P603" s="293"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3" s="293" t="str">
        <f>IF(ISBLANK(INDEX('Policy Characteristics'!K:K,MATCH($C603,'Policy Characteristics'!$C:$C,0))),"",INDEX('Policy Characteristics'!K:K,MATCH($C603,'Policy Characteristics'!$C:$C,0)))</f>
        <v>industry-ag-main.html#fuel-switching</v>
      </c>
      <c r="R603" s="293" t="str">
        <f>IF(ISBLANK(INDEX('Policy Characteristics'!L:L,MATCH($C603,'Policy Characteristics'!$C:$C,0))),"",INDEX('Policy Characteristics'!L:L,MATCH($C603,'Policy Characteristics'!$C:$C,0)))</f>
        <v>industry-elec-and-hydrogen.html</v>
      </c>
    </row>
    <row r="604" spans="1:18" x14ac:dyDescent="0.25">
      <c r="A604" s="293" t="str">
        <f>IF(ISBLANK(INDEX('Policy Characteristics'!A:A,MATCH($C604,'Policy Characteristics'!$C:$C,0))),"",INDEX('Policy Characteristics'!A:A,MATCH($C604,'Policy Characteristics'!$C:$C,0)))</f>
        <v>Industry</v>
      </c>
      <c r="B604" s="294" t="str">
        <f>IF(ISBLANK(INDEX('Policy Characteristics'!B:B,MATCH($C604,'Policy Characteristics'!$C:$C,0))),"",INDEX('Policy Characteristics'!B:B,MATCH($C604,'Policy Characteristics'!$C:$C,0)))</f>
        <v>Electrification + Hydrogen (Med &amp; High Temp)</v>
      </c>
      <c r="C604" s="293" t="str">
        <f t="shared" si="34"/>
        <v>Fraction of Med and High Temp Industrial Heat Shifted to Other Fuels</v>
      </c>
      <c r="D604" s="299" t="s">
        <v>742</v>
      </c>
      <c r="E604" s="298" t="s">
        <v>784</v>
      </c>
      <c r="F604" t="s">
        <v>743</v>
      </c>
      <c r="G604" s="298" t="s">
        <v>785</v>
      </c>
      <c r="H604" s="20">
        <v>1345</v>
      </c>
      <c r="I604" s="295" t="s">
        <v>634</v>
      </c>
      <c r="J604" s="296" t="str">
        <f>IF(ISBLANK(INDEX('Policy Characteristics'!D:D,MATCH($C604,'Policy Characteristics'!$C:$C,0))),"",INDEX('Policy Characteristics'!D:D,MATCH($C604,'Policy Characteristics'!$C:$C,0)))</f>
        <v>Electrification + Hydrogen</v>
      </c>
      <c r="K604" s="293" t="str">
        <f>IF(ISBLANK(INDEX('Policy Characteristics'!E:E,MATCH($C604,'Policy Characteristics'!$C:$C,0))),"",INDEX('Policy Characteristics'!E:E,MATCH($C604,'Policy Characteristics'!$C:$C,0)))</f>
        <v>indst med and high temp fuel type shifting</v>
      </c>
      <c r="L604" s="237">
        <f>IF(ISBLANK(INDEX('Policy Characteristics'!F:F,MATCH($C604,'Policy Characteristics'!$C:$C,0))),"",INDEX('Policy Characteristics'!F:F,MATCH($C604,'Policy Characteristics'!$C:$C,0)))</f>
        <v>0</v>
      </c>
      <c r="M604" s="237">
        <f>IF(ISBLANK(INDEX('Policy Characteristics'!G:G,MATCH($C604,'Policy Characteristics'!$C:$C,0))),"",INDEX('Policy Characteristics'!G:G,MATCH($C604,'Policy Characteristics'!$C:$C,0)))</f>
        <v>1</v>
      </c>
      <c r="N604" s="237">
        <f>IF(ISBLANK(INDEX('Policy Characteristics'!H:H,MATCH($C604,'Policy Characteristics'!$C:$C,0))),"",INDEX('Policy Characteristics'!H:H,MATCH($C604,'Policy Characteristics'!$C:$C,0)))</f>
        <v>0.01</v>
      </c>
      <c r="O604" s="293" t="str">
        <f>IF(ISBLANK(INDEX('Policy Characteristics'!I:I,MATCH($C604,'Policy Characteristics'!$C:$C,0))),"",INDEX('Policy Characteristics'!I:I,MATCH($C604,'Policy Characteristics'!$C:$C,0)))</f>
        <v>% of fuel shifted</v>
      </c>
      <c r="P604" s="293"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4" s="293" t="str">
        <f>IF(ISBLANK(INDEX('Policy Characteristics'!K:K,MATCH($C604,'Policy Characteristics'!$C:$C,0))),"",INDEX('Policy Characteristics'!K:K,MATCH($C604,'Policy Characteristics'!$C:$C,0)))</f>
        <v>industry-ag-main.html#fuel-switching</v>
      </c>
      <c r="R604" s="293" t="str">
        <f>IF(ISBLANK(INDEX('Policy Characteristics'!L:L,MATCH($C604,'Policy Characteristics'!$C:$C,0))),"",INDEX('Policy Characteristics'!L:L,MATCH($C604,'Policy Characteristics'!$C:$C,0)))</f>
        <v>industry-elec-and-hydrogen.html</v>
      </c>
    </row>
    <row r="605" spans="1:18" x14ac:dyDescent="0.25">
      <c r="A605" s="293" t="str">
        <f>IF(ISBLANK(INDEX('Policy Characteristics'!A:A,MATCH($C605,'Policy Characteristics'!$C:$C,0))),"",INDEX('Policy Characteristics'!A:A,MATCH($C605,'Policy Characteristics'!$C:$C,0)))</f>
        <v>Industry</v>
      </c>
      <c r="B605" s="294" t="str">
        <f>IF(ISBLANK(INDEX('Policy Characteristics'!B:B,MATCH($C605,'Policy Characteristics'!$C:$C,0))),"",INDEX('Policy Characteristics'!B:B,MATCH($C605,'Policy Characteristics'!$C:$C,0)))</f>
        <v>Electrification + Hydrogen (Med &amp; High Temp)</v>
      </c>
      <c r="C605" s="293" t="str">
        <f t="shared" si="34"/>
        <v>Fraction of Med and High Temp Industrial Heat Shifted to Other Fuels</v>
      </c>
      <c r="D605" s="299" t="s">
        <v>742</v>
      </c>
      <c r="E605" s="298" t="s">
        <v>786</v>
      </c>
      <c r="F605" t="s">
        <v>743</v>
      </c>
      <c r="G605" s="298" t="s">
        <v>787</v>
      </c>
      <c r="H605" s="20">
        <v>1346</v>
      </c>
      <c r="I605" s="295" t="s">
        <v>634</v>
      </c>
      <c r="J605" s="296" t="str">
        <f>IF(ISBLANK(INDEX('Policy Characteristics'!D:D,MATCH($C605,'Policy Characteristics'!$C:$C,0))),"",INDEX('Policy Characteristics'!D:D,MATCH($C605,'Policy Characteristics'!$C:$C,0)))</f>
        <v>Electrification + Hydrogen</v>
      </c>
      <c r="K605" s="293" t="str">
        <f>IF(ISBLANK(INDEX('Policy Characteristics'!E:E,MATCH($C605,'Policy Characteristics'!$C:$C,0))),"",INDEX('Policy Characteristics'!E:E,MATCH($C605,'Policy Characteristics'!$C:$C,0)))</f>
        <v>indst med and high temp fuel type shifting</v>
      </c>
      <c r="L605" s="237">
        <f>IF(ISBLANK(INDEX('Policy Characteristics'!F:F,MATCH($C605,'Policy Characteristics'!$C:$C,0))),"",INDEX('Policy Characteristics'!F:F,MATCH($C605,'Policy Characteristics'!$C:$C,0)))</f>
        <v>0</v>
      </c>
      <c r="M605" s="237">
        <f>IF(ISBLANK(INDEX('Policy Characteristics'!G:G,MATCH($C605,'Policy Characteristics'!$C:$C,0))),"",INDEX('Policy Characteristics'!G:G,MATCH($C605,'Policy Characteristics'!$C:$C,0)))</f>
        <v>1</v>
      </c>
      <c r="N605" s="237">
        <f>IF(ISBLANK(INDEX('Policy Characteristics'!H:H,MATCH($C605,'Policy Characteristics'!$C:$C,0))),"",INDEX('Policy Characteristics'!H:H,MATCH($C605,'Policy Characteristics'!$C:$C,0)))</f>
        <v>0.01</v>
      </c>
      <c r="O605" s="293" t="str">
        <f>IF(ISBLANK(INDEX('Policy Characteristics'!I:I,MATCH($C605,'Policy Characteristics'!$C:$C,0))),"",INDEX('Policy Characteristics'!I:I,MATCH($C605,'Policy Characteristics'!$C:$C,0)))</f>
        <v>% of fuel shifted</v>
      </c>
      <c r="P605" s="293"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5" s="293" t="str">
        <f>IF(ISBLANK(INDEX('Policy Characteristics'!K:K,MATCH($C605,'Policy Characteristics'!$C:$C,0))),"",INDEX('Policy Characteristics'!K:K,MATCH($C605,'Policy Characteristics'!$C:$C,0)))</f>
        <v>industry-ag-main.html#fuel-switching</v>
      </c>
      <c r="R605" s="293" t="str">
        <f>IF(ISBLANK(INDEX('Policy Characteristics'!L:L,MATCH($C605,'Policy Characteristics'!$C:$C,0))),"",INDEX('Policy Characteristics'!L:L,MATCH($C605,'Policy Characteristics'!$C:$C,0)))</f>
        <v>industry-elec-and-hydrogen.html</v>
      </c>
    </row>
    <row r="606" spans="1:18" x14ac:dyDescent="0.25">
      <c r="A606" s="293" t="str">
        <f>IF(ISBLANK(INDEX('Policy Characteristics'!A:A,MATCH($C606,'Policy Characteristics'!$C:$C,0))),"",INDEX('Policy Characteristics'!A:A,MATCH($C606,'Policy Characteristics'!$C:$C,0)))</f>
        <v>Industry</v>
      </c>
      <c r="B606" s="294" t="str">
        <f>IF(ISBLANK(INDEX('Policy Characteristics'!B:B,MATCH($C606,'Policy Characteristics'!$C:$C,0))),"",INDEX('Policy Characteristics'!B:B,MATCH($C606,'Policy Characteristics'!$C:$C,0)))</f>
        <v>Electrification + Hydrogen (Med &amp; High Temp)</v>
      </c>
      <c r="C606" s="293" t="str">
        <f t="shared" si="34"/>
        <v>Fraction of Med and High Temp Industrial Heat Shifted to Other Fuels</v>
      </c>
      <c r="D606" s="299" t="s">
        <v>742</v>
      </c>
      <c r="E606" s="298" t="s">
        <v>788</v>
      </c>
      <c r="F606" t="s">
        <v>743</v>
      </c>
      <c r="G606" s="298" t="s">
        <v>789</v>
      </c>
      <c r="H606" s="20">
        <v>1347</v>
      </c>
      <c r="I606" s="295" t="s">
        <v>624</v>
      </c>
      <c r="J606" s="296" t="str">
        <f>IF(ISBLANK(INDEX('Policy Characteristics'!D:D,MATCH($C606,'Policy Characteristics'!$C:$C,0))),"",INDEX('Policy Characteristics'!D:D,MATCH($C606,'Policy Characteristics'!$C:$C,0)))</f>
        <v>Electrification + Hydrogen</v>
      </c>
      <c r="K606" s="293" t="str">
        <f>IF(ISBLANK(INDEX('Policy Characteristics'!E:E,MATCH($C606,'Policy Characteristics'!$C:$C,0))),"",INDEX('Policy Characteristics'!E:E,MATCH($C606,'Policy Characteristics'!$C:$C,0)))</f>
        <v>indst med and high temp fuel type shifting</v>
      </c>
      <c r="L606" s="237">
        <f>IF(ISBLANK(INDEX('Policy Characteristics'!F:F,MATCH($C606,'Policy Characteristics'!$C:$C,0))),"",INDEX('Policy Characteristics'!F:F,MATCH($C606,'Policy Characteristics'!$C:$C,0)))</f>
        <v>0</v>
      </c>
      <c r="M606" s="237">
        <f>IF(ISBLANK(INDEX('Policy Characteristics'!G:G,MATCH($C606,'Policy Characteristics'!$C:$C,0))),"",INDEX('Policy Characteristics'!G:G,MATCH($C606,'Policy Characteristics'!$C:$C,0)))</f>
        <v>1</v>
      </c>
      <c r="N606" s="237">
        <f>IF(ISBLANK(INDEX('Policy Characteristics'!H:H,MATCH($C606,'Policy Characteristics'!$C:$C,0))),"",INDEX('Policy Characteristics'!H:H,MATCH($C606,'Policy Characteristics'!$C:$C,0)))</f>
        <v>0.01</v>
      </c>
      <c r="O606" s="293" t="str">
        <f>IF(ISBLANK(INDEX('Policy Characteristics'!I:I,MATCH($C606,'Policy Characteristics'!$C:$C,0))),"",INDEX('Policy Characteristics'!I:I,MATCH($C606,'Policy Characteristics'!$C:$C,0)))</f>
        <v>% of fuel shifted</v>
      </c>
      <c r="P606" s="293"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6" s="293" t="str">
        <f>IF(ISBLANK(INDEX('Policy Characteristics'!K:K,MATCH($C606,'Policy Characteristics'!$C:$C,0))),"",INDEX('Policy Characteristics'!K:K,MATCH($C606,'Policy Characteristics'!$C:$C,0)))</f>
        <v>industry-ag-main.html#fuel-switching</v>
      </c>
      <c r="R606" s="293" t="str">
        <f>IF(ISBLANK(INDEX('Policy Characteristics'!L:L,MATCH($C606,'Policy Characteristics'!$C:$C,0))),"",INDEX('Policy Characteristics'!L:L,MATCH($C606,'Policy Characteristics'!$C:$C,0)))</f>
        <v>industry-elec-and-hydrogen.html</v>
      </c>
    </row>
    <row r="607" spans="1:18" x14ac:dyDescent="0.25">
      <c r="A607" s="293" t="str">
        <f>IF(ISBLANK(INDEX('Policy Characteristics'!A:A,MATCH($C607,'Policy Characteristics'!$C:$C,0))),"",INDEX('Policy Characteristics'!A:A,MATCH($C607,'Policy Characteristics'!$C:$C,0)))</f>
        <v>Industry</v>
      </c>
      <c r="B607" s="294" t="str">
        <f>IF(ISBLANK(INDEX('Policy Characteristics'!B:B,MATCH($C607,'Policy Characteristics'!$C:$C,0))),"",INDEX('Policy Characteristics'!B:B,MATCH($C607,'Policy Characteristics'!$C:$C,0)))</f>
        <v>Electrification + Hydrogen (Med &amp; High Temp)</v>
      </c>
      <c r="C607" s="293" t="str">
        <f t="shared" si="34"/>
        <v>Fraction of Med and High Temp Industrial Heat Shifted to Other Fuels</v>
      </c>
      <c r="D607" s="299" t="s">
        <v>744</v>
      </c>
      <c r="E607" s="298" t="s">
        <v>770</v>
      </c>
      <c r="F607" t="s">
        <v>745</v>
      </c>
      <c r="G607" s="298" t="s">
        <v>771</v>
      </c>
      <c r="H607" s="20">
        <v>1348</v>
      </c>
      <c r="I607" s="295" t="s">
        <v>624</v>
      </c>
      <c r="J607" s="296" t="str">
        <f>IF(ISBLANK(INDEX('Policy Characteristics'!D:D,MATCH($C607,'Policy Characteristics'!$C:$C,0))),"",INDEX('Policy Characteristics'!D:D,MATCH($C607,'Policy Characteristics'!$C:$C,0)))</f>
        <v>Electrification + Hydrogen</v>
      </c>
      <c r="K607" s="293" t="str">
        <f>IF(ISBLANK(INDEX('Policy Characteristics'!E:E,MATCH($C607,'Policy Characteristics'!$C:$C,0))),"",INDEX('Policy Characteristics'!E:E,MATCH($C607,'Policy Characteristics'!$C:$C,0)))</f>
        <v>indst med and high temp fuel type shifting</v>
      </c>
      <c r="L607" s="237">
        <f>IF(ISBLANK(INDEX('Policy Characteristics'!F:F,MATCH($C607,'Policy Characteristics'!$C:$C,0))),"",INDEX('Policy Characteristics'!F:F,MATCH($C607,'Policy Characteristics'!$C:$C,0)))</f>
        <v>0</v>
      </c>
      <c r="M607" s="237">
        <f>IF(ISBLANK(INDEX('Policy Characteristics'!G:G,MATCH($C607,'Policy Characteristics'!$C:$C,0))),"",INDEX('Policy Characteristics'!G:G,MATCH($C607,'Policy Characteristics'!$C:$C,0)))</f>
        <v>1</v>
      </c>
      <c r="N607" s="237">
        <f>IF(ISBLANK(INDEX('Policy Characteristics'!H:H,MATCH($C607,'Policy Characteristics'!$C:$C,0))),"",INDEX('Policy Characteristics'!H:H,MATCH($C607,'Policy Characteristics'!$C:$C,0)))</f>
        <v>0.01</v>
      </c>
      <c r="O607" s="293" t="str">
        <f>IF(ISBLANK(INDEX('Policy Characteristics'!I:I,MATCH($C607,'Policy Characteristics'!$C:$C,0))),"",INDEX('Policy Characteristics'!I:I,MATCH($C607,'Policy Characteristics'!$C:$C,0)))</f>
        <v>% of fuel shifted</v>
      </c>
      <c r="P607" s="293"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7" s="293" t="str">
        <f>IF(ISBLANK(INDEX('Policy Characteristics'!K:K,MATCH($C607,'Policy Characteristics'!$C:$C,0))),"",INDEX('Policy Characteristics'!K:K,MATCH($C607,'Policy Characteristics'!$C:$C,0)))</f>
        <v>industry-ag-main.html#fuel-switching</v>
      </c>
      <c r="R607" s="293" t="str">
        <f>IF(ISBLANK(INDEX('Policy Characteristics'!L:L,MATCH($C607,'Policy Characteristics'!$C:$C,0))),"",INDEX('Policy Characteristics'!L:L,MATCH($C607,'Policy Characteristics'!$C:$C,0)))</f>
        <v>industry-elec-and-hydrogen.html</v>
      </c>
    </row>
    <row r="608" spans="1:18" x14ac:dyDescent="0.25">
      <c r="A608" s="293" t="str">
        <f>IF(ISBLANK(INDEX('Policy Characteristics'!A:A,MATCH($C608,'Policy Characteristics'!$C:$C,0))),"",INDEX('Policy Characteristics'!A:A,MATCH($C608,'Policy Characteristics'!$C:$C,0)))</f>
        <v>Industry</v>
      </c>
      <c r="B608" s="294" t="str">
        <f>IF(ISBLANK(INDEX('Policy Characteristics'!B:B,MATCH($C608,'Policy Characteristics'!$C:$C,0))),"",INDEX('Policy Characteristics'!B:B,MATCH($C608,'Policy Characteristics'!$C:$C,0)))</f>
        <v>Electrification + Hydrogen (Med &amp; High Temp)</v>
      </c>
      <c r="C608" s="293" t="str">
        <f t="shared" si="34"/>
        <v>Fraction of Med and High Temp Industrial Heat Shifted to Other Fuels</v>
      </c>
      <c r="D608" s="299" t="s">
        <v>744</v>
      </c>
      <c r="E608" s="298" t="s">
        <v>772</v>
      </c>
      <c r="F608" t="s">
        <v>745</v>
      </c>
      <c r="G608" s="298" t="s">
        <v>773</v>
      </c>
      <c r="H608" s="20">
        <v>1349</v>
      </c>
      <c r="I608" s="295" t="s">
        <v>634</v>
      </c>
      <c r="J608" s="296" t="str">
        <f>IF(ISBLANK(INDEX('Policy Characteristics'!D:D,MATCH($C608,'Policy Characteristics'!$C:$C,0))),"",INDEX('Policy Characteristics'!D:D,MATCH($C608,'Policy Characteristics'!$C:$C,0)))</f>
        <v>Electrification + Hydrogen</v>
      </c>
      <c r="K608" s="293" t="str">
        <f>IF(ISBLANK(INDEX('Policy Characteristics'!E:E,MATCH($C608,'Policy Characteristics'!$C:$C,0))),"",INDEX('Policy Characteristics'!E:E,MATCH($C608,'Policy Characteristics'!$C:$C,0)))</f>
        <v>indst med and high temp fuel type shifting</v>
      </c>
      <c r="L608" s="237">
        <f>IF(ISBLANK(INDEX('Policy Characteristics'!F:F,MATCH($C608,'Policy Characteristics'!$C:$C,0))),"",INDEX('Policy Characteristics'!F:F,MATCH($C608,'Policy Characteristics'!$C:$C,0)))</f>
        <v>0</v>
      </c>
      <c r="M608" s="237">
        <f>IF(ISBLANK(INDEX('Policy Characteristics'!G:G,MATCH($C608,'Policy Characteristics'!$C:$C,0))),"",INDEX('Policy Characteristics'!G:G,MATCH($C608,'Policy Characteristics'!$C:$C,0)))</f>
        <v>1</v>
      </c>
      <c r="N608" s="237">
        <f>IF(ISBLANK(INDEX('Policy Characteristics'!H:H,MATCH($C608,'Policy Characteristics'!$C:$C,0))),"",INDEX('Policy Characteristics'!H:H,MATCH($C608,'Policy Characteristics'!$C:$C,0)))</f>
        <v>0.01</v>
      </c>
      <c r="O608" s="293" t="str">
        <f>IF(ISBLANK(INDEX('Policy Characteristics'!I:I,MATCH($C608,'Policy Characteristics'!$C:$C,0))),"",INDEX('Policy Characteristics'!I:I,MATCH($C608,'Policy Characteristics'!$C:$C,0)))</f>
        <v>% of fuel shifted</v>
      </c>
      <c r="P608" s="293"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8" s="293" t="str">
        <f>IF(ISBLANK(INDEX('Policy Characteristics'!K:K,MATCH($C608,'Policy Characteristics'!$C:$C,0))),"",INDEX('Policy Characteristics'!K:K,MATCH($C608,'Policy Characteristics'!$C:$C,0)))</f>
        <v>industry-ag-main.html#fuel-switching</v>
      </c>
      <c r="R608" s="293" t="str">
        <f>IF(ISBLANK(INDEX('Policy Characteristics'!L:L,MATCH($C608,'Policy Characteristics'!$C:$C,0))),"",INDEX('Policy Characteristics'!L:L,MATCH($C608,'Policy Characteristics'!$C:$C,0)))</f>
        <v>industry-elec-and-hydrogen.html</v>
      </c>
    </row>
    <row r="609" spans="1:18" x14ac:dyDescent="0.25">
      <c r="A609" s="293" t="str">
        <f>IF(ISBLANK(INDEX('Policy Characteristics'!A:A,MATCH($C609,'Policy Characteristics'!$C:$C,0))),"",INDEX('Policy Characteristics'!A:A,MATCH($C609,'Policy Characteristics'!$C:$C,0)))</f>
        <v>Industry</v>
      </c>
      <c r="B609" s="294" t="str">
        <f>IF(ISBLANK(INDEX('Policy Characteristics'!B:B,MATCH($C609,'Policy Characteristics'!$C:$C,0))),"",INDEX('Policy Characteristics'!B:B,MATCH($C609,'Policy Characteristics'!$C:$C,0)))</f>
        <v>Electrification + Hydrogen (Med &amp; High Temp)</v>
      </c>
      <c r="C609" s="293" t="str">
        <f t="shared" si="34"/>
        <v>Fraction of Med and High Temp Industrial Heat Shifted to Other Fuels</v>
      </c>
      <c r="D609" s="299" t="s">
        <v>744</v>
      </c>
      <c r="E609" s="298" t="s">
        <v>774</v>
      </c>
      <c r="F609" t="s">
        <v>745</v>
      </c>
      <c r="G609" s="298" t="s">
        <v>775</v>
      </c>
      <c r="H609" s="20">
        <v>1350</v>
      </c>
      <c r="I609" s="295" t="s">
        <v>634</v>
      </c>
      <c r="J609" s="296" t="str">
        <f>IF(ISBLANK(INDEX('Policy Characteristics'!D:D,MATCH($C609,'Policy Characteristics'!$C:$C,0))),"",INDEX('Policy Characteristics'!D:D,MATCH($C609,'Policy Characteristics'!$C:$C,0)))</f>
        <v>Electrification + Hydrogen</v>
      </c>
      <c r="K609" s="293" t="str">
        <f>IF(ISBLANK(INDEX('Policy Characteristics'!E:E,MATCH($C609,'Policy Characteristics'!$C:$C,0))),"",INDEX('Policy Characteristics'!E:E,MATCH($C609,'Policy Characteristics'!$C:$C,0)))</f>
        <v>indst med and high temp fuel type shifting</v>
      </c>
      <c r="L609" s="237">
        <f>IF(ISBLANK(INDEX('Policy Characteristics'!F:F,MATCH($C609,'Policy Characteristics'!$C:$C,0))),"",INDEX('Policy Characteristics'!F:F,MATCH($C609,'Policy Characteristics'!$C:$C,0)))</f>
        <v>0</v>
      </c>
      <c r="M609" s="237">
        <f>IF(ISBLANK(INDEX('Policy Characteristics'!G:G,MATCH($C609,'Policy Characteristics'!$C:$C,0))),"",INDEX('Policy Characteristics'!G:G,MATCH($C609,'Policy Characteristics'!$C:$C,0)))</f>
        <v>1</v>
      </c>
      <c r="N609" s="237">
        <f>IF(ISBLANK(INDEX('Policy Characteristics'!H:H,MATCH($C609,'Policy Characteristics'!$C:$C,0))),"",INDEX('Policy Characteristics'!H:H,MATCH($C609,'Policy Characteristics'!$C:$C,0)))</f>
        <v>0.01</v>
      </c>
      <c r="O609" s="293" t="str">
        <f>IF(ISBLANK(INDEX('Policy Characteristics'!I:I,MATCH($C609,'Policy Characteristics'!$C:$C,0))),"",INDEX('Policy Characteristics'!I:I,MATCH($C609,'Policy Characteristics'!$C:$C,0)))</f>
        <v>% of fuel shifted</v>
      </c>
      <c r="P609" s="293"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09" s="293" t="str">
        <f>IF(ISBLANK(INDEX('Policy Characteristics'!K:K,MATCH($C609,'Policy Characteristics'!$C:$C,0))),"",INDEX('Policy Characteristics'!K:K,MATCH($C609,'Policy Characteristics'!$C:$C,0)))</f>
        <v>industry-ag-main.html#fuel-switching</v>
      </c>
      <c r="R609" s="293" t="str">
        <f>IF(ISBLANK(INDEX('Policy Characteristics'!L:L,MATCH($C609,'Policy Characteristics'!$C:$C,0))),"",INDEX('Policy Characteristics'!L:L,MATCH($C609,'Policy Characteristics'!$C:$C,0)))</f>
        <v>industry-elec-and-hydrogen.html</v>
      </c>
    </row>
    <row r="610" spans="1:18" x14ac:dyDescent="0.25">
      <c r="A610" s="293" t="str">
        <f>IF(ISBLANK(INDEX('Policy Characteristics'!A:A,MATCH($C610,'Policy Characteristics'!$C:$C,0))),"",INDEX('Policy Characteristics'!A:A,MATCH($C610,'Policy Characteristics'!$C:$C,0)))</f>
        <v>Industry</v>
      </c>
      <c r="B610" s="294" t="str">
        <f>IF(ISBLANK(INDEX('Policy Characteristics'!B:B,MATCH($C610,'Policy Characteristics'!$C:$C,0))),"",INDEX('Policy Characteristics'!B:B,MATCH($C610,'Policy Characteristics'!$C:$C,0)))</f>
        <v>Electrification + Hydrogen (Med &amp; High Temp)</v>
      </c>
      <c r="C610" s="293" t="str">
        <f t="shared" si="34"/>
        <v>Fraction of Med and High Temp Industrial Heat Shifted to Other Fuels</v>
      </c>
      <c r="D610" s="299" t="s">
        <v>744</v>
      </c>
      <c r="E610" s="298" t="s">
        <v>776</v>
      </c>
      <c r="F610" t="s">
        <v>745</v>
      </c>
      <c r="G610" s="298" t="s">
        <v>777</v>
      </c>
      <c r="H610" s="20">
        <v>1351</v>
      </c>
      <c r="I610" s="295" t="s">
        <v>634</v>
      </c>
      <c r="J610" s="296" t="str">
        <f>IF(ISBLANK(INDEX('Policy Characteristics'!D:D,MATCH($C610,'Policy Characteristics'!$C:$C,0))),"",INDEX('Policy Characteristics'!D:D,MATCH($C610,'Policy Characteristics'!$C:$C,0)))</f>
        <v>Electrification + Hydrogen</v>
      </c>
      <c r="K610" s="293" t="str">
        <f>IF(ISBLANK(INDEX('Policy Characteristics'!E:E,MATCH($C610,'Policy Characteristics'!$C:$C,0))),"",INDEX('Policy Characteristics'!E:E,MATCH($C610,'Policy Characteristics'!$C:$C,0)))</f>
        <v>indst med and high temp fuel type shifting</v>
      </c>
      <c r="L610" s="237">
        <f>IF(ISBLANK(INDEX('Policy Characteristics'!F:F,MATCH($C610,'Policy Characteristics'!$C:$C,0))),"",INDEX('Policy Characteristics'!F:F,MATCH($C610,'Policy Characteristics'!$C:$C,0)))</f>
        <v>0</v>
      </c>
      <c r="M610" s="237">
        <f>IF(ISBLANK(INDEX('Policy Characteristics'!G:G,MATCH($C610,'Policy Characteristics'!$C:$C,0))),"",INDEX('Policy Characteristics'!G:G,MATCH($C610,'Policy Characteristics'!$C:$C,0)))</f>
        <v>1</v>
      </c>
      <c r="N610" s="237">
        <f>IF(ISBLANK(INDEX('Policy Characteristics'!H:H,MATCH($C610,'Policy Characteristics'!$C:$C,0))),"",INDEX('Policy Characteristics'!H:H,MATCH($C610,'Policy Characteristics'!$C:$C,0)))</f>
        <v>0.01</v>
      </c>
      <c r="O610" s="293" t="str">
        <f>IF(ISBLANK(INDEX('Policy Characteristics'!I:I,MATCH($C610,'Policy Characteristics'!$C:$C,0))),"",INDEX('Policy Characteristics'!I:I,MATCH($C610,'Policy Characteristics'!$C:$C,0)))</f>
        <v>% of fuel shifted</v>
      </c>
      <c r="P610" s="293"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0" s="293" t="str">
        <f>IF(ISBLANK(INDEX('Policy Characteristics'!K:K,MATCH($C610,'Policy Characteristics'!$C:$C,0))),"",INDEX('Policy Characteristics'!K:K,MATCH($C610,'Policy Characteristics'!$C:$C,0)))</f>
        <v>industry-ag-main.html#fuel-switching</v>
      </c>
      <c r="R610" s="293" t="str">
        <f>IF(ISBLANK(INDEX('Policy Characteristics'!L:L,MATCH($C610,'Policy Characteristics'!$C:$C,0))),"",INDEX('Policy Characteristics'!L:L,MATCH($C610,'Policy Characteristics'!$C:$C,0)))</f>
        <v>industry-elec-and-hydrogen.html</v>
      </c>
    </row>
    <row r="611" spans="1:18" x14ac:dyDescent="0.25">
      <c r="A611" s="293" t="str">
        <f>IF(ISBLANK(INDEX('Policy Characteristics'!A:A,MATCH($C611,'Policy Characteristics'!$C:$C,0))),"",INDEX('Policy Characteristics'!A:A,MATCH($C611,'Policy Characteristics'!$C:$C,0)))</f>
        <v>Industry</v>
      </c>
      <c r="B611" s="294" t="str">
        <f>IF(ISBLANK(INDEX('Policy Characteristics'!B:B,MATCH($C611,'Policy Characteristics'!$C:$C,0))),"",INDEX('Policy Characteristics'!B:B,MATCH($C611,'Policy Characteristics'!$C:$C,0)))</f>
        <v>Electrification + Hydrogen (Med &amp; High Temp)</v>
      </c>
      <c r="C611" s="293" t="str">
        <f t="shared" si="34"/>
        <v>Fraction of Med and High Temp Industrial Heat Shifted to Other Fuels</v>
      </c>
      <c r="D611" s="299" t="s">
        <v>744</v>
      </c>
      <c r="E611" s="298" t="s">
        <v>778</v>
      </c>
      <c r="F611" t="s">
        <v>745</v>
      </c>
      <c r="G611" s="298" t="s">
        <v>779</v>
      </c>
      <c r="H611" s="20">
        <v>1352</v>
      </c>
      <c r="I611" s="295" t="s">
        <v>634</v>
      </c>
      <c r="J611" s="296" t="str">
        <f>IF(ISBLANK(INDEX('Policy Characteristics'!D:D,MATCH($C611,'Policy Characteristics'!$C:$C,0))),"",INDEX('Policy Characteristics'!D:D,MATCH($C611,'Policy Characteristics'!$C:$C,0)))</f>
        <v>Electrification + Hydrogen</v>
      </c>
      <c r="K611" s="293" t="str">
        <f>IF(ISBLANK(INDEX('Policy Characteristics'!E:E,MATCH($C611,'Policy Characteristics'!$C:$C,0))),"",INDEX('Policy Characteristics'!E:E,MATCH($C611,'Policy Characteristics'!$C:$C,0)))</f>
        <v>indst med and high temp fuel type shifting</v>
      </c>
      <c r="L611" s="237">
        <f>IF(ISBLANK(INDEX('Policy Characteristics'!F:F,MATCH($C611,'Policy Characteristics'!$C:$C,0))),"",INDEX('Policy Characteristics'!F:F,MATCH($C611,'Policy Characteristics'!$C:$C,0)))</f>
        <v>0</v>
      </c>
      <c r="M611" s="237">
        <f>IF(ISBLANK(INDEX('Policy Characteristics'!G:G,MATCH($C611,'Policy Characteristics'!$C:$C,0))),"",INDEX('Policy Characteristics'!G:G,MATCH($C611,'Policy Characteristics'!$C:$C,0)))</f>
        <v>1</v>
      </c>
      <c r="N611" s="237">
        <f>IF(ISBLANK(INDEX('Policy Characteristics'!H:H,MATCH($C611,'Policy Characteristics'!$C:$C,0))),"",INDEX('Policy Characteristics'!H:H,MATCH($C611,'Policy Characteristics'!$C:$C,0)))</f>
        <v>0.01</v>
      </c>
      <c r="O611" s="293" t="str">
        <f>IF(ISBLANK(INDEX('Policy Characteristics'!I:I,MATCH($C611,'Policy Characteristics'!$C:$C,0))),"",INDEX('Policy Characteristics'!I:I,MATCH($C611,'Policy Characteristics'!$C:$C,0)))</f>
        <v>% of fuel shifted</v>
      </c>
      <c r="P611" s="293"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1" s="293" t="str">
        <f>IF(ISBLANK(INDEX('Policy Characteristics'!K:K,MATCH($C611,'Policy Characteristics'!$C:$C,0))),"",INDEX('Policy Characteristics'!K:K,MATCH($C611,'Policy Characteristics'!$C:$C,0)))</f>
        <v>industry-ag-main.html#fuel-switching</v>
      </c>
      <c r="R611" s="293" t="str">
        <f>IF(ISBLANK(INDEX('Policy Characteristics'!L:L,MATCH($C611,'Policy Characteristics'!$C:$C,0))),"",INDEX('Policy Characteristics'!L:L,MATCH($C611,'Policy Characteristics'!$C:$C,0)))</f>
        <v>industry-elec-and-hydrogen.html</v>
      </c>
    </row>
    <row r="612" spans="1:18" x14ac:dyDescent="0.25">
      <c r="A612" s="293" t="str">
        <f>IF(ISBLANK(INDEX('Policy Characteristics'!A:A,MATCH($C612,'Policy Characteristics'!$C:$C,0))),"",INDEX('Policy Characteristics'!A:A,MATCH($C612,'Policy Characteristics'!$C:$C,0)))</f>
        <v>Industry</v>
      </c>
      <c r="B612" s="294" t="str">
        <f>IF(ISBLANK(INDEX('Policy Characteristics'!B:B,MATCH($C612,'Policy Characteristics'!$C:$C,0))),"",INDEX('Policy Characteristics'!B:B,MATCH($C612,'Policy Characteristics'!$C:$C,0)))</f>
        <v>Electrification + Hydrogen (Med &amp; High Temp)</v>
      </c>
      <c r="C612" s="293" t="str">
        <f t="shared" ref="C612:C675" si="35">C$467</f>
        <v>Fraction of Med and High Temp Industrial Heat Shifted to Other Fuels</v>
      </c>
      <c r="D612" s="299" t="s">
        <v>744</v>
      </c>
      <c r="E612" s="298" t="s">
        <v>780</v>
      </c>
      <c r="F612" t="s">
        <v>745</v>
      </c>
      <c r="G612" s="298" t="s">
        <v>781</v>
      </c>
      <c r="H612" s="20">
        <v>1353</v>
      </c>
      <c r="I612" s="295" t="s">
        <v>634</v>
      </c>
      <c r="J612" s="296" t="str">
        <f>IF(ISBLANK(INDEX('Policy Characteristics'!D:D,MATCH($C612,'Policy Characteristics'!$C:$C,0))),"",INDEX('Policy Characteristics'!D:D,MATCH($C612,'Policy Characteristics'!$C:$C,0)))</f>
        <v>Electrification + Hydrogen</v>
      </c>
      <c r="K612" s="293" t="str">
        <f>IF(ISBLANK(INDEX('Policy Characteristics'!E:E,MATCH($C612,'Policy Characteristics'!$C:$C,0))),"",INDEX('Policy Characteristics'!E:E,MATCH($C612,'Policy Characteristics'!$C:$C,0)))</f>
        <v>indst med and high temp fuel type shifting</v>
      </c>
      <c r="L612" s="237">
        <f>IF(ISBLANK(INDEX('Policy Characteristics'!F:F,MATCH($C612,'Policy Characteristics'!$C:$C,0))),"",INDEX('Policy Characteristics'!F:F,MATCH($C612,'Policy Characteristics'!$C:$C,0)))</f>
        <v>0</v>
      </c>
      <c r="M612" s="237">
        <f>IF(ISBLANK(INDEX('Policy Characteristics'!G:G,MATCH($C612,'Policy Characteristics'!$C:$C,0))),"",INDEX('Policy Characteristics'!G:G,MATCH($C612,'Policy Characteristics'!$C:$C,0)))</f>
        <v>1</v>
      </c>
      <c r="N612" s="237">
        <f>IF(ISBLANK(INDEX('Policy Characteristics'!H:H,MATCH($C612,'Policy Characteristics'!$C:$C,0))),"",INDEX('Policy Characteristics'!H:H,MATCH($C612,'Policy Characteristics'!$C:$C,0)))</f>
        <v>0.01</v>
      </c>
      <c r="O612" s="293" t="str">
        <f>IF(ISBLANK(INDEX('Policy Characteristics'!I:I,MATCH($C612,'Policy Characteristics'!$C:$C,0))),"",INDEX('Policy Characteristics'!I:I,MATCH($C612,'Policy Characteristics'!$C:$C,0)))</f>
        <v>% of fuel shifted</v>
      </c>
      <c r="P612" s="293"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2" s="293" t="str">
        <f>IF(ISBLANK(INDEX('Policy Characteristics'!K:K,MATCH($C612,'Policy Characteristics'!$C:$C,0))),"",INDEX('Policy Characteristics'!K:K,MATCH($C612,'Policy Characteristics'!$C:$C,0)))</f>
        <v>industry-ag-main.html#fuel-switching</v>
      </c>
      <c r="R612" s="293" t="str">
        <f>IF(ISBLANK(INDEX('Policy Characteristics'!L:L,MATCH($C612,'Policy Characteristics'!$C:$C,0))),"",INDEX('Policy Characteristics'!L:L,MATCH($C612,'Policy Characteristics'!$C:$C,0)))</f>
        <v>industry-elec-and-hydrogen.html</v>
      </c>
    </row>
    <row r="613" spans="1:18" x14ac:dyDescent="0.25">
      <c r="A613" s="293" t="str">
        <f>IF(ISBLANK(INDEX('Policy Characteristics'!A:A,MATCH($C613,'Policy Characteristics'!$C:$C,0))),"",INDEX('Policy Characteristics'!A:A,MATCH($C613,'Policy Characteristics'!$C:$C,0)))</f>
        <v>Industry</v>
      </c>
      <c r="B613" s="294" t="str">
        <f>IF(ISBLANK(INDEX('Policy Characteristics'!B:B,MATCH($C613,'Policy Characteristics'!$C:$C,0))),"",INDEX('Policy Characteristics'!B:B,MATCH($C613,'Policy Characteristics'!$C:$C,0)))</f>
        <v>Electrification + Hydrogen (Med &amp; High Temp)</v>
      </c>
      <c r="C613" s="293" t="str">
        <f t="shared" si="35"/>
        <v>Fraction of Med and High Temp Industrial Heat Shifted to Other Fuels</v>
      </c>
      <c r="D613" s="299" t="s">
        <v>744</v>
      </c>
      <c r="E613" s="298" t="s">
        <v>782</v>
      </c>
      <c r="F613" t="s">
        <v>745</v>
      </c>
      <c r="G613" s="298" t="s">
        <v>783</v>
      </c>
      <c r="H613" s="20">
        <v>1354</v>
      </c>
      <c r="I613" s="295" t="s">
        <v>634</v>
      </c>
      <c r="J613" s="296" t="str">
        <f>IF(ISBLANK(INDEX('Policy Characteristics'!D:D,MATCH($C613,'Policy Characteristics'!$C:$C,0))),"",INDEX('Policy Characteristics'!D:D,MATCH($C613,'Policy Characteristics'!$C:$C,0)))</f>
        <v>Electrification + Hydrogen</v>
      </c>
      <c r="K613" s="293" t="str">
        <f>IF(ISBLANK(INDEX('Policy Characteristics'!E:E,MATCH($C613,'Policy Characteristics'!$C:$C,0))),"",INDEX('Policy Characteristics'!E:E,MATCH($C613,'Policy Characteristics'!$C:$C,0)))</f>
        <v>indst med and high temp fuel type shifting</v>
      </c>
      <c r="L613" s="237">
        <f>IF(ISBLANK(INDEX('Policy Characteristics'!F:F,MATCH($C613,'Policy Characteristics'!$C:$C,0))),"",INDEX('Policy Characteristics'!F:F,MATCH($C613,'Policy Characteristics'!$C:$C,0)))</f>
        <v>0</v>
      </c>
      <c r="M613" s="237">
        <f>IF(ISBLANK(INDEX('Policy Characteristics'!G:G,MATCH($C613,'Policy Characteristics'!$C:$C,0))),"",INDEX('Policy Characteristics'!G:G,MATCH($C613,'Policy Characteristics'!$C:$C,0)))</f>
        <v>1</v>
      </c>
      <c r="N613" s="237">
        <f>IF(ISBLANK(INDEX('Policy Characteristics'!H:H,MATCH($C613,'Policy Characteristics'!$C:$C,0))),"",INDEX('Policy Characteristics'!H:H,MATCH($C613,'Policy Characteristics'!$C:$C,0)))</f>
        <v>0.01</v>
      </c>
      <c r="O613" s="293" t="str">
        <f>IF(ISBLANK(INDEX('Policy Characteristics'!I:I,MATCH($C613,'Policy Characteristics'!$C:$C,0))),"",INDEX('Policy Characteristics'!I:I,MATCH($C613,'Policy Characteristics'!$C:$C,0)))</f>
        <v>% of fuel shifted</v>
      </c>
      <c r="P613" s="293"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3" s="293" t="str">
        <f>IF(ISBLANK(INDEX('Policy Characteristics'!K:K,MATCH($C613,'Policy Characteristics'!$C:$C,0))),"",INDEX('Policy Characteristics'!K:K,MATCH($C613,'Policy Characteristics'!$C:$C,0)))</f>
        <v>industry-ag-main.html#fuel-switching</v>
      </c>
      <c r="R613" s="293" t="str">
        <f>IF(ISBLANK(INDEX('Policy Characteristics'!L:L,MATCH($C613,'Policy Characteristics'!$C:$C,0))),"",INDEX('Policy Characteristics'!L:L,MATCH($C613,'Policy Characteristics'!$C:$C,0)))</f>
        <v>industry-elec-and-hydrogen.html</v>
      </c>
    </row>
    <row r="614" spans="1:18" x14ac:dyDescent="0.25">
      <c r="A614" s="293" t="str">
        <f>IF(ISBLANK(INDEX('Policy Characteristics'!A:A,MATCH($C614,'Policy Characteristics'!$C:$C,0))),"",INDEX('Policy Characteristics'!A:A,MATCH($C614,'Policy Characteristics'!$C:$C,0)))</f>
        <v>Industry</v>
      </c>
      <c r="B614" s="294" t="str">
        <f>IF(ISBLANK(INDEX('Policy Characteristics'!B:B,MATCH($C614,'Policy Characteristics'!$C:$C,0))),"",INDEX('Policy Characteristics'!B:B,MATCH($C614,'Policy Characteristics'!$C:$C,0)))</f>
        <v>Electrification + Hydrogen (Med &amp; High Temp)</v>
      </c>
      <c r="C614" s="293" t="str">
        <f t="shared" si="35"/>
        <v>Fraction of Med and High Temp Industrial Heat Shifted to Other Fuels</v>
      </c>
      <c r="D614" s="299" t="s">
        <v>744</v>
      </c>
      <c r="E614" s="298" t="s">
        <v>784</v>
      </c>
      <c r="F614" t="s">
        <v>745</v>
      </c>
      <c r="G614" s="298" t="s">
        <v>785</v>
      </c>
      <c r="H614" s="20">
        <v>1355</v>
      </c>
      <c r="I614" s="295" t="s">
        <v>634</v>
      </c>
      <c r="J614" s="296" t="str">
        <f>IF(ISBLANK(INDEX('Policy Characteristics'!D:D,MATCH($C614,'Policy Characteristics'!$C:$C,0))),"",INDEX('Policy Characteristics'!D:D,MATCH($C614,'Policy Characteristics'!$C:$C,0)))</f>
        <v>Electrification + Hydrogen</v>
      </c>
      <c r="K614" s="293" t="str">
        <f>IF(ISBLANK(INDEX('Policy Characteristics'!E:E,MATCH($C614,'Policy Characteristics'!$C:$C,0))),"",INDEX('Policy Characteristics'!E:E,MATCH($C614,'Policy Characteristics'!$C:$C,0)))</f>
        <v>indst med and high temp fuel type shifting</v>
      </c>
      <c r="L614" s="237">
        <f>IF(ISBLANK(INDEX('Policy Characteristics'!F:F,MATCH($C614,'Policy Characteristics'!$C:$C,0))),"",INDEX('Policy Characteristics'!F:F,MATCH($C614,'Policy Characteristics'!$C:$C,0)))</f>
        <v>0</v>
      </c>
      <c r="M614" s="237">
        <f>IF(ISBLANK(INDEX('Policy Characteristics'!G:G,MATCH($C614,'Policy Characteristics'!$C:$C,0))),"",INDEX('Policy Characteristics'!G:G,MATCH($C614,'Policy Characteristics'!$C:$C,0)))</f>
        <v>1</v>
      </c>
      <c r="N614" s="237">
        <f>IF(ISBLANK(INDEX('Policy Characteristics'!H:H,MATCH($C614,'Policy Characteristics'!$C:$C,0))),"",INDEX('Policy Characteristics'!H:H,MATCH($C614,'Policy Characteristics'!$C:$C,0)))</f>
        <v>0.01</v>
      </c>
      <c r="O614" s="293" t="str">
        <f>IF(ISBLANK(INDEX('Policy Characteristics'!I:I,MATCH($C614,'Policy Characteristics'!$C:$C,0))),"",INDEX('Policy Characteristics'!I:I,MATCH($C614,'Policy Characteristics'!$C:$C,0)))</f>
        <v>% of fuel shifted</v>
      </c>
      <c r="P614" s="293"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4" s="293" t="str">
        <f>IF(ISBLANK(INDEX('Policy Characteristics'!K:K,MATCH($C614,'Policy Characteristics'!$C:$C,0))),"",INDEX('Policy Characteristics'!K:K,MATCH($C614,'Policy Characteristics'!$C:$C,0)))</f>
        <v>industry-ag-main.html#fuel-switching</v>
      </c>
      <c r="R614" s="293" t="str">
        <f>IF(ISBLANK(INDEX('Policy Characteristics'!L:L,MATCH($C614,'Policy Characteristics'!$C:$C,0))),"",INDEX('Policy Characteristics'!L:L,MATCH($C614,'Policy Characteristics'!$C:$C,0)))</f>
        <v>industry-elec-and-hydrogen.html</v>
      </c>
    </row>
    <row r="615" spans="1:18" x14ac:dyDescent="0.25">
      <c r="A615" s="293" t="str">
        <f>IF(ISBLANK(INDEX('Policy Characteristics'!A:A,MATCH($C615,'Policy Characteristics'!$C:$C,0))),"",INDEX('Policy Characteristics'!A:A,MATCH($C615,'Policy Characteristics'!$C:$C,0)))</f>
        <v>Industry</v>
      </c>
      <c r="B615" s="294" t="str">
        <f>IF(ISBLANK(INDEX('Policy Characteristics'!B:B,MATCH($C615,'Policy Characteristics'!$C:$C,0))),"",INDEX('Policy Characteristics'!B:B,MATCH($C615,'Policy Characteristics'!$C:$C,0)))</f>
        <v>Electrification + Hydrogen (Med &amp; High Temp)</v>
      </c>
      <c r="C615" s="293" t="str">
        <f t="shared" si="35"/>
        <v>Fraction of Med and High Temp Industrial Heat Shifted to Other Fuels</v>
      </c>
      <c r="D615" s="299" t="s">
        <v>744</v>
      </c>
      <c r="E615" s="298" t="s">
        <v>786</v>
      </c>
      <c r="F615" t="s">
        <v>745</v>
      </c>
      <c r="G615" s="298" t="s">
        <v>787</v>
      </c>
      <c r="H615" s="20">
        <v>1356</v>
      </c>
      <c r="I615" s="295" t="s">
        <v>634</v>
      </c>
      <c r="J615" s="296" t="str">
        <f>IF(ISBLANK(INDEX('Policy Characteristics'!D:D,MATCH($C615,'Policy Characteristics'!$C:$C,0))),"",INDEX('Policy Characteristics'!D:D,MATCH($C615,'Policy Characteristics'!$C:$C,0)))</f>
        <v>Electrification + Hydrogen</v>
      </c>
      <c r="K615" s="293" t="str">
        <f>IF(ISBLANK(INDEX('Policy Characteristics'!E:E,MATCH($C615,'Policy Characteristics'!$C:$C,0))),"",INDEX('Policy Characteristics'!E:E,MATCH($C615,'Policy Characteristics'!$C:$C,0)))</f>
        <v>indst med and high temp fuel type shifting</v>
      </c>
      <c r="L615" s="237">
        <f>IF(ISBLANK(INDEX('Policy Characteristics'!F:F,MATCH($C615,'Policy Characteristics'!$C:$C,0))),"",INDEX('Policy Characteristics'!F:F,MATCH($C615,'Policy Characteristics'!$C:$C,0)))</f>
        <v>0</v>
      </c>
      <c r="M615" s="237">
        <f>IF(ISBLANK(INDEX('Policy Characteristics'!G:G,MATCH($C615,'Policy Characteristics'!$C:$C,0))),"",INDEX('Policy Characteristics'!G:G,MATCH($C615,'Policy Characteristics'!$C:$C,0)))</f>
        <v>1</v>
      </c>
      <c r="N615" s="237">
        <f>IF(ISBLANK(INDEX('Policy Characteristics'!H:H,MATCH($C615,'Policy Characteristics'!$C:$C,0))),"",INDEX('Policy Characteristics'!H:H,MATCH($C615,'Policy Characteristics'!$C:$C,0)))</f>
        <v>0.01</v>
      </c>
      <c r="O615" s="293" t="str">
        <f>IF(ISBLANK(INDEX('Policy Characteristics'!I:I,MATCH($C615,'Policy Characteristics'!$C:$C,0))),"",INDEX('Policy Characteristics'!I:I,MATCH($C615,'Policy Characteristics'!$C:$C,0)))</f>
        <v>% of fuel shifted</v>
      </c>
      <c r="P615" s="293"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5" s="293" t="str">
        <f>IF(ISBLANK(INDEX('Policy Characteristics'!K:K,MATCH($C615,'Policy Characteristics'!$C:$C,0))),"",INDEX('Policy Characteristics'!K:K,MATCH($C615,'Policy Characteristics'!$C:$C,0)))</f>
        <v>industry-ag-main.html#fuel-switching</v>
      </c>
      <c r="R615" s="293" t="str">
        <f>IF(ISBLANK(INDEX('Policy Characteristics'!L:L,MATCH($C615,'Policy Characteristics'!$C:$C,0))),"",INDEX('Policy Characteristics'!L:L,MATCH($C615,'Policy Characteristics'!$C:$C,0)))</f>
        <v>industry-elec-and-hydrogen.html</v>
      </c>
    </row>
    <row r="616" spans="1:18" x14ac:dyDescent="0.25">
      <c r="A616" s="293" t="str">
        <f>IF(ISBLANK(INDEX('Policy Characteristics'!A:A,MATCH($C616,'Policy Characteristics'!$C:$C,0))),"",INDEX('Policy Characteristics'!A:A,MATCH($C616,'Policy Characteristics'!$C:$C,0)))</f>
        <v>Industry</v>
      </c>
      <c r="B616" s="294" t="str">
        <f>IF(ISBLANK(INDEX('Policy Characteristics'!B:B,MATCH($C616,'Policy Characteristics'!$C:$C,0))),"",INDEX('Policy Characteristics'!B:B,MATCH($C616,'Policy Characteristics'!$C:$C,0)))</f>
        <v>Electrification + Hydrogen (Med &amp; High Temp)</v>
      </c>
      <c r="C616" s="293" t="str">
        <f t="shared" si="35"/>
        <v>Fraction of Med and High Temp Industrial Heat Shifted to Other Fuels</v>
      </c>
      <c r="D616" s="299" t="s">
        <v>744</v>
      </c>
      <c r="E616" s="298" t="s">
        <v>788</v>
      </c>
      <c r="F616" t="s">
        <v>745</v>
      </c>
      <c r="G616" s="298" t="s">
        <v>789</v>
      </c>
      <c r="H616" s="20">
        <v>1357</v>
      </c>
      <c r="I616" s="295" t="s">
        <v>624</v>
      </c>
      <c r="J616" s="296" t="str">
        <f>IF(ISBLANK(INDEX('Policy Characteristics'!D:D,MATCH($C616,'Policy Characteristics'!$C:$C,0))),"",INDEX('Policy Characteristics'!D:D,MATCH($C616,'Policy Characteristics'!$C:$C,0)))</f>
        <v>Electrification + Hydrogen</v>
      </c>
      <c r="K616" s="293" t="str">
        <f>IF(ISBLANK(INDEX('Policy Characteristics'!E:E,MATCH($C616,'Policy Characteristics'!$C:$C,0))),"",INDEX('Policy Characteristics'!E:E,MATCH($C616,'Policy Characteristics'!$C:$C,0)))</f>
        <v>indst med and high temp fuel type shifting</v>
      </c>
      <c r="L616" s="237">
        <f>IF(ISBLANK(INDEX('Policy Characteristics'!F:F,MATCH($C616,'Policy Characteristics'!$C:$C,0))),"",INDEX('Policy Characteristics'!F:F,MATCH($C616,'Policy Characteristics'!$C:$C,0)))</f>
        <v>0</v>
      </c>
      <c r="M616" s="237">
        <f>IF(ISBLANK(INDEX('Policy Characteristics'!G:G,MATCH($C616,'Policy Characteristics'!$C:$C,0))),"",INDEX('Policy Characteristics'!G:G,MATCH($C616,'Policy Characteristics'!$C:$C,0)))</f>
        <v>1</v>
      </c>
      <c r="N616" s="237">
        <f>IF(ISBLANK(INDEX('Policy Characteristics'!H:H,MATCH($C616,'Policy Characteristics'!$C:$C,0))),"",INDEX('Policy Characteristics'!H:H,MATCH($C616,'Policy Characteristics'!$C:$C,0)))</f>
        <v>0.01</v>
      </c>
      <c r="O616" s="293" t="str">
        <f>IF(ISBLANK(INDEX('Policy Characteristics'!I:I,MATCH($C616,'Policy Characteristics'!$C:$C,0))),"",INDEX('Policy Characteristics'!I:I,MATCH($C616,'Policy Characteristics'!$C:$C,0)))</f>
        <v>% of fuel shifted</v>
      </c>
      <c r="P616" s="293"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6" s="293" t="str">
        <f>IF(ISBLANK(INDEX('Policy Characteristics'!K:K,MATCH($C616,'Policy Characteristics'!$C:$C,0))),"",INDEX('Policy Characteristics'!K:K,MATCH($C616,'Policy Characteristics'!$C:$C,0)))</f>
        <v>industry-ag-main.html#fuel-switching</v>
      </c>
      <c r="R616" s="293" t="str">
        <f>IF(ISBLANK(INDEX('Policy Characteristics'!L:L,MATCH($C616,'Policy Characteristics'!$C:$C,0))),"",INDEX('Policy Characteristics'!L:L,MATCH($C616,'Policy Characteristics'!$C:$C,0)))</f>
        <v>industry-elec-and-hydrogen.html</v>
      </c>
    </row>
    <row r="617" spans="1:18" x14ac:dyDescent="0.25">
      <c r="A617" s="293" t="str">
        <f>IF(ISBLANK(INDEX('Policy Characteristics'!A:A,MATCH($C617,'Policy Characteristics'!$C:$C,0))),"",INDEX('Policy Characteristics'!A:A,MATCH($C617,'Policy Characteristics'!$C:$C,0)))</f>
        <v>Industry</v>
      </c>
      <c r="B617" s="294" t="str">
        <f>IF(ISBLANK(INDEX('Policy Characteristics'!B:B,MATCH($C617,'Policy Characteristics'!$C:$C,0))),"",INDEX('Policy Characteristics'!B:B,MATCH($C617,'Policy Characteristics'!$C:$C,0)))</f>
        <v>Electrification + Hydrogen (Med &amp; High Temp)</v>
      </c>
      <c r="C617" s="293" t="str">
        <f t="shared" si="35"/>
        <v>Fraction of Med and High Temp Industrial Heat Shifted to Other Fuels</v>
      </c>
      <c r="D617" s="299" t="s">
        <v>746</v>
      </c>
      <c r="E617" s="298" t="s">
        <v>770</v>
      </c>
      <c r="F617" t="s">
        <v>747</v>
      </c>
      <c r="G617" s="298" t="s">
        <v>771</v>
      </c>
      <c r="H617" s="20">
        <v>1358</v>
      </c>
      <c r="I617" s="295" t="s">
        <v>624</v>
      </c>
      <c r="J617" s="296" t="str">
        <f>IF(ISBLANK(INDEX('Policy Characteristics'!D:D,MATCH($C617,'Policy Characteristics'!$C:$C,0))),"",INDEX('Policy Characteristics'!D:D,MATCH($C617,'Policy Characteristics'!$C:$C,0)))</f>
        <v>Electrification + Hydrogen</v>
      </c>
      <c r="K617" s="293" t="str">
        <f>IF(ISBLANK(INDEX('Policy Characteristics'!E:E,MATCH($C617,'Policy Characteristics'!$C:$C,0))),"",INDEX('Policy Characteristics'!E:E,MATCH($C617,'Policy Characteristics'!$C:$C,0)))</f>
        <v>indst med and high temp fuel type shifting</v>
      </c>
      <c r="L617" s="237">
        <f>IF(ISBLANK(INDEX('Policy Characteristics'!F:F,MATCH($C617,'Policy Characteristics'!$C:$C,0))),"",INDEX('Policy Characteristics'!F:F,MATCH($C617,'Policy Characteristics'!$C:$C,0)))</f>
        <v>0</v>
      </c>
      <c r="M617" s="237">
        <f>IF(ISBLANK(INDEX('Policy Characteristics'!G:G,MATCH($C617,'Policy Characteristics'!$C:$C,0))),"",INDEX('Policy Characteristics'!G:G,MATCH($C617,'Policy Characteristics'!$C:$C,0)))</f>
        <v>1</v>
      </c>
      <c r="N617" s="237">
        <f>IF(ISBLANK(INDEX('Policy Characteristics'!H:H,MATCH($C617,'Policy Characteristics'!$C:$C,0))),"",INDEX('Policy Characteristics'!H:H,MATCH($C617,'Policy Characteristics'!$C:$C,0)))</f>
        <v>0.01</v>
      </c>
      <c r="O617" s="293" t="str">
        <f>IF(ISBLANK(INDEX('Policy Characteristics'!I:I,MATCH($C617,'Policy Characteristics'!$C:$C,0))),"",INDEX('Policy Characteristics'!I:I,MATCH($C617,'Policy Characteristics'!$C:$C,0)))</f>
        <v>% of fuel shifted</v>
      </c>
      <c r="P617" s="293"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7" s="293" t="str">
        <f>IF(ISBLANK(INDEX('Policy Characteristics'!K:K,MATCH($C617,'Policy Characteristics'!$C:$C,0))),"",INDEX('Policy Characteristics'!K:K,MATCH($C617,'Policy Characteristics'!$C:$C,0)))</f>
        <v>industry-ag-main.html#fuel-switching</v>
      </c>
      <c r="R617" s="293" t="str">
        <f>IF(ISBLANK(INDEX('Policy Characteristics'!L:L,MATCH($C617,'Policy Characteristics'!$C:$C,0))),"",INDEX('Policy Characteristics'!L:L,MATCH($C617,'Policy Characteristics'!$C:$C,0)))</f>
        <v>industry-elec-and-hydrogen.html</v>
      </c>
    </row>
    <row r="618" spans="1:18" x14ac:dyDescent="0.25">
      <c r="A618" s="293" t="str">
        <f>IF(ISBLANK(INDEX('Policy Characteristics'!A:A,MATCH($C618,'Policy Characteristics'!$C:$C,0))),"",INDEX('Policy Characteristics'!A:A,MATCH($C618,'Policy Characteristics'!$C:$C,0)))</f>
        <v>Industry</v>
      </c>
      <c r="B618" s="294" t="str">
        <f>IF(ISBLANK(INDEX('Policy Characteristics'!B:B,MATCH($C618,'Policy Characteristics'!$C:$C,0))),"",INDEX('Policy Characteristics'!B:B,MATCH($C618,'Policy Characteristics'!$C:$C,0)))</f>
        <v>Electrification + Hydrogen (Med &amp; High Temp)</v>
      </c>
      <c r="C618" s="293" t="str">
        <f t="shared" si="35"/>
        <v>Fraction of Med and High Temp Industrial Heat Shifted to Other Fuels</v>
      </c>
      <c r="D618" s="299" t="s">
        <v>746</v>
      </c>
      <c r="E618" s="298" t="s">
        <v>772</v>
      </c>
      <c r="F618" t="s">
        <v>747</v>
      </c>
      <c r="G618" s="298" t="s">
        <v>773</v>
      </c>
      <c r="H618" s="20">
        <v>1359</v>
      </c>
      <c r="I618" s="295" t="s">
        <v>634</v>
      </c>
      <c r="J618" s="296" t="str">
        <f>IF(ISBLANK(INDEX('Policy Characteristics'!D:D,MATCH($C618,'Policy Characteristics'!$C:$C,0))),"",INDEX('Policy Characteristics'!D:D,MATCH($C618,'Policy Characteristics'!$C:$C,0)))</f>
        <v>Electrification + Hydrogen</v>
      </c>
      <c r="K618" s="293" t="str">
        <f>IF(ISBLANK(INDEX('Policy Characteristics'!E:E,MATCH($C618,'Policy Characteristics'!$C:$C,0))),"",INDEX('Policy Characteristics'!E:E,MATCH($C618,'Policy Characteristics'!$C:$C,0)))</f>
        <v>indst med and high temp fuel type shifting</v>
      </c>
      <c r="L618" s="237">
        <f>IF(ISBLANK(INDEX('Policy Characteristics'!F:F,MATCH($C618,'Policy Characteristics'!$C:$C,0))),"",INDEX('Policy Characteristics'!F:F,MATCH($C618,'Policy Characteristics'!$C:$C,0)))</f>
        <v>0</v>
      </c>
      <c r="M618" s="237">
        <f>IF(ISBLANK(INDEX('Policy Characteristics'!G:G,MATCH($C618,'Policy Characteristics'!$C:$C,0))),"",INDEX('Policy Characteristics'!G:G,MATCH($C618,'Policy Characteristics'!$C:$C,0)))</f>
        <v>1</v>
      </c>
      <c r="N618" s="237">
        <f>IF(ISBLANK(INDEX('Policy Characteristics'!H:H,MATCH($C618,'Policy Characteristics'!$C:$C,0))),"",INDEX('Policy Characteristics'!H:H,MATCH($C618,'Policy Characteristics'!$C:$C,0)))</f>
        <v>0.01</v>
      </c>
      <c r="O618" s="293" t="str">
        <f>IF(ISBLANK(INDEX('Policy Characteristics'!I:I,MATCH($C618,'Policy Characteristics'!$C:$C,0))),"",INDEX('Policy Characteristics'!I:I,MATCH($C618,'Policy Characteristics'!$C:$C,0)))</f>
        <v>% of fuel shifted</v>
      </c>
      <c r="P618" s="293"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8" s="293" t="str">
        <f>IF(ISBLANK(INDEX('Policy Characteristics'!K:K,MATCH($C618,'Policy Characteristics'!$C:$C,0))),"",INDEX('Policy Characteristics'!K:K,MATCH($C618,'Policy Characteristics'!$C:$C,0)))</f>
        <v>industry-ag-main.html#fuel-switching</v>
      </c>
      <c r="R618" s="293" t="str">
        <f>IF(ISBLANK(INDEX('Policy Characteristics'!L:L,MATCH($C618,'Policy Characteristics'!$C:$C,0))),"",INDEX('Policy Characteristics'!L:L,MATCH($C618,'Policy Characteristics'!$C:$C,0)))</f>
        <v>industry-elec-and-hydrogen.html</v>
      </c>
    </row>
    <row r="619" spans="1:18" x14ac:dyDescent="0.25">
      <c r="A619" s="293" t="str">
        <f>IF(ISBLANK(INDEX('Policy Characteristics'!A:A,MATCH($C619,'Policy Characteristics'!$C:$C,0))),"",INDEX('Policy Characteristics'!A:A,MATCH($C619,'Policy Characteristics'!$C:$C,0)))</f>
        <v>Industry</v>
      </c>
      <c r="B619" s="294" t="str">
        <f>IF(ISBLANK(INDEX('Policy Characteristics'!B:B,MATCH($C619,'Policy Characteristics'!$C:$C,0))),"",INDEX('Policy Characteristics'!B:B,MATCH($C619,'Policy Characteristics'!$C:$C,0)))</f>
        <v>Electrification + Hydrogen (Med &amp; High Temp)</v>
      </c>
      <c r="C619" s="293" t="str">
        <f t="shared" si="35"/>
        <v>Fraction of Med and High Temp Industrial Heat Shifted to Other Fuels</v>
      </c>
      <c r="D619" s="299" t="s">
        <v>746</v>
      </c>
      <c r="E619" s="298" t="s">
        <v>774</v>
      </c>
      <c r="F619" t="s">
        <v>747</v>
      </c>
      <c r="G619" s="298" t="s">
        <v>775</v>
      </c>
      <c r="H619" s="20">
        <v>1360</v>
      </c>
      <c r="I619" s="295" t="s">
        <v>634</v>
      </c>
      <c r="J619" s="296" t="str">
        <f>IF(ISBLANK(INDEX('Policy Characteristics'!D:D,MATCH($C619,'Policy Characteristics'!$C:$C,0))),"",INDEX('Policy Characteristics'!D:D,MATCH($C619,'Policy Characteristics'!$C:$C,0)))</f>
        <v>Electrification + Hydrogen</v>
      </c>
      <c r="K619" s="293" t="str">
        <f>IF(ISBLANK(INDEX('Policy Characteristics'!E:E,MATCH($C619,'Policy Characteristics'!$C:$C,0))),"",INDEX('Policy Characteristics'!E:E,MATCH($C619,'Policy Characteristics'!$C:$C,0)))</f>
        <v>indst med and high temp fuel type shifting</v>
      </c>
      <c r="L619" s="237">
        <f>IF(ISBLANK(INDEX('Policy Characteristics'!F:F,MATCH($C619,'Policy Characteristics'!$C:$C,0))),"",INDEX('Policy Characteristics'!F:F,MATCH($C619,'Policy Characteristics'!$C:$C,0)))</f>
        <v>0</v>
      </c>
      <c r="M619" s="237">
        <f>IF(ISBLANK(INDEX('Policy Characteristics'!G:G,MATCH($C619,'Policy Characteristics'!$C:$C,0))),"",INDEX('Policy Characteristics'!G:G,MATCH($C619,'Policy Characteristics'!$C:$C,0)))</f>
        <v>1</v>
      </c>
      <c r="N619" s="237">
        <f>IF(ISBLANK(INDEX('Policy Characteristics'!H:H,MATCH($C619,'Policy Characteristics'!$C:$C,0))),"",INDEX('Policy Characteristics'!H:H,MATCH($C619,'Policy Characteristics'!$C:$C,0)))</f>
        <v>0.01</v>
      </c>
      <c r="O619" s="293" t="str">
        <f>IF(ISBLANK(INDEX('Policy Characteristics'!I:I,MATCH($C619,'Policy Characteristics'!$C:$C,0))),"",INDEX('Policy Characteristics'!I:I,MATCH($C619,'Policy Characteristics'!$C:$C,0)))</f>
        <v>% of fuel shifted</v>
      </c>
      <c r="P619" s="293"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19" s="293" t="str">
        <f>IF(ISBLANK(INDEX('Policy Characteristics'!K:K,MATCH($C619,'Policy Characteristics'!$C:$C,0))),"",INDEX('Policy Characteristics'!K:K,MATCH($C619,'Policy Characteristics'!$C:$C,0)))</f>
        <v>industry-ag-main.html#fuel-switching</v>
      </c>
      <c r="R619" s="293" t="str">
        <f>IF(ISBLANK(INDEX('Policy Characteristics'!L:L,MATCH($C619,'Policy Characteristics'!$C:$C,0))),"",INDEX('Policy Characteristics'!L:L,MATCH($C619,'Policy Characteristics'!$C:$C,0)))</f>
        <v>industry-elec-and-hydrogen.html</v>
      </c>
    </row>
    <row r="620" spans="1:18" x14ac:dyDescent="0.25">
      <c r="A620" s="293" t="str">
        <f>IF(ISBLANK(INDEX('Policy Characteristics'!A:A,MATCH($C620,'Policy Characteristics'!$C:$C,0))),"",INDEX('Policy Characteristics'!A:A,MATCH($C620,'Policy Characteristics'!$C:$C,0)))</f>
        <v>Industry</v>
      </c>
      <c r="B620" s="294" t="str">
        <f>IF(ISBLANK(INDEX('Policy Characteristics'!B:B,MATCH($C620,'Policy Characteristics'!$C:$C,0))),"",INDEX('Policy Characteristics'!B:B,MATCH($C620,'Policy Characteristics'!$C:$C,0)))</f>
        <v>Electrification + Hydrogen (Med &amp; High Temp)</v>
      </c>
      <c r="C620" s="293" t="str">
        <f t="shared" si="35"/>
        <v>Fraction of Med and High Temp Industrial Heat Shifted to Other Fuels</v>
      </c>
      <c r="D620" s="299" t="s">
        <v>746</v>
      </c>
      <c r="E620" s="298" t="s">
        <v>776</v>
      </c>
      <c r="F620" t="s">
        <v>747</v>
      </c>
      <c r="G620" s="298" t="s">
        <v>777</v>
      </c>
      <c r="H620" s="20">
        <v>1361</v>
      </c>
      <c r="I620" s="295" t="s">
        <v>634</v>
      </c>
      <c r="J620" s="296" t="str">
        <f>IF(ISBLANK(INDEX('Policy Characteristics'!D:D,MATCH($C620,'Policy Characteristics'!$C:$C,0))),"",INDEX('Policy Characteristics'!D:D,MATCH($C620,'Policy Characteristics'!$C:$C,0)))</f>
        <v>Electrification + Hydrogen</v>
      </c>
      <c r="K620" s="293" t="str">
        <f>IF(ISBLANK(INDEX('Policy Characteristics'!E:E,MATCH($C620,'Policy Characteristics'!$C:$C,0))),"",INDEX('Policy Characteristics'!E:E,MATCH($C620,'Policy Characteristics'!$C:$C,0)))</f>
        <v>indst med and high temp fuel type shifting</v>
      </c>
      <c r="L620" s="237">
        <f>IF(ISBLANK(INDEX('Policy Characteristics'!F:F,MATCH($C620,'Policy Characteristics'!$C:$C,0))),"",INDEX('Policy Characteristics'!F:F,MATCH($C620,'Policy Characteristics'!$C:$C,0)))</f>
        <v>0</v>
      </c>
      <c r="M620" s="237">
        <f>IF(ISBLANK(INDEX('Policy Characteristics'!G:G,MATCH($C620,'Policy Characteristics'!$C:$C,0))),"",INDEX('Policy Characteristics'!G:G,MATCH($C620,'Policy Characteristics'!$C:$C,0)))</f>
        <v>1</v>
      </c>
      <c r="N620" s="237">
        <f>IF(ISBLANK(INDEX('Policy Characteristics'!H:H,MATCH($C620,'Policy Characteristics'!$C:$C,0))),"",INDEX('Policy Characteristics'!H:H,MATCH($C620,'Policy Characteristics'!$C:$C,0)))</f>
        <v>0.01</v>
      </c>
      <c r="O620" s="293" t="str">
        <f>IF(ISBLANK(INDEX('Policy Characteristics'!I:I,MATCH($C620,'Policy Characteristics'!$C:$C,0))),"",INDEX('Policy Characteristics'!I:I,MATCH($C620,'Policy Characteristics'!$C:$C,0)))</f>
        <v>% of fuel shifted</v>
      </c>
      <c r="P620" s="293"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0" s="293" t="str">
        <f>IF(ISBLANK(INDEX('Policy Characteristics'!K:K,MATCH($C620,'Policy Characteristics'!$C:$C,0))),"",INDEX('Policy Characteristics'!K:K,MATCH($C620,'Policy Characteristics'!$C:$C,0)))</f>
        <v>industry-ag-main.html#fuel-switching</v>
      </c>
      <c r="R620" s="293" t="str">
        <f>IF(ISBLANK(INDEX('Policy Characteristics'!L:L,MATCH($C620,'Policy Characteristics'!$C:$C,0))),"",INDEX('Policy Characteristics'!L:L,MATCH($C620,'Policy Characteristics'!$C:$C,0)))</f>
        <v>industry-elec-and-hydrogen.html</v>
      </c>
    </row>
    <row r="621" spans="1:18" x14ac:dyDescent="0.25">
      <c r="A621" s="293" t="str">
        <f>IF(ISBLANK(INDEX('Policy Characteristics'!A:A,MATCH($C621,'Policy Characteristics'!$C:$C,0))),"",INDEX('Policy Characteristics'!A:A,MATCH($C621,'Policy Characteristics'!$C:$C,0)))</f>
        <v>Industry</v>
      </c>
      <c r="B621" s="294" t="str">
        <f>IF(ISBLANK(INDEX('Policy Characteristics'!B:B,MATCH($C621,'Policy Characteristics'!$C:$C,0))),"",INDEX('Policy Characteristics'!B:B,MATCH($C621,'Policy Characteristics'!$C:$C,0)))</f>
        <v>Electrification + Hydrogen (Med &amp; High Temp)</v>
      </c>
      <c r="C621" s="293" t="str">
        <f t="shared" si="35"/>
        <v>Fraction of Med and High Temp Industrial Heat Shifted to Other Fuels</v>
      </c>
      <c r="D621" s="299" t="s">
        <v>746</v>
      </c>
      <c r="E621" s="298" t="s">
        <v>778</v>
      </c>
      <c r="F621" t="s">
        <v>747</v>
      </c>
      <c r="G621" s="298" t="s">
        <v>779</v>
      </c>
      <c r="H621" s="20">
        <v>1362</v>
      </c>
      <c r="I621" s="295" t="s">
        <v>634</v>
      </c>
      <c r="J621" s="296" t="str">
        <f>IF(ISBLANK(INDEX('Policy Characteristics'!D:D,MATCH($C621,'Policy Characteristics'!$C:$C,0))),"",INDEX('Policy Characteristics'!D:D,MATCH($C621,'Policy Characteristics'!$C:$C,0)))</f>
        <v>Electrification + Hydrogen</v>
      </c>
      <c r="K621" s="293" t="str">
        <f>IF(ISBLANK(INDEX('Policy Characteristics'!E:E,MATCH($C621,'Policy Characteristics'!$C:$C,0))),"",INDEX('Policy Characteristics'!E:E,MATCH($C621,'Policy Characteristics'!$C:$C,0)))</f>
        <v>indst med and high temp fuel type shifting</v>
      </c>
      <c r="L621" s="237">
        <f>IF(ISBLANK(INDEX('Policy Characteristics'!F:F,MATCH($C621,'Policy Characteristics'!$C:$C,0))),"",INDEX('Policy Characteristics'!F:F,MATCH($C621,'Policy Characteristics'!$C:$C,0)))</f>
        <v>0</v>
      </c>
      <c r="M621" s="237">
        <f>IF(ISBLANK(INDEX('Policy Characteristics'!G:G,MATCH($C621,'Policy Characteristics'!$C:$C,0))),"",INDEX('Policy Characteristics'!G:G,MATCH($C621,'Policy Characteristics'!$C:$C,0)))</f>
        <v>1</v>
      </c>
      <c r="N621" s="237">
        <f>IF(ISBLANK(INDEX('Policy Characteristics'!H:H,MATCH($C621,'Policy Characteristics'!$C:$C,0))),"",INDEX('Policy Characteristics'!H:H,MATCH($C621,'Policy Characteristics'!$C:$C,0)))</f>
        <v>0.01</v>
      </c>
      <c r="O621" s="293" t="str">
        <f>IF(ISBLANK(INDEX('Policy Characteristics'!I:I,MATCH($C621,'Policy Characteristics'!$C:$C,0))),"",INDEX('Policy Characteristics'!I:I,MATCH($C621,'Policy Characteristics'!$C:$C,0)))</f>
        <v>% of fuel shifted</v>
      </c>
      <c r="P621" s="293"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1" s="293" t="str">
        <f>IF(ISBLANK(INDEX('Policy Characteristics'!K:K,MATCH($C621,'Policy Characteristics'!$C:$C,0))),"",INDEX('Policy Characteristics'!K:K,MATCH($C621,'Policy Characteristics'!$C:$C,0)))</f>
        <v>industry-ag-main.html#fuel-switching</v>
      </c>
      <c r="R621" s="293" t="str">
        <f>IF(ISBLANK(INDEX('Policy Characteristics'!L:L,MATCH($C621,'Policy Characteristics'!$C:$C,0))),"",INDEX('Policy Characteristics'!L:L,MATCH($C621,'Policy Characteristics'!$C:$C,0)))</f>
        <v>industry-elec-and-hydrogen.html</v>
      </c>
    </row>
    <row r="622" spans="1:18" x14ac:dyDescent="0.25">
      <c r="A622" s="293" t="str">
        <f>IF(ISBLANK(INDEX('Policy Characteristics'!A:A,MATCH($C622,'Policy Characteristics'!$C:$C,0))),"",INDEX('Policy Characteristics'!A:A,MATCH($C622,'Policy Characteristics'!$C:$C,0)))</f>
        <v>Industry</v>
      </c>
      <c r="B622" s="294" t="str">
        <f>IF(ISBLANK(INDEX('Policy Characteristics'!B:B,MATCH($C622,'Policy Characteristics'!$C:$C,0))),"",INDEX('Policy Characteristics'!B:B,MATCH($C622,'Policy Characteristics'!$C:$C,0)))</f>
        <v>Electrification + Hydrogen (Med &amp; High Temp)</v>
      </c>
      <c r="C622" s="293" t="str">
        <f t="shared" si="35"/>
        <v>Fraction of Med and High Temp Industrial Heat Shifted to Other Fuels</v>
      </c>
      <c r="D622" s="299" t="s">
        <v>746</v>
      </c>
      <c r="E622" s="298" t="s">
        <v>780</v>
      </c>
      <c r="F622" t="s">
        <v>747</v>
      </c>
      <c r="G622" s="298" t="s">
        <v>781</v>
      </c>
      <c r="H622" s="20">
        <v>1363</v>
      </c>
      <c r="I622" s="295" t="s">
        <v>634</v>
      </c>
      <c r="J622" s="296" t="str">
        <f>IF(ISBLANK(INDEX('Policy Characteristics'!D:D,MATCH($C622,'Policy Characteristics'!$C:$C,0))),"",INDEX('Policy Characteristics'!D:D,MATCH($C622,'Policy Characteristics'!$C:$C,0)))</f>
        <v>Electrification + Hydrogen</v>
      </c>
      <c r="K622" s="293" t="str">
        <f>IF(ISBLANK(INDEX('Policy Characteristics'!E:E,MATCH($C622,'Policy Characteristics'!$C:$C,0))),"",INDEX('Policy Characteristics'!E:E,MATCH($C622,'Policy Characteristics'!$C:$C,0)))</f>
        <v>indst med and high temp fuel type shifting</v>
      </c>
      <c r="L622" s="237">
        <f>IF(ISBLANK(INDEX('Policy Characteristics'!F:F,MATCH($C622,'Policy Characteristics'!$C:$C,0))),"",INDEX('Policy Characteristics'!F:F,MATCH($C622,'Policy Characteristics'!$C:$C,0)))</f>
        <v>0</v>
      </c>
      <c r="M622" s="237">
        <f>IF(ISBLANK(INDEX('Policy Characteristics'!G:G,MATCH($C622,'Policy Characteristics'!$C:$C,0))),"",INDEX('Policy Characteristics'!G:G,MATCH($C622,'Policy Characteristics'!$C:$C,0)))</f>
        <v>1</v>
      </c>
      <c r="N622" s="237">
        <f>IF(ISBLANK(INDEX('Policy Characteristics'!H:H,MATCH($C622,'Policy Characteristics'!$C:$C,0))),"",INDEX('Policy Characteristics'!H:H,MATCH($C622,'Policy Characteristics'!$C:$C,0)))</f>
        <v>0.01</v>
      </c>
      <c r="O622" s="293" t="str">
        <f>IF(ISBLANK(INDEX('Policy Characteristics'!I:I,MATCH($C622,'Policy Characteristics'!$C:$C,0))),"",INDEX('Policy Characteristics'!I:I,MATCH($C622,'Policy Characteristics'!$C:$C,0)))</f>
        <v>% of fuel shifted</v>
      </c>
      <c r="P622" s="293"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2" s="293" t="str">
        <f>IF(ISBLANK(INDEX('Policy Characteristics'!K:K,MATCH($C622,'Policy Characteristics'!$C:$C,0))),"",INDEX('Policy Characteristics'!K:K,MATCH($C622,'Policy Characteristics'!$C:$C,0)))</f>
        <v>industry-ag-main.html#fuel-switching</v>
      </c>
      <c r="R622" s="293" t="str">
        <f>IF(ISBLANK(INDEX('Policy Characteristics'!L:L,MATCH($C622,'Policy Characteristics'!$C:$C,0))),"",INDEX('Policy Characteristics'!L:L,MATCH($C622,'Policy Characteristics'!$C:$C,0)))</f>
        <v>industry-elec-and-hydrogen.html</v>
      </c>
    </row>
    <row r="623" spans="1:18" x14ac:dyDescent="0.25">
      <c r="A623" s="293" t="str">
        <f>IF(ISBLANK(INDEX('Policy Characteristics'!A:A,MATCH($C623,'Policy Characteristics'!$C:$C,0))),"",INDEX('Policy Characteristics'!A:A,MATCH($C623,'Policy Characteristics'!$C:$C,0)))</f>
        <v>Industry</v>
      </c>
      <c r="B623" s="294" t="str">
        <f>IF(ISBLANK(INDEX('Policy Characteristics'!B:B,MATCH($C623,'Policy Characteristics'!$C:$C,0))),"",INDEX('Policy Characteristics'!B:B,MATCH($C623,'Policy Characteristics'!$C:$C,0)))</f>
        <v>Electrification + Hydrogen (Med &amp; High Temp)</v>
      </c>
      <c r="C623" s="293" t="str">
        <f t="shared" si="35"/>
        <v>Fraction of Med and High Temp Industrial Heat Shifted to Other Fuels</v>
      </c>
      <c r="D623" s="299" t="s">
        <v>746</v>
      </c>
      <c r="E623" s="298" t="s">
        <v>782</v>
      </c>
      <c r="F623" t="s">
        <v>747</v>
      </c>
      <c r="G623" s="298" t="s">
        <v>783</v>
      </c>
      <c r="H623" s="20">
        <v>1364</v>
      </c>
      <c r="I623" s="295" t="s">
        <v>634</v>
      </c>
      <c r="J623" s="296" t="str">
        <f>IF(ISBLANK(INDEX('Policy Characteristics'!D:D,MATCH($C623,'Policy Characteristics'!$C:$C,0))),"",INDEX('Policy Characteristics'!D:D,MATCH($C623,'Policy Characteristics'!$C:$C,0)))</f>
        <v>Electrification + Hydrogen</v>
      </c>
      <c r="K623" s="293" t="str">
        <f>IF(ISBLANK(INDEX('Policy Characteristics'!E:E,MATCH($C623,'Policy Characteristics'!$C:$C,0))),"",INDEX('Policy Characteristics'!E:E,MATCH($C623,'Policy Characteristics'!$C:$C,0)))</f>
        <v>indst med and high temp fuel type shifting</v>
      </c>
      <c r="L623" s="237">
        <f>IF(ISBLANK(INDEX('Policy Characteristics'!F:F,MATCH($C623,'Policy Characteristics'!$C:$C,0))),"",INDEX('Policy Characteristics'!F:F,MATCH($C623,'Policy Characteristics'!$C:$C,0)))</f>
        <v>0</v>
      </c>
      <c r="M623" s="237">
        <f>IF(ISBLANK(INDEX('Policy Characteristics'!G:G,MATCH($C623,'Policy Characteristics'!$C:$C,0))),"",INDEX('Policy Characteristics'!G:G,MATCH($C623,'Policy Characteristics'!$C:$C,0)))</f>
        <v>1</v>
      </c>
      <c r="N623" s="237">
        <f>IF(ISBLANK(INDEX('Policy Characteristics'!H:H,MATCH($C623,'Policy Characteristics'!$C:$C,0))),"",INDEX('Policy Characteristics'!H:H,MATCH($C623,'Policy Characteristics'!$C:$C,0)))</f>
        <v>0.01</v>
      </c>
      <c r="O623" s="293" t="str">
        <f>IF(ISBLANK(INDEX('Policy Characteristics'!I:I,MATCH($C623,'Policy Characteristics'!$C:$C,0))),"",INDEX('Policy Characteristics'!I:I,MATCH($C623,'Policy Characteristics'!$C:$C,0)))</f>
        <v>% of fuel shifted</v>
      </c>
      <c r="P623" s="293"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3" s="293" t="str">
        <f>IF(ISBLANK(INDEX('Policy Characteristics'!K:K,MATCH($C623,'Policy Characteristics'!$C:$C,0))),"",INDEX('Policy Characteristics'!K:K,MATCH($C623,'Policy Characteristics'!$C:$C,0)))</f>
        <v>industry-ag-main.html#fuel-switching</v>
      </c>
      <c r="R623" s="293" t="str">
        <f>IF(ISBLANK(INDEX('Policy Characteristics'!L:L,MATCH($C623,'Policy Characteristics'!$C:$C,0))),"",INDEX('Policy Characteristics'!L:L,MATCH($C623,'Policy Characteristics'!$C:$C,0)))</f>
        <v>industry-elec-and-hydrogen.html</v>
      </c>
    </row>
    <row r="624" spans="1:18" x14ac:dyDescent="0.25">
      <c r="A624" s="293" t="str">
        <f>IF(ISBLANK(INDEX('Policy Characteristics'!A:A,MATCH($C624,'Policy Characteristics'!$C:$C,0))),"",INDEX('Policy Characteristics'!A:A,MATCH($C624,'Policy Characteristics'!$C:$C,0)))</f>
        <v>Industry</v>
      </c>
      <c r="B624" s="294" t="str">
        <f>IF(ISBLANK(INDEX('Policy Characteristics'!B:B,MATCH($C624,'Policy Characteristics'!$C:$C,0))),"",INDEX('Policy Characteristics'!B:B,MATCH($C624,'Policy Characteristics'!$C:$C,0)))</f>
        <v>Electrification + Hydrogen (Med &amp; High Temp)</v>
      </c>
      <c r="C624" s="293" t="str">
        <f t="shared" si="35"/>
        <v>Fraction of Med and High Temp Industrial Heat Shifted to Other Fuels</v>
      </c>
      <c r="D624" s="299" t="s">
        <v>746</v>
      </c>
      <c r="E624" s="298" t="s">
        <v>784</v>
      </c>
      <c r="F624" t="s">
        <v>747</v>
      </c>
      <c r="G624" s="298" t="s">
        <v>785</v>
      </c>
      <c r="H624" s="20">
        <v>1365</v>
      </c>
      <c r="I624" s="295" t="s">
        <v>634</v>
      </c>
      <c r="J624" s="296" t="str">
        <f>IF(ISBLANK(INDEX('Policy Characteristics'!D:D,MATCH($C624,'Policy Characteristics'!$C:$C,0))),"",INDEX('Policy Characteristics'!D:D,MATCH($C624,'Policy Characteristics'!$C:$C,0)))</f>
        <v>Electrification + Hydrogen</v>
      </c>
      <c r="K624" s="293" t="str">
        <f>IF(ISBLANK(INDEX('Policy Characteristics'!E:E,MATCH($C624,'Policy Characteristics'!$C:$C,0))),"",INDEX('Policy Characteristics'!E:E,MATCH($C624,'Policy Characteristics'!$C:$C,0)))</f>
        <v>indst med and high temp fuel type shifting</v>
      </c>
      <c r="L624" s="237">
        <f>IF(ISBLANK(INDEX('Policy Characteristics'!F:F,MATCH($C624,'Policy Characteristics'!$C:$C,0))),"",INDEX('Policy Characteristics'!F:F,MATCH($C624,'Policy Characteristics'!$C:$C,0)))</f>
        <v>0</v>
      </c>
      <c r="M624" s="237">
        <f>IF(ISBLANK(INDEX('Policy Characteristics'!G:G,MATCH($C624,'Policy Characteristics'!$C:$C,0))),"",INDEX('Policy Characteristics'!G:G,MATCH($C624,'Policy Characteristics'!$C:$C,0)))</f>
        <v>1</v>
      </c>
      <c r="N624" s="237">
        <f>IF(ISBLANK(INDEX('Policy Characteristics'!H:H,MATCH($C624,'Policy Characteristics'!$C:$C,0))),"",INDEX('Policy Characteristics'!H:H,MATCH($C624,'Policy Characteristics'!$C:$C,0)))</f>
        <v>0.01</v>
      </c>
      <c r="O624" s="293" t="str">
        <f>IF(ISBLANK(INDEX('Policy Characteristics'!I:I,MATCH($C624,'Policy Characteristics'!$C:$C,0))),"",INDEX('Policy Characteristics'!I:I,MATCH($C624,'Policy Characteristics'!$C:$C,0)))</f>
        <v>% of fuel shifted</v>
      </c>
      <c r="P624" s="293"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4" s="293" t="str">
        <f>IF(ISBLANK(INDEX('Policy Characteristics'!K:K,MATCH($C624,'Policy Characteristics'!$C:$C,0))),"",INDEX('Policy Characteristics'!K:K,MATCH($C624,'Policy Characteristics'!$C:$C,0)))</f>
        <v>industry-ag-main.html#fuel-switching</v>
      </c>
      <c r="R624" s="293" t="str">
        <f>IF(ISBLANK(INDEX('Policy Characteristics'!L:L,MATCH($C624,'Policy Characteristics'!$C:$C,0))),"",INDEX('Policy Characteristics'!L:L,MATCH($C624,'Policy Characteristics'!$C:$C,0)))</f>
        <v>industry-elec-and-hydrogen.html</v>
      </c>
    </row>
    <row r="625" spans="1:18" x14ac:dyDescent="0.25">
      <c r="A625" s="293" t="str">
        <f>IF(ISBLANK(INDEX('Policy Characteristics'!A:A,MATCH($C625,'Policy Characteristics'!$C:$C,0))),"",INDEX('Policy Characteristics'!A:A,MATCH($C625,'Policy Characteristics'!$C:$C,0)))</f>
        <v>Industry</v>
      </c>
      <c r="B625" s="294" t="str">
        <f>IF(ISBLANK(INDEX('Policy Characteristics'!B:B,MATCH($C625,'Policy Characteristics'!$C:$C,0))),"",INDEX('Policy Characteristics'!B:B,MATCH($C625,'Policy Characteristics'!$C:$C,0)))</f>
        <v>Electrification + Hydrogen (Med &amp; High Temp)</v>
      </c>
      <c r="C625" s="293" t="str">
        <f t="shared" si="35"/>
        <v>Fraction of Med and High Temp Industrial Heat Shifted to Other Fuels</v>
      </c>
      <c r="D625" s="299" t="s">
        <v>746</v>
      </c>
      <c r="E625" s="298" t="s">
        <v>786</v>
      </c>
      <c r="F625" t="s">
        <v>747</v>
      </c>
      <c r="G625" s="298" t="s">
        <v>787</v>
      </c>
      <c r="H625" s="20">
        <v>1366</v>
      </c>
      <c r="I625" s="295" t="s">
        <v>634</v>
      </c>
      <c r="J625" s="296" t="str">
        <f>IF(ISBLANK(INDEX('Policy Characteristics'!D:D,MATCH($C625,'Policy Characteristics'!$C:$C,0))),"",INDEX('Policy Characteristics'!D:D,MATCH($C625,'Policy Characteristics'!$C:$C,0)))</f>
        <v>Electrification + Hydrogen</v>
      </c>
      <c r="K625" s="293" t="str">
        <f>IF(ISBLANK(INDEX('Policy Characteristics'!E:E,MATCH($C625,'Policy Characteristics'!$C:$C,0))),"",INDEX('Policy Characteristics'!E:E,MATCH($C625,'Policy Characteristics'!$C:$C,0)))</f>
        <v>indst med and high temp fuel type shifting</v>
      </c>
      <c r="L625" s="237">
        <f>IF(ISBLANK(INDEX('Policy Characteristics'!F:F,MATCH($C625,'Policy Characteristics'!$C:$C,0))),"",INDEX('Policy Characteristics'!F:F,MATCH($C625,'Policy Characteristics'!$C:$C,0)))</f>
        <v>0</v>
      </c>
      <c r="M625" s="237">
        <f>IF(ISBLANK(INDEX('Policy Characteristics'!G:G,MATCH($C625,'Policy Characteristics'!$C:$C,0))),"",INDEX('Policy Characteristics'!G:G,MATCH($C625,'Policy Characteristics'!$C:$C,0)))</f>
        <v>1</v>
      </c>
      <c r="N625" s="237">
        <f>IF(ISBLANK(INDEX('Policy Characteristics'!H:H,MATCH($C625,'Policy Characteristics'!$C:$C,0))),"",INDEX('Policy Characteristics'!H:H,MATCH($C625,'Policy Characteristics'!$C:$C,0)))</f>
        <v>0.01</v>
      </c>
      <c r="O625" s="293" t="str">
        <f>IF(ISBLANK(INDEX('Policy Characteristics'!I:I,MATCH($C625,'Policy Characteristics'!$C:$C,0))),"",INDEX('Policy Characteristics'!I:I,MATCH($C625,'Policy Characteristics'!$C:$C,0)))</f>
        <v>% of fuel shifted</v>
      </c>
      <c r="P625" s="293"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5" s="293" t="str">
        <f>IF(ISBLANK(INDEX('Policy Characteristics'!K:K,MATCH($C625,'Policy Characteristics'!$C:$C,0))),"",INDEX('Policy Characteristics'!K:K,MATCH($C625,'Policy Characteristics'!$C:$C,0)))</f>
        <v>industry-ag-main.html#fuel-switching</v>
      </c>
      <c r="R625" s="293" t="str">
        <f>IF(ISBLANK(INDEX('Policy Characteristics'!L:L,MATCH($C625,'Policy Characteristics'!$C:$C,0))),"",INDEX('Policy Characteristics'!L:L,MATCH($C625,'Policy Characteristics'!$C:$C,0)))</f>
        <v>industry-elec-and-hydrogen.html</v>
      </c>
    </row>
    <row r="626" spans="1:18" x14ac:dyDescent="0.25">
      <c r="A626" s="293" t="str">
        <f>IF(ISBLANK(INDEX('Policy Characteristics'!A:A,MATCH($C626,'Policy Characteristics'!$C:$C,0))),"",INDEX('Policy Characteristics'!A:A,MATCH($C626,'Policy Characteristics'!$C:$C,0)))</f>
        <v>Industry</v>
      </c>
      <c r="B626" s="294" t="str">
        <f>IF(ISBLANK(INDEX('Policy Characteristics'!B:B,MATCH($C626,'Policy Characteristics'!$C:$C,0))),"",INDEX('Policy Characteristics'!B:B,MATCH($C626,'Policy Characteristics'!$C:$C,0)))</f>
        <v>Electrification + Hydrogen (Med &amp; High Temp)</v>
      </c>
      <c r="C626" s="293" t="str">
        <f t="shared" si="35"/>
        <v>Fraction of Med and High Temp Industrial Heat Shifted to Other Fuels</v>
      </c>
      <c r="D626" s="299" t="s">
        <v>746</v>
      </c>
      <c r="E626" s="298" t="s">
        <v>788</v>
      </c>
      <c r="F626" t="s">
        <v>747</v>
      </c>
      <c r="G626" s="298" t="s">
        <v>789</v>
      </c>
      <c r="H626" s="20">
        <v>1367</v>
      </c>
      <c r="I626" s="295" t="s">
        <v>624</v>
      </c>
      <c r="J626" s="296" t="str">
        <f>IF(ISBLANK(INDEX('Policy Characteristics'!D:D,MATCH($C626,'Policy Characteristics'!$C:$C,0))),"",INDEX('Policy Characteristics'!D:D,MATCH($C626,'Policy Characteristics'!$C:$C,0)))</f>
        <v>Electrification + Hydrogen</v>
      </c>
      <c r="K626" s="293" t="str">
        <f>IF(ISBLANK(INDEX('Policy Characteristics'!E:E,MATCH($C626,'Policy Characteristics'!$C:$C,0))),"",INDEX('Policy Characteristics'!E:E,MATCH($C626,'Policy Characteristics'!$C:$C,0)))</f>
        <v>indst med and high temp fuel type shifting</v>
      </c>
      <c r="L626" s="237">
        <f>IF(ISBLANK(INDEX('Policy Characteristics'!F:F,MATCH($C626,'Policy Characteristics'!$C:$C,0))),"",INDEX('Policy Characteristics'!F:F,MATCH($C626,'Policy Characteristics'!$C:$C,0)))</f>
        <v>0</v>
      </c>
      <c r="M626" s="237">
        <f>IF(ISBLANK(INDEX('Policy Characteristics'!G:G,MATCH($C626,'Policy Characteristics'!$C:$C,0))),"",INDEX('Policy Characteristics'!G:G,MATCH($C626,'Policy Characteristics'!$C:$C,0)))</f>
        <v>1</v>
      </c>
      <c r="N626" s="237">
        <f>IF(ISBLANK(INDEX('Policy Characteristics'!H:H,MATCH($C626,'Policy Characteristics'!$C:$C,0))),"",INDEX('Policy Characteristics'!H:H,MATCH($C626,'Policy Characteristics'!$C:$C,0)))</f>
        <v>0.01</v>
      </c>
      <c r="O626" s="293" t="str">
        <f>IF(ISBLANK(INDEX('Policy Characteristics'!I:I,MATCH($C626,'Policy Characteristics'!$C:$C,0))),"",INDEX('Policy Characteristics'!I:I,MATCH($C626,'Policy Characteristics'!$C:$C,0)))</f>
        <v>% of fuel shifted</v>
      </c>
      <c r="P626" s="293"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6" s="293" t="str">
        <f>IF(ISBLANK(INDEX('Policy Characteristics'!K:K,MATCH($C626,'Policy Characteristics'!$C:$C,0))),"",INDEX('Policy Characteristics'!K:K,MATCH($C626,'Policy Characteristics'!$C:$C,0)))</f>
        <v>industry-ag-main.html#fuel-switching</v>
      </c>
      <c r="R626" s="293" t="str">
        <f>IF(ISBLANK(INDEX('Policy Characteristics'!L:L,MATCH($C626,'Policy Characteristics'!$C:$C,0))),"",INDEX('Policy Characteristics'!L:L,MATCH($C626,'Policy Characteristics'!$C:$C,0)))</f>
        <v>industry-elec-and-hydrogen.html</v>
      </c>
    </row>
    <row r="627" spans="1:18" x14ac:dyDescent="0.25">
      <c r="A627" s="293" t="str">
        <f>IF(ISBLANK(INDEX('Policy Characteristics'!A:A,MATCH($C627,'Policy Characteristics'!$C:$C,0))),"",INDEX('Policy Characteristics'!A:A,MATCH($C627,'Policy Characteristics'!$C:$C,0)))</f>
        <v>Industry</v>
      </c>
      <c r="B627" s="294" t="str">
        <f>IF(ISBLANK(INDEX('Policy Characteristics'!B:B,MATCH($C627,'Policy Characteristics'!$C:$C,0))),"",INDEX('Policy Characteristics'!B:B,MATCH($C627,'Policy Characteristics'!$C:$C,0)))</f>
        <v>Electrification + Hydrogen (Med &amp; High Temp)</v>
      </c>
      <c r="C627" s="293" t="str">
        <f t="shared" si="35"/>
        <v>Fraction of Med and High Temp Industrial Heat Shifted to Other Fuels</v>
      </c>
      <c r="D627" s="299" t="s">
        <v>748</v>
      </c>
      <c r="E627" s="298" t="s">
        <v>770</v>
      </c>
      <c r="F627" t="s">
        <v>749</v>
      </c>
      <c r="G627" s="298" t="s">
        <v>771</v>
      </c>
      <c r="H627" s="20">
        <v>1368</v>
      </c>
      <c r="I627" s="295" t="s">
        <v>624</v>
      </c>
      <c r="J627" s="296" t="str">
        <f>IF(ISBLANK(INDEX('Policy Characteristics'!D:D,MATCH($C627,'Policy Characteristics'!$C:$C,0))),"",INDEX('Policy Characteristics'!D:D,MATCH($C627,'Policy Characteristics'!$C:$C,0)))</f>
        <v>Electrification + Hydrogen</v>
      </c>
      <c r="K627" s="293" t="str">
        <f>IF(ISBLANK(INDEX('Policy Characteristics'!E:E,MATCH($C627,'Policy Characteristics'!$C:$C,0))),"",INDEX('Policy Characteristics'!E:E,MATCH($C627,'Policy Characteristics'!$C:$C,0)))</f>
        <v>indst med and high temp fuel type shifting</v>
      </c>
      <c r="L627" s="237">
        <f>IF(ISBLANK(INDEX('Policy Characteristics'!F:F,MATCH($C627,'Policy Characteristics'!$C:$C,0))),"",INDEX('Policy Characteristics'!F:F,MATCH($C627,'Policy Characteristics'!$C:$C,0)))</f>
        <v>0</v>
      </c>
      <c r="M627" s="237">
        <f>IF(ISBLANK(INDEX('Policy Characteristics'!G:G,MATCH($C627,'Policy Characteristics'!$C:$C,0))),"",INDEX('Policy Characteristics'!G:G,MATCH($C627,'Policy Characteristics'!$C:$C,0)))</f>
        <v>1</v>
      </c>
      <c r="N627" s="237">
        <f>IF(ISBLANK(INDEX('Policy Characteristics'!H:H,MATCH($C627,'Policy Characteristics'!$C:$C,0))),"",INDEX('Policy Characteristics'!H:H,MATCH($C627,'Policy Characteristics'!$C:$C,0)))</f>
        <v>0.01</v>
      </c>
      <c r="O627" s="293" t="str">
        <f>IF(ISBLANK(INDEX('Policy Characteristics'!I:I,MATCH($C627,'Policy Characteristics'!$C:$C,0))),"",INDEX('Policy Characteristics'!I:I,MATCH($C627,'Policy Characteristics'!$C:$C,0)))</f>
        <v>% of fuel shifted</v>
      </c>
      <c r="P627" s="293"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7" s="293" t="str">
        <f>IF(ISBLANK(INDEX('Policy Characteristics'!K:K,MATCH($C627,'Policy Characteristics'!$C:$C,0))),"",INDEX('Policy Characteristics'!K:K,MATCH($C627,'Policy Characteristics'!$C:$C,0)))</f>
        <v>industry-ag-main.html#fuel-switching</v>
      </c>
      <c r="R627" s="293" t="str">
        <f>IF(ISBLANK(INDEX('Policy Characteristics'!L:L,MATCH($C627,'Policy Characteristics'!$C:$C,0))),"",INDEX('Policy Characteristics'!L:L,MATCH($C627,'Policy Characteristics'!$C:$C,0)))</f>
        <v>industry-elec-and-hydrogen.html</v>
      </c>
    </row>
    <row r="628" spans="1:18" x14ac:dyDescent="0.25">
      <c r="A628" s="293" t="str">
        <f>IF(ISBLANK(INDEX('Policy Characteristics'!A:A,MATCH($C628,'Policy Characteristics'!$C:$C,0))),"",INDEX('Policy Characteristics'!A:A,MATCH($C628,'Policy Characteristics'!$C:$C,0)))</f>
        <v>Industry</v>
      </c>
      <c r="B628" s="294" t="str">
        <f>IF(ISBLANK(INDEX('Policy Characteristics'!B:B,MATCH($C628,'Policy Characteristics'!$C:$C,0))),"",INDEX('Policy Characteristics'!B:B,MATCH($C628,'Policy Characteristics'!$C:$C,0)))</f>
        <v>Electrification + Hydrogen (Med &amp; High Temp)</v>
      </c>
      <c r="C628" s="293" t="str">
        <f t="shared" si="35"/>
        <v>Fraction of Med and High Temp Industrial Heat Shifted to Other Fuels</v>
      </c>
      <c r="D628" s="299" t="s">
        <v>748</v>
      </c>
      <c r="E628" s="298" t="s">
        <v>772</v>
      </c>
      <c r="F628" t="s">
        <v>749</v>
      </c>
      <c r="G628" s="298" t="s">
        <v>773</v>
      </c>
      <c r="H628" s="20">
        <v>1369</v>
      </c>
      <c r="I628" s="295" t="s">
        <v>634</v>
      </c>
      <c r="J628" s="296" t="str">
        <f>IF(ISBLANK(INDEX('Policy Characteristics'!D:D,MATCH($C628,'Policy Characteristics'!$C:$C,0))),"",INDEX('Policy Characteristics'!D:D,MATCH($C628,'Policy Characteristics'!$C:$C,0)))</f>
        <v>Electrification + Hydrogen</v>
      </c>
      <c r="K628" s="293" t="str">
        <f>IF(ISBLANK(INDEX('Policy Characteristics'!E:E,MATCH($C628,'Policy Characteristics'!$C:$C,0))),"",INDEX('Policy Characteristics'!E:E,MATCH($C628,'Policy Characteristics'!$C:$C,0)))</f>
        <v>indst med and high temp fuel type shifting</v>
      </c>
      <c r="L628" s="237">
        <f>IF(ISBLANK(INDEX('Policy Characteristics'!F:F,MATCH($C628,'Policy Characteristics'!$C:$C,0))),"",INDEX('Policy Characteristics'!F:F,MATCH($C628,'Policy Characteristics'!$C:$C,0)))</f>
        <v>0</v>
      </c>
      <c r="M628" s="237">
        <f>IF(ISBLANK(INDEX('Policy Characteristics'!G:G,MATCH($C628,'Policy Characteristics'!$C:$C,0))),"",INDEX('Policy Characteristics'!G:G,MATCH($C628,'Policy Characteristics'!$C:$C,0)))</f>
        <v>1</v>
      </c>
      <c r="N628" s="237">
        <f>IF(ISBLANK(INDEX('Policy Characteristics'!H:H,MATCH($C628,'Policy Characteristics'!$C:$C,0))),"",INDEX('Policy Characteristics'!H:H,MATCH($C628,'Policy Characteristics'!$C:$C,0)))</f>
        <v>0.01</v>
      </c>
      <c r="O628" s="293" t="str">
        <f>IF(ISBLANK(INDEX('Policy Characteristics'!I:I,MATCH($C628,'Policy Characteristics'!$C:$C,0))),"",INDEX('Policy Characteristics'!I:I,MATCH($C628,'Policy Characteristics'!$C:$C,0)))</f>
        <v>% of fuel shifted</v>
      </c>
      <c r="P628" s="293"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8" s="293" t="str">
        <f>IF(ISBLANK(INDEX('Policy Characteristics'!K:K,MATCH($C628,'Policy Characteristics'!$C:$C,0))),"",INDEX('Policy Characteristics'!K:K,MATCH($C628,'Policy Characteristics'!$C:$C,0)))</f>
        <v>industry-ag-main.html#fuel-switching</v>
      </c>
      <c r="R628" s="293" t="str">
        <f>IF(ISBLANK(INDEX('Policy Characteristics'!L:L,MATCH($C628,'Policy Characteristics'!$C:$C,0))),"",INDEX('Policy Characteristics'!L:L,MATCH($C628,'Policy Characteristics'!$C:$C,0)))</f>
        <v>industry-elec-and-hydrogen.html</v>
      </c>
    </row>
    <row r="629" spans="1:18" x14ac:dyDescent="0.25">
      <c r="A629" s="293" t="str">
        <f>IF(ISBLANK(INDEX('Policy Characteristics'!A:A,MATCH($C629,'Policy Characteristics'!$C:$C,0))),"",INDEX('Policy Characteristics'!A:A,MATCH($C629,'Policy Characteristics'!$C:$C,0)))</f>
        <v>Industry</v>
      </c>
      <c r="B629" s="294" t="str">
        <f>IF(ISBLANK(INDEX('Policy Characteristics'!B:B,MATCH($C629,'Policy Characteristics'!$C:$C,0))),"",INDEX('Policy Characteristics'!B:B,MATCH($C629,'Policy Characteristics'!$C:$C,0)))</f>
        <v>Electrification + Hydrogen (Med &amp; High Temp)</v>
      </c>
      <c r="C629" s="293" t="str">
        <f t="shared" si="35"/>
        <v>Fraction of Med and High Temp Industrial Heat Shifted to Other Fuels</v>
      </c>
      <c r="D629" s="299" t="s">
        <v>748</v>
      </c>
      <c r="E629" s="298" t="s">
        <v>774</v>
      </c>
      <c r="F629" t="s">
        <v>749</v>
      </c>
      <c r="G629" s="298" t="s">
        <v>775</v>
      </c>
      <c r="H629" s="20">
        <v>1370</v>
      </c>
      <c r="I629" s="295" t="s">
        <v>634</v>
      </c>
      <c r="J629" s="296" t="str">
        <f>IF(ISBLANK(INDEX('Policy Characteristics'!D:D,MATCH($C629,'Policy Characteristics'!$C:$C,0))),"",INDEX('Policy Characteristics'!D:D,MATCH($C629,'Policy Characteristics'!$C:$C,0)))</f>
        <v>Electrification + Hydrogen</v>
      </c>
      <c r="K629" s="293" t="str">
        <f>IF(ISBLANK(INDEX('Policy Characteristics'!E:E,MATCH($C629,'Policy Characteristics'!$C:$C,0))),"",INDEX('Policy Characteristics'!E:E,MATCH($C629,'Policy Characteristics'!$C:$C,0)))</f>
        <v>indst med and high temp fuel type shifting</v>
      </c>
      <c r="L629" s="237">
        <f>IF(ISBLANK(INDEX('Policy Characteristics'!F:F,MATCH($C629,'Policy Characteristics'!$C:$C,0))),"",INDEX('Policy Characteristics'!F:F,MATCH($C629,'Policy Characteristics'!$C:$C,0)))</f>
        <v>0</v>
      </c>
      <c r="M629" s="237">
        <f>IF(ISBLANK(INDEX('Policy Characteristics'!G:G,MATCH($C629,'Policy Characteristics'!$C:$C,0))),"",INDEX('Policy Characteristics'!G:G,MATCH($C629,'Policy Characteristics'!$C:$C,0)))</f>
        <v>1</v>
      </c>
      <c r="N629" s="237">
        <f>IF(ISBLANK(INDEX('Policy Characteristics'!H:H,MATCH($C629,'Policy Characteristics'!$C:$C,0))),"",INDEX('Policy Characteristics'!H:H,MATCH($C629,'Policy Characteristics'!$C:$C,0)))</f>
        <v>0.01</v>
      </c>
      <c r="O629" s="293" t="str">
        <f>IF(ISBLANK(INDEX('Policy Characteristics'!I:I,MATCH($C629,'Policy Characteristics'!$C:$C,0))),"",INDEX('Policy Characteristics'!I:I,MATCH($C629,'Policy Characteristics'!$C:$C,0)))</f>
        <v>% of fuel shifted</v>
      </c>
      <c r="P629" s="293"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29" s="293" t="str">
        <f>IF(ISBLANK(INDEX('Policy Characteristics'!K:K,MATCH($C629,'Policy Characteristics'!$C:$C,0))),"",INDEX('Policy Characteristics'!K:K,MATCH($C629,'Policy Characteristics'!$C:$C,0)))</f>
        <v>industry-ag-main.html#fuel-switching</v>
      </c>
      <c r="R629" s="293" t="str">
        <f>IF(ISBLANK(INDEX('Policy Characteristics'!L:L,MATCH($C629,'Policy Characteristics'!$C:$C,0))),"",INDEX('Policy Characteristics'!L:L,MATCH($C629,'Policy Characteristics'!$C:$C,0)))</f>
        <v>industry-elec-and-hydrogen.html</v>
      </c>
    </row>
    <row r="630" spans="1:18" x14ac:dyDescent="0.25">
      <c r="A630" s="293" t="str">
        <f>IF(ISBLANK(INDEX('Policy Characteristics'!A:A,MATCH($C630,'Policy Characteristics'!$C:$C,0))),"",INDEX('Policy Characteristics'!A:A,MATCH($C630,'Policy Characteristics'!$C:$C,0)))</f>
        <v>Industry</v>
      </c>
      <c r="B630" s="294" t="str">
        <f>IF(ISBLANK(INDEX('Policy Characteristics'!B:B,MATCH($C630,'Policy Characteristics'!$C:$C,0))),"",INDEX('Policy Characteristics'!B:B,MATCH($C630,'Policy Characteristics'!$C:$C,0)))</f>
        <v>Electrification + Hydrogen (Med &amp; High Temp)</v>
      </c>
      <c r="C630" s="293" t="str">
        <f t="shared" si="35"/>
        <v>Fraction of Med and High Temp Industrial Heat Shifted to Other Fuels</v>
      </c>
      <c r="D630" s="299" t="s">
        <v>748</v>
      </c>
      <c r="E630" s="298" t="s">
        <v>776</v>
      </c>
      <c r="F630" t="s">
        <v>749</v>
      </c>
      <c r="G630" s="298" t="s">
        <v>777</v>
      </c>
      <c r="H630" s="20">
        <v>1371</v>
      </c>
      <c r="I630" s="295" t="s">
        <v>634</v>
      </c>
      <c r="J630" s="296" t="str">
        <f>IF(ISBLANK(INDEX('Policy Characteristics'!D:D,MATCH($C630,'Policy Characteristics'!$C:$C,0))),"",INDEX('Policy Characteristics'!D:D,MATCH($C630,'Policy Characteristics'!$C:$C,0)))</f>
        <v>Electrification + Hydrogen</v>
      </c>
      <c r="K630" s="293" t="str">
        <f>IF(ISBLANK(INDEX('Policy Characteristics'!E:E,MATCH($C630,'Policy Characteristics'!$C:$C,0))),"",INDEX('Policy Characteristics'!E:E,MATCH($C630,'Policy Characteristics'!$C:$C,0)))</f>
        <v>indst med and high temp fuel type shifting</v>
      </c>
      <c r="L630" s="237">
        <f>IF(ISBLANK(INDEX('Policy Characteristics'!F:F,MATCH($C630,'Policy Characteristics'!$C:$C,0))),"",INDEX('Policy Characteristics'!F:F,MATCH($C630,'Policy Characteristics'!$C:$C,0)))</f>
        <v>0</v>
      </c>
      <c r="M630" s="237">
        <f>IF(ISBLANK(INDEX('Policy Characteristics'!G:G,MATCH($C630,'Policy Characteristics'!$C:$C,0))),"",INDEX('Policy Characteristics'!G:G,MATCH($C630,'Policy Characteristics'!$C:$C,0)))</f>
        <v>1</v>
      </c>
      <c r="N630" s="237">
        <f>IF(ISBLANK(INDEX('Policy Characteristics'!H:H,MATCH($C630,'Policy Characteristics'!$C:$C,0))),"",INDEX('Policy Characteristics'!H:H,MATCH($C630,'Policy Characteristics'!$C:$C,0)))</f>
        <v>0.01</v>
      </c>
      <c r="O630" s="293" t="str">
        <f>IF(ISBLANK(INDEX('Policy Characteristics'!I:I,MATCH($C630,'Policy Characteristics'!$C:$C,0))),"",INDEX('Policy Characteristics'!I:I,MATCH($C630,'Policy Characteristics'!$C:$C,0)))</f>
        <v>% of fuel shifted</v>
      </c>
      <c r="P630" s="293"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0" s="293" t="str">
        <f>IF(ISBLANK(INDEX('Policy Characteristics'!K:K,MATCH($C630,'Policy Characteristics'!$C:$C,0))),"",INDEX('Policy Characteristics'!K:K,MATCH($C630,'Policy Characteristics'!$C:$C,0)))</f>
        <v>industry-ag-main.html#fuel-switching</v>
      </c>
      <c r="R630" s="293" t="str">
        <f>IF(ISBLANK(INDEX('Policy Characteristics'!L:L,MATCH($C630,'Policy Characteristics'!$C:$C,0))),"",INDEX('Policy Characteristics'!L:L,MATCH($C630,'Policy Characteristics'!$C:$C,0)))</f>
        <v>industry-elec-and-hydrogen.html</v>
      </c>
    </row>
    <row r="631" spans="1:18" x14ac:dyDescent="0.25">
      <c r="A631" s="293" t="str">
        <f>IF(ISBLANK(INDEX('Policy Characteristics'!A:A,MATCH($C631,'Policy Characteristics'!$C:$C,0))),"",INDEX('Policy Characteristics'!A:A,MATCH($C631,'Policy Characteristics'!$C:$C,0)))</f>
        <v>Industry</v>
      </c>
      <c r="B631" s="294" t="str">
        <f>IF(ISBLANK(INDEX('Policy Characteristics'!B:B,MATCH($C631,'Policy Characteristics'!$C:$C,0))),"",INDEX('Policy Characteristics'!B:B,MATCH($C631,'Policy Characteristics'!$C:$C,0)))</f>
        <v>Electrification + Hydrogen (Med &amp; High Temp)</v>
      </c>
      <c r="C631" s="293" t="str">
        <f t="shared" si="35"/>
        <v>Fraction of Med and High Temp Industrial Heat Shifted to Other Fuels</v>
      </c>
      <c r="D631" s="299" t="s">
        <v>748</v>
      </c>
      <c r="E631" s="298" t="s">
        <v>778</v>
      </c>
      <c r="F631" t="s">
        <v>749</v>
      </c>
      <c r="G631" s="298" t="s">
        <v>779</v>
      </c>
      <c r="H631" s="20">
        <v>1372</v>
      </c>
      <c r="I631" s="295" t="s">
        <v>634</v>
      </c>
      <c r="J631" s="296" t="str">
        <f>IF(ISBLANK(INDEX('Policy Characteristics'!D:D,MATCH($C631,'Policy Characteristics'!$C:$C,0))),"",INDEX('Policy Characteristics'!D:D,MATCH($C631,'Policy Characteristics'!$C:$C,0)))</f>
        <v>Electrification + Hydrogen</v>
      </c>
      <c r="K631" s="293" t="str">
        <f>IF(ISBLANK(INDEX('Policy Characteristics'!E:E,MATCH($C631,'Policy Characteristics'!$C:$C,0))),"",INDEX('Policy Characteristics'!E:E,MATCH($C631,'Policy Characteristics'!$C:$C,0)))</f>
        <v>indst med and high temp fuel type shifting</v>
      </c>
      <c r="L631" s="237">
        <f>IF(ISBLANK(INDEX('Policy Characteristics'!F:F,MATCH($C631,'Policy Characteristics'!$C:$C,0))),"",INDEX('Policy Characteristics'!F:F,MATCH($C631,'Policy Characteristics'!$C:$C,0)))</f>
        <v>0</v>
      </c>
      <c r="M631" s="237">
        <f>IF(ISBLANK(INDEX('Policy Characteristics'!G:G,MATCH($C631,'Policy Characteristics'!$C:$C,0))),"",INDEX('Policy Characteristics'!G:G,MATCH($C631,'Policy Characteristics'!$C:$C,0)))</f>
        <v>1</v>
      </c>
      <c r="N631" s="237">
        <f>IF(ISBLANK(INDEX('Policy Characteristics'!H:H,MATCH($C631,'Policy Characteristics'!$C:$C,0))),"",INDEX('Policy Characteristics'!H:H,MATCH($C631,'Policy Characteristics'!$C:$C,0)))</f>
        <v>0.01</v>
      </c>
      <c r="O631" s="293" t="str">
        <f>IF(ISBLANK(INDEX('Policy Characteristics'!I:I,MATCH($C631,'Policy Characteristics'!$C:$C,0))),"",INDEX('Policy Characteristics'!I:I,MATCH($C631,'Policy Characteristics'!$C:$C,0)))</f>
        <v>% of fuel shifted</v>
      </c>
      <c r="P631" s="293"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1" s="293" t="str">
        <f>IF(ISBLANK(INDEX('Policy Characteristics'!K:K,MATCH($C631,'Policy Characteristics'!$C:$C,0))),"",INDEX('Policy Characteristics'!K:K,MATCH($C631,'Policy Characteristics'!$C:$C,0)))</f>
        <v>industry-ag-main.html#fuel-switching</v>
      </c>
      <c r="R631" s="293" t="str">
        <f>IF(ISBLANK(INDEX('Policy Characteristics'!L:L,MATCH($C631,'Policy Characteristics'!$C:$C,0))),"",INDEX('Policy Characteristics'!L:L,MATCH($C631,'Policy Characteristics'!$C:$C,0)))</f>
        <v>industry-elec-and-hydrogen.html</v>
      </c>
    </row>
    <row r="632" spans="1:18" x14ac:dyDescent="0.25">
      <c r="A632" s="293" t="str">
        <f>IF(ISBLANK(INDEX('Policy Characteristics'!A:A,MATCH($C632,'Policy Characteristics'!$C:$C,0))),"",INDEX('Policy Characteristics'!A:A,MATCH($C632,'Policy Characteristics'!$C:$C,0)))</f>
        <v>Industry</v>
      </c>
      <c r="B632" s="294" t="str">
        <f>IF(ISBLANK(INDEX('Policy Characteristics'!B:B,MATCH($C632,'Policy Characteristics'!$C:$C,0))),"",INDEX('Policy Characteristics'!B:B,MATCH($C632,'Policy Characteristics'!$C:$C,0)))</f>
        <v>Electrification + Hydrogen (Med &amp; High Temp)</v>
      </c>
      <c r="C632" s="293" t="str">
        <f t="shared" si="35"/>
        <v>Fraction of Med and High Temp Industrial Heat Shifted to Other Fuels</v>
      </c>
      <c r="D632" s="299" t="s">
        <v>748</v>
      </c>
      <c r="E632" s="298" t="s">
        <v>780</v>
      </c>
      <c r="F632" t="s">
        <v>749</v>
      </c>
      <c r="G632" s="298" t="s">
        <v>781</v>
      </c>
      <c r="H632" s="20">
        <v>1373</v>
      </c>
      <c r="I632" s="295" t="s">
        <v>634</v>
      </c>
      <c r="J632" s="296" t="str">
        <f>IF(ISBLANK(INDEX('Policy Characteristics'!D:D,MATCH($C632,'Policy Characteristics'!$C:$C,0))),"",INDEX('Policy Characteristics'!D:D,MATCH($C632,'Policy Characteristics'!$C:$C,0)))</f>
        <v>Electrification + Hydrogen</v>
      </c>
      <c r="K632" s="293" t="str">
        <f>IF(ISBLANK(INDEX('Policy Characteristics'!E:E,MATCH($C632,'Policy Characteristics'!$C:$C,0))),"",INDEX('Policy Characteristics'!E:E,MATCH($C632,'Policy Characteristics'!$C:$C,0)))</f>
        <v>indst med and high temp fuel type shifting</v>
      </c>
      <c r="L632" s="237">
        <f>IF(ISBLANK(INDEX('Policy Characteristics'!F:F,MATCH($C632,'Policy Characteristics'!$C:$C,0))),"",INDEX('Policy Characteristics'!F:F,MATCH($C632,'Policy Characteristics'!$C:$C,0)))</f>
        <v>0</v>
      </c>
      <c r="M632" s="237">
        <f>IF(ISBLANK(INDEX('Policy Characteristics'!G:G,MATCH($C632,'Policy Characteristics'!$C:$C,0))),"",INDEX('Policy Characteristics'!G:G,MATCH($C632,'Policy Characteristics'!$C:$C,0)))</f>
        <v>1</v>
      </c>
      <c r="N632" s="237">
        <f>IF(ISBLANK(INDEX('Policy Characteristics'!H:H,MATCH($C632,'Policy Characteristics'!$C:$C,0))),"",INDEX('Policy Characteristics'!H:H,MATCH($C632,'Policy Characteristics'!$C:$C,0)))</f>
        <v>0.01</v>
      </c>
      <c r="O632" s="293" t="str">
        <f>IF(ISBLANK(INDEX('Policy Characteristics'!I:I,MATCH($C632,'Policy Characteristics'!$C:$C,0))),"",INDEX('Policy Characteristics'!I:I,MATCH($C632,'Policy Characteristics'!$C:$C,0)))</f>
        <v>% of fuel shifted</v>
      </c>
      <c r="P632" s="293"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2" s="293" t="str">
        <f>IF(ISBLANK(INDEX('Policy Characteristics'!K:K,MATCH($C632,'Policy Characteristics'!$C:$C,0))),"",INDEX('Policy Characteristics'!K:K,MATCH($C632,'Policy Characteristics'!$C:$C,0)))</f>
        <v>industry-ag-main.html#fuel-switching</v>
      </c>
      <c r="R632" s="293" t="str">
        <f>IF(ISBLANK(INDEX('Policy Characteristics'!L:L,MATCH($C632,'Policy Characteristics'!$C:$C,0))),"",INDEX('Policy Characteristics'!L:L,MATCH($C632,'Policy Characteristics'!$C:$C,0)))</f>
        <v>industry-elec-and-hydrogen.html</v>
      </c>
    </row>
    <row r="633" spans="1:18" x14ac:dyDescent="0.25">
      <c r="A633" s="293" t="str">
        <f>IF(ISBLANK(INDEX('Policy Characteristics'!A:A,MATCH($C633,'Policy Characteristics'!$C:$C,0))),"",INDEX('Policy Characteristics'!A:A,MATCH($C633,'Policy Characteristics'!$C:$C,0)))</f>
        <v>Industry</v>
      </c>
      <c r="B633" s="294" t="str">
        <f>IF(ISBLANK(INDEX('Policy Characteristics'!B:B,MATCH($C633,'Policy Characteristics'!$C:$C,0))),"",INDEX('Policy Characteristics'!B:B,MATCH($C633,'Policy Characteristics'!$C:$C,0)))</f>
        <v>Electrification + Hydrogen (Med &amp; High Temp)</v>
      </c>
      <c r="C633" s="293" t="str">
        <f t="shared" si="35"/>
        <v>Fraction of Med and High Temp Industrial Heat Shifted to Other Fuels</v>
      </c>
      <c r="D633" s="299" t="s">
        <v>748</v>
      </c>
      <c r="E633" s="298" t="s">
        <v>782</v>
      </c>
      <c r="F633" t="s">
        <v>749</v>
      </c>
      <c r="G633" s="298" t="s">
        <v>783</v>
      </c>
      <c r="H633" s="20">
        <v>1374</v>
      </c>
      <c r="I633" s="295" t="s">
        <v>634</v>
      </c>
      <c r="J633" s="296" t="str">
        <f>IF(ISBLANK(INDEX('Policy Characteristics'!D:D,MATCH($C633,'Policy Characteristics'!$C:$C,0))),"",INDEX('Policy Characteristics'!D:D,MATCH($C633,'Policy Characteristics'!$C:$C,0)))</f>
        <v>Electrification + Hydrogen</v>
      </c>
      <c r="K633" s="293" t="str">
        <f>IF(ISBLANK(INDEX('Policy Characteristics'!E:E,MATCH($C633,'Policy Characteristics'!$C:$C,0))),"",INDEX('Policy Characteristics'!E:E,MATCH($C633,'Policy Characteristics'!$C:$C,0)))</f>
        <v>indst med and high temp fuel type shifting</v>
      </c>
      <c r="L633" s="237">
        <f>IF(ISBLANK(INDEX('Policy Characteristics'!F:F,MATCH($C633,'Policy Characteristics'!$C:$C,0))),"",INDEX('Policy Characteristics'!F:F,MATCH($C633,'Policy Characteristics'!$C:$C,0)))</f>
        <v>0</v>
      </c>
      <c r="M633" s="237">
        <f>IF(ISBLANK(INDEX('Policy Characteristics'!G:G,MATCH($C633,'Policy Characteristics'!$C:$C,0))),"",INDEX('Policy Characteristics'!G:G,MATCH($C633,'Policy Characteristics'!$C:$C,0)))</f>
        <v>1</v>
      </c>
      <c r="N633" s="237">
        <f>IF(ISBLANK(INDEX('Policy Characteristics'!H:H,MATCH($C633,'Policy Characteristics'!$C:$C,0))),"",INDEX('Policy Characteristics'!H:H,MATCH($C633,'Policy Characteristics'!$C:$C,0)))</f>
        <v>0.01</v>
      </c>
      <c r="O633" s="293" t="str">
        <f>IF(ISBLANK(INDEX('Policy Characteristics'!I:I,MATCH($C633,'Policy Characteristics'!$C:$C,0))),"",INDEX('Policy Characteristics'!I:I,MATCH($C633,'Policy Characteristics'!$C:$C,0)))</f>
        <v>% of fuel shifted</v>
      </c>
      <c r="P633" s="293"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3" s="293" t="str">
        <f>IF(ISBLANK(INDEX('Policy Characteristics'!K:K,MATCH($C633,'Policy Characteristics'!$C:$C,0))),"",INDEX('Policy Characteristics'!K:K,MATCH($C633,'Policy Characteristics'!$C:$C,0)))</f>
        <v>industry-ag-main.html#fuel-switching</v>
      </c>
      <c r="R633" s="293" t="str">
        <f>IF(ISBLANK(INDEX('Policy Characteristics'!L:L,MATCH($C633,'Policy Characteristics'!$C:$C,0))),"",INDEX('Policy Characteristics'!L:L,MATCH($C633,'Policy Characteristics'!$C:$C,0)))</f>
        <v>industry-elec-and-hydrogen.html</v>
      </c>
    </row>
    <row r="634" spans="1:18" x14ac:dyDescent="0.25">
      <c r="A634" s="293" t="str">
        <f>IF(ISBLANK(INDEX('Policy Characteristics'!A:A,MATCH($C634,'Policy Characteristics'!$C:$C,0))),"",INDEX('Policy Characteristics'!A:A,MATCH($C634,'Policy Characteristics'!$C:$C,0)))</f>
        <v>Industry</v>
      </c>
      <c r="B634" s="294" t="str">
        <f>IF(ISBLANK(INDEX('Policy Characteristics'!B:B,MATCH($C634,'Policy Characteristics'!$C:$C,0))),"",INDEX('Policy Characteristics'!B:B,MATCH($C634,'Policy Characteristics'!$C:$C,0)))</f>
        <v>Electrification + Hydrogen (Med &amp; High Temp)</v>
      </c>
      <c r="C634" s="293" t="str">
        <f t="shared" si="35"/>
        <v>Fraction of Med and High Temp Industrial Heat Shifted to Other Fuels</v>
      </c>
      <c r="D634" s="299" t="s">
        <v>748</v>
      </c>
      <c r="E634" s="298" t="s">
        <v>784</v>
      </c>
      <c r="F634" t="s">
        <v>749</v>
      </c>
      <c r="G634" s="298" t="s">
        <v>785</v>
      </c>
      <c r="H634" s="20">
        <v>1375</v>
      </c>
      <c r="I634" s="295" t="s">
        <v>634</v>
      </c>
      <c r="J634" s="296" t="str">
        <f>IF(ISBLANK(INDEX('Policy Characteristics'!D:D,MATCH($C634,'Policy Characteristics'!$C:$C,0))),"",INDEX('Policy Characteristics'!D:D,MATCH($C634,'Policy Characteristics'!$C:$C,0)))</f>
        <v>Electrification + Hydrogen</v>
      </c>
      <c r="K634" s="293" t="str">
        <f>IF(ISBLANK(INDEX('Policy Characteristics'!E:E,MATCH($C634,'Policy Characteristics'!$C:$C,0))),"",INDEX('Policy Characteristics'!E:E,MATCH($C634,'Policy Characteristics'!$C:$C,0)))</f>
        <v>indst med and high temp fuel type shifting</v>
      </c>
      <c r="L634" s="237">
        <f>IF(ISBLANK(INDEX('Policy Characteristics'!F:F,MATCH($C634,'Policy Characteristics'!$C:$C,0))),"",INDEX('Policy Characteristics'!F:F,MATCH($C634,'Policy Characteristics'!$C:$C,0)))</f>
        <v>0</v>
      </c>
      <c r="M634" s="237">
        <f>IF(ISBLANK(INDEX('Policy Characteristics'!G:G,MATCH($C634,'Policy Characteristics'!$C:$C,0))),"",INDEX('Policy Characteristics'!G:G,MATCH($C634,'Policy Characteristics'!$C:$C,0)))</f>
        <v>1</v>
      </c>
      <c r="N634" s="237">
        <f>IF(ISBLANK(INDEX('Policy Characteristics'!H:H,MATCH($C634,'Policy Characteristics'!$C:$C,0))),"",INDEX('Policy Characteristics'!H:H,MATCH($C634,'Policy Characteristics'!$C:$C,0)))</f>
        <v>0.01</v>
      </c>
      <c r="O634" s="293" t="str">
        <f>IF(ISBLANK(INDEX('Policy Characteristics'!I:I,MATCH($C634,'Policy Characteristics'!$C:$C,0))),"",INDEX('Policy Characteristics'!I:I,MATCH($C634,'Policy Characteristics'!$C:$C,0)))</f>
        <v>% of fuel shifted</v>
      </c>
      <c r="P634" s="293"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4" s="293" t="str">
        <f>IF(ISBLANK(INDEX('Policy Characteristics'!K:K,MATCH($C634,'Policy Characteristics'!$C:$C,0))),"",INDEX('Policy Characteristics'!K:K,MATCH($C634,'Policy Characteristics'!$C:$C,0)))</f>
        <v>industry-ag-main.html#fuel-switching</v>
      </c>
      <c r="R634" s="293" t="str">
        <f>IF(ISBLANK(INDEX('Policy Characteristics'!L:L,MATCH($C634,'Policy Characteristics'!$C:$C,0))),"",INDEX('Policy Characteristics'!L:L,MATCH($C634,'Policy Characteristics'!$C:$C,0)))</f>
        <v>industry-elec-and-hydrogen.html</v>
      </c>
    </row>
    <row r="635" spans="1:18" x14ac:dyDescent="0.25">
      <c r="A635" s="293" t="str">
        <f>IF(ISBLANK(INDEX('Policy Characteristics'!A:A,MATCH($C635,'Policy Characteristics'!$C:$C,0))),"",INDEX('Policy Characteristics'!A:A,MATCH($C635,'Policy Characteristics'!$C:$C,0)))</f>
        <v>Industry</v>
      </c>
      <c r="B635" s="294" t="str">
        <f>IF(ISBLANK(INDEX('Policy Characteristics'!B:B,MATCH($C635,'Policy Characteristics'!$C:$C,0))),"",INDEX('Policy Characteristics'!B:B,MATCH($C635,'Policy Characteristics'!$C:$C,0)))</f>
        <v>Electrification + Hydrogen (Med &amp; High Temp)</v>
      </c>
      <c r="C635" s="293" t="str">
        <f t="shared" si="35"/>
        <v>Fraction of Med and High Temp Industrial Heat Shifted to Other Fuels</v>
      </c>
      <c r="D635" s="299" t="s">
        <v>748</v>
      </c>
      <c r="E635" s="298" t="s">
        <v>786</v>
      </c>
      <c r="F635" t="s">
        <v>749</v>
      </c>
      <c r="G635" s="298" t="s">
        <v>787</v>
      </c>
      <c r="H635" s="20">
        <v>1376</v>
      </c>
      <c r="I635" s="295" t="s">
        <v>634</v>
      </c>
      <c r="J635" s="296" t="str">
        <f>IF(ISBLANK(INDEX('Policy Characteristics'!D:D,MATCH($C635,'Policy Characteristics'!$C:$C,0))),"",INDEX('Policy Characteristics'!D:D,MATCH($C635,'Policy Characteristics'!$C:$C,0)))</f>
        <v>Electrification + Hydrogen</v>
      </c>
      <c r="K635" s="293" t="str">
        <f>IF(ISBLANK(INDEX('Policy Characteristics'!E:E,MATCH($C635,'Policy Characteristics'!$C:$C,0))),"",INDEX('Policy Characteristics'!E:E,MATCH($C635,'Policy Characteristics'!$C:$C,0)))</f>
        <v>indst med and high temp fuel type shifting</v>
      </c>
      <c r="L635" s="237">
        <f>IF(ISBLANK(INDEX('Policy Characteristics'!F:F,MATCH($C635,'Policy Characteristics'!$C:$C,0))),"",INDEX('Policy Characteristics'!F:F,MATCH($C635,'Policy Characteristics'!$C:$C,0)))</f>
        <v>0</v>
      </c>
      <c r="M635" s="237">
        <f>IF(ISBLANK(INDEX('Policy Characteristics'!G:G,MATCH($C635,'Policy Characteristics'!$C:$C,0))),"",INDEX('Policy Characteristics'!G:G,MATCH($C635,'Policy Characteristics'!$C:$C,0)))</f>
        <v>1</v>
      </c>
      <c r="N635" s="237">
        <f>IF(ISBLANK(INDEX('Policy Characteristics'!H:H,MATCH($C635,'Policy Characteristics'!$C:$C,0))),"",INDEX('Policy Characteristics'!H:H,MATCH($C635,'Policy Characteristics'!$C:$C,0)))</f>
        <v>0.01</v>
      </c>
      <c r="O635" s="293" t="str">
        <f>IF(ISBLANK(INDEX('Policy Characteristics'!I:I,MATCH($C635,'Policy Characteristics'!$C:$C,0))),"",INDEX('Policy Characteristics'!I:I,MATCH($C635,'Policy Characteristics'!$C:$C,0)))</f>
        <v>% of fuel shifted</v>
      </c>
      <c r="P635" s="293"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5" s="293" t="str">
        <f>IF(ISBLANK(INDEX('Policy Characteristics'!K:K,MATCH($C635,'Policy Characteristics'!$C:$C,0))),"",INDEX('Policy Characteristics'!K:K,MATCH($C635,'Policy Characteristics'!$C:$C,0)))</f>
        <v>industry-ag-main.html#fuel-switching</v>
      </c>
      <c r="R635" s="293" t="str">
        <f>IF(ISBLANK(INDEX('Policy Characteristics'!L:L,MATCH($C635,'Policy Characteristics'!$C:$C,0))),"",INDEX('Policy Characteristics'!L:L,MATCH($C635,'Policy Characteristics'!$C:$C,0)))</f>
        <v>industry-elec-and-hydrogen.html</v>
      </c>
    </row>
    <row r="636" spans="1:18" x14ac:dyDescent="0.25">
      <c r="A636" s="293" t="str">
        <f>IF(ISBLANK(INDEX('Policy Characteristics'!A:A,MATCH($C636,'Policy Characteristics'!$C:$C,0))),"",INDEX('Policy Characteristics'!A:A,MATCH($C636,'Policy Characteristics'!$C:$C,0)))</f>
        <v>Industry</v>
      </c>
      <c r="B636" s="294" t="str">
        <f>IF(ISBLANK(INDEX('Policy Characteristics'!B:B,MATCH($C636,'Policy Characteristics'!$C:$C,0))),"",INDEX('Policy Characteristics'!B:B,MATCH($C636,'Policy Characteristics'!$C:$C,0)))</f>
        <v>Electrification + Hydrogen (Med &amp; High Temp)</v>
      </c>
      <c r="C636" s="293" t="str">
        <f t="shared" si="35"/>
        <v>Fraction of Med and High Temp Industrial Heat Shifted to Other Fuels</v>
      </c>
      <c r="D636" s="299" t="s">
        <v>748</v>
      </c>
      <c r="E636" s="298" t="s">
        <v>788</v>
      </c>
      <c r="F636" t="s">
        <v>749</v>
      </c>
      <c r="G636" s="298" t="s">
        <v>789</v>
      </c>
      <c r="H636" s="20">
        <v>1377</v>
      </c>
      <c r="I636" s="295" t="s">
        <v>624</v>
      </c>
      <c r="J636" s="296" t="str">
        <f>IF(ISBLANK(INDEX('Policy Characteristics'!D:D,MATCH($C636,'Policy Characteristics'!$C:$C,0))),"",INDEX('Policy Characteristics'!D:D,MATCH($C636,'Policy Characteristics'!$C:$C,0)))</f>
        <v>Electrification + Hydrogen</v>
      </c>
      <c r="K636" s="293" t="str">
        <f>IF(ISBLANK(INDEX('Policy Characteristics'!E:E,MATCH($C636,'Policy Characteristics'!$C:$C,0))),"",INDEX('Policy Characteristics'!E:E,MATCH($C636,'Policy Characteristics'!$C:$C,0)))</f>
        <v>indst med and high temp fuel type shifting</v>
      </c>
      <c r="L636" s="237">
        <f>IF(ISBLANK(INDEX('Policy Characteristics'!F:F,MATCH($C636,'Policy Characteristics'!$C:$C,0))),"",INDEX('Policy Characteristics'!F:F,MATCH($C636,'Policy Characteristics'!$C:$C,0)))</f>
        <v>0</v>
      </c>
      <c r="M636" s="237">
        <f>IF(ISBLANK(INDEX('Policy Characteristics'!G:G,MATCH($C636,'Policy Characteristics'!$C:$C,0))),"",INDEX('Policy Characteristics'!G:G,MATCH($C636,'Policy Characteristics'!$C:$C,0)))</f>
        <v>1</v>
      </c>
      <c r="N636" s="237">
        <f>IF(ISBLANK(INDEX('Policy Characteristics'!H:H,MATCH($C636,'Policy Characteristics'!$C:$C,0))),"",INDEX('Policy Characteristics'!H:H,MATCH($C636,'Policy Characteristics'!$C:$C,0)))</f>
        <v>0.01</v>
      </c>
      <c r="O636" s="293" t="str">
        <f>IF(ISBLANK(INDEX('Policy Characteristics'!I:I,MATCH($C636,'Policy Characteristics'!$C:$C,0))),"",INDEX('Policy Characteristics'!I:I,MATCH($C636,'Policy Characteristics'!$C:$C,0)))</f>
        <v>% of fuel shifted</v>
      </c>
      <c r="P636" s="293"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6" s="293" t="str">
        <f>IF(ISBLANK(INDEX('Policy Characteristics'!K:K,MATCH($C636,'Policy Characteristics'!$C:$C,0))),"",INDEX('Policy Characteristics'!K:K,MATCH($C636,'Policy Characteristics'!$C:$C,0)))</f>
        <v>industry-ag-main.html#fuel-switching</v>
      </c>
      <c r="R636" s="293" t="str">
        <f>IF(ISBLANK(INDEX('Policy Characteristics'!L:L,MATCH($C636,'Policy Characteristics'!$C:$C,0))),"",INDEX('Policy Characteristics'!L:L,MATCH($C636,'Policy Characteristics'!$C:$C,0)))</f>
        <v>industry-elec-and-hydrogen.html</v>
      </c>
    </row>
    <row r="637" spans="1:18" x14ac:dyDescent="0.25">
      <c r="A637" s="293" t="str">
        <f>IF(ISBLANK(INDEX('Policy Characteristics'!A:A,MATCH($C637,'Policy Characteristics'!$C:$C,0))),"",INDEX('Policy Characteristics'!A:A,MATCH($C637,'Policy Characteristics'!$C:$C,0)))</f>
        <v>Industry</v>
      </c>
      <c r="B637" s="294" t="str">
        <f>IF(ISBLANK(INDEX('Policy Characteristics'!B:B,MATCH($C637,'Policy Characteristics'!$C:$C,0))),"",INDEX('Policy Characteristics'!B:B,MATCH($C637,'Policy Characteristics'!$C:$C,0)))</f>
        <v>Electrification + Hydrogen (Med &amp; High Temp)</v>
      </c>
      <c r="C637" s="293" t="str">
        <f t="shared" si="35"/>
        <v>Fraction of Med and High Temp Industrial Heat Shifted to Other Fuels</v>
      </c>
      <c r="D637" s="299" t="s">
        <v>750</v>
      </c>
      <c r="E637" s="298" t="s">
        <v>770</v>
      </c>
      <c r="F637" t="s">
        <v>751</v>
      </c>
      <c r="G637" s="298" t="s">
        <v>771</v>
      </c>
      <c r="H637" s="20">
        <v>1378</v>
      </c>
      <c r="I637" s="295" t="s">
        <v>624</v>
      </c>
      <c r="J637" s="296" t="str">
        <f>IF(ISBLANK(INDEX('Policy Characteristics'!D:D,MATCH($C637,'Policy Characteristics'!$C:$C,0))),"",INDEX('Policy Characteristics'!D:D,MATCH($C637,'Policy Characteristics'!$C:$C,0)))</f>
        <v>Electrification + Hydrogen</v>
      </c>
      <c r="K637" s="293" t="str">
        <f>IF(ISBLANK(INDEX('Policy Characteristics'!E:E,MATCH($C637,'Policy Characteristics'!$C:$C,0))),"",INDEX('Policy Characteristics'!E:E,MATCH($C637,'Policy Characteristics'!$C:$C,0)))</f>
        <v>indst med and high temp fuel type shifting</v>
      </c>
      <c r="L637" s="237">
        <f>IF(ISBLANK(INDEX('Policy Characteristics'!F:F,MATCH($C637,'Policy Characteristics'!$C:$C,0))),"",INDEX('Policy Characteristics'!F:F,MATCH($C637,'Policy Characteristics'!$C:$C,0)))</f>
        <v>0</v>
      </c>
      <c r="M637" s="237">
        <f>IF(ISBLANK(INDEX('Policy Characteristics'!G:G,MATCH($C637,'Policy Characteristics'!$C:$C,0))),"",INDEX('Policy Characteristics'!G:G,MATCH($C637,'Policy Characteristics'!$C:$C,0)))</f>
        <v>1</v>
      </c>
      <c r="N637" s="237">
        <f>IF(ISBLANK(INDEX('Policy Characteristics'!H:H,MATCH($C637,'Policy Characteristics'!$C:$C,0))),"",INDEX('Policy Characteristics'!H:H,MATCH($C637,'Policy Characteristics'!$C:$C,0)))</f>
        <v>0.01</v>
      </c>
      <c r="O637" s="293" t="str">
        <f>IF(ISBLANK(INDEX('Policy Characteristics'!I:I,MATCH($C637,'Policy Characteristics'!$C:$C,0))),"",INDEX('Policy Characteristics'!I:I,MATCH($C637,'Policy Characteristics'!$C:$C,0)))</f>
        <v>% of fuel shifted</v>
      </c>
      <c r="P637" s="293"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7" s="293" t="str">
        <f>IF(ISBLANK(INDEX('Policy Characteristics'!K:K,MATCH($C637,'Policy Characteristics'!$C:$C,0))),"",INDEX('Policy Characteristics'!K:K,MATCH($C637,'Policy Characteristics'!$C:$C,0)))</f>
        <v>industry-ag-main.html#fuel-switching</v>
      </c>
      <c r="R637" s="293" t="str">
        <f>IF(ISBLANK(INDEX('Policy Characteristics'!L:L,MATCH($C637,'Policy Characteristics'!$C:$C,0))),"",INDEX('Policy Characteristics'!L:L,MATCH($C637,'Policy Characteristics'!$C:$C,0)))</f>
        <v>industry-elec-and-hydrogen.html</v>
      </c>
    </row>
    <row r="638" spans="1:18" x14ac:dyDescent="0.25">
      <c r="A638" s="293" t="str">
        <f>IF(ISBLANK(INDEX('Policy Characteristics'!A:A,MATCH($C638,'Policy Characteristics'!$C:$C,0))),"",INDEX('Policy Characteristics'!A:A,MATCH($C638,'Policy Characteristics'!$C:$C,0)))</f>
        <v>Industry</v>
      </c>
      <c r="B638" s="294" t="str">
        <f>IF(ISBLANK(INDEX('Policy Characteristics'!B:B,MATCH($C638,'Policy Characteristics'!$C:$C,0))),"",INDEX('Policy Characteristics'!B:B,MATCH($C638,'Policy Characteristics'!$C:$C,0)))</f>
        <v>Electrification + Hydrogen (Med &amp; High Temp)</v>
      </c>
      <c r="C638" s="293" t="str">
        <f t="shared" si="35"/>
        <v>Fraction of Med and High Temp Industrial Heat Shifted to Other Fuels</v>
      </c>
      <c r="D638" s="299" t="s">
        <v>750</v>
      </c>
      <c r="E638" s="298" t="s">
        <v>772</v>
      </c>
      <c r="F638" t="s">
        <v>751</v>
      </c>
      <c r="G638" s="298" t="s">
        <v>773</v>
      </c>
      <c r="H638" s="20">
        <v>1379</v>
      </c>
      <c r="I638" s="295" t="s">
        <v>634</v>
      </c>
      <c r="J638" s="296" t="str">
        <f>IF(ISBLANK(INDEX('Policy Characteristics'!D:D,MATCH($C638,'Policy Characteristics'!$C:$C,0))),"",INDEX('Policy Characteristics'!D:D,MATCH($C638,'Policy Characteristics'!$C:$C,0)))</f>
        <v>Electrification + Hydrogen</v>
      </c>
      <c r="K638" s="293" t="str">
        <f>IF(ISBLANK(INDEX('Policy Characteristics'!E:E,MATCH($C638,'Policy Characteristics'!$C:$C,0))),"",INDEX('Policy Characteristics'!E:E,MATCH($C638,'Policy Characteristics'!$C:$C,0)))</f>
        <v>indst med and high temp fuel type shifting</v>
      </c>
      <c r="L638" s="237">
        <f>IF(ISBLANK(INDEX('Policy Characteristics'!F:F,MATCH($C638,'Policy Characteristics'!$C:$C,0))),"",INDEX('Policy Characteristics'!F:F,MATCH($C638,'Policy Characteristics'!$C:$C,0)))</f>
        <v>0</v>
      </c>
      <c r="M638" s="237">
        <f>IF(ISBLANK(INDEX('Policy Characteristics'!G:G,MATCH($C638,'Policy Characteristics'!$C:$C,0))),"",INDEX('Policy Characteristics'!G:G,MATCH($C638,'Policy Characteristics'!$C:$C,0)))</f>
        <v>1</v>
      </c>
      <c r="N638" s="237">
        <f>IF(ISBLANK(INDEX('Policy Characteristics'!H:H,MATCH($C638,'Policy Characteristics'!$C:$C,0))),"",INDEX('Policy Characteristics'!H:H,MATCH($C638,'Policy Characteristics'!$C:$C,0)))</f>
        <v>0.01</v>
      </c>
      <c r="O638" s="293" t="str">
        <f>IF(ISBLANK(INDEX('Policy Characteristics'!I:I,MATCH($C638,'Policy Characteristics'!$C:$C,0))),"",INDEX('Policy Characteristics'!I:I,MATCH($C638,'Policy Characteristics'!$C:$C,0)))</f>
        <v>% of fuel shifted</v>
      </c>
      <c r="P638" s="293"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8" s="293" t="str">
        <f>IF(ISBLANK(INDEX('Policy Characteristics'!K:K,MATCH($C638,'Policy Characteristics'!$C:$C,0))),"",INDEX('Policy Characteristics'!K:K,MATCH($C638,'Policy Characteristics'!$C:$C,0)))</f>
        <v>industry-ag-main.html#fuel-switching</v>
      </c>
      <c r="R638" s="293" t="str">
        <f>IF(ISBLANK(INDEX('Policy Characteristics'!L:L,MATCH($C638,'Policy Characteristics'!$C:$C,0))),"",INDEX('Policy Characteristics'!L:L,MATCH($C638,'Policy Characteristics'!$C:$C,0)))</f>
        <v>industry-elec-and-hydrogen.html</v>
      </c>
    </row>
    <row r="639" spans="1:18" x14ac:dyDescent="0.25">
      <c r="A639" s="293" t="str">
        <f>IF(ISBLANK(INDEX('Policy Characteristics'!A:A,MATCH($C639,'Policy Characteristics'!$C:$C,0))),"",INDEX('Policy Characteristics'!A:A,MATCH($C639,'Policy Characteristics'!$C:$C,0)))</f>
        <v>Industry</v>
      </c>
      <c r="B639" s="294" t="str">
        <f>IF(ISBLANK(INDEX('Policy Characteristics'!B:B,MATCH($C639,'Policy Characteristics'!$C:$C,0))),"",INDEX('Policy Characteristics'!B:B,MATCH($C639,'Policy Characteristics'!$C:$C,0)))</f>
        <v>Electrification + Hydrogen (Med &amp; High Temp)</v>
      </c>
      <c r="C639" s="293" t="str">
        <f t="shared" si="35"/>
        <v>Fraction of Med and High Temp Industrial Heat Shifted to Other Fuels</v>
      </c>
      <c r="D639" s="299" t="s">
        <v>750</v>
      </c>
      <c r="E639" s="298" t="s">
        <v>774</v>
      </c>
      <c r="F639" t="s">
        <v>751</v>
      </c>
      <c r="G639" s="298" t="s">
        <v>775</v>
      </c>
      <c r="H639" s="20">
        <v>1380</v>
      </c>
      <c r="I639" s="295" t="s">
        <v>634</v>
      </c>
      <c r="J639" s="296" t="str">
        <f>IF(ISBLANK(INDEX('Policy Characteristics'!D:D,MATCH($C639,'Policy Characteristics'!$C:$C,0))),"",INDEX('Policy Characteristics'!D:D,MATCH($C639,'Policy Characteristics'!$C:$C,0)))</f>
        <v>Electrification + Hydrogen</v>
      </c>
      <c r="K639" s="293" t="str">
        <f>IF(ISBLANK(INDEX('Policy Characteristics'!E:E,MATCH($C639,'Policy Characteristics'!$C:$C,0))),"",INDEX('Policy Characteristics'!E:E,MATCH($C639,'Policy Characteristics'!$C:$C,0)))</f>
        <v>indst med and high temp fuel type shifting</v>
      </c>
      <c r="L639" s="237">
        <f>IF(ISBLANK(INDEX('Policy Characteristics'!F:F,MATCH($C639,'Policy Characteristics'!$C:$C,0))),"",INDEX('Policy Characteristics'!F:F,MATCH($C639,'Policy Characteristics'!$C:$C,0)))</f>
        <v>0</v>
      </c>
      <c r="M639" s="237">
        <f>IF(ISBLANK(INDEX('Policy Characteristics'!G:G,MATCH($C639,'Policy Characteristics'!$C:$C,0))),"",INDEX('Policy Characteristics'!G:G,MATCH($C639,'Policy Characteristics'!$C:$C,0)))</f>
        <v>1</v>
      </c>
      <c r="N639" s="237">
        <f>IF(ISBLANK(INDEX('Policy Characteristics'!H:H,MATCH($C639,'Policy Characteristics'!$C:$C,0))),"",INDEX('Policy Characteristics'!H:H,MATCH($C639,'Policy Characteristics'!$C:$C,0)))</f>
        <v>0.01</v>
      </c>
      <c r="O639" s="293" t="str">
        <f>IF(ISBLANK(INDEX('Policy Characteristics'!I:I,MATCH($C639,'Policy Characteristics'!$C:$C,0))),"",INDEX('Policy Characteristics'!I:I,MATCH($C639,'Policy Characteristics'!$C:$C,0)))</f>
        <v>% of fuel shifted</v>
      </c>
      <c r="P639" s="293"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39" s="293" t="str">
        <f>IF(ISBLANK(INDEX('Policy Characteristics'!K:K,MATCH($C639,'Policy Characteristics'!$C:$C,0))),"",INDEX('Policy Characteristics'!K:K,MATCH($C639,'Policy Characteristics'!$C:$C,0)))</f>
        <v>industry-ag-main.html#fuel-switching</v>
      </c>
      <c r="R639" s="293" t="str">
        <f>IF(ISBLANK(INDEX('Policy Characteristics'!L:L,MATCH($C639,'Policy Characteristics'!$C:$C,0))),"",INDEX('Policy Characteristics'!L:L,MATCH($C639,'Policy Characteristics'!$C:$C,0)))</f>
        <v>industry-elec-and-hydrogen.html</v>
      </c>
    </row>
    <row r="640" spans="1:18" x14ac:dyDescent="0.25">
      <c r="A640" s="293" t="str">
        <f>IF(ISBLANK(INDEX('Policy Characteristics'!A:A,MATCH($C640,'Policy Characteristics'!$C:$C,0))),"",INDEX('Policy Characteristics'!A:A,MATCH($C640,'Policy Characteristics'!$C:$C,0)))</f>
        <v>Industry</v>
      </c>
      <c r="B640" s="294" t="str">
        <f>IF(ISBLANK(INDEX('Policy Characteristics'!B:B,MATCH($C640,'Policy Characteristics'!$C:$C,0))),"",INDEX('Policy Characteristics'!B:B,MATCH($C640,'Policy Characteristics'!$C:$C,0)))</f>
        <v>Electrification + Hydrogen (Med &amp; High Temp)</v>
      </c>
      <c r="C640" s="293" t="str">
        <f t="shared" si="35"/>
        <v>Fraction of Med and High Temp Industrial Heat Shifted to Other Fuels</v>
      </c>
      <c r="D640" s="299" t="s">
        <v>750</v>
      </c>
      <c r="E640" s="298" t="s">
        <v>776</v>
      </c>
      <c r="F640" t="s">
        <v>751</v>
      </c>
      <c r="G640" s="298" t="s">
        <v>777</v>
      </c>
      <c r="H640" s="20">
        <v>1381</v>
      </c>
      <c r="I640" s="295" t="s">
        <v>634</v>
      </c>
      <c r="J640" s="296" t="str">
        <f>IF(ISBLANK(INDEX('Policy Characteristics'!D:D,MATCH($C640,'Policy Characteristics'!$C:$C,0))),"",INDEX('Policy Characteristics'!D:D,MATCH($C640,'Policy Characteristics'!$C:$C,0)))</f>
        <v>Electrification + Hydrogen</v>
      </c>
      <c r="K640" s="293" t="str">
        <f>IF(ISBLANK(INDEX('Policy Characteristics'!E:E,MATCH($C640,'Policy Characteristics'!$C:$C,0))),"",INDEX('Policy Characteristics'!E:E,MATCH($C640,'Policy Characteristics'!$C:$C,0)))</f>
        <v>indst med and high temp fuel type shifting</v>
      </c>
      <c r="L640" s="237">
        <f>IF(ISBLANK(INDEX('Policy Characteristics'!F:F,MATCH($C640,'Policy Characteristics'!$C:$C,0))),"",INDEX('Policy Characteristics'!F:F,MATCH($C640,'Policy Characteristics'!$C:$C,0)))</f>
        <v>0</v>
      </c>
      <c r="M640" s="237">
        <f>IF(ISBLANK(INDEX('Policy Characteristics'!G:G,MATCH($C640,'Policy Characteristics'!$C:$C,0))),"",INDEX('Policy Characteristics'!G:G,MATCH($C640,'Policy Characteristics'!$C:$C,0)))</f>
        <v>1</v>
      </c>
      <c r="N640" s="237">
        <f>IF(ISBLANK(INDEX('Policy Characteristics'!H:H,MATCH($C640,'Policy Characteristics'!$C:$C,0))),"",INDEX('Policy Characteristics'!H:H,MATCH($C640,'Policy Characteristics'!$C:$C,0)))</f>
        <v>0.01</v>
      </c>
      <c r="O640" s="293" t="str">
        <f>IF(ISBLANK(INDEX('Policy Characteristics'!I:I,MATCH($C640,'Policy Characteristics'!$C:$C,0))),"",INDEX('Policy Characteristics'!I:I,MATCH($C640,'Policy Characteristics'!$C:$C,0)))</f>
        <v>% of fuel shifted</v>
      </c>
      <c r="P640" s="293"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0" s="293" t="str">
        <f>IF(ISBLANK(INDEX('Policy Characteristics'!K:K,MATCH($C640,'Policy Characteristics'!$C:$C,0))),"",INDEX('Policy Characteristics'!K:K,MATCH($C640,'Policy Characteristics'!$C:$C,0)))</f>
        <v>industry-ag-main.html#fuel-switching</v>
      </c>
      <c r="R640" s="293" t="str">
        <f>IF(ISBLANK(INDEX('Policy Characteristics'!L:L,MATCH($C640,'Policy Characteristics'!$C:$C,0))),"",INDEX('Policy Characteristics'!L:L,MATCH($C640,'Policy Characteristics'!$C:$C,0)))</f>
        <v>industry-elec-and-hydrogen.html</v>
      </c>
    </row>
    <row r="641" spans="1:18" x14ac:dyDescent="0.25">
      <c r="A641" s="293" t="str">
        <f>IF(ISBLANK(INDEX('Policy Characteristics'!A:A,MATCH($C641,'Policy Characteristics'!$C:$C,0))),"",INDEX('Policy Characteristics'!A:A,MATCH($C641,'Policy Characteristics'!$C:$C,0)))</f>
        <v>Industry</v>
      </c>
      <c r="B641" s="294" t="str">
        <f>IF(ISBLANK(INDEX('Policy Characteristics'!B:B,MATCH($C641,'Policy Characteristics'!$C:$C,0))),"",INDEX('Policy Characteristics'!B:B,MATCH($C641,'Policy Characteristics'!$C:$C,0)))</f>
        <v>Electrification + Hydrogen (Med &amp; High Temp)</v>
      </c>
      <c r="C641" s="293" t="str">
        <f t="shared" si="35"/>
        <v>Fraction of Med and High Temp Industrial Heat Shifted to Other Fuels</v>
      </c>
      <c r="D641" s="299" t="s">
        <v>750</v>
      </c>
      <c r="E641" s="298" t="s">
        <v>778</v>
      </c>
      <c r="F641" t="s">
        <v>751</v>
      </c>
      <c r="G641" s="298" t="s">
        <v>779</v>
      </c>
      <c r="H641" s="20">
        <v>1382</v>
      </c>
      <c r="I641" s="295" t="s">
        <v>634</v>
      </c>
      <c r="J641" s="296" t="str">
        <f>IF(ISBLANK(INDEX('Policy Characteristics'!D:D,MATCH($C641,'Policy Characteristics'!$C:$C,0))),"",INDEX('Policy Characteristics'!D:D,MATCH($C641,'Policy Characteristics'!$C:$C,0)))</f>
        <v>Electrification + Hydrogen</v>
      </c>
      <c r="K641" s="293" t="str">
        <f>IF(ISBLANK(INDEX('Policy Characteristics'!E:E,MATCH($C641,'Policy Characteristics'!$C:$C,0))),"",INDEX('Policy Characteristics'!E:E,MATCH($C641,'Policy Characteristics'!$C:$C,0)))</f>
        <v>indst med and high temp fuel type shifting</v>
      </c>
      <c r="L641" s="237">
        <f>IF(ISBLANK(INDEX('Policy Characteristics'!F:F,MATCH($C641,'Policy Characteristics'!$C:$C,0))),"",INDEX('Policy Characteristics'!F:F,MATCH($C641,'Policy Characteristics'!$C:$C,0)))</f>
        <v>0</v>
      </c>
      <c r="M641" s="237">
        <f>IF(ISBLANK(INDEX('Policy Characteristics'!G:G,MATCH($C641,'Policy Characteristics'!$C:$C,0))),"",INDEX('Policy Characteristics'!G:G,MATCH($C641,'Policy Characteristics'!$C:$C,0)))</f>
        <v>1</v>
      </c>
      <c r="N641" s="237">
        <f>IF(ISBLANK(INDEX('Policy Characteristics'!H:H,MATCH($C641,'Policy Characteristics'!$C:$C,0))),"",INDEX('Policy Characteristics'!H:H,MATCH($C641,'Policy Characteristics'!$C:$C,0)))</f>
        <v>0.01</v>
      </c>
      <c r="O641" s="293" t="str">
        <f>IF(ISBLANK(INDEX('Policy Characteristics'!I:I,MATCH($C641,'Policy Characteristics'!$C:$C,0))),"",INDEX('Policy Characteristics'!I:I,MATCH($C641,'Policy Characteristics'!$C:$C,0)))</f>
        <v>% of fuel shifted</v>
      </c>
      <c r="P641" s="293"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1" s="293" t="str">
        <f>IF(ISBLANK(INDEX('Policy Characteristics'!K:K,MATCH($C641,'Policy Characteristics'!$C:$C,0))),"",INDEX('Policy Characteristics'!K:K,MATCH($C641,'Policy Characteristics'!$C:$C,0)))</f>
        <v>industry-ag-main.html#fuel-switching</v>
      </c>
      <c r="R641" s="293" t="str">
        <f>IF(ISBLANK(INDEX('Policy Characteristics'!L:L,MATCH($C641,'Policy Characteristics'!$C:$C,0))),"",INDEX('Policy Characteristics'!L:L,MATCH($C641,'Policy Characteristics'!$C:$C,0)))</f>
        <v>industry-elec-and-hydrogen.html</v>
      </c>
    </row>
    <row r="642" spans="1:18" x14ac:dyDescent="0.25">
      <c r="A642" s="293" t="str">
        <f>IF(ISBLANK(INDEX('Policy Characteristics'!A:A,MATCH($C642,'Policy Characteristics'!$C:$C,0))),"",INDEX('Policy Characteristics'!A:A,MATCH($C642,'Policy Characteristics'!$C:$C,0)))</f>
        <v>Industry</v>
      </c>
      <c r="B642" s="294" t="str">
        <f>IF(ISBLANK(INDEX('Policy Characteristics'!B:B,MATCH($C642,'Policy Characteristics'!$C:$C,0))),"",INDEX('Policy Characteristics'!B:B,MATCH($C642,'Policy Characteristics'!$C:$C,0)))</f>
        <v>Electrification + Hydrogen (Med &amp; High Temp)</v>
      </c>
      <c r="C642" s="293" t="str">
        <f t="shared" si="35"/>
        <v>Fraction of Med and High Temp Industrial Heat Shifted to Other Fuels</v>
      </c>
      <c r="D642" s="299" t="s">
        <v>750</v>
      </c>
      <c r="E642" s="298" t="s">
        <v>780</v>
      </c>
      <c r="F642" t="s">
        <v>751</v>
      </c>
      <c r="G642" s="298" t="s">
        <v>781</v>
      </c>
      <c r="H642" s="20">
        <v>1383</v>
      </c>
      <c r="I642" s="295" t="s">
        <v>634</v>
      </c>
      <c r="J642" s="296" t="str">
        <f>IF(ISBLANK(INDEX('Policy Characteristics'!D:D,MATCH($C642,'Policy Characteristics'!$C:$C,0))),"",INDEX('Policy Characteristics'!D:D,MATCH($C642,'Policy Characteristics'!$C:$C,0)))</f>
        <v>Electrification + Hydrogen</v>
      </c>
      <c r="K642" s="293" t="str">
        <f>IF(ISBLANK(INDEX('Policy Characteristics'!E:E,MATCH($C642,'Policy Characteristics'!$C:$C,0))),"",INDEX('Policy Characteristics'!E:E,MATCH($C642,'Policy Characteristics'!$C:$C,0)))</f>
        <v>indst med and high temp fuel type shifting</v>
      </c>
      <c r="L642" s="237">
        <f>IF(ISBLANK(INDEX('Policy Characteristics'!F:F,MATCH($C642,'Policy Characteristics'!$C:$C,0))),"",INDEX('Policy Characteristics'!F:F,MATCH($C642,'Policy Characteristics'!$C:$C,0)))</f>
        <v>0</v>
      </c>
      <c r="M642" s="237">
        <f>IF(ISBLANK(INDEX('Policy Characteristics'!G:G,MATCH($C642,'Policy Characteristics'!$C:$C,0))),"",INDEX('Policy Characteristics'!G:G,MATCH($C642,'Policy Characteristics'!$C:$C,0)))</f>
        <v>1</v>
      </c>
      <c r="N642" s="237">
        <f>IF(ISBLANK(INDEX('Policy Characteristics'!H:H,MATCH($C642,'Policy Characteristics'!$C:$C,0))),"",INDEX('Policy Characteristics'!H:H,MATCH($C642,'Policy Characteristics'!$C:$C,0)))</f>
        <v>0.01</v>
      </c>
      <c r="O642" s="293" t="str">
        <f>IF(ISBLANK(INDEX('Policy Characteristics'!I:I,MATCH($C642,'Policy Characteristics'!$C:$C,0))),"",INDEX('Policy Characteristics'!I:I,MATCH($C642,'Policy Characteristics'!$C:$C,0)))</f>
        <v>% of fuel shifted</v>
      </c>
      <c r="P642" s="293"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2" s="293" t="str">
        <f>IF(ISBLANK(INDEX('Policy Characteristics'!K:K,MATCH($C642,'Policy Characteristics'!$C:$C,0))),"",INDEX('Policy Characteristics'!K:K,MATCH($C642,'Policy Characteristics'!$C:$C,0)))</f>
        <v>industry-ag-main.html#fuel-switching</v>
      </c>
      <c r="R642" s="293" t="str">
        <f>IF(ISBLANK(INDEX('Policy Characteristics'!L:L,MATCH($C642,'Policy Characteristics'!$C:$C,0))),"",INDEX('Policy Characteristics'!L:L,MATCH($C642,'Policy Characteristics'!$C:$C,0)))</f>
        <v>industry-elec-and-hydrogen.html</v>
      </c>
    </row>
    <row r="643" spans="1:18" x14ac:dyDescent="0.25">
      <c r="A643" s="293" t="str">
        <f>IF(ISBLANK(INDEX('Policy Characteristics'!A:A,MATCH($C643,'Policy Characteristics'!$C:$C,0))),"",INDEX('Policy Characteristics'!A:A,MATCH($C643,'Policy Characteristics'!$C:$C,0)))</f>
        <v>Industry</v>
      </c>
      <c r="B643" s="294" t="str">
        <f>IF(ISBLANK(INDEX('Policy Characteristics'!B:B,MATCH($C643,'Policy Characteristics'!$C:$C,0))),"",INDEX('Policy Characteristics'!B:B,MATCH($C643,'Policy Characteristics'!$C:$C,0)))</f>
        <v>Electrification + Hydrogen (Med &amp; High Temp)</v>
      </c>
      <c r="C643" s="293" t="str">
        <f t="shared" si="35"/>
        <v>Fraction of Med and High Temp Industrial Heat Shifted to Other Fuels</v>
      </c>
      <c r="D643" s="299" t="s">
        <v>750</v>
      </c>
      <c r="E643" s="298" t="s">
        <v>782</v>
      </c>
      <c r="F643" t="s">
        <v>751</v>
      </c>
      <c r="G643" s="298" t="s">
        <v>783</v>
      </c>
      <c r="H643" s="20">
        <v>1384</v>
      </c>
      <c r="I643" s="295" t="s">
        <v>634</v>
      </c>
      <c r="J643" s="296" t="str">
        <f>IF(ISBLANK(INDEX('Policy Characteristics'!D:D,MATCH($C643,'Policy Characteristics'!$C:$C,0))),"",INDEX('Policy Characteristics'!D:D,MATCH($C643,'Policy Characteristics'!$C:$C,0)))</f>
        <v>Electrification + Hydrogen</v>
      </c>
      <c r="K643" s="293" t="str">
        <f>IF(ISBLANK(INDEX('Policy Characteristics'!E:E,MATCH($C643,'Policy Characteristics'!$C:$C,0))),"",INDEX('Policy Characteristics'!E:E,MATCH($C643,'Policy Characteristics'!$C:$C,0)))</f>
        <v>indst med and high temp fuel type shifting</v>
      </c>
      <c r="L643" s="237">
        <f>IF(ISBLANK(INDEX('Policy Characteristics'!F:F,MATCH($C643,'Policy Characteristics'!$C:$C,0))),"",INDEX('Policy Characteristics'!F:F,MATCH($C643,'Policy Characteristics'!$C:$C,0)))</f>
        <v>0</v>
      </c>
      <c r="M643" s="237">
        <f>IF(ISBLANK(INDEX('Policy Characteristics'!G:G,MATCH($C643,'Policy Characteristics'!$C:$C,0))),"",INDEX('Policy Characteristics'!G:G,MATCH($C643,'Policy Characteristics'!$C:$C,0)))</f>
        <v>1</v>
      </c>
      <c r="N643" s="237">
        <f>IF(ISBLANK(INDEX('Policy Characteristics'!H:H,MATCH($C643,'Policy Characteristics'!$C:$C,0))),"",INDEX('Policy Characteristics'!H:H,MATCH($C643,'Policy Characteristics'!$C:$C,0)))</f>
        <v>0.01</v>
      </c>
      <c r="O643" s="293" t="str">
        <f>IF(ISBLANK(INDEX('Policy Characteristics'!I:I,MATCH($C643,'Policy Characteristics'!$C:$C,0))),"",INDEX('Policy Characteristics'!I:I,MATCH($C643,'Policy Characteristics'!$C:$C,0)))</f>
        <v>% of fuel shifted</v>
      </c>
      <c r="P643" s="293"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3" s="293" t="str">
        <f>IF(ISBLANK(INDEX('Policy Characteristics'!K:K,MATCH($C643,'Policy Characteristics'!$C:$C,0))),"",INDEX('Policy Characteristics'!K:K,MATCH($C643,'Policy Characteristics'!$C:$C,0)))</f>
        <v>industry-ag-main.html#fuel-switching</v>
      </c>
      <c r="R643" s="293" t="str">
        <f>IF(ISBLANK(INDEX('Policy Characteristics'!L:L,MATCH($C643,'Policy Characteristics'!$C:$C,0))),"",INDEX('Policy Characteristics'!L:L,MATCH($C643,'Policy Characteristics'!$C:$C,0)))</f>
        <v>industry-elec-and-hydrogen.html</v>
      </c>
    </row>
    <row r="644" spans="1:18" x14ac:dyDescent="0.25">
      <c r="A644" s="293" t="str">
        <f>IF(ISBLANK(INDEX('Policy Characteristics'!A:A,MATCH($C644,'Policy Characteristics'!$C:$C,0))),"",INDEX('Policy Characteristics'!A:A,MATCH($C644,'Policy Characteristics'!$C:$C,0)))</f>
        <v>Industry</v>
      </c>
      <c r="B644" s="294" t="str">
        <f>IF(ISBLANK(INDEX('Policy Characteristics'!B:B,MATCH($C644,'Policy Characteristics'!$C:$C,0))),"",INDEX('Policy Characteristics'!B:B,MATCH($C644,'Policy Characteristics'!$C:$C,0)))</f>
        <v>Electrification + Hydrogen (Med &amp; High Temp)</v>
      </c>
      <c r="C644" s="293" t="str">
        <f t="shared" si="35"/>
        <v>Fraction of Med and High Temp Industrial Heat Shifted to Other Fuels</v>
      </c>
      <c r="D644" s="299" t="s">
        <v>750</v>
      </c>
      <c r="E644" s="298" t="s">
        <v>784</v>
      </c>
      <c r="F644" t="s">
        <v>751</v>
      </c>
      <c r="G644" s="298" t="s">
        <v>785</v>
      </c>
      <c r="H644" s="20">
        <v>1385</v>
      </c>
      <c r="I644" s="295" t="s">
        <v>634</v>
      </c>
      <c r="J644" s="296" t="str">
        <f>IF(ISBLANK(INDEX('Policy Characteristics'!D:D,MATCH($C644,'Policy Characteristics'!$C:$C,0))),"",INDEX('Policy Characteristics'!D:D,MATCH($C644,'Policy Characteristics'!$C:$C,0)))</f>
        <v>Electrification + Hydrogen</v>
      </c>
      <c r="K644" s="293" t="str">
        <f>IF(ISBLANK(INDEX('Policy Characteristics'!E:E,MATCH($C644,'Policy Characteristics'!$C:$C,0))),"",INDEX('Policy Characteristics'!E:E,MATCH($C644,'Policy Characteristics'!$C:$C,0)))</f>
        <v>indst med and high temp fuel type shifting</v>
      </c>
      <c r="L644" s="237">
        <f>IF(ISBLANK(INDEX('Policy Characteristics'!F:F,MATCH($C644,'Policy Characteristics'!$C:$C,0))),"",INDEX('Policy Characteristics'!F:F,MATCH($C644,'Policy Characteristics'!$C:$C,0)))</f>
        <v>0</v>
      </c>
      <c r="M644" s="237">
        <f>IF(ISBLANK(INDEX('Policy Characteristics'!G:G,MATCH($C644,'Policy Characteristics'!$C:$C,0))),"",INDEX('Policy Characteristics'!G:G,MATCH($C644,'Policy Characteristics'!$C:$C,0)))</f>
        <v>1</v>
      </c>
      <c r="N644" s="237">
        <f>IF(ISBLANK(INDEX('Policy Characteristics'!H:H,MATCH($C644,'Policy Characteristics'!$C:$C,0))),"",INDEX('Policy Characteristics'!H:H,MATCH($C644,'Policy Characteristics'!$C:$C,0)))</f>
        <v>0.01</v>
      </c>
      <c r="O644" s="293" t="str">
        <f>IF(ISBLANK(INDEX('Policy Characteristics'!I:I,MATCH($C644,'Policy Characteristics'!$C:$C,0))),"",INDEX('Policy Characteristics'!I:I,MATCH($C644,'Policy Characteristics'!$C:$C,0)))</f>
        <v>% of fuel shifted</v>
      </c>
      <c r="P644" s="293"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4" s="293" t="str">
        <f>IF(ISBLANK(INDEX('Policy Characteristics'!K:K,MATCH($C644,'Policy Characteristics'!$C:$C,0))),"",INDEX('Policy Characteristics'!K:K,MATCH($C644,'Policy Characteristics'!$C:$C,0)))</f>
        <v>industry-ag-main.html#fuel-switching</v>
      </c>
      <c r="R644" s="293" t="str">
        <f>IF(ISBLANK(INDEX('Policy Characteristics'!L:L,MATCH($C644,'Policy Characteristics'!$C:$C,0))),"",INDEX('Policy Characteristics'!L:L,MATCH($C644,'Policy Characteristics'!$C:$C,0)))</f>
        <v>industry-elec-and-hydrogen.html</v>
      </c>
    </row>
    <row r="645" spans="1:18" x14ac:dyDescent="0.25">
      <c r="A645" s="293" t="str">
        <f>IF(ISBLANK(INDEX('Policy Characteristics'!A:A,MATCH($C645,'Policy Characteristics'!$C:$C,0))),"",INDEX('Policy Characteristics'!A:A,MATCH($C645,'Policy Characteristics'!$C:$C,0)))</f>
        <v>Industry</v>
      </c>
      <c r="B645" s="294" t="str">
        <f>IF(ISBLANK(INDEX('Policy Characteristics'!B:B,MATCH($C645,'Policy Characteristics'!$C:$C,0))),"",INDEX('Policy Characteristics'!B:B,MATCH($C645,'Policy Characteristics'!$C:$C,0)))</f>
        <v>Electrification + Hydrogen (Med &amp; High Temp)</v>
      </c>
      <c r="C645" s="293" t="str">
        <f t="shared" si="35"/>
        <v>Fraction of Med and High Temp Industrial Heat Shifted to Other Fuels</v>
      </c>
      <c r="D645" s="299" t="s">
        <v>750</v>
      </c>
      <c r="E645" s="298" t="s">
        <v>786</v>
      </c>
      <c r="F645" t="s">
        <v>751</v>
      </c>
      <c r="G645" s="298" t="s">
        <v>787</v>
      </c>
      <c r="H645" s="20">
        <v>1386</v>
      </c>
      <c r="I645" s="295" t="s">
        <v>634</v>
      </c>
      <c r="J645" s="296" t="str">
        <f>IF(ISBLANK(INDEX('Policy Characteristics'!D:D,MATCH($C645,'Policy Characteristics'!$C:$C,0))),"",INDEX('Policy Characteristics'!D:D,MATCH($C645,'Policy Characteristics'!$C:$C,0)))</f>
        <v>Electrification + Hydrogen</v>
      </c>
      <c r="K645" s="293" t="str">
        <f>IF(ISBLANK(INDEX('Policy Characteristics'!E:E,MATCH($C645,'Policy Characteristics'!$C:$C,0))),"",INDEX('Policy Characteristics'!E:E,MATCH($C645,'Policy Characteristics'!$C:$C,0)))</f>
        <v>indst med and high temp fuel type shifting</v>
      </c>
      <c r="L645" s="237">
        <f>IF(ISBLANK(INDEX('Policy Characteristics'!F:F,MATCH($C645,'Policy Characteristics'!$C:$C,0))),"",INDEX('Policy Characteristics'!F:F,MATCH($C645,'Policy Characteristics'!$C:$C,0)))</f>
        <v>0</v>
      </c>
      <c r="M645" s="237">
        <f>IF(ISBLANK(INDEX('Policy Characteristics'!G:G,MATCH($C645,'Policy Characteristics'!$C:$C,0))),"",INDEX('Policy Characteristics'!G:G,MATCH($C645,'Policy Characteristics'!$C:$C,0)))</f>
        <v>1</v>
      </c>
      <c r="N645" s="237">
        <f>IF(ISBLANK(INDEX('Policy Characteristics'!H:H,MATCH($C645,'Policy Characteristics'!$C:$C,0))),"",INDEX('Policy Characteristics'!H:H,MATCH($C645,'Policy Characteristics'!$C:$C,0)))</f>
        <v>0.01</v>
      </c>
      <c r="O645" s="293" t="str">
        <f>IF(ISBLANK(INDEX('Policy Characteristics'!I:I,MATCH($C645,'Policy Characteristics'!$C:$C,0))),"",INDEX('Policy Characteristics'!I:I,MATCH($C645,'Policy Characteristics'!$C:$C,0)))</f>
        <v>% of fuel shifted</v>
      </c>
      <c r="P645" s="293"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5" s="293" t="str">
        <f>IF(ISBLANK(INDEX('Policy Characteristics'!K:K,MATCH($C645,'Policy Characteristics'!$C:$C,0))),"",INDEX('Policy Characteristics'!K:K,MATCH($C645,'Policy Characteristics'!$C:$C,0)))</f>
        <v>industry-ag-main.html#fuel-switching</v>
      </c>
      <c r="R645" s="293" t="str">
        <f>IF(ISBLANK(INDEX('Policy Characteristics'!L:L,MATCH($C645,'Policy Characteristics'!$C:$C,0))),"",INDEX('Policy Characteristics'!L:L,MATCH($C645,'Policy Characteristics'!$C:$C,0)))</f>
        <v>industry-elec-and-hydrogen.html</v>
      </c>
    </row>
    <row r="646" spans="1:18" x14ac:dyDescent="0.25">
      <c r="A646" s="293" t="str">
        <f>IF(ISBLANK(INDEX('Policy Characteristics'!A:A,MATCH($C646,'Policy Characteristics'!$C:$C,0))),"",INDEX('Policy Characteristics'!A:A,MATCH($C646,'Policy Characteristics'!$C:$C,0)))</f>
        <v>Industry</v>
      </c>
      <c r="B646" s="294" t="str">
        <f>IF(ISBLANK(INDEX('Policy Characteristics'!B:B,MATCH($C646,'Policy Characteristics'!$C:$C,0))),"",INDEX('Policy Characteristics'!B:B,MATCH($C646,'Policy Characteristics'!$C:$C,0)))</f>
        <v>Electrification + Hydrogen (Med &amp; High Temp)</v>
      </c>
      <c r="C646" s="293" t="str">
        <f t="shared" si="35"/>
        <v>Fraction of Med and High Temp Industrial Heat Shifted to Other Fuels</v>
      </c>
      <c r="D646" s="299" t="s">
        <v>750</v>
      </c>
      <c r="E646" s="298" t="s">
        <v>788</v>
      </c>
      <c r="F646" t="s">
        <v>751</v>
      </c>
      <c r="G646" s="298" t="s">
        <v>789</v>
      </c>
      <c r="H646" s="20">
        <v>1387</v>
      </c>
      <c r="I646" s="295" t="s">
        <v>624</v>
      </c>
      <c r="J646" s="296" t="str">
        <f>IF(ISBLANK(INDEX('Policy Characteristics'!D:D,MATCH($C646,'Policy Characteristics'!$C:$C,0))),"",INDEX('Policy Characteristics'!D:D,MATCH($C646,'Policy Characteristics'!$C:$C,0)))</f>
        <v>Electrification + Hydrogen</v>
      </c>
      <c r="K646" s="293" t="str">
        <f>IF(ISBLANK(INDEX('Policy Characteristics'!E:E,MATCH($C646,'Policy Characteristics'!$C:$C,0))),"",INDEX('Policy Characteristics'!E:E,MATCH($C646,'Policy Characteristics'!$C:$C,0)))</f>
        <v>indst med and high temp fuel type shifting</v>
      </c>
      <c r="L646" s="237">
        <f>IF(ISBLANK(INDEX('Policy Characteristics'!F:F,MATCH($C646,'Policy Characteristics'!$C:$C,0))),"",INDEX('Policy Characteristics'!F:F,MATCH($C646,'Policy Characteristics'!$C:$C,0)))</f>
        <v>0</v>
      </c>
      <c r="M646" s="237">
        <f>IF(ISBLANK(INDEX('Policy Characteristics'!G:G,MATCH($C646,'Policy Characteristics'!$C:$C,0))),"",INDEX('Policy Characteristics'!G:G,MATCH($C646,'Policy Characteristics'!$C:$C,0)))</f>
        <v>1</v>
      </c>
      <c r="N646" s="237">
        <f>IF(ISBLANK(INDEX('Policy Characteristics'!H:H,MATCH($C646,'Policy Characteristics'!$C:$C,0))),"",INDEX('Policy Characteristics'!H:H,MATCH($C646,'Policy Characteristics'!$C:$C,0)))</f>
        <v>0.01</v>
      </c>
      <c r="O646" s="293" t="str">
        <f>IF(ISBLANK(INDEX('Policy Characteristics'!I:I,MATCH($C646,'Policy Characteristics'!$C:$C,0))),"",INDEX('Policy Characteristics'!I:I,MATCH($C646,'Policy Characteristics'!$C:$C,0)))</f>
        <v>% of fuel shifted</v>
      </c>
      <c r="P646" s="293"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6" s="293" t="str">
        <f>IF(ISBLANK(INDEX('Policy Characteristics'!K:K,MATCH($C646,'Policy Characteristics'!$C:$C,0))),"",INDEX('Policy Characteristics'!K:K,MATCH($C646,'Policy Characteristics'!$C:$C,0)))</f>
        <v>industry-ag-main.html#fuel-switching</v>
      </c>
      <c r="R646" s="293" t="str">
        <f>IF(ISBLANK(INDEX('Policy Characteristics'!L:L,MATCH($C646,'Policy Characteristics'!$C:$C,0))),"",INDEX('Policy Characteristics'!L:L,MATCH($C646,'Policy Characteristics'!$C:$C,0)))</f>
        <v>industry-elec-and-hydrogen.html</v>
      </c>
    </row>
    <row r="647" spans="1:18" x14ac:dyDescent="0.25">
      <c r="A647" s="293" t="str">
        <f>IF(ISBLANK(INDEX('Policy Characteristics'!A:A,MATCH($C647,'Policy Characteristics'!$C:$C,0))),"",INDEX('Policy Characteristics'!A:A,MATCH($C647,'Policy Characteristics'!$C:$C,0)))</f>
        <v>Industry</v>
      </c>
      <c r="B647" s="294" t="str">
        <f>IF(ISBLANK(INDEX('Policy Characteristics'!B:B,MATCH($C647,'Policy Characteristics'!$C:$C,0))),"",INDEX('Policy Characteristics'!B:B,MATCH($C647,'Policy Characteristics'!$C:$C,0)))</f>
        <v>Electrification + Hydrogen (Med &amp; High Temp)</v>
      </c>
      <c r="C647" s="293" t="str">
        <f t="shared" si="35"/>
        <v>Fraction of Med and High Temp Industrial Heat Shifted to Other Fuels</v>
      </c>
      <c r="D647" s="299" t="s">
        <v>752</v>
      </c>
      <c r="E647" s="298" t="s">
        <v>770</v>
      </c>
      <c r="F647" t="s">
        <v>753</v>
      </c>
      <c r="G647" s="298" t="s">
        <v>771</v>
      </c>
      <c r="H647" s="20">
        <v>1388</v>
      </c>
      <c r="I647" s="295" t="s">
        <v>624</v>
      </c>
      <c r="J647" s="296" t="str">
        <f>IF(ISBLANK(INDEX('Policy Characteristics'!D:D,MATCH($C647,'Policy Characteristics'!$C:$C,0))),"",INDEX('Policy Characteristics'!D:D,MATCH($C647,'Policy Characteristics'!$C:$C,0)))</f>
        <v>Electrification + Hydrogen</v>
      </c>
      <c r="K647" s="293" t="str">
        <f>IF(ISBLANK(INDEX('Policy Characteristics'!E:E,MATCH($C647,'Policy Characteristics'!$C:$C,0))),"",INDEX('Policy Characteristics'!E:E,MATCH($C647,'Policy Characteristics'!$C:$C,0)))</f>
        <v>indst med and high temp fuel type shifting</v>
      </c>
      <c r="L647" s="237">
        <f>IF(ISBLANK(INDEX('Policy Characteristics'!F:F,MATCH($C647,'Policy Characteristics'!$C:$C,0))),"",INDEX('Policy Characteristics'!F:F,MATCH($C647,'Policy Characteristics'!$C:$C,0)))</f>
        <v>0</v>
      </c>
      <c r="M647" s="237">
        <f>IF(ISBLANK(INDEX('Policy Characteristics'!G:G,MATCH($C647,'Policy Characteristics'!$C:$C,0))),"",INDEX('Policy Characteristics'!G:G,MATCH($C647,'Policy Characteristics'!$C:$C,0)))</f>
        <v>1</v>
      </c>
      <c r="N647" s="237">
        <f>IF(ISBLANK(INDEX('Policy Characteristics'!H:H,MATCH($C647,'Policy Characteristics'!$C:$C,0))),"",INDEX('Policy Characteristics'!H:H,MATCH($C647,'Policy Characteristics'!$C:$C,0)))</f>
        <v>0.01</v>
      </c>
      <c r="O647" s="293" t="str">
        <f>IF(ISBLANK(INDEX('Policy Characteristics'!I:I,MATCH($C647,'Policy Characteristics'!$C:$C,0))),"",INDEX('Policy Characteristics'!I:I,MATCH($C647,'Policy Characteristics'!$C:$C,0)))</f>
        <v>% of fuel shifted</v>
      </c>
      <c r="P647" s="293"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7" s="293" t="str">
        <f>IF(ISBLANK(INDEX('Policy Characteristics'!K:K,MATCH($C647,'Policy Characteristics'!$C:$C,0))),"",INDEX('Policy Characteristics'!K:K,MATCH($C647,'Policy Characteristics'!$C:$C,0)))</f>
        <v>industry-ag-main.html#fuel-switching</v>
      </c>
      <c r="R647" s="293" t="str">
        <f>IF(ISBLANK(INDEX('Policy Characteristics'!L:L,MATCH($C647,'Policy Characteristics'!$C:$C,0))),"",INDEX('Policy Characteristics'!L:L,MATCH($C647,'Policy Characteristics'!$C:$C,0)))</f>
        <v>industry-elec-and-hydrogen.html</v>
      </c>
    </row>
    <row r="648" spans="1:18" x14ac:dyDescent="0.25">
      <c r="A648" s="293" t="str">
        <f>IF(ISBLANK(INDEX('Policy Characteristics'!A:A,MATCH($C648,'Policy Characteristics'!$C:$C,0))),"",INDEX('Policy Characteristics'!A:A,MATCH($C648,'Policy Characteristics'!$C:$C,0)))</f>
        <v>Industry</v>
      </c>
      <c r="B648" s="294" t="str">
        <f>IF(ISBLANK(INDEX('Policy Characteristics'!B:B,MATCH($C648,'Policy Characteristics'!$C:$C,0))),"",INDEX('Policy Characteristics'!B:B,MATCH($C648,'Policy Characteristics'!$C:$C,0)))</f>
        <v>Electrification + Hydrogen (Med &amp; High Temp)</v>
      </c>
      <c r="C648" s="293" t="str">
        <f t="shared" si="35"/>
        <v>Fraction of Med and High Temp Industrial Heat Shifted to Other Fuels</v>
      </c>
      <c r="D648" s="299" t="s">
        <v>752</v>
      </c>
      <c r="E648" s="298" t="s">
        <v>772</v>
      </c>
      <c r="F648" t="s">
        <v>753</v>
      </c>
      <c r="G648" s="298" t="s">
        <v>773</v>
      </c>
      <c r="H648" s="20">
        <v>1389</v>
      </c>
      <c r="I648" s="295" t="s">
        <v>634</v>
      </c>
      <c r="J648" s="296" t="str">
        <f>IF(ISBLANK(INDEX('Policy Characteristics'!D:D,MATCH($C648,'Policy Characteristics'!$C:$C,0))),"",INDEX('Policy Characteristics'!D:D,MATCH($C648,'Policy Characteristics'!$C:$C,0)))</f>
        <v>Electrification + Hydrogen</v>
      </c>
      <c r="K648" s="293" t="str">
        <f>IF(ISBLANK(INDEX('Policy Characteristics'!E:E,MATCH($C648,'Policy Characteristics'!$C:$C,0))),"",INDEX('Policy Characteristics'!E:E,MATCH($C648,'Policy Characteristics'!$C:$C,0)))</f>
        <v>indst med and high temp fuel type shifting</v>
      </c>
      <c r="L648" s="237">
        <f>IF(ISBLANK(INDEX('Policy Characteristics'!F:F,MATCH($C648,'Policy Characteristics'!$C:$C,0))),"",INDEX('Policy Characteristics'!F:F,MATCH($C648,'Policy Characteristics'!$C:$C,0)))</f>
        <v>0</v>
      </c>
      <c r="M648" s="237">
        <f>IF(ISBLANK(INDEX('Policy Characteristics'!G:G,MATCH($C648,'Policy Characteristics'!$C:$C,0))),"",INDEX('Policy Characteristics'!G:G,MATCH($C648,'Policy Characteristics'!$C:$C,0)))</f>
        <v>1</v>
      </c>
      <c r="N648" s="237">
        <f>IF(ISBLANK(INDEX('Policy Characteristics'!H:H,MATCH($C648,'Policy Characteristics'!$C:$C,0))),"",INDEX('Policy Characteristics'!H:H,MATCH($C648,'Policy Characteristics'!$C:$C,0)))</f>
        <v>0.01</v>
      </c>
      <c r="O648" s="293" t="str">
        <f>IF(ISBLANK(INDEX('Policy Characteristics'!I:I,MATCH($C648,'Policy Characteristics'!$C:$C,0))),"",INDEX('Policy Characteristics'!I:I,MATCH($C648,'Policy Characteristics'!$C:$C,0)))</f>
        <v>% of fuel shifted</v>
      </c>
      <c r="P648" s="293"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8" s="293" t="str">
        <f>IF(ISBLANK(INDEX('Policy Characteristics'!K:K,MATCH($C648,'Policy Characteristics'!$C:$C,0))),"",INDEX('Policy Characteristics'!K:K,MATCH($C648,'Policy Characteristics'!$C:$C,0)))</f>
        <v>industry-ag-main.html#fuel-switching</v>
      </c>
      <c r="R648" s="293" t="str">
        <f>IF(ISBLANK(INDEX('Policy Characteristics'!L:L,MATCH($C648,'Policy Characteristics'!$C:$C,0))),"",INDEX('Policy Characteristics'!L:L,MATCH($C648,'Policy Characteristics'!$C:$C,0)))</f>
        <v>industry-elec-and-hydrogen.html</v>
      </c>
    </row>
    <row r="649" spans="1:18" x14ac:dyDescent="0.25">
      <c r="A649" s="293" t="str">
        <f>IF(ISBLANK(INDEX('Policy Characteristics'!A:A,MATCH($C649,'Policy Characteristics'!$C:$C,0))),"",INDEX('Policy Characteristics'!A:A,MATCH($C649,'Policy Characteristics'!$C:$C,0)))</f>
        <v>Industry</v>
      </c>
      <c r="B649" s="294" t="str">
        <f>IF(ISBLANK(INDEX('Policy Characteristics'!B:B,MATCH($C649,'Policy Characteristics'!$C:$C,0))),"",INDEX('Policy Characteristics'!B:B,MATCH($C649,'Policy Characteristics'!$C:$C,0)))</f>
        <v>Electrification + Hydrogen (Med &amp; High Temp)</v>
      </c>
      <c r="C649" s="293" t="str">
        <f t="shared" si="35"/>
        <v>Fraction of Med and High Temp Industrial Heat Shifted to Other Fuels</v>
      </c>
      <c r="D649" s="299" t="s">
        <v>752</v>
      </c>
      <c r="E649" s="298" t="s">
        <v>774</v>
      </c>
      <c r="F649" t="s">
        <v>753</v>
      </c>
      <c r="G649" s="298" t="s">
        <v>775</v>
      </c>
      <c r="H649" s="20">
        <v>1390</v>
      </c>
      <c r="I649" s="295" t="s">
        <v>634</v>
      </c>
      <c r="J649" s="296" t="str">
        <f>IF(ISBLANK(INDEX('Policy Characteristics'!D:D,MATCH($C649,'Policy Characteristics'!$C:$C,0))),"",INDEX('Policy Characteristics'!D:D,MATCH($C649,'Policy Characteristics'!$C:$C,0)))</f>
        <v>Electrification + Hydrogen</v>
      </c>
      <c r="K649" s="293" t="str">
        <f>IF(ISBLANK(INDEX('Policy Characteristics'!E:E,MATCH($C649,'Policy Characteristics'!$C:$C,0))),"",INDEX('Policy Characteristics'!E:E,MATCH($C649,'Policy Characteristics'!$C:$C,0)))</f>
        <v>indst med and high temp fuel type shifting</v>
      </c>
      <c r="L649" s="237">
        <f>IF(ISBLANK(INDEX('Policy Characteristics'!F:F,MATCH($C649,'Policy Characteristics'!$C:$C,0))),"",INDEX('Policy Characteristics'!F:F,MATCH($C649,'Policy Characteristics'!$C:$C,0)))</f>
        <v>0</v>
      </c>
      <c r="M649" s="237">
        <f>IF(ISBLANK(INDEX('Policy Characteristics'!G:G,MATCH($C649,'Policy Characteristics'!$C:$C,0))),"",INDEX('Policy Characteristics'!G:G,MATCH($C649,'Policy Characteristics'!$C:$C,0)))</f>
        <v>1</v>
      </c>
      <c r="N649" s="237">
        <f>IF(ISBLANK(INDEX('Policy Characteristics'!H:H,MATCH($C649,'Policy Characteristics'!$C:$C,0))),"",INDEX('Policy Characteristics'!H:H,MATCH($C649,'Policy Characteristics'!$C:$C,0)))</f>
        <v>0.01</v>
      </c>
      <c r="O649" s="293" t="str">
        <f>IF(ISBLANK(INDEX('Policy Characteristics'!I:I,MATCH($C649,'Policy Characteristics'!$C:$C,0))),"",INDEX('Policy Characteristics'!I:I,MATCH($C649,'Policy Characteristics'!$C:$C,0)))</f>
        <v>% of fuel shifted</v>
      </c>
      <c r="P649" s="293"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49" s="293" t="str">
        <f>IF(ISBLANK(INDEX('Policy Characteristics'!K:K,MATCH($C649,'Policy Characteristics'!$C:$C,0))),"",INDEX('Policy Characteristics'!K:K,MATCH($C649,'Policy Characteristics'!$C:$C,0)))</f>
        <v>industry-ag-main.html#fuel-switching</v>
      </c>
      <c r="R649" s="293" t="str">
        <f>IF(ISBLANK(INDEX('Policy Characteristics'!L:L,MATCH($C649,'Policy Characteristics'!$C:$C,0))),"",INDEX('Policy Characteristics'!L:L,MATCH($C649,'Policy Characteristics'!$C:$C,0)))</f>
        <v>industry-elec-and-hydrogen.html</v>
      </c>
    </row>
    <row r="650" spans="1:18" x14ac:dyDescent="0.25">
      <c r="A650" s="293" t="str">
        <f>IF(ISBLANK(INDEX('Policy Characteristics'!A:A,MATCH($C650,'Policy Characteristics'!$C:$C,0))),"",INDEX('Policy Characteristics'!A:A,MATCH($C650,'Policy Characteristics'!$C:$C,0)))</f>
        <v>Industry</v>
      </c>
      <c r="B650" s="294" t="str">
        <f>IF(ISBLANK(INDEX('Policy Characteristics'!B:B,MATCH($C650,'Policy Characteristics'!$C:$C,0))),"",INDEX('Policy Characteristics'!B:B,MATCH($C650,'Policy Characteristics'!$C:$C,0)))</f>
        <v>Electrification + Hydrogen (Med &amp; High Temp)</v>
      </c>
      <c r="C650" s="293" t="str">
        <f t="shared" si="35"/>
        <v>Fraction of Med and High Temp Industrial Heat Shifted to Other Fuels</v>
      </c>
      <c r="D650" s="299" t="s">
        <v>752</v>
      </c>
      <c r="E650" s="298" t="s">
        <v>776</v>
      </c>
      <c r="F650" t="s">
        <v>753</v>
      </c>
      <c r="G650" s="298" t="s">
        <v>777</v>
      </c>
      <c r="H650" s="20">
        <v>1391</v>
      </c>
      <c r="I650" s="295" t="s">
        <v>634</v>
      </c>
      <c r="J650" s="296" t="str">
        <f>IF(ISBLANK(INDEX('Policy Characteristics'!D:D,MATCH($C650,'Policy Characteristics'!$C:$C,0))),"",INDEX('Policy Characteristics'!D:D,MATCH($C650,'Policy Characteristics'!$C:$C,0)))</f>
        <v>Electrification + Hydrogen</v>
      </c>
      <c r="K650" s="293" t="str">
        <f>IF(ISBLANK(INDEX('Policy Characteristics'!E:E,MATCH($C650,'Policy Characteristics'!$C:$C,0))),"",INDEX('Policy Characteristics'!E:E,MATCH($C650,'Policy Characteristics'!$C:$C,0)))</f>
        <v>indst med and high temp fuel type shifting</v>
      </c>
      <c r="L650" s="237">
        <f>IF(ISBLANK(INDEX('Policy Characteristics'!F:F,MATCH($C650,'Policy Characteristics'!$C:$C,0))),"",INDEX('Policy Characteristics'!F:F,MATCH($C650,'Policy Characteristics'!$C:$C,0)))</f>
        <v>0</v>
      </c>
      <c r="M650" s="237">
        <f>IF(ISBLANK(INDEX('Policy Characteristics'!G:G,MATCH($C650,'Policy Characteristics'!$C:$C,0))),"",INDEX('Policy Characteristics'!G:G,MATCH($C650,'Policy Characteristics'!$C:$C,0)))</f>
        <v>1</v>
      </c>
      <c r="N650" s="237">
        <f>IF(ISBLANK(INDEX('Policy Characteristics'!H:H,MATCH($C650,'Policy Characteristics'!$C:$C,0))),"",INDEX('Policy Characteristics'!H:H,MATCH($C650,'Policy Characteristics'!$C:$C,0)))</f>
        <v>0.01</v>
      </c>
      <c r="O650" s="293" t="str">
        <f>IF(ISBLANK(INDEX('Policy Characteristics'!I:I,MATCH($C650,'Policy Characteristics'!$C:$C,0))),"",INDEX('Policy Characteristics'!I:I,MATCH($C650,'Policy Characteristics'!$C:$C,0)))</f>
        <v>% of fuel shifted</v>
      </c>
      <c r="P650" s="293"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0" s="293" t="str">
        <f>IF(ISBLANK(INDEX('Policy Characteristics'!K:K,MATCH($C650,'Policy Characteristics'!$C:$C,0))),"",INDEX('Policy Characteristics'!K:K,MATCH($C650,'Policy Characteristics'!$C:$C,0)))</f>
        <v>industry-ag-main.html#fuel-switching</v>
      </c>
      <c r="R650" s="293" t="str">
        <f>IF(ISBLANK(INDEX('Policy Characteristics'!L:L,MATCH($C650,'Policy Characteristics'!$C:$C,0))),"",INDEX('Policy Characteristics'!L:L,MATCH($C650,'Policy Characteristics'!$C:$C,0)))</f>
        <v>industry-elec-and-hydrogen.html</v>
      </c>
    </row>
    <row r="651" spans="1:18" x14ac:dyDescent="0.25">
      <c r="A651" s="293" t="str">
        <f>IF(ISBLANK(INDEX('Policy Characteristics'!A:A,MATCH($C651,'Policy Characteristics'!$C:$C,0))),"",INDEX('Policy Characteristics'!A:A,MATCH($C651,'Policy Characteristics'!$C:$C,0)))</f>
        <v>Industry</v>
      </c>
      <c r="B651" s="294" t="str">
        <f>IF(ISBLANK(INDEX('Policy Characteristics'!B:B,MATCH($C651,'Policy Characteristics'!$C:$C,0))),"",INDEX('Policy Characteristics'!B:B,MATCH($C651,'Policy Characteristics'!$C:$C,0)))</f>
        <v>Electrification + Hydrogen (Med &amp; High Temp)</v>
      </c>
      <c r="C651" s="293" t="str">
        <f t="shared" si="35"/>
        <v>Fraction of Med and High Temp Industrial Heat Shifted to Other Fuels</v>
      </c>
      <c r="D651" s="299" t="s">
        <v>752</v>
      </c>
      <c r="E651" s="298" t="s">
        <v>778</v>
      </c>
      <c r="F651" t="s">
        <v>753</v>
      </c>
      <c r="G651" s="298" t="s">
        <v>779</v>
      </c>
      <c r="H651" s="20">
        <v>1392</v>
      </c>
      <c r="I651" s="295" t="s">
        <v>634</v>
      </c>
      <c r="J651" s="296" t="str">
        <f>IF(ISBLANK(INDEX('Policy Characteristics'!D:D,MATCH($C651,'Policy Characteristics'!$C:$C,0))),"",INDEX('Policy Characteristics'!D:D,MATCH($C651,'Policy Characteristics'!$C:$C,0)))</f>
        <v>Electrification + Hydrogen</v>
      </c>
      <c r="K651" s="293" t="str">
        <f>IF(ISBLANK(INDEX('Policy Characteristics'!E:E,MATCH($C651,'Policy Characteristics'!$C:$C,0))),"",INDEX('Policy Characteristics'!E:E,MATCH($C651,'Policy Characteristics'!$C:$C,0)))</f>
        <v>indst med and high temp fuel type shifting</v>
      </c>
      <c r="L651" s="237">
        <f>IF(ISBLANK(INDEX('Policy Characteristics'!F:F,MATCH($C651,'Policy Characteristics'!$C:$C,0))),"",INDEX('Policy Characteristics'!F:F,MATCH($C651,'Policy Characteristics'!$C:$C,0)))</f>
        <v>0</v>
      </c>
      <c r="M651" s="237">
        <f>IF(ISBLANK(INDEX('Policy Characteristics'!G:G,MATCH($C651,'Policy Characteristics'!$C:$C,0))),"",INDEX('Policy Characteristics'!G:G,MATCH($C651,'Policy Characteristics'!$C:$C,0)))</f>
        <v>1</v>
      </c>
      <c r="N651" s="237">
        <f>IF(ISBLANK(INDEX('Policy Characteristics'!H:H,MATCH($C651,'Policy Characteristics'!$C:$C,0))),"",INDEX('Policy Characteristics'!H:H,MATCH($C651,'Policy Characteristics'!$C:$C,0)))</f>
        <v>0.01</v>
      </c>
      <c r="O651" s="293" t="str">
        <f>IF(ISBLANK(INDEX('Policy Characteristics'!I:I,MATCH($C651,'Policy Characteristics'!$C:$C,0))),"",INDEX('Policy Characteristics'!I:I,MATCH($C651,'Policy Characteristics'!$C:$C,0)))</f>
        <v>% of fuel shifted</v>
      </c>
      <c r="P651" s="293"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1" s="293" t="str">
        <f>IF(ISBLANK(INDEX('Policy Characteristics'!K:K,MATCH($C651,'Policy Characteristics'!$C:$C,0))),"",INDEX('Policy Characteristics'!K:K,MATCH($C651,'Policy Characteristics'!$C:$C,0)))</f>
        <v>industry-ag-main.html#fuel-switching</v>
      </c>
      <c r="R651" s="293" t="str">
        <f>IF(ISBLANK(INDEX('Policy Characteristics'!L:L,MATCH($C651,'Policy Characteristics'!$C:$C,0))),"",INDEX('Policy Characteristics'!L:L,MATCH($C651,'Policy Characteristics'!$C:$C,0)))</f>
        <v>industry-elec-and-hydrogen.html</v>
      </c>
    </row>
    <row r="652" spans="1:18" x14ac:dyDescent="0.25">
      <c r="A652" s="293" t="str">
        <f>IF(ISBLANK(INDEX('Policy Characteristics'!A:A,MATCH($C652,'Policy Characteristics'!$C:$C,0))),"",INDEX('Policy Characteristics'!A:A,MATCH($C652,'Policy Characteristics'!$C:$C,0)))</f>
        <v>Industry</v>
      </c>
      <c r="B652" s="294" t="str">
        <f>IF(ISBLANK(INDEX('Policy Characteristics'!B:B,MATCH($C652,'Policy Characteristics'!$C:$C,0))),"",INDEX('Policy Characteristics'!B:B,MATCH($C652,'Policy Characteristics'!$C:$C,0)))</f>
        <v>Electrification + Hydrogen (Med &amp; High Temp)</v>
      </c>
      <c r="C652" s="293" t="str">
        <f t="shared" si="35"/>
        <v>Fraction of Med and High Temp Industrial Heat Shifted to Other Fuels</v>
      </c>
      <c r="D652" s="299" t="s">
        <v>752</v>
      </c>
      <c r="E652" s="298" t="s">
        <v>780</v>
      </c>
      <c r="F652" t="s">
        <v>753</v>
      </c>
      <c r="G652" s="298" t="s">
        <v>781</v>
      </c>
      <c r="H652" s="20">
        <v>1393</v>
      </c>
      <c r="I652" s="295" t="s">
        <v>634</v>
      </c>
      <c r="J652" s="296" t="str">
        <f>IF(ISBLANK(INDEX('Policy Characteristics'!D:D,MATCH($C652,'Policy Characteristics'!$C:$C,0))),"",INDEX('Policy Characteristics'!D:D,MATCH($C652,'Policy Characteristics'!$C:$C,0)))</f>
        <v>Electrification + Hydrogen</v>
      </c>
      <c r="K652" s="293" t="str">
        <f>IF(ISBLANK(INDEX('Policy Characteristics'!E:E,MATCH($C652,'Policy Characteristics'!$C:$C,0))),"",INDEX('Policy Characteristics'!E:E,MATCH($C652,'Policy Characteristics'!$C:$C,0)))</f>
        <v>indst med and high temp fuel type shifting</v>
      </c>
      <c r="L652" s="237">
        <f>IF(ISBLANK(INDEX('Policy Characteristics'!F:F,MATCH($C652,'Policy Characteristics'!$C:$C,0))),"",INDEX('Policy Characteristics'!F:F,MATCH($C652,'Policy Characteristics'!$C:$C,0)))</f>
        <v>0</v>
      </c>
      <c r="M652" s="237">
        <f>IF(ISBLANK(INDEX('Policy Characteristics'!G:G,MATCH($C652,'Policy Characteristics'!$C:$C,0))),"",INDEX('Policy Characteristics'!G:G,MATCH($C652,'Policy Characteristics'!$C:$C,0)))</f>
        <v>1</v>
      </c>
      <c r="N652" s="237">
        <f>IF(ISBLANK(INDEX('Policy Characteristics'!H:H,MATCH($C652,'Policy Characteristics'!$C:$C,0))),"",INDEX('Policy Characteristics'!H:H,MATCH($C652,'Policy Characteristics'!$C:$C,0)))</f>
        <v>0.01</v>
      </c>
      <c r="O652" s="293" t="str">
        <f>IF(ISBLANK(INDEX('Policy Characteristics'!I:I,MATCH($C652,'Policy Characteristics'!$C:$C,0))),"",INDEX('Policy Characteristics'!I:I,MATCH($C652,'Policy Characteristics'!$C:$C,0)))</f>
        <v>% of fuel shifted</v>
      </c>
      <c r="P652" s="293"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2" s="293" t="str">
        <f>IF(ISBLANK(INDEX('Policy Characteristics'!K:K,MATCH($C652,'Policy Characteristics'!$C:$C,0))),"",INDEX('Policy Characteristics'!K:K,MATCH($C652,'Policy Characteristics'!$C:$C,0)))</f>
        <v>industry-ag-main.html#fuel-switching</v>
      </c>
      <c r="R652" s="293" t="str">
        <f>IF(ISBLANK(INDEX('Policy Characteristics'!L:L,MATCH($C652,'Policy Characteristics'!$C:$C,0))),"",INDEX('Policy Characteristics'!L:L,MATCH($C652,'Policy Characteristics'!$C:$C,0)))</f>
        <v>industry-elec-and-hydrogen.html</v>
      </c>
    </row>
    <row r="653" spans="1:18" x14ac:dyDescent="0.25">
      <c r="A653" s="293" t="str">
        <f>IF(ISBLANK(INDEX('Policy Characteristics'!A:A,MATCH($C653,'Policy Characteristics'!$C:$C,0))),"",INDEX('Policy Characteristics'!A:A,MATCH($C653,'Policy Characteristics'!$C:$C,0)))</f>
        <v>Industry</v>
      </c>
      <c r="B653" s="294" t="str">
        <f>IF(ISBLANK(INDEX('Policy Characteristics'!B:B,MATCH($C653,'Policy Characteristics'!$C:$C,0))),"",INDEX('Policy Characteristics'!B:B,MATCH($C653,'Policy Characteristics'!$C:$C,0)))</f>
        <v>Electrification + Hydrogen (Med &amp; High Temp)</v>
      </c>
      <c r="C653" s="293" t="str">
        <f t="shared" si="35"/>
        <v>Fraction of Med and High Temp Industrial Heat Shifted to Other Fuels</v>
      </c>
      <c r="D653" s="299" t="s">
        <v>752</v>
      </c>
      <c r="E653" s="298" t="s">
        <v>782</v>
      </c>
      <c r="F653" t="s">
        <v>753</v>
      </c>
      <c r="G653" s="298" t="s">
        <v>783</v>
      </c>
      <c r="H653" s="20">
        <v>1394</v>
      </c>
      <c r="I653" s="295" t="s">
        <v>634</v>
      </c>
      <c r="J653" s="296" t="str">
        <f>IF(ISBLANK(INDEX('Policy Characteristics'!D:D,MATCH($C653,'Policy Characteristics'!$C:$C,0))),"",INDEX('Policy Characteristics'!D:D,MATCH($C653,'Policy Characteristics'!$C:$C,0)))</f>
        <v>Electrification + Hydrogen</v>
      </c>
      <c r="K653" s="293" t="str">
        <f>IF(ISBLANK(INDEX('Policy Characteristics'!E:E,MATCH($C653,'Policy Characteristics'!$C:$C,0))),"",INDEX('Policy Characteristics'!E:E,MATCH($C653,'Policy Characteristics'!$C:$C,0)))</f>
        <v>indst med and high temp fuel type shifting</v>
      </c>
      <c r="L653" s="237">
        <f>IF(ISBLANK(INDEX('Policy Characteristics'!F:F,MATCH($C653,'Policy Characteristics'!$C:$C,0))),"",INDEX('Policy Characteristics'!F:F,MATCH($C653,'Policy Characteristics'!$C:$C,0)))</f>
        <v>0</v>
      </c>
      <c r="M653" s="237">
        <f>IF(ISBLANK(INDEX('Policy Characteristics'!G:G,MATCH($C653,'Policy Characteristics'!$C:$C,0))),"",INDEX('Policy Characteristics'!G:G,MATCH($C653,'Policy Characteristics'!$C:$C,0)))</f>
        <v>1</v>
      </c>
      <c r="N653" s="237">
        <f>IF(ISBLANK(INDEX('Policy Characteristics'!H:H,MATCH($C653,'Policy Characteristics'!$C:$C,0))),"",INDEX('Policy Characteristics'!H:H,MATCH($C653,'Policy Characteristics'!$C:$C,0)))</f>
        <v>0.01</v>
      </c>
      <c r="O653" s="293" t="str">
        <f>IF(ISBLANK(INDEX('Policy Characteristics'!I:I,MATCH($C653,'Policy Characteristics'!$C:$C,0))),"",INDEX('Policy Characteristics'!I:I,MATCH($C653,'Policy Characteristics'!$C:$C,0)))</f>
        <v>% of fuel shifted</v>
      </c>
      <c r="P653" s="293"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3" s="293" t="str">
        <f>IF(ISBLANK(INDEX('Policy Characteristics'!K:K,MATCH($C653,'Policy Characteristics'!$C:$C,0))),"",INDEX('Policy Characteristics'!K:K,MATCH($C653,'Policy Characteristics'!$C:$C,0)))</f>
        <v>industry-ag-main.html#fuel-switching</v>
      </c>
      <c r="R653" s="293" t="str">
        <f>IF(ISBLANK(INDEX('Policy Characteristics'!L:L,MATCH($C653,'Policy Characteristics'!$C:$C,0))),"",INDEX('Policy Characteristics'!L:L,MATCH($C653,'Policy Characteristics'!$C:$C,0)))</f>
        <v>industry-elec-and-hydrogen.html</v>
      </c>
    </row>
    <row r="654" spans="1:18" x14ac:dyDescent="0.25">
      <c r="A654" s="293" t="str">
        <f>IF(ISBLANK(INDEX('Policy Characteristics'!A:A,MATCH($C654,'Policy Characteristics'!$C:$C,0))),"",INDEX('Policy Characteristics'!A:A,MATCH($C654,'Policy Characteristics'!$C:$C,0)))</f>
        <v>Industry</v>
      </c>
      <c r="B654" s="294" t="str">
        <f>IF(ISBLANK(INDEX('Policy Characteristics'!B:B,MATCH($C654,'Policy Characteristics'!$C:$C,0))),"",INDEX('Policy Characteristics'!B:B,MATCH($C654,'Policy Characteristics'!$C:$C,0)))</f>
        <v>Electrification + Hydrogen (Med &amp; High Temp)</v>
      </c>
      <c r="C654" s="293" t="str">
        <f t="shared" si="35"/>
        <v>Fraction of Med and High Temp Industrial Heat Shifted to Other Fuels</v>
      </c>
      <c r="D654" s="299" t="s">
        <v>752</v>
      </c>
      <c r="E654" s="298" t="s">
        <v>784</v>
      </c>
      <c r="F654" t="s">
        <v>753</v>
      </c>
      <c r="G654" s="298" t="s">
        <v>785</v>
      </c>
      <c r="H654" s="20">
        <v>1395</v>
      </c>
      <c r="I654" s="295" t="s">
        <v>634</v>
      </c>
      <c r="J654" s="296" t="str">
        <f>IF(ISBLANK(INDEX('Policy Characteristics'!D:D,MATCH($C654,'Policy Characteristics'!$C:$C,0))),"",INDEX('Policy Characteristics'!D:D,MATCH($C654,'Policy Characteristics'!$C:$C,0)))</f>
        <v>Electrification + Hydrogen</v>
      </c>
      <c r="K654" s="293" t="str">
        <f>IF(ISBLANK(INDEX('Policy Characteristics'!E:E,MATCH($C654,'Policy Characteristics'!$C:$C,0))),"",INDEX('Policy Characteristics'!E:E,MATCH($C654,'Policy Characteristics'!$C:$C,0)))</f>
        <v>indst med and high temp fuel type shifting</v>
      </c>
      <c r="L654" s="237">
        <f>IF(ISBLANK(INDEX('Policy Characteristics'!F:F,MATCH($C654,'Policy Characteristics'!$C:$C,0))),"",INDEX('Policy Characteristics'!F:F,MATCH($C654,'Policy Characteristics'!$C:$C,0)))</f>
        <v>0</v>
      </c>
      <c r="M654" s="237">
        <f>IF(ISBLANK(INDEX('Policy Characteristics'!G:G,MATCH($C654,'Policy Characteristics'!$C:$C,0))),"",INDEX('Policy Characteristics'!G:G,MATCH($C654,'Policy Characteristics'!$C:$C,0)))</f>
        <v>1</v>
      </c>
      <c r="N654" s="237">
        <f>IF(ISBLANK(INDEX('Policy Characteristics'!H:H,MATCH($C654,'Policy Characteristics'!$C:$C,0))),"",INDEX('Policy Characteristics'!H:H,MATCH($C654,'Policy Characteristics'!$C:$C,0)))</f>
        <v>0.01</v>
      </c>
      <c r="O654" s="293" t="str">
        <f>IF(ISBLANK(INDEX('Policy Characteristics'!I:I,MATCH($C654,'Policy Characteristics'!$C:$C,0))),"",INDEX('Policy Characteristics'!I:I,MATCH($C654,'Policy Characteristics'!$C:$C,0)))</f>
        <v>% of fuel shifted</v>
      </c>
      <c r="P654" s="293"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4" s="293" t="str">
        <f>IF(ISBLANK(INDEX('Policy Characteristics'!K:K,MATCH($C654,'Policy Characteristics'!$C:$C,0))),"",INDEX('Policy Characteristics'!K:K,MATCH($C654,'Policy Characteristics'!$C:$C,0)))</f>
        <v>industry-ag-main.html#fuel-switching</v>
      </c>
      <c r="R654" s="293" t="str">
        <f>IF(ISBLANK(INDEX('Policy Characteristics'!L:L,MATCH($C654,'Policy Characteristics'!$C:$C,0))),"",INDEX('Policy Characteristics'!L:L,MATCH($C654,'Policy Characteristics'!$C:$C,0)))</f>
        <v>industry-elec-and-hydrogen.html</v>
      </c>
    </row>
    <row r="655" spans="1:18" x14ac:dyDescent="0.25">
      <c r="A655" s="293" t="str">
        <f>IF(ISBLANK(INDEX('Policy Characteristics'!A:A,MATCH($C655,'Policy Characteristics'!$C:$C,0))),"",INDEX('Policy Characteristics'!A:A,MATCH($C655,'Policy Characteristics'!$C:$C,0)))</f>
        <v>Industry</v>
      </c>
      <c r="B655" s="294" t="str">
        <f>IF(ISBLANK(INDEX('Policy Characteristics'!B:B,MATCH($C655,'Policy Characteristics'!$C:$C,0))),"",INDEX('Policy Characteristics'!B:B,MATCH($C655,'Policy Characteristics'!$C:$C,0)))</f>
        <v>Electrification + Hydrogen (Med &amp; High Temp)</v>
      </c>
      <c r="C655" s="293" t="str">
        <f t="shared" si="35"/>
        <v>Fraction of Med and High Temp Industrial Heat Shifted to Other Fuels</v>
      </c>
      <c r="D655" s="299" t="s">
        <v>752</v>
      </c>
      <c r="E655" s="298" t="s">
        <v>786</v>
      </c>
      <c r="F655" t="s">
        <v>753</v>
      </c>
      <c r="G655" s="298" t="s">
        <v>787</v>
      </c>
      <c r="H655" s="20">
        <v>1396</v>
      </c>
      <c r="I655" s="295" t="s">
        <v>634</v>
      </c>
      <c r="J655" s="296" t="str">
        <f>IF(ISBLANK(INDEX('Policy Characteristics'!D:D,MATCH($C655,'Policy Characteristics'!$C:$C,0))),"",INDEX('Policy Characteristics'!D:D,MATCH($C655,'Policy Characteristics'!$C:$C,0)))</f>
        <v>Electrification + Hydrogen</v>
      </c>
      <c r="K655" s="293" t="str">
        <f>IF(ISBLANK(INDEX('Policy Characteristics'!E:E,MATCH($C655,'Policy Characteristics'!$C:$C,0))),"",INDEX('Policy Characteristics'!E:E,MATCH($C655,'Policy Characteristics'!$C:$C,0)))</f>
        <v>indst med and high temp fuel type shifting</v>
      </c>
      <c r="L655" s="237">
        <f>IF(ISBLANK(INDEX('Policy Characteristics'!F:F,MATCH($C655,'Policy Characteristics'!$C:$C,0))),"",INDEX('Policy Characteristics'!F:F,MATCH($C655,'Policy Characteristics'!$C:$C,0)))</f>
        <v>0</v>
      </c>
      <c r="M655" s="237">
        <f>IF(ISBLANK(INDEX('Policy Characteristics'!G:G,MATCH($C655,'Policy Characteristics'!$C:$C,0))),"",INDEX('Policy Characteristics'!G:G,MATCH($C655,'Policy Characteristics'!$C:$C,0)))</f>
        <v>1</v>
      </c>
      <c r="N655" s="237">
        <f>IF(ISBLANK(INDEX('Policy Characteristics'!H:H,MATCH($C655,'Policy Characteristics'!$C:$C,0))),"",INDEX('Policy Characteristics'!H:H,MATCH($C655,'Policy Characteristics'!$C:$C,0)))</f>
        <v>0.01</v>
      </c>
      <c r="O655" s="293" t="str">
        <f>IF(ISBLANK(INDEX('Policy Characteristics'!I:I,MATCH($C655,'Policy Characteristics'!$C:$C,0))),"",INDEX('Policy Characteristics'!I:I,MATCH($C655,'Policy Characteristics'!$C:$C,0)))</f>
        <v>% of fuel shifted</v>
      </c>
      <c r="P655" s="293"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5" s="293" t="str">
        <f>IF(ISBLANK(INDEX('Policy Characteristics'!K:K,MATCH($C655,'Policy Characteristics'!$C:$C,0))),"",INDEX('Policy Characteristics'!K:K,MATCH($C655,'Policy Characteristics'!$C:$C,0)))</f>
        <v>industry-ag-main.html#fuel-switching</v>
      </c>
      <c r="R655" s="293" t="str">
        <f>IF(ISBLANK(INDEX('Policy Characteristics'!L:L,MATCH($C655,'Policy Characteristics'!$C:$C,0))),"",INDEX('Policy Characteristics'!L:L,MATCH($C655,'Policy Characteristics'!$C:$C,0)))</f>
        <v>industry-elec-and-hydrogen.html</v>
      </c>
    </row>
    <row r="656" spans="1:18" x14ac:dyDescent="0.25">
      <c r="A656" s="293" t="str">
        <f>IF(ISBLANK(INDEX('Policy Characteristics'!A:A,MATCH($C656,'Policy Characteristics'!$C:$C,0))),"",INDEX('Policy Characteristics'!A:A,MATCH($C656,'Policy Characteristics'!$C:$C,0)))</f>
        <v>Industry</v>
      </c>
      <c r="B656" s="294" t="str">
        <f>IF(ISBLANK(INDEX('Policy Characteristics'!B:B,MATCH($C656,'Policy Characteristics'!$C:$C,0))),"",INDEX('Policy Characteristics'!B:B,MATCH($C656,'Policy Characteristics'!$C:$C,0)))</f>
        <v>Electrification + Hydrogen (Med &amp; High Temp)</v>
      </c>
      <c r="C656" s="293" t="str">
        <f t="shared" si="35"/>
        <v>Fraction of Med and High Temp Industrial Heat Shifted to Other Fuels</v>
      </c>
      <c r="D656" s="299" t="s">
        <v>752</v>
      </c>
      <c r="E656" s="298" t="s">
        <v>788</v>
      </c>
      <c r="F656" t="s">
        <v>753</v>
      </c>
      <c r="G656" s="298" t="s">
        <v>789</v>
      </c>
      <c r="H656" s="20">
        <v>1397</v>
      </c>
      <c r="I656" s="295" t="s">
        <v>624</v>
      </c>
      <c r="J656" s="296" t="str">
        <f>IF(ISBLANK(INDEX('Policy Characteristics'!D:D,MATCH($C656,'Policy Characteristics'!$C:$C,0))),"",INDEX('Policy Characteristics'!D:D,MATCH($C656,'Policy Characteristics'!$C:$C,0)))</f>
        <v>Electrification + Hydrogen</v>
      </c>
      <c r="K656" s="293" t="str">
        <f>IF(ISBLANK(INDEX('Policy Characteristics'!E:E,MATCH($C656,'Policy Characteristics'!$C:$C,0))),"",INDEX('Policy Characteristics'!E:E,MATCH($C656,'Policy Characteristics'!$C:$C,0)))</f>
        <v>indst med and high temp fuel type shifting</v>
      </c>
      <c r="L656" s="237">
        <f>IF(ISBLANK(INDEX('Policy Characteristics'!F:F,MATCH($C656,'Policy Characteristics'!$C:$C,0))),"",INDEX('Policy Characteristics'!F:F,MATCH($C656,'Policy Characteristics'!$C:$C,0)))</f>
        <v>0</v>
      </c>
      <c r="M656" s="237">
        <f>IF(ISBLANK(INDEX('Policy Characteristics'!G:G,MATCH($C656,'Policy Characteristics'!$C:$C,0))),"",INDEX('Policy Characteristics'!G:G,MATCH($C656,'Policy Characteristics'!$C:$C,0)))</f>
        <v>1</v>
      </c>
      <c r="N656" s="237">
        <f>IF(ISBLANK(INDEX('Policy Characteristics'!H:H,MATCH($C656,'Policy Characteristics'!$C:$C,0))),"",INDEX('Policy Characteristics'!H:H,MATCH($C656,'Policy Characteristics'!$C:$C,0)))</f>
        <v>0.01</v>
      </c>
      <c r="O656" s="293" t="str">
        <f>IF(ISBLANK(INDEX('Policy Characteristics'!I:I,MATCH($C656,'Policy Characteristics'!$C:$C,0))),"",INDEX('Policy Characteristics'!I:I,MATCH($C656,'Policy Characteristics'!$C:$C,0)))</f>
        <v>% of fuel shifted</v>
      </c>
      <c r="P656" s="293"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6" s="293" t="str">
        <f>IF(ISBLANK(INDEX('Policy Characteristics'!K:K,MATCH($C656,'Policy Characteristics'!$C:$C,0))),"",INDEX('Policy Characteristics'!K:K,MATCH($C656,'Policy Characteristics'!$C:$C,0)))</f>
        <v>industry-ag-main.html#fuel-switching</v>
      </c>
      <c r="R656" s="293" t="str">
        <f>IF(ISBLANK(INDEX('Policy Characteristics'!L:L,MATCH($C656,'Policy Characteristics'!$C:$C,0))),"",INDEX('Policy Characteristics'!L:L,MATCH($C656,'Policy Characteristics'!$C:$C,0)))</f>
        <v>industry-elec-and-hydrogen.html</v>
      </c>
    </row>
    <row r="657" spans="1:18" x14ac:dyDescent="0.25">
      <c r="A657" s="293" t="str">
        <f>IF(ISBLANK(INDEX('Policy Characteristics'!A:A,MATCH($C657,'Policy Characteristics'!$C:$C,0))),"",INDEX('Policy Characteristics'!A:A,MATCH($C657,'Policy Characteristics'!$C:$C,0)))</f>
        <v>Industry</v>
      </c>
      <c r="B657" s="294" t="str">
        <f>IF(ISBLANK(INDEX('Policy Characteristics'!B:B,MATCH($C657,'Policy Characteristics'!$C:$C,0))),"",INDEX('Policy Characteristics'!B:B,MATCH($C657,'Policy Characteristics'!$C:$C,0)))</f>
        <v>Electrification + Hydrogen (Med &amp; High Temp)</v>
      </c>
      <c r="C657" s="293" t="str">
        <f t="shared" si="35"/>
        <v>Fraction of Med and High Temp Industrial Heat Shifted to Other Fuels</v>
      </c>
      <c r="D657" s="299" t="s">
        <v>754</v>
      </c>
      <c r="E657" s="298" t="s">
        <v>770</v>
      </c>
      <c r="F657" t="s">
        <v>755</v>
      </c>
      <c r="G657" s="298" t="s">
        <v>771</v>
      </c>
      <c r="H657" s="20">
        <v>1398</v>
      </c>
      <c r="I657" s="295" t="s">
        <v>624</v>
      </c>
      <c r="J657" s="296" t="str">
        <f>IF(ISBLANK(INDEX('Policy Characteristics'!D:D,MATCH($C657,'Policy Characteristics'!$C:$C,0))),"",INDEX('Policy Characteristics'!D:D,MATCH($C657,'Policy Characteristics'!$C:$C,0)))</f>
        <v>Electrification + Hydrogen</v>
      </c>
      <c r="K657" s="293" t="str">
        <f>IF(ISBLANK(INDEX('Policy Characteristics'!E:E,MATCH($C657,'Policy Characteristics'!$C:$C,0))),"",INDEX('Policy Characteristics'!E:E,MATCH($C657,'Policy Characteristics'!$C:$C,0)))</f>
        <v>indst med and high temp fuel type shifting</v>
      </c>
      <c r="L657" s="237">
        <f>IF(ISBLANK(INDEX('Policy Characteristics'!F:F,MATCH($C657,'Policy Characteristics'!$C:$C,0))),"",INDEX('Policy Characteristics'!F:F,MATCH($C657,'Policy Characteristics'!$C:$C,0)))</f>
        <v>0</v>
      </c>
      <c r="M657" s="237">
        <f>IF(ISBLANK(INDEX('Policy Characteristics'!G:G,MATCH($C657,'Policy Characteristics'!$C:$C,0))),"",INDEX('Policy Characteristics'!G:G,MATCH($C657,'Policy Characteristics'!$C:$C,0)))</f>
        <v>1</v>
      </c>
      <c r="N657" s="237">
        <f>IF(ISBLANK(INDEX('Policy Characteristics'!H:H,MATCH($C657,'Policy Characteristics'!$C:$C,0))),"",INDEX('Policy Characteristics'!H:H,MATCH($C657,'Policy Characteristics'!$C:$C,0)))</f>
        <v>0.01</v>
      </c>
      <c r="O657" s="293" t="str">
        <f>IF(ISBLANK(INDEX('Policy Characteristics'!I:I,MATCH($C657,'Policy Characteristics'!$C:$C,0))),"",INDEX('Policy Characteristics'!I:I,MATCH($C657,'Policy Characteristics'!$C:$C,0)))</f>
        <v>% of fuel shifted</v>
      </c>
      <c r="P657" s="293"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7" s="293" t="str">
        <f>IF(ISBLANK(INDEX('Policy Characteristics'!K:K,MATCH($C657,'Policy Characteristics'!$C:$C,0))),"",INDEX('Policy Characteristics'!K:K,MATCH($C657,'Policy Characteristics'!$C:$C,0)))</f>
        <v>industry-ag-main.html#fuel-switching</v>
      </c>
      <c r="R657" s="293" t="str">
        <f>IF(ISBLANK(INDEX('Policy Characteristics'!L:L,MATCH($C657,'Policy Characteristics'!$C:$C,0))),"",INDEX('Policy Characteristics'!L:L,MATCH($C657,'Policy Characteristics'!$C:$C,0)))</f>
        <v>industry-elec-and-hydrogen.html</v>
      </c>
    </row>
    <row r="658" spans="1:18" x14ac:dyDescent="0.25">
      <c r="A658" s="293" t="str">
        <f>IF(ISBLANK(INDEX('Policy Characteristics'!A:A,MATCH($C658,'Policy Characteristics'!$C:$C,0))),"",INDEX('Policy Characteristics'!A:A,MATCH($C658,'Policy Characteristics'!$C:$C,0)))</f>
        <v>Industry</v>
      </c>
      <c r="B658" s="294" t="str">
        <f>IF(ISBLANK(INDEX('Policy Characteristics'!B:B,MATCH($C658,'Policy Characteristics'!$C:$C,0))),"",INDEX('Policy Characteristics'!B:B,MATCH($C658,'Policy Characteristics'!$C:$C,0)))</f>
        <v>Electrification + Hydrogen (Med &amp; High Temp)</v>
      </c>
      <c r="C658" s="293" t="str">
        <f t="shared" si="35"/>
        <v>Fraction of Med and High Temp Industrial Heat Shifted to Other Fuels</v>
      </c>
      <c r="D658" s="299" t="s">
        <v>754</v>
      </c>
      <c r="E658" s="298" t="s">
        <v>772</v>
      </c>
      <c r="F658" t="s">
        <v>755</v>
      </c>
      <c r="G658" s="298" t="s">
        <v>773</v>
      </c>
      <c r="H658" s="20">
        <v>1399</v>
      </c>
      <c r="I658" s="295" t="s">
        <v>634</v>
      </c>
      <c r="J658" s="296" t="str">
        <f>IF(ISBLANK(INDEX('Policy Characteristics'!D:D,MATCH($C658,'Policy Characteristics'!$C:$C,0))),"",INDEX('Policy Characteristics'!D:D,MATCH($C658,'Policy Characteristics'!$C:$C,0)))</f>
        <v>Electrification + Hydrogen</v>
      </c>
      <c r="K658" s="293" t="str">
        <f>IF(ISBLANK(INDEX('Policy Characteristics'!E:E,MATCH($C658,'Policy Characteristics'!$C:$C,0))),"",INDEX('Policy Characteristics'!E:E,MATCH($C658,'Policy Characteristics'!$C:$C,0)))</f>
        <v>indst med and high temp fuel type shifting</v>
      </c>
      <c r="L658" s="237">
        <f>IF(ISBLANK(INDEX('Policy Characteristics'!F:F,MATCH($C658,'Policy Characteristics'!$C:$C,0))),"",INDEX('Policy Characteristics'!F:F,MATCH($C658,'Policy Characteristics'!$C:$C,0)))</f>
        <v>0</v>
      </c>
      <c r="M658" s="237">
        <f>IF(ISBLANK(INDEX('Policy Characteristics'!G:G,MATCH($C658,'Policy Characteristics'!$C:$C,0))),"",INDEX('Policy Characteristics'!G:G,MATCH($C658,'Policy Characteristics'!$C:$C,0)))</f>
        <v>1</v>
      </c>
      <c r="N658" s="237">
        <f>IF(ISBLANK(INDEX('Policy Characteristics'!H:H,MATCH($C658,'Policy Characteristics'!$C:$C,0))),"",INDEX('Policy Characteristics'!H:H,MATCH($C658,'Policy Characteristics'!$C:$C,0)))</f>
        <v>0.01</v>
      </c>
      <c r="O658" s="293" t="str">
        <f>IF(ISBLANK(INDEX('Policy Characteristics'!I:I,MATCH($C658,'Policy Characteristics'!$C:$C,0))),"",INDEX('Policy Characteristics'!I:I,MATCH($C658,'Policy Characteristics'!$C:$C,0)))</f>
        <v>% of fuel shifted</v>
      </c>
      <c r="P658" s="293"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8" s="293" t="str">
        <f>IF(ISBLANK(INDEX('Policy Characteristics'!K:K,MATCH($C658,'Policy Characteristics'!$C:$C,0))),"",INDEX('Policy Characteristics'!K:K,MATCH($C658,'Policy Characteristics'!$C:$C,0)))</f>
        <v>industry-ag-main.html#fuel-switching</v>
      </c>
      <c r="R658" s="293" t="str">
        <f>IF(ISBLANK(INDEX('Policy Characteristics'!L:L,MATCH($C658,'Policy Characteristics'!$C:$C,0))),"",INDEX('Policy Characteristics'!L:L,MATCH($C658,'Policy Characteristics'!$C:$C,0)))</f>
        <v>industry-elec-and-hydrogen.html</v>
      </c>
    </row>
    <row r="659" spans="1:18" x14ac:dyDescent="0.25">
      <c r="A659" s="293" t="str">
        <f>IF(ISBLANK(INDEX('Policy Characteristics'!A:A,MATCH($C659,'Policy Characteristics'!$C:$C,0))),"",INDEX('Policy Characteristics'!A:A,MATCH($C659,'Policy Characteristics'!$C:$C,0)))</f>
        <v>Industry</v>
      </c>
      <c r="B659" s="294" t="str">
        <f>IF(ISBLANK(INDEX('Policy Characteristics'!B:B,MATCH($C659,'Policy Characteristics'!$C:$C,0))),"",INDEX('Policy Characteristics'!B:B,MATCH($C659,'Policy Characteristics'!$C:$C,0)))</f>
        <v>Electrification + Hydrogen (Med &amp; High Temp)</v>
      </c>
      <c r="C659" s="293" t="str">
        <f t="shared" si="35"/>
        <v>Fraction of Med and High Temp Industrial Heat Shifted to Other Fuels</v>
      </c>
      <c r="D659" s="299" t="s">
        <v>754</v>
      </c>
      <c r="E659" s="298" t="s">
        <v>774</v>
      </c>
      <c r="F659" t="s">
        <v>755</v>
      </c>
      <c r="G659" s="298" t="s">
        <v>775</v>
      </c>
      <c r="H659" s="20">
        <v>1400</v>
      </c>
      <c r="I659" s="295" t="s">
        <v>634</v>
      </c>
      <c r="J659" s="296" t="str">
        <f>IF(ISBLANK(INDEX('Policy Characteristics'!D:D,MATCH($C659,'Policy Characteristics'!$C:$C,0))),"",INDEX('Policy Characteristics'!D:D,MATCH($C659,'Policy Characteristics'!$C:$C,0)))</f>
        <v>Electrification + Hydrogen</v>
      </c>
      <c r="K659" s="293" t="str">
        <f>IF(ISBLANK(INDEX('Policy Characteristics'!E:E,MATCH($C659,'Policy Characteristics'!$C:$C,0))),"",INDEX('Policy Characteristics'!E:E,MATCH($C659,'Policy Characteristics'!$C:$C,0)))</f>
        <v>indst med and high temp fuel type shifting</v>
      </c>
      <c r="L659" s="237">
        <f>IF(ISBLANK(INDEX('Policy Characteristics'!F:F,MATCH($C659,'Policy Characteristics'!$C:$C,0))),"",INDEX('Policy Characteristics'!F:F,MATCH($C659,'Policy Characteristics'!$C:$C,0)))</f>
        <v>0</v>
      </c>
      <c r="M659" s="237">
        <f>IF(ISBLANK(INDEX('Policy Characteristics'!G:G,MATCH($C659,'Policy Characteristics'!$C:$C,0))),"",INDEX('Policy Characteristics'!G:G,MATCH($C659,'Policy Characteristics'!$C:$C,0)))</f>
        <v>1</v>
      </c>
      <c r="N659" s="237">
        <f>IF(ISBLANK(INDEX('Policy Characteristics'!H:H,MATCH($C659,'Policy Characteristics'!$C:$C,0))),"",INDEX('Policy Characteristics'!H:H,MATCH($C659,'Policy Characteristics'!$C:$C,0)))</f>
        <v>0.01</v>
      </c>
      <c r="O659" s="293" t="str">
        <f>IF(ISBLANK(INDEX('Policy Characteristics'!I:I,MATCH($C659,'Policy Characteristics'!$C:$C,0))),"",INDEX('Policy Characteristics'!I:I,MATCH($C659,'Policy Characteristics'!$C:$C,0)))</f>
        <v>% of fuel shifted</v>
      </c>
      <c r="P659" s="293"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59" s="293" t="str">
        <f>IF(ISBLANK(INDEX('Policy Characteristics'!K:K,MATCH($C659,'Policy Characteristics'!$C:$C,0))),"",INDEX('Policy Characteristics'!K:K,MATCH($C659,'Policy Characteristics'!$C:$C,0)))</f>
        <v>industry-ag-main.html#fuel-switching</v>
      </c>
      <c r="R659" s="293" t="str">
        <f>IF(ISBLANK(INDEX('Policy Characteristics'!L:L,MATCH($C659,'Policy Characteristics'!$C:$C,0))),"",INDEX('Policy Characteristics'!L:L,MATCH($C659,'Policy Characteristics'!$C:$C,0)))</f>
        <v>industry-elec-and-hydrogen.html</v>
      </c>
    </row>
    <row r="660" spans="1:18" x14ac:dyDescent="0.25">
      <c r="A660" s="293" t="str">
        <f>IF(ISBLANK(INDEX('Policy Characteristics'!A:A,MATCH($C660,'Policy Characteristics'!$C:$C,0))),"",INDEX('Policy Characteristics'!A:A,MATCH($C660,'Policy Characteristics'!$C:$C,0)))</f>
        <v>Industry</v>
      </c>
      <c r="B660" s="294" t="str">
        <f>IF(ISBLANK(INDEX('Policy Characteristics'!B:B,MATCH($C660,'Policy Characteristics'!$C:$C,0))),"",INDEX('Policy Characteristics'!B:B,MATCH($C660,'Policy Characteristics'!$C:$C,0)))</f>
        <v>Electrification + Hydrogen (Med &amp; High Temp)</v>
      </c>
      <c r="C660" s="293" t="str">
        <f t="shared" si="35"/>
        <v>Fraction of Med and High Temp Industrial Heat Shifted to Other Fuels</v>
      </c>
      <c r="D660" s="299" t="s">
        <v>754</v>
      </c>
      <c r="E660" s="298" t="s">
        <v>776</v>
      </c>
      <c r="F660" t="s">
        <v>755</v>
      </c>
      <c r="G660" s="298" t="s">
        <v>777</v>
      </c>
      <c r="H660" s="20">
        <v>1401</v>
      </c>
      <c r="I660" s="295" t="s">
        <v>634</v>
      </c>
      <c r="J660" s="296" t="str">
        <f>IF(ISBLANK(INDEX('Policy Characteristics'!D:D,MATCH($C660,'Policy Characteristics'!$C:$C,0))),"",INDEX('Policy Characteristics'!D:D,MATCH($C660,'Policy Characteristics'!$C:$C,0)))</f>
        <v>Electrification + Hydrogen</v>
      </c>
      <c r="K660" s="293" t="str">
        <f>IF(ISBLANK(INDEX('Policy Characteristics'!E:E,MATCH($C660,'Policy Characteristics'!$C:$C,0))),"",INDEX('Policy Characteristics'!E:E,MATCH($C660,'Policy Characteristics'!$C:$C,0)))</f>
        <v>indst med and high temp fuel type shifting</v>
      </c>
      <c r="L660" s="237">
        <f>IF(ISBLANK(INDEX('Policy Characteristics'!F:F,MATCH($C660,'Policy Characteristics'!$C:$C,0))),"",INDEX('Policy Characteristics'!F:F,MATCH($C660,'Policy Characteristics'!$C:$C,0)))</f>
        <v>0</v>
      </c>
      <c r="M660" s="237">
        <f>IF(ISBLANK(INDEX('Policy Characteristics'!G:G,MATCH($C660,'Policy Characteristics'!$C:$C,0))),"",INDEX('Policy Characteristics'!G:G,MATCH($C660,'Policy Characteristics'!$C:$C,0)))</f>
        <v>1</v>
      </c>
      <c r="N660" s="237">
        <f>IF(ISBLANK(INDEX('Policy Characteristics'!H:H,MATCH($C660,'Policy Characteristics'!$C:$C,0))),"",INDEX('Policy Characteristics'!H:H,MATCH($C660,'Policy Characteristics'!$C:$C,0)))</f>
        <v>0.01</v>
      </c>
      <c r="O660" s="293" t="str">
        <f>IF(ISBLANK(INDEX('Policy Characteristics'!I:I,MATCH($C660,'Policy Characteristics'!$C:$C,0))),"",INDEX('Policy Characteristics'!I:I,MATCH($C660,'Policy Characteristics'!$C:$C,0)))</f>
        <v>% of fuel shifted</v>
      </c>
      <c r="P660" s="293"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0" s="293" t="str">
        <f>IF(ISBLANK(INDEX('Policy Characteristics'!K:K,MATCH($C660,'Policy Characteristics'!$C:$C,0))),"",INDEX('Policy Characteristics'!K:K,MATCH($C660,'Policy Characteristics'!$C:$C,0)))</f>
        <v>industry-ag-main.html#fuel-switching</v>
      </c>
      <c r="R660" s="293" t="str">
        <f>IF(ISBLANK(INDEX('Policy Characteristics'!L:L,MATCH($C660,'Policy Characteristics'!$C:$C,0))),"",INDEX('Policy Characteristics'!L:L,MATCH($C660,'Policy Characteristics'!$C:$C,0)))</f>
        <v>industry-elec-and-hydrogen.html</v>
      </c>
    </row>
    <row r="661" spans="1:18" x14ac:dyDescent="0.25">
      <c r="A661" s="293" t="str">
        <f>IF(ISBLANK(INDEX('Policy Characteristics'!A:A,MATCH($C661,'Policy Characteristics'!$C:$C,0))),"",INDEX('Policy Characteristics'!A:A,MATCH($C661,'Policy Characteristics'!$C:$C,0)))</f>
        <v>Industry</v>
      </c>
      <c r="B661" s="294" t="str">
        <f>IF(ISBLANK(INDEX('Policy Characteristics'!B:B,MATCH($C661,'Policy Characteristics'!$C:$C,0))),"",INDEX('Policy Characteristics'!B:B,MATCH($C661,'Policy Characteristics'!$C:$C,0)))</f>
        <v>Electrification + Hydrogen (Med &amp; High Temp)</v>
      </c>
      <c r="C661" s="293" t="str">
        <f t="shared" si="35"/>
        <v>Fraction of Med and High Temp Industrial Heat Shifted to Other Fuels</v>
      </c>
      <c r="D661" s="299" t="s">
        <v>754</v>
      </c>
      <c r="E661" s="298" t="s">
        <v>778</v>
      </c>
      <c r="F661" t="s">
        <v>755</v>
      </c>
      <c r="G661" s="298" t="s">
        <v>779</v>
      </c>
      <c r="H661" s="20">
        <v>1402</v>
      </c>
      <c r="I661" s="295" t="s">
        <v>634</v>
      </c>
      <c r="J661" s="296" t="str">
        <f>IF(ISBLANK(INDEX('Policy Characteristics'!D:D,MATCH($C661,'Policy Characteristics'!$C:$C,0))),"",INDEX('Policy Characteristics'!D:D,MATCH($C661,'Policy Characteristics'!$C:$C,0)))</f>
        <v>Electrification + Hydrogen</v>
      </c>
      <c r="K661" s="293" t="str">
        <f>IF(ISBLANK(INDEX('Policy Characteristics'!E:E,MATCH($C661,'Policy Characteristics'!$C:$C,0))),"",INDEX('Policy Characteristics'!E:E,MATCH($C661,'Policy Characteristics'!$C:$C,0)))</f>
        <v>indst med and high temp fuel type shifting</v>
      </c>
      <c r="L661" s="237">
        <f>IF(ISBLANK(INDEX('Policy Characteristics'!F:F,MATCH($C661,'Policy Characteristics'!$C:$C,0))),"",INDEX('Policy Characteristics'!F:F,MATCH($C661,'Policy Characteristics'!$C:$C,0)))</f>
        <v>0</v>
      </c>
      <c r="M661" s="237">
        <f>IF(ISBLANK(INDEX('Policy Characteristics'!G:G,MATCH($C661,'Policy Characteristics'!$C:$C,0))),"",INDEX('Policy Characteristics'!G:G,MATCH($C661,'Policy Characteristics'!$C:$C,0)))</f>
        <v>1</v>
      </c>
      <c r="N661" s="237">
        <f>IF(ISBLANK(INDEX('Policy Characteristics'!H:H,MATCH($C661,'Policy Characteristics'!$C:$C,0))),"",INDEX('Policy Characteristics'!H:H,MATCH($C661,'Policy Characteristics'!$C:$C,0)))</f>
        <v>0.01</v>
      </c>
      <c r="O661" s="293" t="str">
        <f>IF(ISBLANK(INDEX('Policy Characteristics'!I:I,MATCH($C661,'Policy Characteristics'!$C:$C,0))),"",INDEX('Policy Characteristics'!I:I,MATCH($C661,'Policy Characteristics'!$C:$C,0)))</f>
        <v>% of fuel shifted</v>
      </c>
      <c r="P661" s="293"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1" s="293" t="str">
        <f>IF(ISBLANK(INDEX('Policy Characteristics'!K:K,MATCH($C661,'Policy Characteristics'!$C:$C,0))),"",INDEX('Policy Characteristics'!K:K,MATCH($C661,'Policy Characteristics'!$C:$C,0)))</f>
        <v>industry-ag-main.html#fuel-switching</v>
      </c>
      <c r="R661" s="293" t="str">
        <f>IF(ISBLANK(INDEX('Policy Characteristics'!L:L,MATCH($C661,'Policy Characteristics'!$C:$C,0))),"",INDEX('Policy Characteristics'!L:L,MATCH($C661,'Policy Characteristics'!$C:$C,0)))</f>
        <v>industry-elec-and-hydrogen.html</v>
      </c>
    </row>
    <row r="662" spans="1:18" x14ac:dyDescent="0.25">
      <c r="A662" s="293" t="str">
        <f>IF(ISBLANK(INDEX('Policy Characteristics'!A:A,MATCH($C662,'Policy Characteristics'!$C:$C,0))),"",INDEX('Policy Characteristics'!A:A,MATCH($C662,'Policy Characteristics'!$C:$C,0)))</f>
        <v>Industry</v>
      </c>
      <c r="B662" s="294" t="str">
        <f>IF(ISBLANK(INDEX('Policy Characteristics'!B:B,MATCH($C662,'Policy Characteristics'!$C:$C,0))),"",INDEX('Policy Characteristics'!B:B,MATCH($C662,'Policy Characteristics'!$C:$C,0)))</f>
        <v>Electrification + Hydrogen (Med &amp; High Temp)</v>
      </c>
      <c r="C662" s="293" t="str">
        <f t="shared" si="35"/>
        <v>Fraction of Med and High Temp Industrial Heat Shifted to Other Fuels</v>
      </c>
      <c r="D662" s="299" t="s">
        <v>754</v>
      </c>
      <c r="E662" s="298" t="s">
        <v>780</v>
      </c>
      <c r="F662" t="s">
        <v>755</v>
      </c>
      <c r="G662" s="298" t="s">
        <v>781</v>
      </c>
      <c r="H662" s="20">
        <v>1403</v>
      </c>
      <c r="I662" s="295" t="s">
        <v>634</v>
      </c>
      <c r="J662" s="296" t="str">
        <f>IF(ISBLANK(INDEX('Policy Characteristics'!D:D,MATCH($C662,'Policy Characteristics'!$C:$C,0))),"",INDEX('Policy Characteristics'!D:D,MATCH($C662,'Policy Characteristics'!$C:$C,0)))</f>
        <v>Electrification + Hydrogen</v>
      </c>
      <c r="K662" s="293" t="str">
        <f>IF(ISBLANK(INDEX('Policy Characteristics'!E:E,MATCH($C662,'Policy Characteristics'!$C:$C,0))),"",INDEX('Policy Characteristics'!E:E,MATCH($C662,'Policy Characteristics'!$C:$C,0)))</f>
        <v>indst med and high temp fuel type shifting</v>
      </c>
      <c r="L662" s="237">
        <f>IF(ISBLANK(INDEX('Policy Characteristics'!F:F,MATCH($C662,'Policy Characteristics'!$C:$C,0))),"",INDEX('Policy Characteristics'!F:F,MATCH($C662,'Policy Characteristics'!$C:$C,0)))</f>
        <v>0</v>
      </c>
      <c r="M662" s="237">
        <f>IF(ISBLANK(INDEX('Policy Characteristics'!G:G,MATCH($C662,'Policy Characteristics'!$C:$C,0))),"",INDEX('Policy Characteristics'!G:G,MATCH($C662,'Policy Characteristics'!$C:$C,0)))</f>
        <v>1</v>
      </c>
      <c r="N662" s="237">
        <f>IF(ISBLANK(INDEX('Policy Characteristics'!H:H,MATCH($C662,'Policy Characteristics'!$C:$C,0))),"",INDEX('Policy Characteristics'!H:H,MATCH($C662,'Policy Characteristics'!$C:$C,0)))</f>
        <v>0.01</v>
      </c>
      <c r="O662" s="293" t="str">
        <f>IF(ISBLANK(INDEX('Policy Characteristics'!I:I,MATCH($C662,'Policy Characteristics'!$C:$C,0))),"",INDEX('Policy Characteristics'!I:I,MATCH($C662,'Policy Characteristics'!$C:$C,0)))</f>
        <v>% of fuel shifted</v>
      </c>
      <c r="P662" s="293"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2" s="293" t="str">
        <f>IF(ISBLANK(INDEX('Policy Characteristics'!K:K,MATCH($C662,'Policy Characteristics'!$C:$C,0))),"",INDEX('Policy Characteristics'!K:K,MATCH($C662,'Policy Characteristics'!$C:$C,0)))</f>
        <v>industry-ag-main.html#fuel-switching</v>
      </c>
      <c r="R662" s="293" t="str">
        <f>IF(ISBLANK(INDEX('Policy Characteristics'!L:L,MATCH($C662,'Policy Characteristics'!$C:$C,0))),"",INDEX('Policy Characteristics'!L:L,MATCH($C662,'Policy Characteristics'!$C:$C,0)))</f>
        <v>industry-elec-and-hydrogen.html</v>
      </c>
    </row>
    <row r="663" spans="1:18" x14ac:dyDescent="0.25">
      <c r="A663" s="293" t="str">
        <f>IF(ISBLANK(INDEX('Policy Characteristics'!A:A,MATCH($C663,'Policy Characteristics'!$C:$C,0))),"",INDEX('Policy Characteristics'!A:A,MATCH($C663,'Policy Characteristics'!$C:$C,0)))</f>
        <v>Industry</v>
      </c>
      <c r="B663" s="294" t="str">
        <f>IF(ISBLANK(INDEX('Policy Characteristics'!B:B,MATCH($C663,'Policy Characteristics'!$C:$C,0))),"",INDEX('Policy Characteristics'!B:B,MATCH($C663,'Policy Characteristics'!$C:$C,0)))</f>
        <v>Electrification + Hydrogen (Med &amp; High Temp)</v>
      </c>
      <c r="C663" s="293" t="str">
        <f t="shared" si="35"/>
        <v>Fraction of Med and High Temp Industrial Heat Shifted to Other Fuels</v>
      </c>
      <c r="D663" s="299" t="s">
        <v>754</v>
      </c>
      <c r="E663" s="298" t="s">
        <v>782</v>
      </c>
      <c r="F663" t="s">
        <v>755</v>
      </c>
      <c r="G663" s="298" t="s">
        <v>783</v>
      </c>
      <c r="H663" s="20">
        <v>1404</v>
      </c>
      <c r="I663" s="295" t="s">
        <v>634</v>
      </c>
      <c r="J663" s="296" t="str">
        <f>IF(ISBLANK(INDEX('Policy Characteristics'!D:D,MATCH($C663,'Policy Characteristics'!$C:$C,0))),"",INDEX('Policy Characteristics'!D:D,MATCH($C663,'Policy Characteristics'!$C:$C,0)))</f>
        <v>Electrification + Hydrogen</v>
      </c>
      <c r="K663" s="293" t="str">
        <f>IF(ISBLANK(INDEX('Policy Characteristics'!E:E,MATCH($C663,'Policy Characteristics'!$C:$C,0))),"",INDEX('Policy Characteristics'!E:E,MATCH($C663,'Policy Characteristics'!$C:$C,0)))</f>
        <v>indst med and high temp fuel type shifting</v>
      </c>
      <c r="L663" s="237">
        <f>IF(ISBLANK(INDEX('Policy Characteristics'!F:F,MATCH($C663,'Policy Characteristics'!$C:$C,0))),"",INDEX('Policy Characteristics'!F:F,MATCH($C663,'Policy Characteristics'!$C:$C,0)))</f>
        <v>0</v>
      </c>
      <c r="M663" s="237">
        <f>IF(ISBLANK(INDEX('Policy Characteristics'!G:G,MATCH($C663,'Policy Characteristics'!$C:$C,0))),"",INDEX('Policy Characteristics'!G:G,MATCH($C663,'Policy Characteristics'!$C:$C,0)))</f>
        <v>1</v>
      </c>
      <c r="N663" s="237">
        <f>IF(ISBLANK(INDEX('Policy Characteristics'!H:H,MATCH($C663,'Policy Characteristics'!$C:$C,0))),"",INDEX('Policy Characteristics'!H:H,MATCH($C663,'Policy Characteristics'!$C:$C,0)))</f>
        <v>0.01</v>
      </c>
      <c r="O663" s="293" t="str">
        <f>IF(ISBLANK(INDEX('Policy Characteristics'!I:I,MATCH($C663,'Policy Characteristics'!$C:$C,0))),"",INDEX('Policy Characteristics'!I:I,MATCH($C663,'Policy Characteristics'!$C:$C,0)))</f>
        <v>% of fuel shifted</v>
      </c>
      <c r="P663" s="293"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3" s="293" t="str">
        <f>IF(ISBLANK(INDEX('Policy Characteristics'!K:K,MATCH($C663,'Policy Characteristics'!$C:$C,0))),"",INDEX('Policy Characteristics'!K:K,MATCH($C663,'Policy Characteristics'!$C:$C,0)))</f>
        <v>industry-ag-main.html#fuel-switching</v>
      </c>
      <c r="R663" s="293" t="str">
        <f>IF(ISBLANK(INDEX('Policy Characteristics'!L:L,MATCH($C663,'Policy Characteristics'!$C:$C,0))),"",INDEX('Policy Characteristics'!L:L,MATCH($C663,'Policy Characteristics'!$C:$C,0)))</f>
        <v>industry-elec-and-hydrogen.html</v>
      </c>
    </row>
    <row r="664" spans="1:18" x14ac:dyDescent="0.25">
      <c r="A664" s="293" t="str">
        <f>IF(ISBLANK(INDEX('Policy Characteristics'!A:A,MATCH($C664,'Policy Characteristics'!$C:$C,0))),"",INDEX('Policy Characteristics'!A:A,MATCH($C664,'Policy Characteristics'!$C:$C,0)))</f>
        <v>Industry</v>
      </c>
      <c r="B664" s="294" t="str">
        <f>IF(ISBLANK(INDEX('Policy Characteristics'!B:B,MATCH($C664,'Policy Characteristics'!$C:$C,0))),"",INDEX('Policy Characteristics'!B:B,MATCH($C664,'Policy Characteristics'!$C:$C,0)))</f>
        <v>Electrification + Hydrogen (Med &amp; High Temp)</v>
      </c>
      <c r="C664" s="293" t="str">
        <f t="shared" si="35"/>
        <v>Fraction of Med and High Temp Industrial Heat Shifted to Other Fuels</v>
      </c>
      <c r="D664" s="299" t="s">
        <v>754</v>
      </c>
      <c r="E664" s="298" t="s">
        <v>784</v>
      </c>
      <c r="F664" t="s">
        <v>755</v>
      </c>
      <c r="G664" s="298" t="s">
        <v>785</v>
      </c>
      <c r="H664" s="20">
        <v>1405</v>
      </c>
      <c r="I664" s="295" t="s">
        <v>634</v>
      </c>
      <c r="J664" s="296" t="str">
        <f>IF(ISBLANK(INDEX('Policy Characteristics'!D:D,MATCH($C664,'Policy Characteristics'!$C:$C,0))),"",INDEX('Policy Characteristics'!D:D,MATCH($C664,'Policy Characteristics'!$C:$C,0)))</f>
        <v>Electrification + Hydrogen</v>
      </c>
      <c r="K664" s="293" t="str">
        <f>IF(ISBLANK(INDEX('Policy Characteristics'!E:E,MATCH($C664,'Policy Characteristics'!$C:$C,0))),"",INDEX('Policy Characteristics'!E:E,MATCH($C664,'Policy Characteristics'!$C:$C,0)))</f>
        <v>indst med and high temp fuel type shifting</v>
      </c>
      <c r="L664" s="237">
        <f>IF(ISBLANK(INDEX('Policy Characteristics'!F:F,MATCH($C664,'Policy Characteristics'!$C:$C,0))),"",INDEX('Policy Characteristics'!F:F,MATCH($C664,'Policy Characteristics'!$C:$C,0)))</f>
        <v>0</v>
      </c>
      <c r="M664" s="237">
        <f>IF(ISBLANK(INDEX('Policy Characteristics'!G:G,MATCH($C664,'Policy Characteristics'!$C:$C,0))),"",INDEX('Policy Characteristics'!G:G,MATCH($C664,'Policy Characteristics'!$C:$C,0)))</f>
        <v>1</v>
      </c>
      <c r="N664" s="237">
        <f>IF(ISBLANK(INDEX('Policy Characteristics'!H:H,MATCH($C664,'Policy Characteristics'!$C:$C,0))),"",INDEX('Policy Characteristics'!H:H,MATCH($C664,'Policy Characteristics'!$C:$C,0)))</f>
        <v>0.01</v>
      </c>
      <c r="O664" s="293" t="str">
        <f>IF(ISBLANK(INDEX('Policy Characteristics'!I:I,MATCH($C664,'Policy Characteristics'!$C:$C,0))),"",INDEX('Policy Characteristics'!I:I,MATCH($C664,'Policy Characteristics'!$C:$C,0)))</f>
        <v>% of fuel shifted</v>
      </c>
      <c r="P664" s="293"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4" s="293" t="str">
        <f>IF(ISBLANK(INDEX('Policy Characteristics'!K:K,MATCH($C664,'Policy Characteristics'!$C:$C,0))),"",INDEX('Policy Characteristics'!K:K,MATCH($C664,'Policy Characteristics'!$C:$C,0)))</f>
        <v>industry-ag-main.html#fuel-switching</v>
      </c>
      <c r="R664" s="293" t="str">
        <f>IF(ISBLANK(INDEX('Policy Characteristics'!L:L,MATCH($C664,'Policy Characteristics'!$C:$C,0))),"",INDEX('Policy Characteristics'!L:L,MATCH($C664,'Policy Characteristics'!$C:$C,0)))</f>
        <v>industry-elec-and-hydrogen.html</v>
      </c>
    </row>
    <row r="665" spans="1:18" x14ac:dyDescent="0.25">
      <c r="A665" s="293" t="str">
        <f>IF(ISBLANK(INDEX('Policy Characteristics'!A:A,MATCH($C665,'Policy Characteristics'!$C:$C,0))),"",INDEX('Policy Characteristics'!A:A,MATCH($C665,'Policy Characteristics'!$C:$C,0)))</f>
        <v>Industry</v>
      </c>
      <c r="B665" s="294" t="str">
        <f>IF(ISBLANK(INDEX('Policy Characteristics'!B:B,MATCH($C665,'Policy Characteristics'!$C:$C,0))),"",INDEX('Policy Characteristics'!B:B,MATCH($C665,'Policy Characteristics'!$C:$C,0)))</f>
        <v>Electrification + Hydrogen (Med &amp; High Temp)</v>
      </c>
      <c r="C665" s="293" t="str">
        <f t="shared" si="35"/>
        <v>Fraction of Med and High Temp Industrial Heat Shifted to Other Fuels</v>
      </c>
      <c r="D665" s="299" t="s">
        <v>754</v>
      </c>
      <c r="E665" s="298" t="s">
        <v>786</v>
      </c>
      <c r="F665" t="s">
        <v>755</v>
      </c>
      <c r="G665" s="298" t="s">
        <v>787</v>
      </c>
      <c r="H665" s="20">
        <v>1406</v>
      </c>
      <c r="I665" s="295" t="s">
        <v>634</v>
      </c>
      <c r="J665" s="296" t="str">
        <f>IF(ISBLANK(INDEX('Policy Characteristics'!D:D,MATCH($C665,'Policy Characteristics'!$C:$C,0))),"",INDEX('Policy Characteristics'!D:D,MATCH($C665,'Policy Characteristics'!$C:$C,0)))</f>
        <v>Electrification + Hydrogen</v>
      </c>
      <c r="K665" s="293" t="str">
        <f>IF(ISBLANK(INDEX('Policy Characteristics'!E:E,MATCH($C665,'Policy Characteristics'!$C:$C,0))),"",INDEX('Policy Characteristics'!E:E,MATCH($C665,'Policy Characteristics'!$C:$C,0)))</f>
        <v>indst med and high temp fuel type shifting</v>
      </c>
      <c r="L665" s="237">
        <f>IF(ISBLANK(INDEX('Policy Characteristics'!F:F,MATCH($C665,'Policy Characteristics'!$C:$C,0))),"",INDEX('Policy Characteristics'!F:F,MATCH($C665,'Policy Characteristics'!$C:$C,0)))</f>
        <v>0</v>
      </c>
      <c r="M665" s="237">
        <f>IF(ISBLANK(INDEX('Policy Characteristics'!G:G,MATCH($C665,'Policy Characteristics'!$C:$C,0))),"",INDEX('Policy Characteristics'!G:G,MATCH($C665,'Policy Characteristics'!$C:$C,0)))</f>
        <v>1</v>
      </c>
      <c r="N665" s="237">
        <f>IF(ISBLANK(INDEX('Policy Characteristics'!H:H,MATCH($C665,'Policy Characteristics'!$C:$C,0))),"",INDEX('Policy Characteristics'!H:H,MATCH($C665,'Policy Characteristics'!$C:$C,0)))</f>
        <v>0.01</v>
      </c>
      <c r="O665" s="293" t="str">
        <f>IF(ISBLANK(INDEX('Policy Characteristics'!I:I,MATCH($C665,'Policy Characteristics'!$C:$C,0))),"",INDEX('Policy Characteristics'!I:I,MATCH($C665,'Policy Characteristics'!$C:$C,0)))</f>
        <v>% of fuel shifted</v>
      </c>
      <c r="P665" s="293"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5" s="293" t="str">
        <f>IF(ISBLANK(INDEX('Policy Characteristics'!K:K,MATCH($C665,'Policy Characteristics'!$C:$C,0))),"",INDEX('Policy Characteristics'!K:K,MATCH($C665,'Policy Characteristics'!$C:$C,0)))</f>
        <v>industry-ag-main.html#fuel-switching</v>
      </c>
      <c r="R665" s="293" t="str">
        <f>IF(ISBLANK(INDEX('Policy Characteristics'!L:L,MATCH($C665,'Policy Characteristics'!$C:$C,0))),"",INDEX('Policy Characteristics'!L:L,MATCH($C665,'Policy Characteristics'!$C:$C,0)))</f>
        <v>industry-elec-and-hydrogen.html</v>
      </c>
    </row>
    <row r="666" spans="1:18" x14ac:dyDescent="0.25">
      <c r="A666" s="293" t="str">
        <f>IF(ISBLANK(INDEX('Policy Characteristics'!A:A,MATCH($C666,'Policy Characteristics'!$C:$C,0))),"",INDEX('Policy Characteristics'!A:A,MATCH($C666,'Policy Characteristics'!$C:$C,0)))</f>
        <v>Industry</v>
      </c>
      <c r="B666" s="294" t="str">
        <f>IF(ISBLANK(INDEX('Policy Characteristics'!B:B,MATCH($C666,'Policy Characteristics'!$C:$C,0))),"",INDEX('Policy Characteristics'!B:B,MATCH($C666,'Policy Characteristics'!$C:$C,0)))</f>
        <v>Electrification + Hydrogen (Med &amp; High Temp)</v>
      </c>
      <c r="C666" s="293" t="str">
        <f t="shared" si="35"/>
        <v>Fraction of Med and High Temp Industrial Heat Shifted to Other Fuels</v>
      </c>
      <c r="D666" s="299" t="s">
        <v>754</v>
      </c>
      <c r="E666" s="298" t="s">
        <v>788</v>
      </c>
      <c r="F666" t="s">
        <v>755</v>
      </c>
      <c r="G666" s="298" t="s">
        <v>789</v>
      </c>
      <c r="H666" s="20">
        <v>1407</v>
      </c>
      <c r="I666" s="295" t="s">
        <v>624</v>
      </c>
      <c r="J666" s="296" t="str">
        <f>IF(ISBLANK(INDEX('Policy Characteristics'!D:D,MATCH($C666,'Policy Characteristics'!$C:$C,0))),"",INDEX('Policy Characteristics'!D:D,MATCH($C666,'Policy Characteristics'!$C:$C,0)))</f>
        <v>Electrification + Hydrogen</v>
      </c>
      <c r="K666" s="293" t="str">
        <f>IF(ISBLANK(INDEX('Policy Characteristics'!E:E,MATCH($C666,'Policy Characteristics'!$C:$C,0))),"",INDEX('Policy Characteristics'!E:E,MATCH($C666,'Policy Characteristics'!$C:$C,0)))</f>
        <v>indst med and high temp fuel type shifting</v>
      </c>
      <c r="L666" s="237">
        <f>IF(ISBLANK(INDEX('Policy Characteristics'!F:F,MATCH($C666,'Policy Characteristics'!$C:$C,0))),"",INDEX('Policy Characteristics'!F:F,MATCH($C666,'Policy Characteristics'!$C:$C,0)))</f>
        <v>0</v>
      </c>
      <c r="M666" s="237">
        <f>IF(ISBLANK(INDEX('Policy Characteristics'!G:G,MATCH($C666,'Policy Characteristics'!$C:$C,0))),"",INDEX('Policy Characteristics'!G:G,MATCH($C666,'Policy Characteristics'!$C:$C,0)))</f>
        <v>1</v>
      </c>
      <c r="N666" s="237">
        <f>IF(ISBLANK(INDEX('Policy Characteristics'!H:H,MATCH($C666,'Policy Characteristics'!$C:$C,0))),"",INDEX('Policy Characteristics'!H:H,MATCH($C666,'Policy Characteristics'!$C:$C,0)))</f>
        <v>0.01</v>
      </c>
      <c r="O666" s="293" t="str">
        <f>IF(ISBLANK(INDEX('Policy Characteristics'!I:I,MATCH($C666,'Policy Characteristics'!$C:$C,0))),"",INDEX('Policy Characteristics'!I:I,MATCH($C666,'Policy Characteristics'!$C:$C,0)))</f>
        <v>% of fuel shifted</v>
      </c>
      <c r="P666" s="293"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6" s="293" t="str">
        <f>IF(ISBLANK(INDEX('Policy Characteristics'!K:K,MATCH($C666,'Policy Characteristics'!$C:$C,0))),"",INDEX('Policy Characteristics'!K:K,MATCH($C666,'Policy Characteristics'!$C:$C,0)))</f>
        <v>industry-ag-main.html#fuel-switching</v>
      </c>
      <c r="R666" s="293" t="str">
        <f>IF(ISBLANK(INDEX('Policy Characteristics'!L:L,MATCH($C666,'Policy Characteristics'!$C:$C,0))),"",INDEX('Policy Characteristics'!L:L,MATCH($C666,'Policy Characteristics'!$C:$C,0)))</f>
        <v>industry-elec-and-hydrogen.html</v>
      </c>
    </row>
    <row r="667" spans="1:18" x14ac:dyDescent="0.25">
      <c r="A667" s="293" t="str">
        <f>IF(ISBLANK(INDEX('Policy Characteristics'!A:A,MATCH($C667,'Policy Characteristics'!$C:$C,0))),"",INDEX('Policy Characteristics'!A:A,MATCH($C667,'Policy Characteristics'!$C:$C,0)))</f>
        <v>Industry</v>
      </c>
      <c r="B667" s="294" t="str">
        <f>IF(ISBLANK(INDEX('Policy Characteristics'!B:B,MATCH($C667,'Policy Characteristics'!$C:$C,0))),"",INDEX('Policy Characteristics'!B:B,MATCH($C667,'Policy Characteristics'!$C:$C,0)))</f>
        <v>Electrification + Hydrogen (Med &amp; High Temp)</v>
      </c>
      <c r="C667" s="293" t="str">
        <f t="shared" si="35"/>
        <v>Fraction of Med and High Temp Industrial Heat Shifted to Other Fuels</v>
      </c>
      <c r="D667" s="299" t="s">
        <v>756</v>
      </c>
      <c r="E667" s="298" t="s">
        <v>770</v>
      </c>
      <c r="F667" t="s">
        <v>757</v>
      </c>
      <c r="G667" s="298" t="s">
        <v>771</v>
      </c>
      <c r="H667" s="20">
        <v>1408</v>
      </c>
      <c r="I667" s="295" t="s">
        <v>624</v>
      </c>
      <c r="J667" s="296" t="str">
        <f>IF(ISBLANK(INDEX('Policy Characteristics'!D:D,MATCH($C667,'Policy Characteristics'!$C:$C,0))),"",INDEX('Policy Characteristics'!D:D,MATCH($C667,'Policy Characteristics'!$C:$C,0)))</f>
        <v>Electrification + Hydrogen</v>
      </c>
      <c r="K667" s="293" t="str">
        <f>IF(ISBLANK(INDEX('Policy Characteristics'!E:E,MATCH($C667,'Policy Characteristics'!$C:$C,0))),"",INDEX('Policy Characteristics'!E:E,MATCH($C667,'Policy Characteristics'!$C:$C,0)))</f>
        <v>indst med and high temp fuel type shifting</v>
      </c>
      <c r="L667" s="237">
        <f>IF(ISBLANK(INDEX('Policy Characteristics'!F:F,MATCH($C667,'Policy Characteristics'!$C:$C,0))),"",INDEX('Policy Characteristics'!F:F,MATCH($C667,'Policy Characteristics'!$C:$C,0)))</f>
        <v>0</v>
      </c>
      <c r="M667" s="237">
        <f>IF(ISBLANK(INDEX('Policy Characteristics'!G:G,MATCH($C667,'Policy Characteristics'!$C:$C,0))),"",INDEX('Policy Characteristics'!G:G,MATCH($C667,'Policy Characteristics'!$C:$C,0)))</f>
        <v>1</v>
      </c>
      <c r="N667" s="237">
        <f>IF(ISBLANK(INDEX('Policy Characteristics'!H:H,MATCH($C667,'Policy Characteristics'!$C:$C,0))),"",INDEX('Policy Characteristics'!H:H,MATCH($C667,'Policy Characteristics'!$C:$C,0)))</f>
        <v>0.01</v>
      </c>
      <c r="O667" s="293" t="str">
        <f>IF(ISBLANK(INDEX('Policy Characteristics'!I:I,MATCH($C667,'Policy Characteristics'!$C:$C,0))),"",INDEX('Policy Characteristics'!I:I,MATCH($C667,'Policy Characteristics'!$C:$C,0)))</f>
        <v>% of fuel shifted</v>
      </c>
      <c r="P667" s="293"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7" s="293" t="str">
        <f>IF(ISBLANK(INDEX('Policy Characteristics'!K:K,MATCH($C667,'Policy Characteristics'!$C:$C,0))),"",INDEX('Policy Characteristics'!K:K,MATCH($C667,'Policy Characteristics'!$C:$C,0)))</f>
        <v>industry-ag-main.html#fuel-switching</v>
      </c>
      <c r="R667" s="293" t="str">
        <f>IF(ISBLANK(INDEX('Policy Characteristics'!L:L,MATCH($C667,'Policy Characteristics'!$C:$C,0))),"",INDEX('Policy Characteristics'!L:L,MATCH($C667,'Policy Characteristics'!$C:$C,0)))</f>
        <v>industry-elec-and-hydrogen.html</v>
      </c>
    </row>
    <row r="668" spans="1:18" x14ac:dyDescent="0.25">
      <c r="A668" s="293" t="str">
        <f>IF(ISBLANK(INDEX('Policy Characteristics'!A:A,MATCH($C668,'Policy Characteristics'!$C:$C,0))),"",INDEX('Policy Characteristics'!A:A,MATCH($C668,'Policy Characteristics'!$C:$C,0)))</f>
        <v>Industry</v>
      </c>
      <c r="B668" s="294" t="str">
        <f>IF(ISBLANK(INDEX('Policy Characteristics'!B:B,MATCH($C668,'Policy Characteristics'!$C:$C,0))),"",INDEX('Policy Characteristics'!B:B,MATCH($C668,'Policy Characteristics'!$C:$C,0)))</f>
        <v>Electrification + Hydrogen (Med &amp; High Temp)</v>
      </c>
      <c r="C668" s="293" t="str">
        <f t="shared" si="35"/>
        <v>Fraction of Med and High Temp Industrial Heat Shifted to Other Fuels</v>
      </c>
      <c r="D668" s="299" t="s">
        <v>756</v>
      </c>
      <c r="E668" s="298" t="s">
        <v>772</v>
      </c>
      <c r="F668" t="s">
        <v>757</v>
      </c>
      <c r="G668" s="298" t="s">
        <v>773</v>
      </c>
      <c r="H668" s="20">
        <v>1409</v>
      </c>
      <c r="I668" s="295" t="s">
        <v>634</v>
      </c>
      <c r="J668" s="296" t="str">
        <f>IF(ISBLANK(INDEX('Policy Characteristics'!D:D,MATCH($C668,'Policy Characteristics'!$C:$C,0))),"",INDEX('Policy Characteristics'!D:D,MATCH($C668,'Policy Characteristics'!$C:$C,0)))</f>
        <v>Electrification + Hydrogen</v>
      </c>
      <c r="K668" s="293" t="str">
        <f>IF(ISBLANK(INDEX('Policy Characteristics'!E:E,MATCH($C668,'Policy Characteristics'!$C:$C,0))),"",INDEX('Policy Characteristics'!E:E,MATCH($C668,'Policy Characteristics'!$C:$C,0)))</f>
        <v>indst med and high temp fuel type shifting</v>
      </c>
      <c r="L668" s="237">
        <f>IF(ISBLANK(INDEX('Policy Characteristics'!F:F,MATCH($C668,'Policy Characteristics'!$C:$C,0))),"",INDEX('Policy Characteristics'!F:F,MATCH($C668,'Policy Characteristics'!$C:$C,0)))</f>
        <v>0</v>
      </c>
      <c r="M668" s="237">
        <f>IF(ISBLANK(INDEX('Policy Characteristics'!G:G,MATCH($C668,'Policy Characteristics'!$C:$C,0))),"",INDEX('Policy Characteristics'!G:G,MATCH($C668,'Policy Characteristics'!$C:$C,0)))</f>
        <v>1</v>
      </c>
      <c r="N668" s="237">
        <f>IF(ISBLANK(INDEX('Policy Characteristics'!H:H,MATCH($C668,'Policy Characteristics'!$C:$C,0))),"",INDEX('Policy Characteristics'!H:H,MATCH($C668,'Policy Characteristics'!$C:$C,0)))</f>
        <v>0.01</v>
      </c>
      <c r="O668" s="293" t="str">
        <f>IF(ISBLANK(INDEX('Policy Characteristics'!I:I,MATCH($C668,'Policy Characteristics'!$C:$C,0))),"",INDEX('Policy Characteristics'!I:I,MATCH($C668,'Policy Characteristics'!$C:$C,0)))</f>
        <v>% of fuel shifted</v>
      </c>
      <c r="P668" s="293"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8" s="293" t="str">
        <f>IF(ISBLANK(INDEX('Policy Characteristics'!K:K,MATCH($C668,'Policy Characteristics'!$C:$C,0))),"",INDEX('Policy Characteristics'!K:K,MATCH($C668,'Policy Characteristics'!$C:$C,0)))</f>
        <v>industry-ag-main.html#fuel-switching</v>
      </c>
      <c r="R668" s="293" t="str">
        <f>IF(ISBLANK(INDEX('Policy Characteristics'!L:L,MATCH($C668,'Policy Characteristics'!$C:$C,0))),"",INDEX('Policy Characteristics'!L:L,MATCH($C668,'Policy Characteristics'!$C:$C,0)))</f>
        <v>industry-elec-and-hydrogen.html</v>
      </c>
    </row>
    <row r="669" spans="1:18" x14ac:dyDescent="0.25">
      <c r="A669" s="293" t="str">
        <f>IF(ISBLANK(INDEX('Policy Characteristics'!A:A,MATCH($C669,'Policy Characteristics'!$C:$C,0))),"",INDEX('Policy Characteristics'!A:A,MATCH($C669,'Policy Characteristics'!$C:$C,0)))</f>
        <v>Industry</v>
      </c>
      <c r="B669" s="294" t="str">
        <f>IF(ISBLANK(INDEX('Policy Characteristics'!B:B,MATCH($C669,'Policy Characteristics'!$C:$C,0))),"",INDEX('Policy Characteristics'!B:B,MATCH($C669,'Policy Characteristics'!$C:$C,0)))</f>
        <v>Electrification + Hydrogen (Med &amp; High Temp)</v>
      </c>
      <c r="C669" s="293" t="str">
        <f t="shared" si="35"/>
        <v>Fraction of Med and High Temp Industrial Heat Shifted to Other Fuels</v>
      </c>
      <c r="D669" s="299" t="s">
        <v>756</v>
      </c>
      <c r="E669" s="298" t="s">
        <v>774</v>
      </c>
      <c r="F669" t="s">
        <v>757</v>
      </c>
      <c r="G669" s="298" t="s">
        <v>775</v>
      </c>
      <c r="H669" s="20">
        <v>1410</v>
      </c>
      <c r="I669" s="295" t="s">
        <v>634</v>
      </c>
      <c r="J669" s="296" t="str">
        <f>IF(ISBLANK(INDEX('Policy Characteristics'!D:D,MATCH($C669,'Policy Characteristics'!$C:$C,0))),"",INDEX('Policy Characteristics'!D:D,MATCH($C669,'Policy Characteristics'!$C:$C,0)))</f>
        <v>Electrification + Hydrogen</v>
      </c>
      <c r="K669" s="293" t="str">
        <f>IF(ISBLANK(INDEX('Policy Characteristics'!E:E,MATCH($C669,'Policy Characteristics'!$C:$C,0))),"",INDEX('Policy Characteristics'!E:E,MATCH($C669,'Policy Characteristics'!$C:$C,0)))</f>
        <v>indst med and high temp fuel type shifting</v>
      </c>
      <c r="L669" s="237">
        <f>IF(ISBLANK(INDEX('Policy Characteristics'!F:F,MATCH($C669,'Policy Characteristics'!$C:$C,0))),"",INDEX('Policy Characteristics'!F:F,MATCH($C669,'Policy Characteristics'!$C:$C,0)))</f>
        <v>0</v>
      </c>
      <c r="M669" s="237">
        <f>IF(ISBLANK(INDEX('Policy Characteristics'!G:G,MATCH($C669,'Policy Characteristics'!$C:$C,0))),"",INDEX('Policy Characteristics'!G:G,MATCH($C669,'Policy Characteristics'!$C:$C,0)))</f>
        <v>1</v>
      </c>
      <c r="N669" s="237">
        <f>IF(ISBLANK(INDEX('Policy Characteristics'!H:H,MATCH($C669,'Policy Characteristics'!$C:$C,0))),"",INDEX('Policy Characteristics'!H:H,MATCH($C669,'Policy Characteristics'!$C:$C,0)))</f>
        <v>0.01</v>
      </c>
      <c r="O669" s="293" t="str">
        <f>IF(ISBLANK(INDEX('Policy Characteristics'!I:I,MATCH($C669,'Policy Characteristics'!$C:$C,0))),"",INDEX('Policy Characteristics'!I:I,MATCH($C669,'Policy Characteristics'!$C:$C,0)))</f>
        <v>% of fuel shifted</v>
      </c>
      <c r="P669" s="293"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69" s="293" t="str">
        <f>IF(ISBLANK(INDEX('Policy Characteristics'!K:K,MATCH($C669,'Policy Characteristics'!$C:$C,0))),"",INDEX('Policy Characteristics'!K:K,MATCH($C669,'Policy Characteristics'!$C:$C,0)))</f>
        <v>industry-ag-main.html#fuel-switching</v>
      </c>
      <c r="R669" s="293" t="str">
        <f>IF(ISBLANK(INDEX('Policy Characteristics'!L:L,MATCH($C669,'Policy Characteristics'!$C:$C,0))),"",INDEX('Policy Characteristics'!L:L,MATCH($C669,'Policy Characteristics'!$C:$C,0)))</f>
        <v>industry-elec-and-hydrogen.html</v>
      </c>
    </row>
    <row r="670" spans="1:18" x14ac:dyDescent="0.25">
      <c r="A670" s="293" t="str">
        <f>IF(ISBLANK(INDEX('Policy Characteristics'!A:A,MATCH($C670,'Policy Characteristics'!$C:$C,0))),"",INDEX('Policy Characteristics'!A:A,MATCH($C670,'Policy Characteristics'!$C:$C,0)))</f>
        <v>Industry</v>
      </c>
      <c r="B670" s="294" t="str">
        <f>IF(ISBLANK(INDEX('Policy Characteristics'!B:B,MATCH($C670,'Policy Characteristics'!$C:$C,0))),"",INDEX('Policy Characteristics'!B:B,MATCH($C670,'Policy Characteristics'!$C:$C,0)))</f>
        <v>Electrification + Hydrogen (Med &amp; High Temp)</v>
      </c>
      <c r="C670" s="293" t="str">
        <f t="shared" si="35"/>
        <v>Fraction of Med and High Temp Industrial Heat Shifted to Other Fuels</v>
      </c>
      <c r="D670" s="299" t="s">
        <v>756</v>
      </c>
      <c r="E670" s="298" t="s">
        <v>776</v>
      </c>
      <c r="F670" t="s">
        <v>757</v>
      </c>
      <c r="G670" s="298" t="s">
        <v>777</v>
      </c>
      <c r="H670" s="20">
        <v>1411</v>
      </c>
      <c r="I670" s="295" t="s">
        <v>634</v>
      </c>
      <c r="J670" s="296" t="str">
        <f>IF(ISBLANK(INDEX('Policy Characteristics'!D:D,MATCH($C670,'Policy Characteristics'!$C:$C,0))),"",INDEX('Policy Characteristics'!D:D,MATCH($C670,'Policy Characteristics'!$C:$C,0)))</f>
        <v>Electrification + Hydrogen</v>
      </c>
      <c r="K670" s="293" t="str">
        <f>IF(ISBLANK(INDEX('Policy Characteristics'!E:E,MATCH($C670,'Policy Characteristics'!$C:$C,0))),"",INDEX('Policy Characteristics'!E:E,MATCH($C670,'Policy Characteristics'!$C:$C,0)))</f>
        <v>indst med and high temp fuel type shifting</v>
      </c>
      <c r="L670" s="237">
        <f>IF(ISBLANK(INDEX('Policy Characteristics'!F:F,MATCH($C670,'Policy Characteristics'!$C:$C,0))),"",INDEX('Policy Characteristics'!F:F,MATCH($C670,'Policy Characteristics'!$C:$C,0)))</f>
        <v>0</v>
      </c>
      <c r="M670" s="237">
        <f>IF(ISBLANK(INDEX('Policy Characteristics'!G:G,MATCH($C670,'Policy Characteristics'!$C:$C,0))),"",INDEX('Policy Characteristics'!G:G,MATCH($C670,'Policy Characteristics'!$C:$C,0)))</f>
        <v>1</v>
      </c>
      <c r="N670" s="237">
        <f>IF(ISBLANK(INDEX('Policy Characteristics'!H:H,MATCH($C670,'Policy Characteristics'!$C:$C,0))),"",INDEX('Policy Characteristics'!H:H,MATCH($C670,'Policy Characteristics'!$C:$C,0)))</f>
        <v>0.01</v>
      </c>
      <c r="O670" s="293" t="str">
        <f>IF(ISBLANK(INDEX('Policy Characteristics'!I:I,MATCH($C670,'Policy Characteristics'!$C:$C,0))),"",INDEX('Policy Characteristics'!I:I,MATCH($C670,'Policy Characteristics'!$C:$C,0)))</f>
        <v>% of fuel shifted</v>
      </c>
      <c r="P670" s="293"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0" s="293" t="str">
        <f>IF(ISBLANK(INDEX('Policy Characteristics'!K:K,MATCH($C670,'Policy Characteristics'!$C:$C,0))),"",INDEX('Policy Characteristics'!K:K,MATCH($C670,'Policy Characteristics'!$C:$C,0)))</f>
        <v>industry-ag-main.html#fuel-switching</v>
      </c>
      <c r="R670" s="293" t="str">
        <f>IF(ISBLANK(INDEX('Policy Characteristics'!L:L,MATCH($C670,'Policy Characteristics'!$C:$C,0))),"",INDEX('Policy Characteristics'!L:L,MATCH($C670,'Policy Characteristics'!$C:$C,0)))</f>
        <v>industry-elec-and-hydrogen.html</v>
      </c>
    </row>
    <row r="671" spans="1:18" x14ac:dyDescent="0.25">
      <c r="A671" s="293" t="str">
        <f>IF(ISBLANK(INDEX('Policy Characteristics'!A:A,MATCH($C671,'Policy Characteristics'!$C:$C,0))),"",INDEX('Policy Characteristics'!A:A,MATCH($C671,'Policy Characteristics'!$C:$C,0)))</f>
        <v>Industry</v>
      </c>
      <c r="B671" s="294" t="str">
        <f>IF(ISBLANK(INDEX('Policy Characteristics'!B:B,MATCH($C671,'Policy Characteristics'!$C:$C,0))),"",INDEX('Policy Characteristics'!B:B,MATCH($C671,'Policy Characteristics'!$C:$C,0)))</f>
        <v>Electrification + Hydrogen (Med &amp; High Temp)</v>
      </c>
      <c r="C671" s="293" t="str">
        <f t="shared" si="35"/>
        <v>Fraction of Med and High Temp Industrial Heat Shifted to Other Fuels</v>
      </c>
      <c r="D671" s="299" t="s">
        <v>756</v>
      </c>
      <c r="E671" s="298" t="s">
        <v>778</v>
      </c>
      <c r="F671" t="s">
        <v>757</v>
      </c>
      <c r="G671" s="298" t="s">
        <v>779</v>
      </c>
      <c r="H671" s="20">
        <v>1412</v>
      </c>
      <c r="I671" s="295" t="s">
        <v>634</v>
      </c>
      <c r="J671" s="296" t="str">
        <f>IF(ISBLANK(INDEX('Policy Characteristics'!D:D,MATCH($C671,'Policy Characteristics'!$C:$C,0))),"",INDEX('Policy Characteristics'!D:D,MATCH($C671,'Policy Characteristics'!$C:$C,0)))</f>
        <v>Electrification + Hydrogen</v>
      </c>
      <c r="K671" s="293" t="str">
        <f>IF(ISBLANK(INDEX('Policy Characteristics'!E:E,MATCH($C671,'Policy Characteristics'!$C:$C,0))),"",INDEX('Policy Characteristics'!E:E,MATCH($C671,'Policy Characteristics'!$C:$C,0)))</f>
        <v>indst med and high temp fuel type shifting</v>
      </c>
      <c r="L671" s="237">
        <f>IF(ISBLANK(INDEX('Policy Characteristics'!F:F,MATCH($C671,'Policy Characteristics'!$C:$C,0))),"",INDEX('Policy Characteristics'!F:F,MATCH($C671,'Policy Characteristics'!$C:$C,0)))</f>
        <v>0</v>
      </c>
      <c r="M671" s="237">
        <f>IF(ISBLANK(INDEX('Policy Characteristics'!G:G,MATCH($C671,'Policy Characteristics'!$C:$C,0))),"",INDEX('Policy Characteristics'!G:G,MATCH($C671,'Policy Characteristics'!$C:$C,0)))</f>
        <v>1</v>
      </c>
      <c r="N671" s="237">
        <f>IF(ISBLANK(INDEX('Policy Characteristics'!H:H,MATCH($C671,'Policy Characteristics'!$C:$C,0))),"",INDEX('Policy Characteristics'!H:H,MATCH($C671,'Policy Characteristics'!$C:$C,0)))</f>
        <v>0.01</v>
      </c>
      <c r="O671" s="293" t="str">
        <f>IF(ISBLANK(INDEX('Policy Characteristics'!I:I,MATCH($C671,'Policy Characteristics'!$C:$C,0))),"",INDEX('Policy Characteristics'!I:I,MATCH($C671,'Policy Characteristics'!$C:$C,0)))</f>
        <v>% of fuel shifted</v>
      </c>
      <c r="P671" s="293"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1" s="293" t="str">
        <f>IF(ISBLANK(INDEX('Policy Characteristics'!K:K,MATCH($C671,'Policy Characteristics'!$C:$C,0))),"",INDEX('Policy Characteristics'!K:K,MATCH($C671,'Policy Characteristics'!$C:$C,0)))</f>
        <v>industry-ag-main.html#fuel-switching</v>
      </c>
      <c r="R671" s="293" t="str">
        <f>IF(ISBLANK(INDEX('Policy Characteristics'!L:L,MATCH($C671,'Policy Characteristics'!$C:$C,0))),"",INDEX('Policy Characteristics'!L:L,MATCH($C671,'Policy Characteristics'!$C:$C,0)))</f>
        <v>industry-elec-and-hydrogen.html</v>
      </c>
    </row>
    <row r="672" spans="1:18" x14ac:dyDescent="0.25">
      <c r="A672" s="293" t="str">
        <f>IF(ISBLANK(INDEX('Policy Characteristics'!A:A,MATCH($C672,'Policy Characteristics'!$C:$C,0))),"",INDEX('Policy Characteristics'!A:A,MATCH($C672,'Policy Characteristics'!$C:$C,0)))</f>
        <v>Industry</v>
      </c>
      <c r="B672" s="294" t="str">
        <f>IF(ISBLANK(INDEX('Policy Characteristics'!B:B,MATCH($C672,'Policy Characteristics'!$C:$C,0))),"",INDEX('Policy Characteristics'!B:B,MATCH($C672,'Policy Characteristics'!$C:$C,0)))</f>
        <v>Electrification + Hydrogen (Med &amp; High Temp)</v>
      </c>
      <c r="C672" s="293" t="str">
        <f t="shared" si="35"/>
        <v>Fraction of Med and High Temp Industrial Heat Shifted to Other Fuels</v>
      </c>
      <c r="D672" s="299" t="s">
        <v>756</v>
      </c>
      <c r="E672" s="298" t="s">
        <v>780</v>
      </c>
      <c r="F672" t="s">
        <v>757</v>
      </c>
      <c r="G672" s="298" t="s">
        <v>781</v>
      </c>
      <c r="H672" s="20">
        <v>1413</v>
      </c>
      <c r="I672" s="295" t="s">
        <v>634</v>
      </c>
      <c r="J672" s="296" t="str">
        <f>IF(ISBLANK(INDEX('Policy Characteristics'!D:D,MATCH($C672,'Policy Characteristics'!$C:$C,0))),"",INDEX('Policy Characteristics'!D:D,MATCH($C672,'Policy Characteristics'!$C:$C,0)))</f>
        <v>Electrification + Hydrogen</v>
      </c>
      <c r="K672" s="293" t="str">
        <f>IF(ISBLANK(INDEX('Policy Characteristics'!E:E,MATCH($C672,'Policy Characteristics'!$C:$C,0))),"",INDEX('Policy Characteristics'!E:E,MATCH($C672,'Policy Characteristics'!$C:$C,0)))</f>
        <v>indst med and high temp fuel type shifting</v>
      </c>
      <c r="L672" s="237">
        <f>IF(ISBLANK(INDEX('Policy Characteristics'!F:F,MATCH($C672,'Policy Characteristics'!$C:$C,0))),"",INDEX('Policy Characteristics'!F:F,MATCH($C672,'Policy Characteristics'!$C:$C,0)))</f>
        <v>0</v>
      </c>
      <c r="M672" s="237">
        <f>IF(ISBLANK(INDEX('Policy Characteristics'!G:G,MATCH($C672,'Policy Characteristics'!$C:$C,0))),"",INDEX('Policy Characteristics'!G:G,MATCH($C672,'Policy Characteristics'!$C:$C,0)))</f>
        <v>1</v>
      </c>
      <c r="N672" s="237">
        <f>IF(ISBLANK(INDEX('Policy Characteristics'!H:H,MATCH($C672,'Policy Characteristics'!$C:$C,0))),"",INDEX('Policy Characteristics'!H:H,MATCH($C672,'Policy Characteristics'!$C:$C,0)))</f>
        <v>0.01</v>
      </c>
      <c r="O672" s="293" t="str">
        <f>IF(ISBLANK(INDEX('Policy Characteristics'!I:I,MATCH($C672,'Policy Characteristics'!$C:$C,0))),"",INDEX('Policy Characteristics'!I:I,MATCH($C672,'Policy Characteristics'!$C:$C,0)))</f>
        <v>% of fuel shifted</v>
      </c>
      <c r="P672" s="293"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2" s="293" t="str">
        <f>IF(ISBLANK(INDEX('Policy Characteristics'!K:K,MATCH($C672,'Policy Characteristics'!$C:$C,0))),"",INDEX('Policy Characteristics'!K:K,MATCH($C672,'Policy Characteristics'!$C:$C,0)))</f>
        <v>industry-ag-main.html#fuel-switching</v>
      </c>
      <c r="R672" s="293" t="str">
        <f>IF(ISBLANK(INDEX('Policy Characteristics'!L:L,MATCH($C672,'Policy Characteristics'!$C:$C,0))),"",INDEX('Policy Characteristics'!L:L,MATCH($C672,'Policy Characteristics'!$C:$C,0)))</f>
        <v>industry-elec-and-hydrogen.html</v>
      </c>
    </row>
    <row r="673" spans="1:18" x14ac:dyDescent="0.25">
      <c r="A673" s="293" t="str">
        <f>IF(ISBLANK(INDEX('Policy Characteristics'!A:A,MATCH($C673,'Policy Characteristics'!$C:$C,0))),"",INDEX('Policy Characteristics'!A:A,MATCH($C673,'Policy Characteristics'!$C:$C,0)))</f>
        <v>Industry</v>
      </c>
      <c r="B673" s="294" t="str">
        <f>IF(ISBLANK(INDEX('Policy Characteristics'!B:B,MATCH($C673,'Policy Characteristics'!$C:$C,0))),"",INDEX('Policy Characteristics'!B:B,MATCH($C673,'Policy Characteristics'!$C:$C,0)))</f>
        <v>Electrification + Hydrogen (Med &amp; High Temp)</v>
      </c>
      <c r="C673" s="293" t="str">
        <f t="shared" si="35"/>
        <v>Fraction of Med and High Temp Industrial Heat Shifted to Other Fuels</v>
      </c>
      <c r="D673" s="299" t="s">
        <v>756</v>
      </c>
      <c r="E673" s="298" t="s">
        <v>782</v>
      </c>
      <c r="F673" t="s">
        <v>757</v>
      </c>
      <c r="G673" s="298" t="s">
        <v>783</v>
      </c>
      <c r="H673" s="20">
        <v>1414</v>
      </c>
      <c r="I673" s="295" t="s">
        <v>634</v>
      </c>
      <c r="J673" s="296" t="str">
        <f>IF(ISBLANK(INDEX('Policy Characteristics'!D:D,MATCH($C673,'Policy Characteristics'!$C:$C,0))),"",INDEX('Policy Characteristics'!D:D,MATCH($C673,'Policy Characteristics'!$C:$C,0)))</f>
        <v>Electrification + Hydrogen</v>
      </c>
      <c r="K673" s="293" t="str">
        <f>IF(ISBLANK(INDEX('Policy Characteristics'!E:E,MATCH($C673,'Policy Characteristics'!$C:$C,0))),"",INDEX('Policy Characteristics'!E:E,MATCH($C673,'Policy Characteristics'!$C:$C,0)))</f>
        <v>indst med and high temp fuel type shifting</v>
      </c>
      <c r="L673" s="237">
        <f>IF(ISBLANK(INDEX('Policy Characteristics'!F:F,MATCH($C673,'Policy Characteristics'!$C:$C,0))),"",INDEX('Policy Characteristics'!F:F,MATCH($C673,'Policy Characteristics'!$C:$C,0)))</f>
        <v>0</v>
      </c>
      <c r="M673" s="237">
        <f>IF(ISBLANK(INDEX('Policy Characteristics'!G:G,MATCH($C673,'Policy Characteristics'!$C:$C,0))),"",INDEX('Policy Characteristics'!G:G,MATCH($C673,'Policy Characteristics'!$C:$C,0)))</f>
        <v>1</v>
      </c>
      <c r="N673" s="237">
        <f>IF(ISBLANK(INDEX('Policy Characteristics'!H:H,MATCH($C673,'Policy Characteristics'!$C:$C,0))),"",INDEX('Policy Characteristics'!H:H,MATCH($C673,'Policy Characteristics'!$C:$C,0)))</f>
        <v>0.01</v>
      </c>
      <c r="O673" s="293" t="str">
        <f>IF(ISBLANK(INDEX('Policy Characteristics'!I:I,MATCH($C673,'Policy Characteristics'!$C:$C,0))),"",INDEX('Policy Characteristics'!I:I,MATCH($C673,'Policy Characteristics'!$C:$C,0)))</f>
        <v>% of fuel shifted</v>
      </c>
      <c r="P673" s="293"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3" s="293" t="str">
        <f>IF(ISBLANK(INDEX('Policy Characteristics'!K:K,MATCH($C673,'Policy Characteristics'!$C:$C,0))),"",INDEX('Policy Characteristics'!K:K,MATCH($C673,'Policy Characteristics'!$C:$C,0)))</f>
        <v>industry-ag-main.html#fuel-switching</v>
      </c>
      <c r="R673" s="293" t="str">
        <f>IF(ISBLANK(INDEX('Policy Characteristics'!L:L,MATCH($C673,'Policy Characteristics'!$C:$C,0))),"",INDEX('Policy Characteristics'!L:L,MATCH($C673,'Policy Characteristics'!$C:$C,0)))</f>
        <v>industry-elec-and-hydrogen.html</v>
      </c>
    </row>
    <row r="674" spans="1:18" x14ac:dyDescent="0.25">
      <c r="A674" s="293" t="str">
        <f>IF(ISBLANK(INDEX('Policy Characteristics'!A:A,MATCH($C674,'Policy Characteristics'!$C:$C,0))),"",INDEX('Policy Characteristics'!A:A,MATCH($C674,'Policy Characteristics'!$C:$C,0)))</f>
        <v>Industry</v>
      </c>
      <c r="B674" s="294" t="str">
        <f>IF(ISBLANK(INDEX('Policy Characteristics'!B:B,MATCH($C674,'Policy Characteristics'!$C:$C,0))),"",INDEX('Policy Characteristics'!B:B,MATCH($C674,'Policy Characteristics'!$C:$C,0)))</f>
        <v>Electrification + Hydrogen (Med &amp; High Temp)</v>
      </c>
      <c r="C674" s="293" t="str">
        <f t="shared" si="35"/>
        <v>Fraction of Med and High Temp Industrial Heat Shifted to Other Fuels</v>
      </c>
      <c r="D674" s="299" t="s">
        <v>756</v>
      </c>
      <c r="E674" s="298" t="s">
        <v>784</v>
      </c>
      <c r="F674" t="s">
        <v>757</v>
      </c>
      <c r="G674" s="298" t="s">
        <v>785</v>
      </c>
      <c r="H674" s="20">
        <v>1415</v>
      </c>
      <c r="I674" s="295" t="s">
        <v>634</v>
      </c>
      <c r="J674" s="296" t="str">
        <f>IF(ISBLANK(INDEX('Policy Characteristics'!D:D,MATCH($C674,'Policy Characteristics'!$C:$C,0))),"",INDEX('Policy Characteristics'!D:D,MATCH($C674,'Policy Characteristics'!$C:$C,0)))</f>
        <v>Electrification + Hydrogen</v>
      </c>
      <c r="K674" s="293" t="str">
        <f>IF(ISBLANK(INDEX('Policy Characteristics'!E:E,MATCH($C674,'Policy Characteristics'!$C:$C,0))),"",INDEX('Policy Characteristics'!E:E,MATCH($C674,'Policy Characteristics'!$C:$C,0)))</f>
        <v>indst med and high temp fuel type shifting</v>
      </c>
      <c r="L674" s="237">
        <f>IF(ISBLANK(INDEX('Policy Characteristics'!F:F,MATCH($C674,'Policy Characteristics'!$C:$C,0))),"",INDEX('Policy Characteristics'!F:F,MATCH($C674,'Policy Characteristics'!$C:$C,0)))</f>
        <v>0</v>
      </c>
      <c r="M674" s="237">
        <f>IF(ISBLANK(INDEX('Policy Characteristics'!G:G,MATCH($C674,'Policy Characteristics'!$C:$C,0))),"",INDEX('Policy Characteristics'!G:G,MATCH($C674,'Policy Characteristics'!$C:$C,0)))</f>
        <v>1</v>
      </c>
      <c r="N674" s="237">
        <f>IF(ISBLANK(INDEX('Policy Characteristics'!H:H,MATCH($C674,'Policy Characteristics'!$C:$C,0))),"",INDEX('Policy Characteristics'!H:H,MATCH($C674,'Policy Characteristics'!$C:$C,0)))</f>
        <v>0.01</v>
      </c>
      <c r="O674" s="293" t="str">
        <f>IF(ISBLANK(INDEX('Policy Characteristics'!I:I,MATCH($C674,'Policy Characteristics'!$C:$C,0))),"",INDEX('Policy Characteristics'!I:I,MATCH($C674,'Policy Characteristics'!$C:$C,0)))</f>
        <v>% of fuel shifted</v>
      </c>
      <c r="P674" s="293"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4" s="293" t="str">
        <f>IF(ISBLANK(INDEX('Policy Characteristics'!K:K,MATCH($C674,'Policy Characteristics'!$C:$C,0))),"",INDEX('Policy Characteristics'!K:K,MATCH($C674,'Policy Characteristics'!$C:$C,0)))</f>
        <v>industry-ag-main.html#fuel-switching</v>
      </c>
      <c r="R674" s="293" t="str">
        <f>IF(ISBLANK(INDEX('Policy Characteristics'!L:L,MATCH($C674,'Policy Characteristics'!$C:$C,0))),"",INDEX('Policy Characteristics'!L:L,MATCH($C674,'Policy Characteristics'!$C:$C,0)))</f>
        <v>industry-elec-and-hydrogen.html</v>
      </c>
    </row>
    <row r="675" spans="1:18" x14ac:dyDescent="0.25">
      <c r="A675" s="293" t="str">
        <f>IF(ISBLANK(INDEX('Policy Characteristics'!A:A,MATCH($C675,'Policy Characteristics'!$C:$C,0))),"",INDEX('Policy Characteristics'!A:A,MATCH($C675,'Policy Characteristics'!$C:$C,0)))</f>
        <v>Industry</v>
      </c>
      <c r="B675" s="294" t="str">
        <f>IF(ISBLANK(INDEX('Policy Characteristics'!B:B,MATCH($C675,'Policy Characteristics'!$C:$C,0))),"",INDEX('Policy Characteristics'!B:B,MATCH($C675,'Policy Characteristics'!$C:$C,0)))</f>
        <v>Electrification + Hydrogen (Med &amp; High Temp)</v>
      </c>
      <c r="C675" s="293" t="str">
        <f t="shared" si="35"/>
        <v>Fraction of Med and High Temp Industrial Heat Shifted to Other Fuels</v>
      </c>
      <c r="D675" s="299" t="s">
        <v>756</v>
      </c>
      <c r="E675" s="298" t="s">
        <v>786</v>
      </c>
      <c r="F675" t="s">
        <v>757</v>
      </c>
      <c r="G675" s="298" t="s">
        <v>787</v>
      </c>
      <c r="H675" s="20">
        <v>1416</v>
      </c>
      <c r="I675" s="295" t="s">
        <v>634</v>
      </c>
      <c r="J675" s="296" t="str">
        <f>IF(ISBLANK(INDEX('Policy Characteristics'!D:D,MATCH($C675,'Policy Characteristics'!$C:$C,0))),"",INDEX('Policy Characteristics'!D:D,MATCH($C675,'Policy Characteristics'!$C:$C,0)))</f>
        <v>Electrification + Hydrogen</v>
      </c>
      <c r="K675" s="293" t="str">
        <f>IF(ISBLANK(INDEX('Policy Characteristics'!E:E,MATCH($C675,'Policy Characteristics'!$C:$C,0))),"",INDEX('Policy Characteristics'!E:E,MATCH($C675,'Policy Characteristics'!$C:$C,0)))</f>
        <v>indst med and high temp fuel type shifting</v>
      </c>
      <c r="L675" s="237">
        <f>IF(ISBLANK(INDEX('Policy Characteristics'!F:F,MATCH($C675,'Policy Characteristics'!$C:$C,0))),"",INDEX('Policy Characteristics'!F:F,MATCH($C675,'Policy Characteristics'!$C:$C,0)))</f>
        <v>0</v>
      </c>
      <c r="M675" s="237">
        <f>IF(ISBLANK(INDEX('Policy Characteristics'!G:G,MATCH($C675,'Policy Characteristics'!$C:$C,0))),"",INDEX('Policy Characteristics'!G:G,MATCH($C675,'Policy Characteristics'!$C:$C,0)))</f>
        <v>1</v>
      </c>
      <c r="N675" s="237">
        <f>IF(ISBLANK(INDEX('Policy Characteristics'!H:H,MATCH($C675,'Policy Characteristics'!$C:$C,0))),"",INDEX('Policy Characteristics'!H:H,MATCH($C675,'Policy Characteristics'!$C:$C,0)))</f>
        <v>0.01</v>
      </c>
      <c r="O675" s="293" t="str">
        <f>IF(ISBLANK(INDEX('Policy Characteristics'!I:I,MATCH($C675,'Policy Characteristics'!$C:$C,0))),"",INDEX('Policy Characteristics'!I:I,MATCH($C675,'Policy Characteristics'!$C:$C,0)))</f>
        <v>% of fuel shifted</v>
      </c>
      <c r="P675" s="293"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5" s="293" t="str">
        <f>IF(ISBLANK(INDEX('Policy Characteristics'!K:K,MATCH($C675,'Policy Characteristics'!$C:$C,0))),"",INDEX('Policy Characteristics'!K:K,MATCH($C675,'Policy Characteristics'!$C:$C,0)))</f>
        <v>industry-ag-main.html#fuel-switching</v>
      </c>
      <c r="R675" s="293" t="str">
        <f>IF(ISBLANK(INDEX('Policy Characteristics'!L:L,MATCH($C675,'Policy Characteristics'!$C:$C,0))),"",INDEX('Policy Characteristics'!L:L,MATCH($C675,'Policy Characteristics'!$C:$C,0)))</f>
        <v>industry-elec-and-hydrogen.html</v>
      </c>
    </row>
    <row r="676" spans="1:18" x14ac:dyDescent="0.25">
      <c r="A676" s="293" t="str">
        <f>IF(ISBLANK(INDEX('Policy Characteristics'!A:A,MATCH($C676,'Policy Characteristics'!$C:$C,0))),"",INDEX('Policy Characteristics'!A:A,MATCH($C676,'Policy Characteristics'!$C:$C,0)))</f>
        <v>Industry</v>
      </c>
      <c r="B676" s="294" t="str">
        <f>IF(ISBLANK(INDEX('Policy Characteristics'!B:B,MATCH($C676,'Policy Characteristics'!$C:$C,0))),"",INDEX('Policy Characteristics'!B:B,MATCH($C676,'Policy Characteristics'!$C:$C,0)))</f>
        <v>Electrification + Hydrogen (Med &amp; High Temp)</v>
      </c>
      <c r="C676" s="293" t="str">
        <f t="shared" ref="C676:C716" si="36">C$467</f>
        <v>Fraction of Med and High Temp Industrial Heat Shifted to Other Fuels</v>
      </c>
      <c r="D676" s="299" t="s">
        <v>756</v>
      </c>
      <c r="E676" s="298" t="s">
        <v>788</v>
      </c>
      <c r="F676" t="s">
        <v>757</v>
      </c>
      <c r="G676" s="298" t="s">
        <v>789</v>
      </c>
      <c r="H676" s="20">
        <v>1417</v>
      </c>
      <c r="I676" s="295" t="s">
        <v>624</v>
      </c>
      <c r="J676" s="296" t="str">
        <f>IF(ISBLANK(INDEX('Policy Characteristics'!D:D,MATCH($C676,'Policy Characteristics'!$C:$C,0))),"",INDEX('Policy Characteristics'!D:D,MATCH($C676,'Policy Characteristics'!$C:$C,0)))</f>
        <v>Electrification + Hydrogen</v>
      </c>
      <c r="K676" s="293" t="str">
        <f>IF(ISBLANK(INDEX('Policy Characteristics'!E:E,MATCH($C676,'Policy Characteristics'!$C:$C,0))),"",INDEX('Policy Characteristics'!E:E,MATCH($C676,'Policy Characteristics'!$C:$C,0)))</f>
        <v>indst med and high temp fuel type shifting</v>
      </c>
      <c r="L676" s="237">
        <f>IF(ISBLANK(INDEX('Policy Characteristics'!F:F,MATCH($C676,'Policy Characteristics'!$C:$C,0))),"",INDEX('Policy Characteristics'!F:F,MATCH($C676,'Policy Characteristics'!$C:$C,0)))</f>
        <v>0</v>
      </c>
      <c r="M676" s="237">
        <f>IF(ISBLANK(INDEX('Policy Characteristics'!G:G,MATCH($C676,'Policy Characteristics'!$C:$C,0))),"",INDEX('Policy Characteristics'!G:G,MATCH($C676,'Policy Characteristics'!$C:$C,0)))</f>
        <v>1</v>
      </c>
      <c r="N676" s="237">
        <f>IF(ISBLANK(INDEX('Policy Characteristics'!H:H,MATCH($C676,'Policy Characteristics'!$C:$C,0))),"",INDEX('Policy Characteristics'!H:H,MATCH($C676,'Policy Characteristics'!$C:$C,0)))</f>
        <v>0.01</v>
      </c>
      <c r="O676" s="293" t="str">
        <f>IF(ISBLANK(INDEX('Policy Characteristics'!I:I,MATCH($C676,'Policy Characteristics'!$C:$C,0))),"",INDEX('Policy Characteristics'!I:I,MATCH($C676,'Policy Characteristics'!$C:$C,0)))</f>
        <v>% of fuel shifted</v>
      </c>
      <c r="P676" s="293"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6" s="293" t="str">
        <f>IF(ISBLANK(INDEX('Policy Characteristics'!K:K,MATCH($C676,'Policy Characteristics'!$C:$C,0))),"",INDEX('Policy Characteristics'!K:K,MATCH($C676,'Policy Characteristics'!$C:$C,0)))</f>
        <v>industry-ag-main.html#fuel-switching</v>
      </c>
      <c r="R676" s="293" t="str">
        <f>IF(ISBLANK(INDEX('Policy Characteristics'!L:L,MATCH($C676,'Policy Characteristics'!$C:$C,0))),"",INDEX('Policy Characteristics'!L:L,MATCH($C676,'Policy Characteristics'!$C:$C,0)))</f>
        <v>industry-elec-and-hydrogen.html</v>
      </c>
    </row>
    <row r="677" spans="1:18" x14ac:dyDescent="0.25">
      <c r="A677" s="293" t="str">
        <f>IF(ISBLANK(INDEX('Policy Characteristics'!A:A,MATCH($C677,'Policy Characteristics'!$C:$C,0))),"",INDEX('Policy Characteristics'!A:A,MATCH($C677,'Policy Characteristics'!$C:$C,0)))</f>
        <v>Industry</v>
      </c>
      <c r="B677" s="294" t="str">
        <f>IF(ISBLANK(INDEX('Policy Characteristics'!B:B,MATCH($C677,'Policy Characteristics'!$C:$C,0))),"",INDEX('Policy Characteristics'!B:B,MATCH($C677,'Policy Characteristics'!$C:$C,0)))</f>
        <v>Electrification + Hydrogen (Med &amp; High Temp)</v>
      </c>
      <c r="C677" s="293" t="str">
        <f t="shared" si="36"/>
        <v>Fraction of Med and High Temp Industrial Heat Shifted to Other Fuels</v>
      </c>
      <c r="D677" s="299" t="s">
        <v>758</v>
      </c>
      <c r="E677" s="298" t="s">
        <v>770</v>
      </c>
      <c r="F677" t="s">
        <v>759</v>
      </c>
      <c r="G677" s="298" t="s">
        <v>771</v>
      </c>
      <c r="H677" s="20">
        <v>1418</v>
      </c>
      <c r="I677" s="295" t="s">
        <v>624</v>
      </c>
      <c r="J677" s="296" t="str">
        <f>IF(ISBLANK(INDEX('Policy Characteristics'!D:D,MATCH($C677,'Policy Characteristics'!$C:$C,0))),"",INDEX('Policy Characteristics'!D:D,MATCH($C677,'Policy Characteristics'!$C:$C,0)))</f>
        <v>Electrification + Hydrogen</v>
      </c>
      <c r="K677" s="293" t="str">
        <f>IF(ISBLANK(INDEX('Policy Characteristics'!E:E,MATCH($C677,'Policy Characteristics'!$C:$C,0))),"",INDEX('Policy Characteristics'!E:E,MATCH($C677,'Policy Characteristics'!$C:$C,0)))</f>
        <v>indst med and high temp fuel type shifting</v>
      </c>
      <c r="L677" s="237">
        <f>IF(ISBLANK(INDEX('Policy Characteristics'!F:F,MATCH($C677,'Policy Characteristics'!$C:$C,0))),"",INDEX('Policy Characteristics'!F:F,MATCH($C677,'Policy Characteristics'!$C:$C,0)))</f>
        <v>0</v>
      </c>
      <c r="M677" s="237">
        <f>IF(ISBLANK(INDEX('Policy Characteristics'!G:G,MATCH($C677,'Policy Characteristics'!$C:$C,0))),"",INDEX('Policy Characteristics'!G:G,MATCH($C677,'Policy Characteristics'!$C:$C,0)))</f>
        <v>1</v>
      </c>
      <c r="N677" s="237">
        <f>IF(ISBLANK(INDEX('Policy Characteristics'!H:H,MATCH($C677,'Policy Characteristics'!$C:$C,0))),"",INDEX('Policy Characteristics'!H:H,MATCH($C677,'Policy Characteristics'!$C:$C,0)))</f>
        <v>0.01</v>
      </c>
      <c r="O677" s="293" t="str">
        <f>IF(ISBLANK(INDEX('Policy Characteristics'!I:I,MATCH($C677,'Policy Characteristics'!$C:$C,0))),"",INDEX('Policy Characteristics'!I:I,MATCH($C677,'Policy Characteristics'!$C:$C,0)))</f>
        <v>% of fuel shifted</v>
      </c>
      <c r="P677" s="293"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7" s="293" t="str">
        <f>IF(ISBLANK(INDEX('Policy Characteristics'!K:K,MATCH($C677,'Policy Characteristics'!$C:$C,0))),"",INDEX('Policy Characteristics'!K:K,MATCH($C677,'Policy Characteristics'!$C:$C,0)))</f>
        <v>industry-ag-main.html#fuel-switching</v>
      </c>
      <c r="R677" s="293" t="str">
        <f>IF(ISBLANK(INDEX('Policy Characteristics'!L:L,MATCH($C677,'Policy Characteristics'!$C:$C,0))),"",INDEX('Policy Characteristics'!L:L,MATCH($C677,'Policy Characteristics'!$C:$C,0)))</f>
        <v>industry-elec-and-hydrogen.html</v>
      </c>
    </row>
    <row r="678" spans="1:18" x14ac:dyDescent="0.25">
      <c r="A678" s="293" t="str">
        <f>IF(ISBLANK(INDEX('Policy Characteristics'!A:A,MATCH($C678,'Policy Characteristics'!$C:$C,0))),"",INDEX('Policy Characteristics'!A:A,MATCH($C678,'Policy Characteristics'!$C:$C,0)))</f>
        <v>Industry</v>
      </c>
      <c r="B678" s="294" t="str">
        <f>IF(ISBLANK(INDEX('Policy Characteristics'!B:B,MATCH($C678,'Policy Characteristics'!$C:$C,0))),"",INDEX('Policy Characteristics'!B:B,MATCH($C678,'Policy Characteristics'!$C:$C,0)))</f>
        <v>Electrification + Hydrogen (Med &amp; High Temp)</v>
      </c>
      <c r="C678" s="293" t="str">
        <f t="shared" si="36"/>
        <v>Fraction of Med and High Temp Industrial Heat Shifted to Other Fuels</v>
      </c>
      <c r="D678" s="299" t="s">
        <v>758</v>
      </c>
      <c r="E678" s="298" t="s">
        <v>772</v>
      </c>
      <c r="F678" t="s">
        <v>759</v>
      </c>
      <c r="G678" s="298" t="s">
        <v>773</v>
      </c>
      <c r="H678" s="20">
        <v>1419</v>
      </c>
      <c r="I678" s="295" t="s">
        <v>634</v>
      </c>
      <c r="J678" s="296" t="str">
        <f>IF(ISBLANK(INDEX('Policy Characteristics'!D:D,MATCH($C678,'Policy Characteristics'!$C:$C,0))),"",INDEX('Policy Characteristics'!D:D,MATCH($C678,'Policy Characteristics'!$C:$C,0)))</f>
        <v>Electrification + Hydrogen</v>
      </c>
      <c r="K678" s="293" t="str">
        <f>IF(ISBLANK(INDEX('Policy Characteristics'!E:E,MATCH($C678,'Policy Characteristics'!$C:$C,0))),"",INDEX('Policy Characteristics'!E:E,MATCH($C678,'Policy Characteristics'!$C:$C,0)))</f>
        <v>indst med and high temp fuel type shifting</v>
      </c>
      <c r="L678" s="237">
        <f>IF(ISBLANK(INDEX('Policy Characteristics'!F:F,MATCH($C678,'Policy Characteristics'!$C:$C,0))),"",INDEX('Policy Characteristics'!F:F,MATCH($C678,'Policy Characteristics'!$C:$C,0)))</f>
        <v>0</v>
      </c>
      <c r="M678" s="237">
        <f>IF(ISBLANK(INDEX('Policy Characteristics'!G:G,MATCH($C678,'Policy Characteristics'!$C:$C,0))),"",INDEX('Policy Characteristics'!G:G,MATCH($C678,'Policy Characteristics'!$C:$C,0)))</f>
        <v>1</v>
      </c>
      <c r="N678" s="237">
        <f>IF(ISBLANK(INDEX('Policy Characteristics'!H:H,MATCH($C678,'Policy Characteristics'!$C:$C,0))),"",INDEX('Policy Characteristics'!H:H,MATCH($C678,'Policy Characteristics'!$C:$C,0)))</f>
        <v>0.01</v>
      </c>
      <c r="O678" s="293" t="str">
        <f>IF(ISBLANK(INDEX('Policy Characteristics'!I:I,MATCH($C678,'Policy Characteristics'!$C:$C,0))),"",INDEX('Policy Characteristics'!I:I,MATCH($C678,'Policy Characteristics'!$C:$C,0)))</f>
        <v>% of fuel shifted</v>
      </c>
      <c r="P678" s="293"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8" s="293" t="str">
        <f>IF(ISBLANK(INDEX('Policy Characteristics'!K:K,MATCH($C678,'Policy Characteristics'!$C:$C,0))),"",INDEX('Policy Characteristics'!K:K,MATCH($C678,'Policy Characteristics'!$C:$C,0)))</f>
        <v>industry-ag-main.html#fuel-switching</v>
      </c>
      <c r="R678" s="293" t="str">
        <f>IF(ISBLANK(INDEX('Policy Characteristics'!L:L,MATCH($C678,'Policy Characteristics'!$C:$C,0))),"",INDEX('Policy Characteristics'!L:L,MATCH($C678,'Policy Characteristics'!$C:$C,0)))</f>
        <v>industry-elec-and-hydrogen.html</v>
      </c>
    </row>
    <row r="679" spans="1:18" x14ac:dyDescent="0.25">
      <c r="A679" s="293" t="str">
        <f>IF(ISBLANK(INDEX('Policy Characteristics'!A:A,MATCH($C679,'Policy Characteristics'!$C:$C,0))),"",INDEX('Policy Characteristics'!A:A,MATCH($C679,'Policy Characteristics'!$C:$C,0)))</f>
        <v>Industry</v>
      </c>
      <c r="B679" s="294" t="str">
        <f>IF(ISBLANK(INDEX('Policy Characteristics'!B:B,MATCH($C679,'Policy Characteristics'!$C:$C,0))),"",INDEX('Policy Characteristics'!B:B,MATCH($C679,'Policy Characteristics'!$C:$C,0)))</f>
        <v>Electrification + Hydrogen (Med &amp; High Temp)</v>
      </c>
      <c r="C679" s="293" t="str">
        <f t="shared" si="36"/>
        <v>Fraction of Med and High Temp Industrial Heat Shifted to Other Fuels</v>
      </c>
      <c r="D679" s="299" t="s">
        <v>758</v>
      </c>
      <c r="E679" s="298" t="s">
        <v>774</v>
      </c>
      <c r="F679" t="s">
        <v>759</v>
      </c>
      <c r="G679" s="298" t="s">
        <v>775</v>
      </c>
      <c r="H679" s="20">
        <v>1420</v>
      </c>
      <c r="I679" s="295" t="s">
        <v>634</v>
      </c>
      <c r="J679" s="296" t="str">
        <f>IF(ISBLANK(INDEX('Policy Characteristics'!D:D,MATCH($C679,'Policy Characteristics'!$C:$C,0))),"",INDEX('Policy Characteristics'!D:D,MATCH($C679,'Policy Characteristics'!$C:$C,0)))</f>
        <v>Electrification + Hydrogen</v>
      </c>
      <c r="K679" s="293" t="str">
        <f>IF(ISBLANK(INDEX('Policy Characteristics'!E:E,MATCH($C679,'Policy Characteristics'!$C:$C,0))),"",INDEX('Policy Characteristics'!E:E,MATCH($C679,'Policy Characteristics'!$C:$C,0)))</f>
        <v>indst med and high temp fuel type shifting</v>
      </c>
      <c r="L679" s="237">
        <f>IF(ISBLANK(INDEX('Policy Characteristics'!F:F,MATCH($C679,'Policy Characteristics'!$C:$C,0))),"",INDEX('Policy Characteristics'!F:F,MATCH($C679,'Policy Characteristics'!$C:$C,0)))</f>
        <v>0</v>
      </c>
      <c r="M679" s="237">
        <f>IF(ISBLANK(INDEX('Policy Characteristics'!G:G,MATCH($C679,'Policy Characteristics'!$C:$C,0))),"",INDEX('Policy Characteristics'!G:G,MATCH($C679,'Policy Characteristics'!$C:$C,0)))</f>
        <v>1</v>
      </c>
      <c r="N679" s="237">
        <f>IF(ISBLANK(INDEX('Policy Characteristics'!H:H,MATCH($C679,'Policy Characteristics'!$C:$C,0))),"",INDEX('Policy Characteristics'!H:H,MATCH($C679,'Policy Characteristics'!$C:$C,0)))</f>
        <v>0.01</v>
      </c>
      <c r="O679" s="293" t="str">
        <f>IF(ISBLANK(INDEX('Policy Characteristics'!I:I,MATCH($C679,'Policy Characteristics'!$C:$C,0))),"",INDEX('Policy Characteristics'!I:I,MATCH($C679,'Policy Characteristics'!$C:$C,0)))</f>
        <v>% of fuel shifted</v>
      </c>
      <c r="P679" s="293"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79" s="293" t="str">
        <f>IF(ISBLANK(INDEX('Policy Characteristics'!K:K,MATCH($C679,'Policy Characteristics'!$C:$C,0))),"",INDEX('Policy Characteristics'!K:K,MATCH($C679,'Policy Characteristics'!$C:$C,0)))</f>
        <v>industry-ag-main.html#fuel-switching</v>
      </c>
      <c r="R679" s="293" t="str">
        <f>IF(ISBLANK(INDEX('Policy Characteristics'!L:L,MATCH($C679,'Policy Characteristics'!$C:$C,0))),"",INDEX('Policy Characteristics'!L:L,MATCH($C679,'Policy Characteristics'!$C:$C,0)))</f>
        <v>industry-elec-and-hydrogen.html</v>
      </c>
    </row>
    <row r="680" spans="1:18" x14ac:dyDescent="0.25">
      <c r="A680" s="293" t="str">
        <f>IF(ISBLANK(INDEX('Policy Characteristics'!A:A,MATCH($C680,'Policy Characteristics'!$C:$C,0))),"",INDEX('Policy Characteristics'!A:A,MATCH($C680,'Policy Characteristics'!$C:$C,0)))</f>
        <v>Industry</v>
      </c>
      <c r="B680" s="294" t="str">
        <f>IF(ISBLANK(INDEX('Policy Characteristics'!B:B,MATCH($C680,'Policy Characteristics'!$C:$C,0))),"",INDEX('Policy Characteristics'!B:B,MATCH($C680,'Policy Characteristics'!$C:$C,0)))</f>
        <v>Electrification + Hydrogen (Med &amp; High Temp)</v>
      </c>
      <c r="C680" s="293" t="str">
        <f t="shared" si="36"/>
        <v>Fraction of Med and High Temp Industrial Heat Shifted to Other Fuels</v>
      </c>
      <c r="D680" s="299" t="s">
        <v>758</v>
      </c>
      <c r="E680" s="298" t="s">
        <v>776</v>
      </c>
      <c r="F680" t="s">
        <v>759</v>
      </c>
      <c r="G680" s="298" t="s">
        <v>777</v>
      </c>
      <c r="H680" s="20">
        <v>1421</v>
      </c>
      <c r="I680" s="295" t="s">
        <v>634</v>
      </c>
      <c r="J680" s="296" t="str">
        <f>IF(ISBLANK(INDEX('Policy Characteristics'!D:D,MATCH($C680,'Policy Characteristics'!$C:$C,0))),"",INDEX('Policy Characteristics'!D:D,MATCH($C680,'Policy Characteristics'!$C:$C,0)))</f>
        <v>Electrification + Hydrogen</v>
      </c>
      <c r="K680" s="293" t="str">
        <f>IF(ISBLANK(INDEX('Policy Characteristics'!E:E,MATCH($C680,'Policy Characteristics'!$C:$C,0))),"",INDEX('Policy Characteristics'!E:E,MATCH($C680,'Policy Characteristics'!$C:$C,0)))</f>
        <v>indst med and high temp fuel type shifting</v>
      </c>
      <c r="L680" s="237">
        <f>IF(ISBLANK(INDEX('Policy Characteristics'!F:F,MATCH($C680,'Policy Characteristics'!$C:$C,0))),"",INDEX('Policy Characteristics'!F:F,MATCH($C680,'Policy Characteristics'!$C:$C,0)))</f>
        <v>0</v>
      </c>
      <c r="M680" s="237">
        <f>IF(ISBLANK(INDEX('Policy Characteristics'!G:G,MATCH($C680,'Policy Characteristics'!$C:$C,0))),"",INDEX('Policy Characteristics'!G:G,MATCH($C680,'Policy Characteristics'!$C:$C,0)))</f>
        <v>1</v>
      </c>
      <c r="N680" s="237">
        <f>IF(ISBLANK(INDEX('Policy Characteristics'!H:H,MATCH($C680,'Policy Characteristics'!$C:$C,0))),"",INDEX('Policy Characteristics'!H:H,MATCH($C680,'Policy Characteristics'!$C:$C,0)))</f>
        <v>0.01</v>
      </c>
      <c r="O680" s="293" t="str">
        <f>IF(ISBLANK(INDEX('Policy Characteristics'!I:I,MATCH($C680,'Policy Characteristics'!$C:$C,0))),"",INDEX('Policy Characteristics'!I:I,MATCH($C680,'Policy Characteristics'!$C:$C,0)))</f>
        <v>% of fuel shifted</v>
      </c>
      <c r="P680" s="293"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0" s="293" t="str">
        <f>IF(ISBLANK(INDEX('Policy Characteristics'!K:K,MATCH($C680,'Policy Characteristics'!$C:$C,0))),"",INDEX('Policy Characteristics'!K:K,MATCH($C680,'Policy Characteristics'!$C:$C,0)))</f>
        <v>industry-ag-main.html#fuel-switching</v>
      </c>
      <c r="R680" s="293" t="str">
        <f>IF(ISBLANK(INDEX('Policy Characteristics'!L:L,MATCH($C680,'Policy Characteristics'!$C:$C,0))),"",INDEX('Policy Characteristics'!L:L,MATCH($C680,'Policy Characteristics'!$C:$C,0)))</f>
        <v>industry-elec-and-hydrogen.html</v>
      </c>
    </row>
    <row r="681" spans="1:18" x14ac:dyDescent="0.25">
      <c r="A681" s="293" t="str">
        <f>IF(ISBLANK(INDEX('Policy Characteristics'!A:A,MATCH($C681,'Policy Characteristics'!$C:$C,0))),"",INDEX('Policy Characteristics'!A:A,MATCH($C681,'Policy Characteristics'!$C:$C,0)))</f>
        <v>Industry</v>
      </c>
      <c r="B681" s="294" t="str">
        <f>IF(ISBLANK(INDEX('Policy Characteristics'!B:B,MATCH($C681,'Policy Characteristics'!$C:$C,0))),"",INDEX('Policy Characteristics'!B:B,MATCH($C681,'Policy Characteristics'!$C:$C,0)))</f>
        <v>Electrification + Hydrogen (Med &amp; High Temp)</v>
      </c>
      <c r="C681" s="293" t="str">
        <f t="shared" si="36"/>
        <v>Fraction of Med and High Temp Industrial Heat Shifted to Other Fuels</v>
      </c>
      <c r="D681" s="299" t="s">
        <v>758</v>
      </c>
      <c r="E681" s="298" t="s">
        <v>778</v>
      </c>
      <c r="F681" t="s">
        <v>759</v>
      </c>
      <c r="G681" s="298" t="s">
        <v>779</v>
      </c>
      <c r="H681" s="20">
        <v>1422</v>
      </c>
      <c r="I681" s="295" t="s">
        <v>634</v>
      </c>
      <c r="J681" s="296" t="str">
        <f>IF(ISBLANK(INDEX('Policy Characteristics'!D:D,MATCH($C681,'Policy Characteristics'!$C:$C,0))),"",INDEX('Policy Characteristics'!D:D,MATCH($C681,'Policy Characteristics'!$C:$C,0)))</f>
        <v>Electrification + Hydrogen</v>
      </c>
      <c r="K681" s="293" t="str">
        <f>IF(ISBLANK(INDEX('Policy Characteristics'!E:E,MATCH($C681,'Policy Characteristics'!$C:$C,0))),"",INDEX('Policy Characteristics'!E:E,MATCH($C681,'Policy Characteristics'!$C:$C,0)))</f>
        <v>indst med and high temp fuel type shifting</v>
      </c>
      <c r="L681" s="237">
        <f>IF(ISBLANK(INDEX('Policy Characteristics'!F:F,MATCH($C681,'Policy Characteristics'!$C:$C,0))),"",INDEX('Policy Characteristics'!F:F,MATCH($C681,'Policy Characteristics'!$C:$C,0)))</f>
        <v>0</v>
      </c>
      <c r="M681" s="237">
        <f>IF(ISBLANK(INDEX('Policy Characteristics'!G:G,MATCH($C681,'Policy Characteristics'!$C:$C,0))),"",INDEX('Policy Characteristics'!G:G,MATCH($C681,'Policy Characteristics'!$C:$C,0)))</f>
        <v>1</v>
      </c>
      <c r="N681" s="237">
        <f>IF(ISBLANK(INDEX('Policy Characteristics'!H:H,MATCH($C681,'Policy Characteristics'!$C:$C,0))),"",INDEX('Policy Characteristics'!H:H,MATCH($C681,'Policy Characteristics'!$C:$C,0)))</f>
        <v>0.01</v>
      </c>
      <c r="O681" s="293" t="str">
        <f>IF(ISBLANK(INDEX('Policy Characteristics'!I:I,MATCH($C681,'Policy Characteristics'!$C:$C,0))),"",INDEX('Policy Characteristics'!I:I,MATCH($C681,'Policy Characteristics'!$C:$C,0)))</f>
        <v>% of fuel shifted</v>
      </c>
      <c r="P681" s="293"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1" s="293" t="str">
        <f>IF(ISBLANK(INDEX('Policy Characteristics'!K:K,MATCH($C681,'Policy Characteristics'!$C:$C,0))),"",INDEX('Policy Characteristics'!K:K,MATCH($C681,'Policy Characteristics'!$C:$C,0)))</f>
        <v>industry-ag-main.html#fuel-switching</v>
      </c>
      <c r="R681" s="293" t="str">
        <f>IF(ISBLANK(INDEX('Policy Characteristics'!L:L,MATCH($C681,'Policy Characteristics'!$C:$C,0))),"",INDEX('Policy Characteristics'!L:L,MATCH($C681,'Policy Characteristics'!$C:$C,0)))</f>
        <v>industry-elec-and-hydrogen.html</v>
      </c>
    </row>
    <row r="682" spans="1:18" x14ac:dyDescent="0.25">
      <c r="A682" s="293" t="str">
        <f>IF(ISBLANK(INDEX('Policy Characteristics'!A:A,MATCH($C682,'Policy Characteristics'!$C:$C,0))),"",INDEX('Policy Characteristics'!A:A,MATCH($C682,'Policy Characteristics'!$C:$C,0)))</f>
        <v>Industry</v>
      </c>
      <c r="B682" s="294" t="str">
        <f>IF(ISBLANK(INDEX('Policy Characteristics'!B:B,MATCH($C682,'Policy Characteristics'!$C:$C,0))),"",INDEX('Policy Characteristics'!B:B,MATCH($C682,'Policy Characteristics'!$C:$C,0)))</f>
        <v>Electrification + Hydrogen (Med &amp; High Temp)</v>
      </c>
      <c r="C682" s="293" t="str">
        <f t="shared" si="36"/>
        <v>Fraction of Med and High Temp Industrial Heat Shifted to Other Fuels</v>
      </c>
      <c r="D682" s="299" t="s">
        <v>758</v>
      </c>
      <c r="E682" s="298" t="s">
        <v>780</v>
      </c>
      <c r="F682" t="s">
        <v>759</v>
      </c>
      <c r="G682" s="298" t="s">
        <v>781</v>
      </c>
      <c r="H682" s="20">
        <v>1423</v>
      </c>
      <c r="I682" s="295" t="s">
        <v>634</v>
      </c>
      <c r="J682" s="296" t="str">
        <f>IF(ISBLANK(INDEX('Policy Characteristics'!D:D,MATCH($C682,'Policy Characteristics'!$C:$C,0))),"",INDEX('Policy Characteristics'!D:D,MATCH($C682,'Policy Characteristics'!$C:$C,0)))</f>
        <v>Electrification + Hydrogen</v>
      </c>
      <c r="K682" s="293" t="str">
        <f>IF(ISBLANK(INDEX('Policy Characteristics'!E:E,MATCH($C682,'Policy Characteristics'!$C:$C,0))),"",INDEX('Policy Characteristics'!E:E,MATCH($C682,'Policy Characteristics'!$C:$C,0)))</f>
        <v>indst med and high temp fuel type shifting</v>
      </c>
      <c r="L682" s="237">
        <f>IF(ISBLANK(INDEX('Policy Characteristics'!F:F,MATCH($C682,'Policy Characteristics'!$C:$C,0))),"",INDEX('Policy Characteristics'!F:F,MATCH($C682,'Policy Characteristics'!$C:$C,0)))</f>
        <v>0</v>
      </c>
      <c r="M682" s="237">
        <f>IF(ISBLANK(INDEX('Policy Characteristics'!G:G,MATCH($C682,'Policy Characteristics'!$C:$C,0))),"",INDEX('Policy Characteristics'!G:G,MATCH($C682,'Policy Characteristics'!$C:$C,0)))</f>
        <v>1</v>
      </c>
      <c r="N682" s="237">
        <f>IF(ISBLANK(INDEX('Policy Characteristics'!H:H,MATCH($C682,'Policy Characteristics'!$C:$C,0))),"",INDEX('Policy Characteristics'!H:H,MATCH($C682,'Policy Characteristics'!$C:$C,0)))</f>
        <v>0.01</v>
      </c>
      <c r="O682" s="293" t="str">
        <f>IF(ISBLANK(INDEX('Policy Characteristics'!I:I,MATCH($C682,'Policy Characteristics'!$C:$C,0))),"",INDEX('Policy Characteristics'!I:I,MATCH($C682,'Policy Characteristics'!$C:$C,0)))</f>
        <v>% of fuel shifted</v>
      </c>
      <c r="P682" s="293"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2" s="293" t="str">
        <f>IF(ISBLANK(INDEX('Policy Characteristics'!K:K,MATCH($C682,'Policy Characteristics'!$C:$C,0))),"",INDEX('Policy Characteristics'!K:K,MATCH($C682,'Policy Characteristics'!$C:$C,0)))</f>
        <v>industry-ag-main.html#fuel-switching</v>
      </c>
      <c r="R682" s="293" t="str">
        <f>IF(ISBLANK(INDEX('Policy Characteristics'!L:L,MATCH($C682,'Policy Characteristics'!$C:$C,0))),"",INDEX('Policy Characteristics'!L:L,MATCH($C682,'Policy Characteristics'!$C:$C,0)))</f>
        <v>industry-elec-and-hydrogen.html</v>
      </c>
    </row>
    <row r="683" spans="1:18" x14ac:dyDescent="0.25">
      <c r="A683" s="293" t="str">
        <f>IF(ISBLANK(INDEX('Policy Characteristics'!A:A,MATCH($C683,'Policy Characteristics'!$C:$C,0))),"",INDEX('Policy Characteristics'!A:A,MATCH($C683,'Policy Characteristics'!$C:$C,0)))</f>
        <v>Industry</v>
      </c>
      <c r="B683" s="294" t="str">
        <f>IF(ISBLANK(INDEX('Policy Characteristics'!B:B,MATCH($C683,'Policy Characteristics'!$C:$C,0))),"",INDEX('Policy Characteristics'!B:B,MATCH($C683,'Policy Characteristics'!$C:$C,0)))</f>
        <v>Electrification + Hydrogen (Med &amp; High Temp)</v>
      </c>
      <c r="C683" s="293" t="str">
        <f t="shared" si="36"/>
        <v>Fraction of Med and High Temp Industrial Heat Shifted to Other Fuels</v>
      </c>
      <c r="D683" s="299" t="s">
        <v>758</v>
      </c>
      <c r="E683" s="298" t="s">
        <v>782</v>
      </c>
      <c r="F683" t="s">
        <v>759</v>
      </c>
      <c r="G683" s="298" t="s">
        <v>783</v>
      </c>
      <c r="H683" s="20">
        <v>1424</v>
      </c>
      <c r="I683" s="295" t="s">
        <v>634</v>
      </c>
      <c r="J683" s="296" t="str">
        <f>IF(ISBLANK(INDEX('Policy Characteristics'!D:D,MATCH($C683,'Policy Characteristics'!$C:$C,0))),"",INDEX('Policy Characteristics'!D:D,MATCH($C683,'Policy Characteristics'!$C:$C,0)))</f>
        <v>Electrification + Hydrogen</v>
      </c>
      <c r="K683" s="293" t="str">
        <f>IF(ISBLANK(INDEX('Policy Characteristics'!E:E,MATCH($C683,'Policy Characteristics'!$C:$C,0))),"",INDEX('Policy Characteristics'!E:E,MATCH($C683,'Policy Characteristics'!$C:$C,0)))</f>
        <v>indst med and high temp fuel type shifting</v>
      </c>
      <c r="L683" s="237">
        <f>IF(ISBLANK(INDEX('Policy Characteristics'!F:F,MATCH($C683,'Policy Characteristics'!$C:$C,0))),"",INDEX('Policy Characteristics'!F:F,MATCH($C683,'Policy Characteristics'!$C:$C,0)))</f>
        <v>0</v>
      </c>
      <c r="M683" s="237">
        <f>IF(ISBLANK(INDEX('Policy Characteristics'!G:G,MATCH($C683,'Policy Characteristics'!$C:$C,0))),"",INDEX('Policy Characteristics'!G:G,MATCH($C683,'Policy Characteristics'!$C:$C,0)))</f>
        <v>1</v>
      </c>
      <c r="N683" s="237">
        <f>IF(ISBLANK(INDEX('Policy Characteristics'!H:H,MATCH($C683,'Policy Characteristics'!$C:$C,0))),"",INDEX('Policy Characteristics'!H:H,MATCH($C683,'Policy Characteristics'!$C:$C,0)))</f>
        <v>0.01</v>
      </c>
      <c r="O683" s="293" t="str">
        <f>IF(ISBLANK(INDEX('Policy Characteristics'!I:I,MATCH($C683,'Policy Characteristics'!$C:$C,0))),"",INDEX('Policy Characteristics'!I:I,MATCH($C683,'Policy Characteristics'!$C:$C,0)))</f>
        <v>% of fuel shifted</v>
      </c>
      <c r="P683" s="293"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3" s="293" t="str">
        <f>IF(ISBLANK(INDEX('Policy Characteristics'!K:K,MATCH($C683,'Policy Characteristics'!$C:$C,0))),"",INDEX('Policy Characteristics'!K:K,MATCH($C683,'Policy Characteristics'!$C:$C,0)))</f>
        <v>industry-ag-main.html#fuel-switching</v>
      </c>
      <c r="R683" s="293" t="str">
        <f>IF(ISBLANK(INDEX('Policy Characteristics'!L:L,MATCH($C683,'Policy Characteristics'!$C:$C,0))),"",INDEX('Policy Characteristics'!L:L,MATCH($C683,'Policy Characteristics'!$C:$C,0)))</f>
        <v>industry-elec-and-hydrogen.html</v>
      </c>
    </row>
    <row r="684" spans="1:18" x14ac:dyDescent="0.25">
      <c r="A684" s="293" t="str">
        <f>IF(ISBLANK(INDEX('Policy Characteristics'!A:A,MATCH($C684,'Policy Characteristics'!$C:$C,0))),"",INDEX('Policy Characteristics'!A:A,MATCH($C684,'Policy Characteristics'!$C:$C,0)))</f>
        <v>Industry</v>
      </c>
      <c r="B684" s="294" t="str">
        <f>IF(ISBLANK(INDEX('Policy Characteristics'!B:B,MATCH($C684,'Policy Characteristics'!$C:$C,0))),"",INDEX('Policy Characteristics'!B:B,MATCH($C684,'Policy Characteristics'!$C:$C,0)))</f>
        <v>Electrification + Hydrogen (Med &amp; High Temp)</v>
      </c>
      <c r="C684" s="293" t="str">
        <f t="shared" si="36"/>
        <v>Fraction of Med and High Temp Industrial Heat Shifted to Other Fuels</v>
      </c>
      <c r="D684" s="299" t="s">
        <v>758</v>
      </c>
      <c r="E684" s="298" t="s">
        <v>784</v>
      </c>
      <c r="F684" t="s">
        <v>759</v>
      </c>
      <c r="G684" s="298" t="s">
        <v>785</v>
      </c>
      <c r="H684" s="20">
        <v>1425</v>
      </c>
      <c r="I684" s="295" t="s">
        <v>634</v>
      </c>
      <c r="J684" s="296" t="str">
        <f>IF(ISBLANK(INDEX('Policy Characteristics'!D:D,MATCH($C684,'Policy Characteristics'!$C:$C,0))),"",INDEX('Policy Characteristics'!D:D,MATCH($C684,'Policy Characteristics'!$C:$C,0)))</f>
        <v>Electrification + Hydrogen</v>
      </c>
      <c r="K684" s="293" t="str">
        <f>IF(ISBLANK(INDEX('Policy Characteristics'!E:E,MATCH($C684,'Policy Characteristics'!$C:$C,0))),"",INDEX('Policy Characteristics'!E:E,MATCH($C684,'Policy Characteristics'!$C:$C,0)))</f>
        <v>indst med and high temp fuel type shifting</v>
      </c>
      <c r="L684" s="237">
        <f>IF(ISBLANK(INDEX('Policy Characteristics'!F:F,MATCH($C684,'Policy Characteristics'!$C:$C,0))),"",INDEX('Policy Characteristics'!F:F,MATCH($C684,'Policy Characteristics'!$C:$C,0)))</f>
        <v>0</v>
      </c>
      <c r="M684" s="237">
        <f>IF(ISBLANK(INDEX('Policy Characteristics'!G:G,MATCH($C684,'Policy Characteristics'!$C:$C,0))),"",INDEX('Policy Characteristics'!G:G,MATCH($C684,'Policy Characteristics'!$C:$C,0)))</f>
        <v>1</v>
      </c>
      <c r="N684" s="237">
        <f>IF(ISBLANK(INDEX('Policy Characteristics'!H:H,MATCH($C684,'Policy Characteristics'!$C:$C,0))),"",INDEX('Policy Characteristics'!H:H,MATCH($C684,'Policy Characteristics'!$C:$C,0)))</f>
        <v>0.01</v>
      </c>
      <c r="O684" s="293" t="str">
        <f>IF(ISBLANK(INDEX('Policy Characteristics'!I:I,MATCH($C684,'Policy Characteristics'!$C:$C,0))),"",INDEX('Policy Characteristics'!I:I,MATCH($C684,'Policy Characteristics'!$C:$C,0)))</f>
        <v>% of fuel shifted</v>
      </c>
      <c r="P684" s="293"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4" s="293" t="str">
        <f>IF(ISBLANK(INDEX('Policy Characteristics'!K:K,MATCH($C684,'Policy Characteristics'!$C:$C,0))),"",INDEX('Policy Characteristics'!K:K,MATCH($C684,'Policy Characteristics'!$C:$C,0)))</f>
        <v>industry-ag-main.html#fuel-switching</v>
      </c>
      <c r="R684" s="293" t="str">
        <f>IF(ISBLANK(INDEX('Policy Characteristics'!L:L,MATCH($C684,'Policy Characteristics'!$C:$C,0))),"",INDEX('Policy Characteristics'!L:L,MATCH($C684,'Policy Characteristics'!$C:$C,0)))</f>
        <v>industry-elec-and-hydrogen.html</v>
      </c>
    </row>
    <row r="685" spans="1:18" x14ac:dyDescent="0.25">
      <c r="A685" s="293" t="str">
        <f>IF(ISBLANK(INDEX('Policy Characteristics'!A:A,MATCH($C685,'Policy Characteristics'!$C:$C,0))),"",INDEX('Policy Characteristics'!A:A,MATCH($C685,'Policy Characteristics'!$C:$C,0)))</f>
        <v>Industry</v>
      </c>
      <c r="B685" s="294" t="str">
        <f>IF(ISBLANK(INDEX('Policy Characteristics'!B:B,MATCH($C685,'Policy Characteristics'!$C:$C,0))),"",INDEX('Policy Characteristics'!B:B,MATCH($C685,'Policy Characteristics'!$C:$C,0)))</f>
        <v>Electrification + Hydrogen (Med &amp; High Temp)</v>
      </c>
      <c r="C685" s="293" t="str">
        <f t="shared" si="36"/>
        <v>Fraction of Med and High Temp Industrial Heat Shifted to Other Fuels</v>
      </c>
      <c r="D685" s="299" t="s">
        <v>758</v>
      </c>
      <c r="E685" s="298" t="s">
        <v>786</v>
      </c>
      <c r="F685" t="s">
        <v>759</v>
      </c>
      <c r="G685" s="298" t="s">
        <v>787</v>
      </c>
      <c r="H685" s="20">
        <v>1426</v>
      </c>
      <c r="I685" s="295" t="s">
        <v>634</v>
      </c>
      <c r="J685" s="296" t="str">
        <f>IF(ISBLANK(INDEX('Policy Characteristics'!D:D,MATCH($C685,'Policy Characteristics'!$C:$C,0))),"",INDEX('Policy Characteristics'!D:D,MATCH($C685,'Policy Characteristics'!$C:$C,0)))</f>
        <v>Electrification + Hydrogen</v>
      </c>
      <c r="K685" s="293" t="str">
        <f>IF(ISBLANK(INDEX('Policy Characteristics'!E:E,MATCH($C685,'Policy Characteristics'!$C:$C,0))),"",INDEX('Policy Characteristics'!E:E,MATCH($C685,'Policy Characteristics'!$C:$C,0)))</f>
        <v>indst med and high temp fuel type shifting</v>
      </c>
      <c r="L685" s="237">
        <f>IF(ISBLANK(INDEX('Policy Characteristics'!F:F,MATCH($C685,'Policy Characteristics'!$C:$C,0))),"",INDEX('Policy Characteristics'!F:F,MATCH($C685,'Policy Characteristics'!$C:$C,0)))</f>
        <v>0</v>
      </c>
      <c r="M685" s="237">
        <f>IF(ISBLANK(INDEX('Policy Characteristics'!G:G,MATCH($C685,'Policy Characteristics'!$C:$C,0))),"",INDEX('Policy Characteristics'!G:G,MATCH($C685,'Policy Characteristics'!$C:$C,0)))</f>
        <v>1</v>
      </c>
      <c r="N685" s="237">
        <f>IF(ISBLANK(INDEX('Policy Characteristics'!H:H,MATCH($C685,'Policy Characteristics'!$C:$C,0))),"",INDEX('Policy Characteristics'!H:H,MATCH($C685,'Policy Characteristics'!$C:$C,0)))</f>
        <v>0.01</v>
      </c>
      <c r="O685" s="293" t="str">
        <f>IF(ISBLANK(INDEX('Policy Characteristics'!I:I,MATCH($C685,'Policy Characteristics'!$C:$C,0))),"",INDEX('Policy Characteristics'!I:I,MATCH($C685,'Policy Characteristics'!$C:$C,0)))</f>
        <v>% of fuel shifted</v>
      </c>
      <c r="P685" s="293"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5" s="293" t="str">
        <f>IF(ISBLANK(INDEX('Policy Characteristics'!K:K,MATCH($C685,'Policy Characteristics'!$C:$C,0))),"",INDEX('Policy Characteristics'!K:K,MATCH($C685,'Policy Characteristics'!$C:$C,0)))</f>
        <v>industry-ag-main.html#fuel-switching</v>
      </c>
      <c r="R685" s="293" t="str">
        <f>IF(ISBLANK(INDEX('Policy Characteristics'!L:L,MATCH($C685,'Policy Characteristics'!$C:$C,0))),"",INDEX('Policy Characteristics'!L:L,MATCH($C685,'Policy Characteristics'!$C:$C,0)))</f>
        <v>industry-elec-and-hydrogen.html</v>
      </c>
    </row>
    <row r="686" spans="1:18" x14ac:dyDescent="0.25">
      <c r="A686" s="293" t="str">
        <f>IF(ISBLANK(INDEX('Policy Characteristics'!A:A,MATCH($C686,'Policy Characteristics'!$C:$C,0))),"",INDEX('Policy Characteristics'!A:A,MATCH($C686,'Policy Characteristics'!$C:$C,0)))</f>
        <v>Industry</v>
      </c>
      <c r="B686" s="294" t="str">
        <f>IF(ISBLANK(INDEX('Policy Characteristics'!B:B,MATCH($C686,'Policy Characteristics'!$C:$C,0))),"",INDEX('Policy Characteristics'!B:B,MATCH($C686,'Policy Characteristics'!$C:$C,0)))</f>
        <v>Electrification + Hydrogen (Med &amp; High Temp)</v>
      </c>
      <c r="C686" s="293" t="str">
        <f t="shared" si="36"/>
        <v>Fraction of Med and High Temp Industrial Heat Shifted to Other Fuels</v>
      </c>
      <c r="D686" s="299" t="s">
        <v>758</v>
      </c>
      <c r="E686" s="298" t="s">
        <v>788</v>
      </c>
      <c r="F686" t="s">
        <v>759</v>
      </c>
      <c r="G686" s="298" t="s">
        <v>789</v>
      </c>
      <c r="H686" s="20">
        <v>1427</v>
      </c>
      <c r="I686" s="295" t="s">
        <v>624</v>
      </c>
      <c r="J686" s="296" t="str">
        <f>IF(ISBLANK(INDEX('Policy Characteristics'!D:D,MATCH($C686,'Policy Characteristics'!$C:$C,0))),"",INDEX('Policy Characteristics'!D:D,MATCH($C686,'Policy Characteristics'!$C:$C,0)))</f>
        <v>Electrification + Hydrogen</v>
      </c>
      <c r="K686" s="293" t="str">
        <f>IF(ISBLANK(INDEX('Policy Characteristics'!E:E,MATCH($C686,'Policy Characteristics'!$C:$C,0))),"",INDEX('Policy Characteristics'!E:E,MATCH($C686,'Policy Characteristics'!$C:$C,0)))</f>
        <v>indst med and high temp fuel type shifting</v>
      </c>
      <c r="L686" s="237">
        <f>IF(ISBLANK(INDEX('Policy Characteristics'!F:F,MATCH($C686,'Policy Characteristics'!$C:$C,0))),"",INDEX('Policy Characteristics'!F:F,MATCH($C686,'Policy Characteristics'!$C:$C,0)))</f>
        <v>0</v>
      </c>
      <c r="M686" s="237">
        <f>IF(ISBLANK(INDEX('Policy Characteristics'!G:G,MATCH($C686,'Policy Characteristics'!$C:$C,0))),"",INDEX('Policy Characteristics'!G:G,MATCH($C686,'Policy Characteristics'!$C:$C,0)))</f>
        <v>1</v>
      </c>
      <c r="N686" s="237">
        <f>IF(ISBLANK(INDEX('Policy Characteristics'!H:H,MATCH($C686,'Policy Characteristics'!$C:$C,0))),"",INDEX('Policy Characteristics'!H:H,MATCH($C686,'Policy Characteristics'!$C:$C,0)))</f>
        <v>0.01</v>
      </c>
      <c r="O686" s="293" t="str">
        <f>IF(ISBLANK(INDEX('Policy Characteristics'!I:I,MATCH($C686,'Policy Characteristics'!$C:$C,0))),"",INDEX('Policy Characteristics'!I:I,MATCH($C686,'Policy Characteristics'!$C:$C,0)))</f>
        <v>% of fuel shifted</v>
      </c>
      <c r="P686" s="293"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6" s="293" t="str">
        <f>IF(ISBLANK(INDEX('Policy Characteristics'!K:K,MATCH($C686,'Policy Characteristics'!$C:$C,0))),"",INDEX('Policy Characteristics'!K:K,MATCH($C686,'Policy Characteristics'!$C:$C,0)))</f>
        <v>industry-ag-main.html#fuel-switching</v>
      </c>
      <c r="R686" s="293" t="str">
        <f>IF(ISBLANK(INDEX('Policy Characteristics'!L:L,MATCH($C686,'Policy Characteristics'!$C:$C,0))),"",INDEX('Policy Characteristics'!L:L,MATCH($C686,'Policy Characteristics'!$C:$C,0)))</f>
        <v>industry-elec-and-hydrogen.html</v>
      </c>
    </row>
    <row r="687" spans="1:18" x14ac:dyDescent="0.25">
      <c r="A687" s="293" t="str">
        <f>IF(ISBLANK(INDEX('Policy Characteristics'!A:A,MATCH($C687,'Policy Characteristics'!$C:$C,0))),"",INDEX('Policy Characteristics'!A:A,MATCH($C687,'Policy Characteristics'!$C:$C,0)))</f>
        <v>Industry</v>
      </c>
      <c r="B687" s="294" t="str">
        <f>IF(ISBLANK(INDEX('Policy Characteristics'!B:B,MATCH($C687,'Policy Characteristics'!$C:$C,0))),"",INDEX('Policy Characteristics'!B:B,MATCH($C687,'Policy Characteristics'!$C:$C,0)))</f>
        <v>Electrification + Hydrogen (Med &amp; High Temp)</v>
      </c>
      <c r="C687" s="293" t="str">
        <f t="shared" si="36"/>
        <v>Fraction of Med and High Temp Industrial Heat Shifted to Other Fuels</v>
      </c>
      <c r="D687" s="299" t="s">
        <v>760</v>
      </c>
      <c r="E687" s="298" t="s">
        <v>770</v>
      </c>
      <c r="F687" t="s">
        <v>761</v>
      </c>
      <c r="G687" s="298" t="s">
        <v>771</v>
      </c>
      <c r="H687" s="20">
        <v>1428</v>
      </c>
      <c r="I687" s="295" t="s">
        <v>624</v>
      </c>
      <c r="J687" s="296" t="str">
        <f>IF(ISBLANK(INDEX('Policy Characteristics'!D:D,MATCH($C687,'Policy Characteristics'!$C:$C,0))),"",INDEX('Policy Characteristics'!D:D,MATCH($C687,'Policy Characteristics'!$C:$C,0)))</f>
        <v>Electrification + Hydrogen</v>
      </c>
      <c r="K687" s="293" t="str">
        <f>IF(ISBLANK(INDEX('Policy Characteristics'!E:E,MATCH($C687,'Policy Characteristics'!$C:$C,0))),"",INDEX('Policy Characteristics'!E:E,MATCH($C687,'Policy Characteristics'!$C:$C,0)))</f>
        <v>indst med and high temp fuel type shifting</v>
      </c>
      <c r="L687" s="237">
        <f>IF(ISBLANK(INDEX('Policy Characteristics'!F:F,MATCH($C687,'Policy Characteristics'!$C:$C,0))),"",INDEX('Policy Characteristics'!F:F,MATCH($C687,'Policy Characteristics'!$C:$C,0)))</f>
        <v>0</v>
      </c>
      <c r="M687" s="237">
        <f>IF(ISBLANK(INDEX('Policy Characteristics'!G:G,MATCH($C687,'Policy Characteristics'!$C:$C,0))),"",INDEX('Policy Characteristics'!G:G,MATCH($C687,'Policy Characteristics'!$C:$C,0)))</f>
        <v>1</v>
      </c>
      <c r="N687" s="237">
        <f>IF(ISBLANK(INDEX('Policy Characteristics'!H:H,MATCH($C687,'Policy Characteristics'!$C:$C,0))),"",INDEX('Policy Characteristics'!H:H,MATCH($C687,'Policy Characteristics'!$C:$C,0)))</f>
        <v>0.01</v>
      </c>
      <c r="O687" s="293" t="str">
        <f>IF(ISBLANK(INDEX('Policy Characteristics'!I:I,MATCH($C687,'Policy Characteristics'!$C:$C,0))),"",INDEX('Policy Characteristics'!I:I,MATCH($C687,'Policy Characteristics'!$C:$C,0)))</f>
        <v>% of fuel shifted</v>
      </c>
      <c r="P687" s="293"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7" s="293" t="str">
        <f>IF(ISBLANK(INDEX('Policy Characteristics'!K:K,MATCH($C687,'Policy Characteristics'!$C:$C,0))),"",INDEX('Policy Characteristics'!K:K,MATCH($C687,'Policy Characteristics'!$C:$C,0)))</f>
        <v>industry-ag-main.html#fuel-switching</v>
      </c>
      <c r="R687" s="293" t="str">
        <f>IF(ISBLANK(INDEX('Policy Characteristics'!L:L,MATCH($C687,'Policy Characteristics'!$C:$C,0))),"",INDEX('Policy Characteristics'!L:L,MATCH($C687,'Policy Characteristics'!$C:$C,0)))</f>
        <v>industry-elec-and-hydrogen.html</v>
      </c>
    </row>
    <row r="688" spans="1:18" x14ac:dyDescent="0.25">
      <c r="A688" s="293" t="str">
        <f>IF(ISBLANK(INDEX('Policy Characteristics'!A:A,MATCH($C688,'Policy Characteristics'!$C:$C,0))),"",INDEX('Policy Characteristics'!A:A,MATCH($C688,'Policy Characteristics'!$C:$C,0)))</f>
        <v>Industry</v>
      </c>
      <c r="B688" s="294" t="str">
        <f>IF(ISBLANK(INDEX('Policy Characteristics'!B:B,MATCH($C688,'Policy Characteristics'!$C:$C,0))),"",INDEX('Policy Characteristics'!B:B,MATCH($C688,'Policy Characteristics'!$C:$C,0)))</f>
        <v>Electrification + Hydrogen (Med &amp; High Temp)</v>
      </c>
      <c r="C688" s="293" t="str">
        <f t="shared" si="36"/>
        <v>Fraction of Med and High Temp Industrial Heat Shifted to Other Fuels</v>
      </c>
      <c r="D688" s="299" t="s">
        <v>760</v>
      </c>
      <c r="E688" s="298" t="s">
        <v>772</v>
      </c>
      <c r="F688" t="s">
        <v>761</v>
      </c>
      <c r="G688" s="298" t="s">
        <v>773</v>
      </c>
      <c r="H688" s="20">
        <v>1429</v>
      </c>
      <c r="I688" s="295" t="s">
        <v>634</v>
      </c>
      <c r="J688" s="296" t="str">
        <f>IF(ISBLANK(INDEX('Policy Characteristics'!D:D,MATCH($C688,'Policy Characteristics'!$C:$C,0))),"",INDEX('Policy Characteristics'!D:D,MATCH($C688,'Policy Characteristics'!$C:$C,0)))</f>
        <v>Electrification + Hydrogen</v>
      </c>
      <c r="K688" s="293" t="str">
        <f>IF(ISBLANK(INDEX('Policy Characteristics'!E:E,MATCH($C688,'Policy Characteristics'!$C:$C,0))),"",INDEX('Policy Characteristics'!E:E,MATCH($C688,'Policy Characteristics'!$C:$C,0)))</f>
        <v>indst med and high temp fuel type shifting</v>
      </c>
      <c r="L688" s="237">
        <f>IF(ISBLANK(INDEX('Policy Characteristics'!F:F,MATCH($C688,'Policy Characteristics'!$C:$C,0))),"",INDEX('Policy Characteristics'!F:F,MATCH($C688,'Policy Characteristics'!$C:$C,0)))</f>
        <v>0</v>
      </c>
      <c r="M688" s="237">
        <f>IF(ISBLANK(INDEX('Policy Characteristics'!G:G,MATCH($C688,'Policy Characteristics'!$C:$C,0))),"",INDEX('Policy Characteristics'!G:G,MATCH($C688,'Policy Characteristics'!$C:$C,0)))</f>
        <v>1</v>
      </c>
      <c r="N688" s="237">
        <f>IF(ISBLANK(INDEX('Policy Characteristics'!H:H,MATCH($C688,'Policy Characteristics'!$C:$C,0))),"",INDEX('Policy Characteristics'!H:H,MATCH($C688,'Policy Characteristics'!$C:$C,0)))</f>
        <v>0.01</v>
      </c>
      <c r="O688" s="293" t="str">
        <f>IF(ISBLANK(INDEX('Policy Characteristics'!I:I,MATCH($C688,'Policy Characteristics'!$C:$C,0))),"",INDEX('Policy Characteristics'!I:I,MATCH($C688,'Policy Characteristics'!$C:$C,0)))</f>
        <v>% of fuel shifted</v>
      </c>
      <c r="P688" s="293"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8" s="293" t="str">
        <f>IF(ISBLANK(INDEX('Policy Characteristics'!K:K,MATCH($C688,'Policy Characteristics'!$C:$C,0))),"",INDEX('Policy Characteristics'!K:K,MATCH($C688,'Policy Characteristics'!$C:$C,0)))</f>
        <v>industry-ag-main.html#fuel-switching</v>
      </c>
      <c r="R688" s="293" t="str">
        <f>IF(ISBLANK(INDEX('Policy Characteristics'!L:L,MATCH($C688,'Policy Characteristics'!$C:$C,0))),"",INDEX('Policy Characteristics'!L:L,MATCH($C688,'Policy Characteristics'!$C:$C,0)))</f>
        <v>industry-elec-and-hydrogen.html</v>
      </c>
    </row>
    <row r="689" spans="1:18" x14ac:dyDescent="0.25">
      <c r="A689" s="293" t="str">
        <f>IF(ISBLANK(INDEX('Policy Characteristics'!A:A,MATCH($C689,'Policy Characteristics'!$C:$C,0))),"",INDEX('Policy Characteristics'!A:A,MATCH($C689,'Policy Characteristics'!$C:$C,0)))</f>
        <v>Industry</v>
      </c>
      <c r="B689" s="294" t="str">
        <f>IF(ISBLANK(INDEX('Policy Characteristics'!B:B,MATCH($C689,'Policy Characteristics'!$C:$C,0))),"",INDEX('Policy Characteristics'!B:B,MATCH($C689,'Policy Characteristics'!$C:$C,0)))</f>
        <v>Electrification + Hydrogen (Med &amp; High Temp)</v>
      </c>
      <c r="C689" s="293" t="str">
        <f t="shared" si="36"/>
        <v>Fraction of Med and High Temp Industrial Heat Shifted to Other Fuels</v>
      </c>
      <c r="D689" s="299" t="s">
        <v>760</v>
      </c>
      <c r="E689" s="298" t="s">
        <v>774</v>
      </c>
      <c r="F689" t="s">
        <v>761</v>
      </c>
      <c r="G689" s="298" t="s">
        <v>775</v>
      </c>
      <c r="H689" s="20">
        <v>1430</v>
      </c>
      <c r="I689" s="295" t="s">
        <v>634</v>
      </c>
      <c r="J689" s="296" t="str">
        <f>IF(ISBLANK(INDEX('Policy Characteristics'!D:D,MATCH($C689,'Policy Characteristics'!$C:$C,0))),"",INDEX('Policy Characteristics'!D:D,MATCH($C689,'Policy Characteristics'!$C:$C,0)))</f>
        <v>Electrification + Hydrogen</v>
      </c>
      <c r="K689" s="293" t="str">
        <f>IF(ISBLANK(INDEX('Policy Characteristics'!E:E,MATCH($C689,'Policy Characteristics'!$C:$C,0))),"",INDEX('Policy Characteristics'!E:E,MATCH($C689,'Policy Characteristics'!$C:$C,0)))</f>
        <v>indst med and high temp fuel type shifting</v>
      </c>
      <c r="L689" s="237">
        <f>IF(ISBLANK(INDEX('Policy Characteristics'!F:F,MATCH($C689,'Policy Characteristics'!$C:$C,0))),"",INDEX('Policy Characteristics'!F:F,MATCH($C689,'Policy Characteristics'!$C:$C,0)))</f>
        <v>0</v>
      </c>
      <c r="M689" s="237">
        <f>IF(ISBLANK(INDEX('Policy Characteristics'!G:G,MATCH($C689,'Policy Characteristics'!$C:$C,0))),"",INDEX('Policy Characteristics'!G:G,MATCH($C689,'Policy Characteristics'!$C:$C,0)))</f>
        <v>1</v>
      </c>
      <c r="N689" s="237">
        <f>IF(ISBLANK(INDEX('Policy Characteristics'!H:H,MATCH($C689,'Policy Characteristics'!$C:$C,0))),"",INDEX('Policy Characteristics'!H:H,MATCH($C689,'Policy Characteristics'!$C:$C,0)))</f>
        <v>0.01</v>
      </c>
      <c r="O689" s="293" t="str">
        <f>IF(ISBLANK(INDEX('Policy Characteristics'!I:I,MATCH($C689,'Policy Characteristics'!$C:$C,0))),"",INDEX('Policy Characteristics'!I:I,MATCH($C689,'Policy Characteristics'!$C:$C,0)))</f>
        <v>% of fuel shifted</v>
      </c>
      <c r="P689" s="293"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89" s="293" t="str">
        <f>IF(ISBLANK(INDEX('Policy Characteristics'!K:K,MATCH($C689,'Policy Characteristics'!$C:$C,0))),"",INDEX('Policy Characteristics'!K:K,MATCH($C689,'Policy Characteristics'!$C:$C,0)))</f>
        <v>industry-ag-main.html#fuel-switching</v>
      </c>
      <c r="R689" s="293" t="str">
        <f>IF(ISBLANK(INDEX('Policy Characteristics'!L:L,MATCH($C689,'Policy Characteristics'!$C:$C,0))),"",INDEX('Policy Characteristics'!L:L,MATCH($C689,'Policy Characteristics'!$C:$C,0)))</f>
        <v>industry-elec-and-hydrogen.html</v>
      </c>
    </row>
    <row r="690" spans="1:18" x14ac:dyDescent="0.25">
      <c r="A690" s="293" t="str">
        <f>IF(ISBLANK(INDEX('Policy Characteristics'!A:A,MATCH($C690,'Policy Characteristics'!$C:$C,0))),"",INDEX('Policy Characteristics'!A:A,MATCH($C690,'Policy Characteristics'!$C:$C,0)))</f>
        <v>Industry</v>
      </c>
      <c r="B690" s="294" t="str">
        <f>IF(ISBLANK(INDEX('Policy Characteristics'!B:B,MATCH($C690,'Policy Characteristics'!$C:$C,0))),"",INDEX('Policy Characteristics'!B:B,MATCH($C690,'Policy Characteristics'!$C:$C,0)))</f>
        <v>Electrification + Hydrogen (Med &amp; High Temp)</v>
      </c>
      <c r="C690" s="293" t="str">
        <f t="shared" si="36"/>
        <v>Fraction of Med and High Temp Industrial Heat Shifted to Other Fuels</v>
      </c>
      <c r="D690" s="299" t="s">
        <v>760</v>
      </c>
      <c r="E690" s="298" t="s">
        <v>776</v>
      </c>
      <c r="F690" t="s">
        <v>761</v>
      </c>
      <c r="G690" s="298" t="s">
        <v>777</v>
      </c>
      <c r="H690" s="20">
        <v>1431</v>
      </c>
      <c r="I690" s="295" t="s">
        <v>634</v>
      </c>
      <c r="J690" s="296" t="str">
        <f>IF(ISBLANK(INDEX('Policy Characteristics'!D:D,MATCH($C690,'Policy Characteristics'!$C:$C,0))),"",INDEX('Policy Characteristics'!D:D,MATCH($C690,'Policy Characteristics'!$C:$C,0)))</f>
        <v>Electrification + Hydrogen</v>
      </c>
      <c r="K690" s="293" t="str">
        <f>IF(ISBLANK(INDEX('Policy Characteristics'!E:E,MATCH($C690,'Policy Characteristics'!$C:$C,0))),"",INDEX('Policy Characteristics'!E:E,MATCH($C690,'Policy Characteristics'!$C:$C,0)))</f>
        <v>indst med and high temp fuel type shifting</v>
      </c>
      <c r="L690" s="237">
        <f>IF(ISBLANK(INDEX('Policy Characteristics'!F:F,MATCH($C690,'Policy Characteristics'!$C:$C,0))),"",INDEX('Policy Characteristics'!F:F,MATCH($C690,'Policy Characteristics'!$C:$C,0)))</f>
        <v>0</v>
      </c>
      <c r="M690" s="237">
        <f>IF(ISBLANK(INDEX('Policy Characteristics'!G:G,MATCH($C690,'Policy Characteristics'!$C:$C,0))),"",INDEX('Policy Characteristics'!G:G,MATCH($C690,'Policy Characteristics'!$C:$C,0)))</f>
        <v>1</v>
      </c>
      <c r="N690" s="237">
        <f>IF(ISBLANK(INDEX('Policy Characteristics'!H:H,MATCH($C690,'Policy Characteristics'!$C:$C,0))),"",INDEX('Policy Characteristics'!H:H,MATCH($C690,'Policy Characteristics'!$C:$C,0)))</f>
        <v>0.01</v>
      </c>
      <c r="O690" s="293" t="str">
        <f>IF(ISBLANK(INDEX('Policy Characteristics'!I:I,MATCH($C690,'Policy Characteristics'!$C:$C,0))),"",INDEX('Policy Characteristics'!I:I,MATCH($C690,'Policy Characteristics'!$C:$C,0)))</f>
        <v>% of fuel shifted</v>
      </c>
      <c r="P690" s="293"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0" s="293" t="str">
        <f>IF(ISBLANK(INDEX('Policy Characteristics'!K:K,MATCH($C690,'Policy Characteristics'!$C:$C,0))),"",INDEX('Policy Characteristics'!K:K,MATCH($C690,'Policy Characteristics'!$C:$C,0)))</f>
        <v>industry-ag-main.html#fuel-switching</v>
      </c>
      <c r="R690" s="293" t="str">
        <f>IF(ISBLANK(INDEX('Policy Characteristics'!L:L,MATCH($C690,'Policy Characteristics'!$C:$C,0))),"",INDEX('Policy Characteristics'!L:L,MATCH($C690,'Policy Characteristics'!$C:$C,0)))</f>
        <v>industry-elec-and-hydrogen.html</v>
      </c>
    </row>
    <row r="691" spans="1:18" x14ac:dyDescent="0.25">
      <c r="A691" s="293" t="str">
        <f>IF(ISBLANK(INDEX('Policy Characteristics'!A:A,MATCH($C691,'Policy Characteristics'!$C:$C,0))),"",INDEX('Policy Characteristics'!A:A,MATCH($C691,'Policy Characteristics'!$C:$C,0)))</f>
        <v>Industry</v>
      </c>
      <c r="B691" s="294" t="str">
        <f>IF(ISBLANK(INDEX('Policy Characteristics'!B:B,MATCH($C691,'Policy Characteristics'!$C:$C,0))),"",INDEX('Policy Characteristics'!B:B,MATCH($C691,'Policy Characteristics'!$C:$C,0)))</f>
        <v>Electrification + Hydrogen (Med &amp; High Temp)</v>
      </c>
      <c r="C691" s="293" t="str">
        <f t="shared" si="36"/>
        <v>Fraction of Med and High Temp Industrial Heat Shifted to Other Fuels</v>
      </c>
      <c r="D691" s="299" t="s">
        <v>760</v>
      </c>
      <c r="E691" s="298" t="s">
        <v>778</v>
      </c>
      <c r="F691" t="s">
        <v>761</v>
      </c>
      <c r="G691" s="298" t="s">
        <v>779</v>
      </c>
      <c r="H691" s="20">
        <v>1432</v>
      </c>
      <c r="I691" s="295" t="s">
        <v>634</v>
      </c>
      <c r="J691" s="296" t="str">
        <f>IF(ISBLANK(INDEX('Policy Characteristics'!D:D,MATCH($C691,'Policy Characteristics'!$C:$C,0))),"",INDEX('Policy Characteristics'!D:D,MATCH($C691,'Policy Characteristics'!$C:$C,0)))</f>
        <v>Electrification + Hydrogen</v>
      </c>
      <c r="K691" s="293" t="str">
        <f>IF(ISBLANK(INDEX('Policy Characteristics'!E:E,MATCH($C691,'Policy Characteristics'!$C:$C,0))),"",INDEX('Policy Characteristics'!E:E,MATCH($C691,'Policy Characteristics'!$C:$C,0)))</f>
        <v>indst med and high temp fuel type shifting</v>
      </c>
      <c r="L691" s="237">
        <f>IF(ISBLANK(INDEX('Policy Characteristics'!F:F,MATCH($C691,'Policy Characteristics'!$C:$C,0))),"",INDEX('Policy Characteristics'!F:F,MATCH($C691,'Policy Characteristics'!$C:$C,0)))</f>
        <v>0</v>
      </c>
      <c r="M691" s="237">
        <f>IF(ISBLANK(INDEX('Policy Characteristics'!G:G,MATCH($C691,'Policy Characteristics'!$C:$C,0))),"",INDEX('Policy Characteristics'!G:G,MATCH($C691,'Policy Characteristics'!$C:$C,0)))</f>
        <v>1</v>
      </c>
      <c r="N691" s="237">
        <f>IF(ISBLANK(INDEX('Policy Characteristics'!H:H,MATCH($C691,'Policy Characteristics'!$C:$C,0))),"",INDEX('Policy Characteristics'!H:H,MATCH($C691,'Policy Characteristics'!$C:$C,0)))</f>
        <v>0.01</v>
      </c>
      <c r="O691" s="293" t="str">
        <f>IF(ISBLANK(INDEX('Policy Characteristics'!I:I,MATCH($C691,'Policy Characteristics'!$C:$C,0))),"",INDEX('Policy Characteristics'!I:I,MATCH($C691,'Policy Characteristics'!$C:$C,0)))</f>
        <v>% of fuel shifted</v>
      </c>
      <c r="P691" s="293"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1" s="293" t="str">
        <f>IF(ISBLANK(INDEX('Policy Characteristics'!K:K,MATCH($C691,'Policy Characteristics'!$C:$C,0))),"",INDEX('Policy Characteristics'!K:K,MATCH($C691,'Policy Characteristics'!$C:$C,0)))</f>
        <v>industry-ag-main.html#fuel-switching</v>
      </c>
      <c r="R691" s="293" t="str">
        <f>IF(ISBLANK(INDEX('Policy Characteristics'!L:L,MATCH($C691,'Policy Characteristics'!$C:$C,0))),"",INDEX('Policy Characteristics'!L:L,MATCH($C691,'Policy Characteristics'!$C:$C,0)))</f>
        <v>industry-elec-and-hydrogen.html</v>
      </c>
    </row>
    <row r="692" spans="1:18" x14ac:dyDescent="0.25">
      <c r="A692" s="293" t="str">
        <f>IF(ISBLANK(INDEX('Policy Characteristics'!A:A,MATCH($C692,'Policy Characteristics'!$C:$C,0))),"",INDEX('Policy Characteristics'!A:A,MATCH($C692,'Policy Characteristics'!$C:$C,0)))</f>
        <v>Industry</v>
      </c>
      <c r="B692" s="294" t="str">
        <f>IF(ISBLANK(INDEX('Policy Characteristics'!B:B,MATCH($C692,'Policy Characteristics'!$C:$C,0))),"",INDEX('Policy Characteristics'!B:B,MATCH($C692,'Policy Characteristics'!$C:$C,0)))</f>
        <v>Electrification + Hydrogen (Med &amp; High Temp)</v>
      </c>
      <c r="C692" s="293" t="str">
        <f t="shared" si="36"/>
        <v>Fraction of Med and High Temp Industrial Heat Shifted to Other Fuels</v>
      </c>
      <c r="D692" s="299" t="s">
        <v>760</v>
      </c>
      <c r="E692" s="298" t="s">
        <v>780</v>
      </c>
      <c r="F692" t="s">
        <v>761</v>
      </c>
      <c r="G692" s="298" t="s">
        <v>781</v>
      </c>
      <c r="H692" s="20">
        <v>1433</v>
      </c>
      <c r="I692" s="295" t="s">
        <v>634</v>
      </c>
      <c r="J692" s="296" t="str">
        <f>IF(ISBLANK(INDEX('Policy Characteristics'!D:D,MATCH($C692,'Policy Characteristics'!$C:$C,0))),"",INDEX('Policy Characteristics'!D:D,MATCH($C692,'Policy Characteristics'!$C:$C,0)))</f>
        <v>Electrification + Hydrogen</v>
      </c>
      <c r="K692" s="293" t="str">
        <f>IF(ISBLANK(INDEX('Policy Characteristics'!E:E,MATCH($C692,'Policy Characteristics'!$C:$C,0))),"",INDEX('Policy Characteristics'!E:E,MATCH($C692,'Policy Characteristics'!$C:$C,0)))</f>
        <v>indst med and high temp fuel type shifting</v>
      </c>
      <c r="L692" s="237">
        <f>IF(ISBLANK(INDEX('Policy Characteristics'!F:F,MATCH($C692,'Policy Characteristics'!$C:$C,0))),"",INDEX('Policy Characteristics'!F:F,MATCH($C692,'Policy Characteristics'!$C:$C,0)))</f>
        <v>0</v>
      </c>
      <c r="M692" s="237">
        <f>IF(ISBLANK(INDEX('Policy Characteristics'!G:G,MATCH($C692,'Policy Characteristics'!$C:$C,0))),"",INDEX('Policy Characteristics'!G:G,MATCH($C692,'Policy Characteristics'!$C:$C,0)))</f>
        <v>1</v>
      </c>
      <c r="N692" s="237">
        <f>IF(ISBLANK(INDEX('Policy Characteristics'!H:H,MATCH($C692,'Policy Characteristics'!$C:$C,0))),"",INDEX('Policy Characteristics'!H:H,MATCH($C692,'Policy Characteristics'!$C:$C,0)))</f>
        <v>0.01</v>
      </c>
      <c r="O692" s="293" t="str">
        <f>IF(ISBLANK(INDEX('Policy Characteristics'!I:I,MATCH($C692,'Policy Characteristics'!$C:$C,0))),"",INDEX('Policy Characteristics'!I:I,MATCH($C692,'Policy Characteristics'!$C:$C,0)))</f>
        <v>% of fuel shifted</v>
      </c>
      <c r="P692" s="293"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2" s="293" t="str">
        <f>IF(ISBLANK(INDEX('Policy Characteristics'!K:K,MATCH($C692,'Policy Characteristics'!$C:$C,0))),"",INDEX('Policy Characteristics'!K:K,MATCH($C692,'Policy Characteristics'!$C:$C,0)))</f>
        <v>industry-ag-main.html#fuel-switching</v>
      </c>
      <c r="R692" s="293" t="str">
        <f>IF(ISBLANK(INDEX('Policy Characteristics'!L:L,MATCH($C692,'Policy Characteristics'!$C:$C,0))),"",INDEX('Policy Characteristics'!L:L,MATCH($C692,'Policy Characteristics'!$C:$C,0)))</f>
        <v>industry-elec-and-hydrogen.html</v>
      </c>
    </row>
    <row r="693" spans="1:18" x14ac:dyDescent="0.25">
      <c r="A693" s="293" t="str">
        <f>IF(ISBLANK(INDEX('Policy Characteristics'!A:A,MATCH($C693,'Policy Characteristics'!$C:$C,0))),"",INDEX('Policy Characteristics'!A:A,MATCH($C693,'Policy Characteristics'!$C:$C,0)))</f>
        <v>Industry</v>
      </c>
      <c r="B693" s="294" t="str">
        <f>IF(ISBLANK(INDEX('Policy Characteristics'!B:B,MATCH($C693,'Policy Characteristics'!$C:$C,0))),"",INDEX('Policy Characteristics'!B:B,MATCH($C693,'Policy Characteristics'!$C:$C,0)))</f>
        <v>Electrification + Hydrogen (Med &amp; High Temp)</v>
      </c>
      <c r="C693" s="293" t="str">
        <f t="shared" si="36"/>
        <v>Fraction of Med and High Temp Industrial Heat Shifted to Other Fuels</v>
      </c>
      <c r="D693" s="299" t="s">
        <v>760</v>
      </c>
      <c r="E693" s="298" t="s">
        <v>782</v>
      </c>
      <c r="F693" t="s">
        <v>761</v>
      </c>
      <c r="G693" s="298" t="s">
        <v>783</v>
      </c>
      <c r="H693" s="20">
        <v>1434</v>
      </c>
      <c r="I693" s="295" t="s">
        <v>634</v>
      </c>
      <c r="J693" s="296" t="str">
        <f>IF(ISBLANK(INDEX('Policy Characteristics'!D:D,MATCH($C693,'Policy Characteristics'!$C:$C,0))),"",INDEX('Policy Characteristics'!D:D,MATCH($C693,'Policy Characteristics'!$C:$C,0)))</f>
        <v>Electrification + Hydrogen</v>
      </c>
      <c r="K693" s="293" t="str">
        <f>IF(ISBLANK(INDEX('Policy Characteristics'!E:E,MATCH($C693,'Policy Characteristics'!$C:$C,0))),"",INDEX('Policy Characteristics'!E:E,MATCH($C693,'Policy Characteristics'!$C:$C,0)))</f>
        <v>indst med and high temp fuel type shifting</v>
      </c>
      <c r="L693" s="237">
        <f>IF(ISBLANK(INDEX('Policy Characteristics'!F:F,MATCH($C693,'Policy Characteristics'!$C:$C,0))),"",INDEX('Policy Characteristics'!F:F,MATCH($C693,'Policy Characteristics'!$C:$C,0)))</f>
        <v>0</v>
      </c>
      <c r="M693" s="237">
        <f>IF(ISBLANK(INDEX('Policy Characteristics'!G:G,MATCH($C693,'Policy Characteristics'!$C:$C,0))),"",INDEX('Policy Characteristics'!G:G,MATCH($C693,'Policy Characteristics'!$C:$C,0)))</f>
        <v>1</v>
      </c>
      <c r="N693" s="237">
        <f>IF(ISBLANK(INDEX('Policy Characteristics'!H:H,MATCH($C693,'Policy Characteristics'!$C:$C,0))),"",INDEX('Policy Characteristics'!H:H,MATCH($C693,'Policy Characteristics'!$C:$C,0)))</f>
        <v>0.01</v>
      </c>
      <c r="O693" s="293" t="str">
        <f>IF(ISBLANK(INDEX('Policy Characteristics'!I:I,MATCH($C693,'Policy Characteristics'!$C:$C,0))),"",INDEX('Policy Characteristics'!I:I,MATCH($C693,'Policy Characteristics'!$C:$C,0)))</f>
        <v>% of fuel shifted</v>
      </c>
      <c r="P693" s="293"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3" s="293" t="str">
        <f>IF(ISBLANK(INDEX('Policy Characteristics'!K:K,MATCH($C693,'Policy Characteristics'!$C:$C,0))),"",INDEX('Policy Characteristics'!K:K,MATCH($C693,'Policy Characteristics'!$C:$C,0)))</f>
        <v>industry-ag-main.html#fuel-switching</v>
      </c>
      <c r="R693" s="293" t="str">
        <f>IF(ISBLANK(INDEX('Policy Characteristics'!L:L,MATCH($C693,'Policy Characteristics'!$C:$C,0))),"",INDEX('Policy Characteristics'!L:L,MATCH($C693,'Policy Characteristics'!$C:$C,0)))</f>
        <v>industry-elec-and-hydrogen.html</v>
      </c>
    </row>
    <row r="694" spans="1:18" x14ac:dyDescent="0.25">
      <c r="A694" s="293" t="str">
        <f>IF(ISBLANK(INDEX('Policy Characteristics'!A:A,MATCH($C694,'Policy Characteristics'!$C:$C,0))),"",INDEX('Policy Characteristics'!A:A,MATCH($C694,'Policy Characteristics'!$C:$C,0)))</f>
        <v>Industry</v>
      </c>
      <c r="B694" s="294" t="str">
        <f>IF(ISBLANK(INDEX('Policy Characteristics'!B:B,MATCH($C694,'Policy Characteristics'!$C:$C,0))),"",INDEX('Policy Characteristics'!B:B,MATCH($C694,'Policy Characteristics'!$C:$C,0)))</f>
        <v>Electrification + Hydrogen (Med &amp; High Temp)</v>
      </c>
      <c r="C694" s="293" t="str">
        <f t="shared" si="36"/>
        <v>Fraction of Med and High Temp Industrial Heat Shifted to Other Fuels</v>
      </c>
      <c r="D694" s="299" t="s">
        <v>760</v>
      </c>
      <c r="E694" s="298" t="s">
        <v>784</v>
      </c>
      <c r="F694" t="s">
        <v>761</v>
      </c>
      <c r="G694" s="298" t="s">
        <v>785</v>
      </c>
      <c r="H694" s="20">
        <v>1435</v>
      </c>
      <c r="I694" s="295" t="s">
        <v>634</v>
      </c>
      <c r="J694" s="296" t="str">
        <f>IF(ISBLANK(INDEX('Policy Characteristics'!D:D,MATCH($C694,'Policy Characteristics'!$C:$C,0))),"",INDEX('Policy Characteristics'!D:D,MATCH($C694,'Policy Characteristics'!$C:$C,0)))</f>
        <v>Electrification + Hydrogen</v>
      </c>
      <c r="K694" s="293" t="str">
        <f>IF(ISBLANK(INDEX('Policy Characteristics'!E:E,MATCH($C694,'Policy Characteristics'!$C:$C,0))),"",INDEX('Policy Characteristics'!E:E,MATCH($C694,'Policy Characteristics'!$C:$C,0)))</f>
        <v>indst med and high temp fuel type shifting</v>
      </c>
      <c r="L694" s="237">
        <f>IF(ISBLANK(INDEX('Policy Characteristics'!F:F,MATCH($C694,'Policy Characteristics'!$C:$C,0))),"",INDEX('Policy Characteristics'!F:F,MATCH($C694,'Policy Characteristics'!$C:$C,0)))</f>
        <v>0</v>
      </c>
      <c r="M694" s="237">
        <f>IF(ISBLANK(INDEX('Policy Characteristics'!G:G,MATCH($C694,'Policy Characteristics'!$C:$C,0))),"",INDEX('Policy Characteristics'!G:G,MATCH($C694,'Policy Characteristics'!$C:$C,0)))</f>
        <v>1</v>
      </c>
      <c r="N694" s="237">
        <f>IF(ISBLANK(INDEX('Policy Characteristics'!H:H,MATCH($C694,'Policy Characteristics'!$C:$C,0))),"",INDEX('Policy Characteristics'!H:H,MATCH($C694,'Policy Characteristics'!$C:$C,0)))</f>
        <v>0.01</v>
      </c>
      <c r="O694" s="293" t="str">
        <f>IF(ISBLANK(INDEX('Policy Characteristics'!I:I,MATCH($C694,'Policy Characteristics'!$C:$C,0))),"",INDEX('Policy Characteristics'!I:I,MATCH($C694,'Policy Characteristics'!$C:$C,0)))</f>
        <v>% of fuel shifted</v>
      </c>
      <c r="P694" s="293"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4" s="293" t="str">
        <f>IF(ISBLANK(INDEX('Policy Characteristics'!K:K,MATCH($C694,'Policy Characteristics'!$C:$C,0))),"",INDEX('Policy Characteristics'!K:K,MATCH($C694,'Policy Characteristics'!$C:$C,0)))</f>
        <v>industry-ag-main.html#fuel-switching</v>
      </c>
      <c r="R694" s="293" t="str">
        <f>IF(ISBLANK(INDEX('Policy Characteristics'!L:L,MATCH($C694,'Policy Characteristics'!$C:$C,0))),"",INDEX('Policy Characteristics'!L:L,MATCH($C694,'Policy Characteristics'!$C:$C,0)))</f>
        <v>industry-elec-and-hydrogen.html</v>
      </c>
    </row>
    <row r="695" spans="1:18" x14ac:dyDescent="0.25">
      <c r="A695" s="293" t="str">
        <f>IF(ISBLANK(INDEX('Policy Characteristics'!A:A,MATCH($C695,'Policy Characteristics'!$C:$C,0))),"",INDEX('Policy Characteristics'!A:A,MATCH($C695,'Policy Characteristics'!$C:$C,0)))</f>
        <v>Industry</v>
      </c>
      <c r="B695" s="294" t="str">
        <f>IF(ISBLANK(INDEX('Policy Characteristics'!B:B,MATCH($C695,'Policy Characteristics'!$C:$C,0))),"",INDEX('Policy Characteristics'!B:B,MATCH($C695,'Policy Characteristics'!$C:$C,0)))</f>
        <v>Electrification + Hydrogen (Med &amp; High Temp)</v>
      </c>
      <c r="C695" s="293" t="str">
        <f t="shared" si="36"/>
        <v>Fraction of Med and High Temp Industrial Heat Shifted to Other Fuels</v>
      </c>
      <c r="D695" s="299" t="s">
        <v>760</v>
      </c>
      <c r="E695" s="298" t="s">
        <v>786</v>
      </c>
      <c r="F695" t="s">
        <v>761</v>
      </c>
      <c r="G695" s="298" t="s">
        <v>787</v>
      </c>
      <c r="H695" s="20">
        <v>1436</v>
      </c>
      <c r="I695" s="295" t="s">
        <v>634</v>
      </c>
      <c r="J695" s="296" t="str">
        <f>IF(ISBLANK(INDEX('Policy Characteristics'!D:D,MATCH($C695,'Policy Characteristics'!$C:$C,0))),"",INDEX('Policy Characteristics'!D:D,MATCH($C695,'Policy Characteristics'!$C:$C,0)))</f>
        <v>Electrification + Hydrogen</v>
      </c>
      <c r="K695" s="293" t="str">
        <f>IF(ISBLANK(INDEX('Policy Characteristics'!E:E,MATCH($C695,'Policy Characteristics'!$C:$C,0))),"",INDEX('Policy Characteristics'!E:E,MATCH($C695,'Policy Characteristics'!$C:$C,0)))</f>
        <v>indst med and high temp fuel type shifting</v>
      </c>
      <c r="L695" s="237">
        <f>IF(ISBLANK(INDEX('Policy Characteristics'!F:F,MATCH($C695,'Policy Characteristics'!$C:$C,0))),"",INDEX('Policy Characteristics'!F:F,MATCH($C695,'Policy Characteristics'!$C:$C,0)))</f>
        <v>0</v>
      </c>
      <c r="M695" s="237">
        <f>IF(ISBLANK(INDEX('Policy Characteristics'!G:G,MATCH($C695,'Policy Characteristics'!$C:$C,0))),"",INDEX('Policy Characteristics'!G:G,MATCH($C695,'Policy Characteristics'!$C:$C,0)))</f>
        <v>1</v>
      </c>
      <c r="N695" s="237">
        <f>IF(ISBLANK(INDEX('Policy Characteristics'!H:H,MATCH($C695,'Policy Characteristics'!$C:$C,0))),"",INDEX('Policy Characteristics'!H:H,MATCH($C695,'Policy Characteristics'!$C:$C,0)))</f>
        <v>0.01</v>
      </c>
      <c r="O695" s="293" t="str">
        <f>IF(ISBLANK(INDEX('Policy Characteristics'!I:I,MATCH($C695,'Policy Characteristics'!$C:$C,0))),"",INDEX('Policy Characteristics'!I:I,MATCH($C695,'Policy Characteristics'!$C:$C,0)))</f>
        <v>% of fuel shifted</v>
      </c>
      <c r="P695" s="293"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5" s="293" t="str">
        <f>IF(ISBLANK(INDEX('Policy Characteristics'!K:K,MATCH($C695,'Policy Characteristics'!$C:$C,0))),"",INDEX('Policy Characteristics'!K:K,MATCH($C695,'Policy Characteristics'!$C:$C,0)))</f>
        <v>industry-ag-main.html#fuel-switching</v>
      </c>
      <c r="R695" s="293" t="str">
        <f>IF(ISBLANK(INDEX('Policy Characteristics'!L:L,MATCH($C695,'Policy Characteristics'!$C:$C,0))),"",INDEX('Policy Characteristics'!L:L,MATCH($C695,'Policy Characteristics'!$C:$C,0)))</f>
        <v>industry-elec-and-hydrogen.html</v>
      </c>
    </row>
    <row r="696" spans="1:18" x14ac:dyDescent="0.25">
      <c r="A696" s="293" t="str">
        <f>IF(ISBLANK(INDEX('Policy Characteristics'!A:A,MATCH($C696,'Policy Characteristics'!$C:$C,0))),"",INDEX('Policy Characteristics'!A:A,MATCH($C696,'Policy Characteristics'!$C:$C,0)))</f>
        <v>Industry</v>
      </c>
      <c r="B696" s="294" t="str">
        <f>IF(ISBLANK(INDEX('Policy Characteristics'!B:B,MATCH($C696,'Policy Characteristics'!$C:$C,0))),"",INDEX('Policy Characteristics'!B:B,MATCH($C696,'Policy Characteristics'!$C:$C,0)))</f>
        <v>Electrification + Hydrogen (Med &amp; High Temp)</v>
      </c>
      <c r="C696" s="293" t="str">
        <f t="shared" si="36"/>
        <v>Fraction of Med and High Temp Industrial Heat Shifted to Other Fuels</v>
      </c>
      <c r="D696" s="299" t="s">
        <v>760</v>
      </c>
      <c r="E696" s="298" t="s">
        <v>788</v>
      </c>
      <c r="F696" t="s">
        <v>761</v>
      </c>
      <c r="G696" s="298" t="s">
        <v>789</v>
      </c>
      <c r="H696" s="20">
        <v>1437</v>
      </c>
      <c r="I696" s="295" t="s">
        <v>624</v>
      </c>
      <c r="J696" s="296" t="str">
        <f>IF(ISBLANK(INDEX('Policy Characteristics'!D:D,MATCH($C696,'Policy Characteristics'!$C:$C,0))),"",INDEX('Policy Characteristics'!D:D,MATCH($C696,'Policy Characteristics'!$C:$C,0)))</f>
        <v>Electrification + Hydrogen</v>
      </c>
      <c r="K696" s="293" t="str">
        <f>IF(ISBLANK(INDEX('Policy Characteristics'!E:E,MATCH($C696,'Policy Characteristics'!$C:$C,0))),"",INDEX('Policy Characteristics'!E:E,MATCH($C696,'Policy Characteristics'!$C:$C,0)))</f>
        <v>indst med and high temp fuel type shifting</v>
      </c>
      <c r="L696" s="237">
        <f>IF(ISBLANK(INDEX('Policy Characteristics'!F:F,MATCH($C696,'Policy Characteristics'!$C:$C,0))),"",INDEX('Policy Characteristics'!F:F,MATCH($C696,'Policy Characteristics'!$C:$C,0)))</f>
        <v>0</v>
      </c>
      <c r="M696" s="237">
        <f>IF(ISBLANK(INDEX('Policy Characteristics'!G:G,MATCH($C696,'Policy Characteristics'!$C:$C,0))),"",INDEX('Policy Characteristics'!G:G,MATCH($C696,'Policy Characteristics'!$C:$C,0)))</f>
        <v>1</v>
      </c>
      <c r="N696" s="237">
        <f>IF(ISBLANK(INDEX('Policy Characteristics'!H:H,MATCH($C696,'Policy Characteristics'!$C:$C,0))),"",INDEX('Policy Characteristics'!H:H,MATCH($C696,'Policy Characteristics'!$C:$C,0)))</f>
        <v>0.01</v>
      </c>
      <c r="O696" s="293" t="str">
        <f>IF(ISBLANK(INDEX('Policy Characteristics'!I:I,MATCH($C696,'Policy Characteristics'!$C:$C,0))),"",INDEX('Policy Characteristics'!I:I,MATCH($C696,'Policy Characteristics'!$C:$C,0)))</f>
        <v>% of fuel shifted</v>
      </c>
      <c r="P696" s="293"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6" s="293" t="str">
        <f>IF(ISBLANK(INDEX('Policy Characteristics'!K:K,MATCH($C696,'Policy Characteristics'!$C:$C,0))),"",INDEX('Policy Characteristics'!K:K,MATCH($C696,'Policy Characteristics'!$C:$C,0)))</f>
        <v>industry-ag-main.html#fuel-switching</v>
      </c>
      <c r="R696" s="293" t="str">
        <f>IF(ISBLANK(INDEX('Policy Characteristics'!L:L,MATCH($C696,'Policy Characteristics'!$C:$C,0))),"",INDEX('Policy Characteristics'!L:L,MATCH($C696,'Policy Characteristics'!$C:$C,0)))</f>
        <v>industry-elec-and-hydrogen.html</v>
      </c>
    </row>
    <row r="697" spans="1:18" x14ac:dyDescent="0.25">
      <c r="A697" s="293" t="str">
        <f>IF(ISBLANK(INDEX('Policy Characteristics'!A:A,MATCH($C697,'Policy Characteristics'!$C:$C,0))),"",INDEX('Policy Characteristics'!A:A,MATCH($C697,'Policy Characteristics'!$C:$C,0)))</f>
        <v>Industry</v>
      </c>
      <c r="B697" s="294" t="str">
        <f>IF(ISBLANK(INDEX('Policy Characteristics'!B:B,MATCH($C697,'Policy Characteristics'!$C:$C,0))),"",INDEX('Policy Characteristics'!B:B,MATCH($C697,'Policy Characteristics'!$C:$C,0)))</f>
        <v>Electrification + Hydrogen (Med &amp; High Temp)</v>
      </c>
      <c r="C697" s="293" t="str">
        <f t="shared" si="36"/>
        <v>Fraction of Med and High Temp Industrial Heat Shifted to Other Fuels</v>
      </c>
      <c r="D697" s="299" t="s">
        <v>762</v>
      </c>
      <c r="E697" s="298" t="s">
        <v>770</v>
      </c>
      <c r="F697" t="s">
        <v>763</v>
      </c>
      <c r="G697" s="298" t="s">
        <v>771</v>
      </c>
      <c r="H697" s="20">
        <v>1438</v>
      </c>
      <c r="I697" s="295" t="s">
        <v>634</v>
      </c>
      <c r="J697" s="296" t="str">
        <f>IF(ISBLANK(INDEX('Policy Characteristics'!D:D,MATCH($C697,'Policy Characteristics'!$C:$C,0))),"",INDEX('Policy Characteristics'!D:D,MATCH($C697,'Policy Characteristics'!$C:$C,0)))</f>
        <v>Electrification + Hydrogen</v>
      </c>
      <c r="K697" s="293" t="str">
        <f>IF(ISBLANK(INDEX('Policy Characteristics'!E:E,MATCH($C697,'Policy Characteristics'!$C:$C,0))),"",INDEX('Policy Characteristics'!E:E,MATCH($C697,'Policy Characteristics'!$C:$C,0)))</f>
        <v>indst med and high temp fuel type shifting</v>
      </c>
      <c r="L697" s="237">
        <f>IF(ISBLANK(INDEX('Policy Characteristics'!F:F,MATCH($C697,'Policy Characteristics'!$C:$C,0))),"",INDEX('Policy Characteristics'!F:F,MATCH($C697,'Policy Characteristics'!$C:$C,0)))</f>
        <v>0</v>
      </c>
      <c r="M697" s="237">
        <f>IF(ISBLANK(INDEX('Policy Characteristics'!G:G,MATCH($C697,'Policy Characteristics'!$C:$C,0))),"",INDEX('Policy Characteristics'!G:G,MATCH($C697,'Policy Characteristics'!$C:$C,0)))</f>
        <v>1</v>
      </c>
      <c r="N697" s="237">
        <f>IF(ISBLANK(INDEX('Policy Characteristics'!H:H,MATCH($C697,'Policy Characteristics'!$C:$C,0))),"",INDEX('Policy Characteristics'!H:H,MATCH($C697,'Policy Characteristics'!$C:$C,0)))</f>
        <v>0.01</v>
      </c>
      <c r="O697" s="293" t="str">
        <f>IF(ISBLANK(INDEX('Policy Characteristics'!I:I,MATCH($C697,'Policy Characteristics'!$C:$C,0))),"",INDEX('Policy Characteristics'!I:I,MATCH($C697,'Policy Characteristics'!$C:$C,0)))</f>
        <v>% of fuel shifted</v>
      </c>
      <c r="P697" s="293"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7" s="293" t="str">
        <f>IF(ISBLANK(INDEX('Policy Characteristics'!K:K,MATCH($C697,'Policy Characteristics'!$C:$C,0))),"",INDEX('Policy Characteristics'!K:K,MATCH($C697,'Policy Characteristics'!$C:$C,0)))</f>
        <v>industry-ag-main.html#fuel-switching</v>
      </c>
      <c r="R697" s="293" t="str">
        <f>IF(ISBLANK(INDEX('Policy Characteristics'!L:L,MATCH($C697,'Policy Characteristics'!$C:$C,0))),"",INDEX('Policy Characteristics'!L:L,MATCH($C697,'Policy Characteristics'!$C:$C,0)))</f>
        <v>industry-elec-and-hydrogen.html</v>
      </c>
    </row>
    <row r="698" spans="1:18" x14ac:dyDescent="0.25">
      <c r="A698" s="293" t="str">
        <f>IF(ISBLANK(INDEX('Policy Characteristics'!A:A,MATCH($C698,'Policy Characteristics'!$C:$C,0))),"",INDEX('Policy Characteristics'!A:A,MATCH($C698,'Policy Characteristics'!$C:$C,0)))</f>
        <v>Industry</v>
      </c>
      <c r="B698" s="294" t="str">
        <f>IF(ISBLANK(INDEX('Policy Characteristics'!B:B,MATCH($C698,'Policy Characteristics'!$C:$C,0))),"",INDEX('Policy Characteristics'!B:B,MATCH($C698,'Policy Characteristics'!$C:$C,0)))</f>
        <v>Electrification + Hydrogen (Med &amp; High Temp)</v>
      </c>
      <c r="C698" s="293" t="str">
        <f t="shared" si="36"/>
        <v>Fraction of Med and High Temp Industrial Heat Shifted to Other Fuels</v>
      </c>
      <c r="D698" s="299" t="s">
        <v>762</v>
      </c>
      <c r="E698" s="298" t="s">
        <v>772</v>
      </c>
      <c r="F698" t="s">
        <v>763</v>
      </c>
      <c r="G698" s="298" t="s">
        <v>773</v>
      </c>
      <c r="H698" s="20">
        <v>1439</v>
      </c>
      <c r="I698" s="295" t="s">
        <v>634</v>
      </c>
      <c r="J698" s="296" t="str">
        <f>IF(ISBLANK(INDEX('Policy Characteristics'!D:D,MATCH($C698,'Policy Characteristics'!$C:$C,0))),"",INDEX('Policy Characteristics'!D:D,MATCH($C698,'Policy Characteristics'!$C:$C,0)))</f>
        <v>Electrification + Hydrogen</v>
      </c>
      <c r="K698" s="293" t="str">
        <f>IF(ISBLANK(INDEX('Policy Characteristics'!E:E,MATCH($C698,'Policy Characteristics'!$C:$C,0))),"",INDEX('Policy Characteristics'!E:E,MATCH($C698,'Policy Characteristics'!$C:$C,0)))</f>
        <v>indst med and high temp fuel type shifting</v>
      </c>
      <c r="L698" s="237">
        <f>IF(ISBLANK(INDEX('Policy Characteristics'!F:F,MATCH($C698,'Policy Characteristics'!$C:$C,0))),"",INDEX('Policy Characteristics'!F:F,MATCH($C698,'Policy Characteristics'!$C:$C,0)))</f>
        <v>0</v>
      </c>
      <c r="M698" s="237">
        <f>IF(ISBLANK(INDEX('Policy Characteristics'!G:G,MATCH($C698,'Policy Characteristics'!$C:$C,0))),"",INDEX('Policy Characteristics'!G:G,MATCH($C698,'Policy Characteristics'!$C:$C,0)))</f>
        <v>1</v>
      </c>
      <c r="N698" s="237">
        <f>IF(ISBLANK(INDEX('Policy Characteristics'!H:H,MATCH($C698,'Policy Characteristics'!$C:$C,0))),"",INDEX('Policy Characteristics'!H:H,MATCH($C698,'Policy Characteristics'!$C:$C,0)))</f>
        <v>0.01</v>
      </c>
      <c r="O698" s="293" t="str">
        <f>IF(ISBLANK(INDEX('Policy Characteristics'!I:I,MATCH($C698,'Policy Characteristics'!$C:$C,0))),"",INDEX('Policy Characteristics'!I:I,MATCH($C698,'Policy Characteristics'!$C:$C,0)))</f>
        <v>% of fuel shifted</v>
      </c>
      <c r="P698" s="293"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8" s="293" t="str">
        <f>IF(ISBLANK(INDEX('Policy Characteristics'!K:K,MATCH($C698,'Policy Characteristics'!$C:$C,0))),"",INDEX('Policy Characteristics'!K:K,MATCH($C698,'Policy Characteristics'!$C:$C,0)))</f>
        <v>industry-ag-main.html#fuel-switching</v>
      </c>
      <c r="R698" s="293" t="str">
        <f>IF(ISBLANK(INDEX('Policy Characteristics'!L:L,MATCH($C698,'Policy Characteristics'!$C:$C,0))),"",INDEX('Policy Characteristics'!L:L,MATCH($C698,'Policy Characteristics'!$C:$C,0)))</f>
        <v>industry-elec-and-hydrogen.html</v>
      </c>
    </row>
    <row r="699" spans="1:18" x14ac:dyDescent="0.25">
      <c r="A699" s="293" t="str">
        <f>IF(ISBLANK(INDEX('Policy Characteristics'!A:A,MATCH($C699,'Policy Characteristics'!$C:$C,0))),"",INDEX('Policy Characteristics'!A:A,MATCH($C699,'Policy Characteristics'!$C:$C,0)))</f>
        <v>Industry</v>
      </c>
      <c r="B699" s="294" t="str">
        <f>IF(ISBLANK(INDEX('Policy Characteristics'!B:B,MATCH($C699,'Policy Characteristics'!$C:$C,0))),"",INDEX('Policy Characteristics'!B:B,MATCH($C699,'Policy Characteristics'!$C:$C,0)))</f>
        <v>Electrification + Hydrogen (Med &amp; High Temp)</v>
      </c>
      <c r="C699" s="293" t="str">
        <f t="shared" si="36"/>
        <v>Fraction of Med and High Temp Industrial Heat Shifted to Other Fuels</v>
      </c>
      <c r="D699" s="299" t="s">
        <v>762</v>
      </c>
      <c r="E699" s="298" t="s">
        <v>774</v>
      </c>
      <c r="F699" t="s">
        <v>763</v>
      </c>
      <c r="G699" s="298" t="s">
        <v>775</v>
      </c>
      <c r="H699" s="20">
        <v>1440</v>
      </c>
      <c r="I699" s="295" t="s">
        <v>634</v>
      </c>
      <c r="J699" s="296" t="str">
        <f>IF(ISBLANK(INDEX('Policy Characteristics'!D:D,MATCH($C699,'Policy Characteristics'!$C:$C,0))),"",INDEX('Policy Characteristics'!D:D,MATCH($C699,'Policy Characteristics'!$C:$C,0)))</f>
        <v>Electrification + Hydrogen</v>
      </c>
      <c r="K699" s="293" t="str">
        <f>IF(ISBLANK(INDEX('Policy Characteristics'!E:E,MATCH($C699,'Policy Characteristics'!$C:$C,0))),"",INDEX('Policy Characteristics'!E:E,MATCH($C699,'Policy Characteristics'!$C:$C,0)))</f>
        <v>indst med and high temp fuel type shifting</v>
      </c>
      <c r="L699" s="237">
        <f>IF(ISBLANK(INDEX('Policy Characteristics'!F:F,MATCH($C699,'Policy Characteristics'!$C:$C,0))),"",INDEX('Policy Characteristics'!F:F,MATCH($C699,'Policy Characteristics'!$C:$C,0)))</f>
        <v>0</v>
      </c>
      <c r="M699" s="237">
        <f>IF(ISBLANK(INDEX('Policy Characteristics'!G:G,MATCH($C699,'Policy Characteristics'!$C:$C,0))),"",INDEX('Policy Characteristics'!G:G,MATCH($C699,'Policy Characteristics'!$C:$C,0)))</f>
        <v>1</v>
      </c>
      <c r="N699" s="237">
        <f>IF(ISBLANK(INDEX('Policy Characteristics'!H:H,MATCH($C699,'Policy Characteristics'!$C:$C,0))),"",INDEX('Policy Characteristics'!H:H,MATCH($C699,'Policy Characteristics'!$C:$C,0)))</f>
        <v>0.01</v>
      </c>
      <c r="O699" s="293" t="str">
        <f>IF(ISBLANK(INDEX('Policy Characteristics'!I:I,MATCH($C699,'Policy Characteristics'!$C:$C,0))),"",INDEX('Policy Characteristics'!I:I,MATCH($C699,'Policy Characteristics'!$C:$C,0)))</f>
        <v>% of fuel shifted</v>
      </c>
      <c r="P699" s="293"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699" s="293" t="str">
        <f>IF(ISBLANK(INDEX('Policy Characteristics'!K:K,MATCH($C699,'Policy Characteristics'!$C:$C,0))),"",INDEX('Policy Characteristics'!K:K,MATCH($C699,'Policy Characteristics'!$C:$C,0)))</f>
        <v>industry-ag-main.html#fuel-switching</v>
      </c>
      <c r="R699" s="293" t="str">
        <f>IF(ISBLANK(INDEX('Policy Characteristics'!L:L,MATCH($C699,'Policy Characteristics'!$C:$C,0))),"",INDEX('Policy Characteristics'!L:L,MATCH($C699,'Policy Characteristics'!$C:$C,0)))</f>
        <v>industry-elec-and-hydrogen.html</v>
      </c>
    </row>
    <row r="700" spans="1:18" x14ac:dyDescent="0.25">
      <c r="A700" s="293" t="str">
        <f>IF(ISBLANK(INDEX('Policy Characteristics'!A:A,MATCH($C700,'Policy Characteristics'!$C:$C,0))),"",INDEX('Policy Characteristics'!A:A,MATCH($C700,'Policy Characteristics'!$C:$C,0)))</f>
        <v>Industry</v>
      </c>
      <c r="B700" s="294" t="str">
        <f>IF(ISBLANK(INDEX('Policy Characteristics'!B:B,MATCH($C700,'Policy Characteristics'!$C:$C,0))),"",INDEX('Policy Characteristics'!B:B,MATCH($C700,'Policy Characteristics'!$C:$C,0)))</f>
        <v>Electrification + Hydrogen (Med &amp; High Temp)</v>
      </c>
      <c r="C700" s="293" t="str">
        <f t="shared" si="36"/>
        <v>Fraction of Med and High Temp Industrial Heat Shifted to Other Fuels</v>
      </c>
      <c r="D700" s="299" t="s">
        <v>762</v>
      </c>
      <c r="E700" s="298" t="s">
        <v>776</v>
      </c>
      <c r="F700" t="s">
        <v>763</v>
      </c>
      <c r="G700" s="298" t="s">
        <v>777</v>
      </c>
      <c r="H700" s="20">
        <v>1441</v>
      </c>
      <c r="I700" s="295" t="s">
        <v>634</v>
      </c>
      <c r="J700" s="296" t="str">
        <f>IF(ISBLANK(INDEX('Policy Characteristics'!D:D,MATCH($C700,'Policy Characteristics'!$C:$C,0))),"",INDEX('Policy Characteristics'!D:D,MATCH($C700,'Policy Characteristics'!$C:$C,0)))</f>
        <v>Electrification + Hydrogen</v>
      </c>
      <c r="K700" s="293" t="str">
        <f>IF(ISBLANK(INDEX('Policy Characteristics'!E:E,MATCH($C700,'Policy Characteristics'!$C:$C,0))),"",INDEX('Policy Characteristics'!E:E,MATCH($C700,'Policy Characteristics'!$C:$C,0)))</f>
        <v>indst med and high temp fuel type shifting</v>
      </c>
      <c r="L700" s="237">
        <f>IF(ISBLANK(INDEX('Policy Characteristics'!F:F,MATCH($C700,'Policy Characteristics'!$C:$C,0))),"",INDEX('Policy Characteristics'!F:F,MATCH($C700,'Policy Characteristics'!$C:$C,0)))</f>
        <v>0</v>
      </c>
      <c r="M700" s="237">
        <f>IF(ISBLANK(INDEX('Policy Characteristics'!G:G,MATCH($C700,'Policy Characteristics'!$C:$C,0))),"",INDEX('Policy Characteristics'!G:G,MATCH($C700,'Policy Characteristics'!$C:$C,0)))</f>
        <v>1</v>
      </c>
      <c r="N700" s="237">
        <f>IF(ISBLANK(INDEX('Policy Characteristics'!H:H,MATCH($C700,'Policy Characteristics'!$C:$C,0))),"",INDEX('Policy Characteristics'!H:H,MATCH($C700,'Policy Characteristics'!$C:$C,0)))</f>
        <v>0.01</v>
      </c>
      <c r="O700" s="293" t="str">
        <f>IF(ISBLANK(INDEX('Policy Characteristics'!I:I,MATCH($C700,'Policy Characteristics'!$C:$C,0))),"",INDEX('Policy Characteristics'!I:I,MATCH($C700,'Policy Characteristics'!$C:$C,0)))</f>
        <v>% of fuel shifted</v>
      </c>
      <c r="P700" s="293"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0" s="293" t="str">
        <f>IF(ISBLANK(INDEX('Policy Characteristics'!K:K,MATCH($C700,'Policy Characteristics'!$C:$C,0))),"",INDEX('Policy Characteristics'!K:K,MATCH($C700,'Policy Characteristics'!$C:$C,0)))</f>
        <v>industry-ag-main.html#fuel-switching</v>
      </c>
      <c r="R700" s="293" t="str">
        <f>IF(ISBLANK(INDEX('Policy Characteristics'!L:L,MATCH($C700,'Policy Characteristics'!$C:$C,0))),"",INDEX('Policy Characteristics'!L:L,MATCH($C700,'Policy Characteristics'!$C:$C,0)))</f>
        <v>industry-elec-and-hydrogen.html</v>
      </c>
    </row>
    <row r="701" spans="1:18" x14ac:dyDescent="0.25">
      <c r="A701" s="293" t="str">
        <f>IF(ISBLANK(INDEX('Policy Characteristics'!A:A,MATCH($C701,'Policy Characteristics'!$C:$C,0))),"",INDEX('Policy Characteristics'!A:A,MATCH($C701,'Policy Characteristics'!$C:$C,0)))</f>
        <v>Industry</v>
      </c>
      <c r="B701" s="294" t="str">
        <f>IF(ISBLANK(INDEX('Policy Characteristics'!B:B,MATCH($C701,'Policy Characteristics'!$C:$C,0))),"",INDEX('Policy Characteristics'!B:B,MATCH($C701,'Policy Characteristics'!$C:$C,0)))</f>
        <v>Electrification + Hydrogen (Med &amp; High Temp)</v>
      </c>
      <c r="C701" s="293" t="str">
        <f t="shared" si="36"/>
        <v>Fraction of Med and High Temp Industrial Heat Shifted to Other Fuels</v>
      </c>
      <c r="D701" s="299" t="s">
        <v>762</v>
      </c>
      <c r="E701" s="298" t="s">
        <v>778</v>
      </c>
      <c r="F701" t="s">
        <v>763</v>
      </c>
      <c r="G701" s="298" t="s">
        <v>779</v>
      </c>
      <c r="H701" s="20">
        <v>1442</v>
      </c>
      <c r="I701" s="295" t="s">
        <v>634</v>
      </c>
      <c r="J701" s="296" t="str">
        <f>IF(ISBLANK(INDEX('Policy Characteristics'!D:D,MATCH($C701,'Policy Characteristics'!$C:$C,0))),"",INDEX('Policy Characteristics'!D:D,MATCH($C701,'Policy Characteristics'!$C:$C,0)))</f>
        <v>Electrification + Hydrogen</v>
      </c>
      <c r="K701" s="293" t="str">
        <f>IF(ISBLANK(INDEX('Policy Characteristics'!E:E,MATCH($C701,'Policy Characteristics'!$C:$C,0))),"",INDEX('Policy Characteristics'!E:E,MATCH($C701,'Policy Characteristics'!$C:$C,0)))</f>
        <v>indst med and high temp fuel type shifting</v>
      </c>
      <c r="L701" s="237">
        <f>IF(ISBLANK(INDEX('Policy Characteristics'!F:F,MATCH($C701,'Policy Characteristics'!$C:$C,0))),"",INDEX('Policy Characteristics'!F:F,MATCH($C701,'Policy Characteristics'!$C:$C,0)))</f>
        <v>0</v>
      </c>
      <c r="M701" s="237">
        <f>IF(ISBLANK(INDEX('Policy Characteristics'!G:G,MATCH($C701,'Policy Characteristics'!$C:$C,0))),"",INDEX('Policy Characteristics'!G:G,MATCH($C701,'Policy Characteristics'!$C:$C,0)))</f>
        <v>1</v>
      </c>
      <c r="N701" s="237">
        <f>IF(ISBLANK(INDEX('Policy Characteristics'!H:H,MATCH($C701,'Policy Characteristics'!$C:$C,0))),"",INDEX('Policy Characteristics'!H:H,MATCH($C701,'Policy Characteristics'!$C:$C,0)))</f>
        <v>0.01</v>
      </c>
      <c r="O701" s="293" t="str">
        <f>IF(ISBLANK(INDEX('Policy Characteristics'!I:I,MATCH($C701,'Policy Characteristics'!$C:$C,0))),"",INDEX('Policy Characteristics'!I:I,MATCH($C701,'Policy Characteristics'!$C:$C,0)))</f>
        <v>% of fuel shifted</v>
      </c>
      <c r="P701" s="293"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1" s="293" t="str">
        <f>IF(ISBLANK(INDEX('Policy Characteristics'!K:K,MATCH($C701,'Policy Characteristics'!$C:$C,0))),"",INDEX('Policy Characteristics'!K:K,MATCH($C701,'Policy Characteristics'!$C:$C,0)))</f>
        <v>industry-ag-main.html#fuel-switching</v>
      </c>
      <c r="R701" s="293" t="str">
        <f>IF(ISBLANK(INDEX('Policy Characteristics'!L:L,MATCH($C701,'Policy Characteristics'!$C:$C,0))),"",INDEX('Policy Characteristics'!L:L,MATCH($C701,'Policy Characteristics'!$C:$C,0)))</f>
        <v>industry-elec-and-hydrogen.html</v>
      </c>
    </row>
    <row r="702" spans="1:18" x14ac:dyDescent="0.25">
      <c r="A702" s="293" t="str">
        <f>IF(ISBLANK(INDEX('Policy Characteristics'!A:A,MATCH($C702,'Policy Characteristics'!$C:$C,0))),"",INDEX('Policy Characteristics'!A:A,MATCH($C702,'Policy Characteristics'!$C:$C,0)))</f>
        <v>Industry</v>
      </c>
      <c r="B702" s="294" t="str">
        <f>IF(ISBLANK(INDEX('Policy Characteristics'!B:B,MATCH($C702,'Policy Characteristics'!$C:$C,0))),"",INDEX('Policy Characteristics'!B:B,MATCH($C702,'Policy Characteristics'!$C:$C,0)))</f>
        <v>Electrification + Hydrogen (Med &amp; High Temp)</v>
      </c>
      <c r="C702" s="293" t="str">
        <f t="shared" si="36"/>
        <v>Fraction of Med and High Temp Industrial Heat Shifted to Other Fuels</v>
      </c>
      <c r="D702" s="299" t="s">
        <v>762</v>
      </c>
      <c r="E702" s="298" t="s">
        <v>780</v>
      </c>
      <c r="F702" t="s">
        <v>763</v>
      </c>
      <c r="G702" s="298" t="s">
        <v>781</v>
      </c>
      <c r="H702" s="20">
        <v>1443</v>
      </c>
      <c r="I702" s="295" t="s">
        <v>634</v>
      </c>
      <c r="J702" s="296" t="str">
        <f>IF(ISBLANK(INDEX('Policy Characteristics'!D:D,MATCH($C702,'Policy Characteristics'!$C:$C,0))),"",INDEX('Policy Characteristics'!D:D,MATCH($C702,'Policy Characteristics'!$C:$C,0)))</f>
        <v>Electrification + Hydrogen</v>
      </c>
      <c r="K702" s="293" t="str">
        <f>IF(ISBLANK(INDEX('Policy Characteristics'!E:E,MATCH($C702,'Policy Characteristics'!$C:$C,0))),"",INDEX('Policy Characteristics'!E:E,MATCH($C702,'Policy Characteristics'!$C:$C,0)))</f>
        <v>indst med and high temp fuel type shifting</v>
      </c>
      <c r="L702" s="237">
        <f>IF(ISBLANK(INDEX('Policy Characteristics'!F:F,MATCH($C702,'Policy Characteristics'!$C:$C,0))),"",INDEX('Policy Characteristics'!F:F,MATCH($C702,'Policy Characteristics'!$C:$C,0)))</f>
        <v>0</v>
      </c>
      <c r="M702" s="237">
        <f>IF(ISBLANK(INDEX('Policy Characteristics'!G:G,MATCH($C702,'Policy Characteristics'!$C:$C,0))),"",INDEX('Policy Characteristics'!G:G,MATCH($C702,'Policy Characteristics'!$C:$C,0)))</f>
        <v>1</v>
      </c>
      <c r="N702" s="237">
        <f>IF(ISBLANK(INDEX('Policy Characteristics'!H:H,MATCH($C702,'Policy Characteristics'!$C:$C,0))),"",INDEX('Policy Characteristics'!H:H,MATCH($C702,'Policy Characteristics'!$C:$C,0)))</f>
        <v>0.01</v>
      </c>
      <c r="O702" s="293" t="str">
        <f>IF(ISBLANK(INDEX('Policy Characteristics'!I:I,MATCH($C702,'Policy Characteristics'!$C:$C,0))),"",INDEX('Policy Characteristics'!I:I,MATCH($C702,'Policy Characteristics'!$C:$C,0)))</f>
        <v>% of fuel shifted</v>
      </c>
      <c r="P702" s="293"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2" s="293" t="str">
        <f>IF(ISBLANK(INDEX('Policy Characteristics'!K:K,MATCH($C702,'Policy Characteristics'!$C:$C,0))),"",INDEX('Policy Characteristics'!K:K,MATCH($C702,'Policy Characteristics'!$C:$C,0)))</f>
        <v>industry-ag-main.html#fuel-switching</v>
      </c>
      <c r="R702" s="293" t="str">
        <f>IF(ISBLANK(INDEX('Policy Characteristics'!L:L,MATCH($C702,'Policy Characteristics'!$C:$C,0))),"",INDEX('Policy Characteristics'!L:L,MATCH($C702,'Policy Characteristics'!$C:$C,0)))</f>
        <v>industry-elec-and-hydrogen.html</v>
      </c>
    </row>
    <row r="703" spans="1:18" x14ac:dyDescent="0.25">
      <c r="A703" s="293" t="str">
        <f>IF(ISBLANK(INDEX('Policy Characteristics'!A:A,MATCH($C703,'Policy Characteristics'!$C:$C,0))),"",INDEX('Policy Characteristics'!A:A,MATCH($C703,'Policy Characteristics'!$C:$C,0)))</f>
        <v>Industry</v>
      </c>
      <c r="B703" s="294" t="str">
        <f>IF(ISBLANK(INDEX('Policy Characteristics'!B:B,MATCH($C703,'Policy Characteristics'!$C:$C,0))),"",INDEX('Policy Characteristics'!B:B,MATCH($C703,'Policy Characteristics'!$C:$C,0)))</f>
        <v>Electrification + Hydrogen (Med &amp; High Temp)</v>
      </c>
      <c r="C703" s="293" t="str">
        <f t="shared" si="36"/>
        <v>Fraction of Med and High Temp Industrial Heat Shifted to Other Fuels</v>
      </c>
      <c r="D703" s="299" t="s">
        <v>762</v>
      </c>
      <c r="E703" s="298" t="s">
        <v>782</v>
      </c>
      <c r="F703" t="s">
        <v>763</v>
      </c>
      <c r="G703" s="298" t="s">
        <v>783</v>
      </c>
      <c r="H703" s="20">
        <v>1444</v>
      </c>
      <c r="I703" s="295" t="s">
        <v>634</v>
      </c>
      <c r="J703" s="296" t="str">
        <f>IF(ISBLANK(INDEX('Policy Characteristics'!D:D,MATCH($C703,'Policy Characteristics'!$C:$C,0))),"",INDEX('Policy Characteristics'!D:D,MATCH($C703,'Policy Characteristics'!$C:$C,0)))</f>
        <v>Electrification + Hydrogen</v>
      </c>
      <c r="K703" s="293" t="str">
        <f>IF(ISBLANK(INDEX('Policy Characteristics'!E:E,MATCH($C703,'Policy Characteristics'!$C:$C,0))),"",INDEX('Policy Characteristics'!E:E,MATCH($C703,'Policy Characteristics'!$C:$C,0)))</f>
        <v>indst med and high temp fuel type shifting</v>
      </c>
      <c r="L703" s="237">
        <f>IF(ISBLANK(INDEX('Policy Characteristics'!F:F,MATCH($C703,'Policy Characteristics'!$C:$C,0))),"",INDEX('Policy Characteristics'!F:F,MATCH($C703,'Policy Characteristics'!$C:$C,0)))</f>
        <v>0</v>
      </c>
      <c r="M703" s="237">
        <f>IF(ISBLANK(INDEX('Policy Characteristics'!G:G,MATCH($C703,'Policy Characteristics'!$C:$C,0))),"",INDEX('Policy Characteristics'!G:G,MATCH($C703,'Policy Characteristics'!$C:$C,0)))</f>
        <v>1</v>
      </c>
      <c r="N703" s="237">
        <f>IF(ISBLANK(INDEX('Policy Characteristics'!H:H,MATCH($C703,'Policy Characteristics'!$C:$C,0))),"",INDEX('Policy Characteristics'!H:H,MATCH($C703,'Policy Characteristics'!$C:$C,0)))</f>
        <v>0.01</v>
      </c>
      <c r="O703" s="293" t="str">
        <f>IF(ISBLANK(INDEX('Policy Characteristics'!I:I,MATCH($C703,'Policy Characteristics'!$C:$C,0))),"",INDEX('Policy Characteristics'!I:I,MATCH($C703,'Policy Characteristics'!$C:$C,0)))</f>
        <v>% of fuel shifted</v>
      </c>
      <c r="P703" s="293"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3" s="293" t="str">
        <f>IF(ISBLANK(INDEX('Policy Characteristics'!K:K,MATCH($C703,'Policy Characteristics'!$C:$C,0))),"",INDEX('Policy Characteristics'!K:K,MATCH($C703,'Policy Characteristics'!$C:$C,0)))</f>
        <v>industry-ag-main.html#fuel-switching</v>
      </c>
      <c r="R703" s="293" t="str">
        <f>IF(ISBLANK(INDEX('Policy Characteristics'!L:L,MATCH($C703,'Policy Characteristics'!$C:$C,0))),"",INDEX('Policy Characteristics'!L:L,MATCH($C703,'Policy Characteristics'!$C:$C,0)))</f>
        <v>industry-elec-and-hydrogen.html</v>
      </c>
    </row>
    <row r="704" spans="1:18" x14ac:dyDescent="0.25">
      <c r="A704" s="293" t="str">
        <f>IF(ISBLANK(INDEX('Policy Characteristics'!A:A,MATCH($C704,'Policy Characteristics'!$C:$C,0))),"",INDEX('Policy Characteristics'!A:A,MATCH($C704,'Policy Characteristics'!$C:$C,0)))</f>
        <v>Industry</v>
      </c>
      <c r="B704" s="294" t="str">
        <f>IF(ISBLANK(INDEX('Policy Characteristics'!B:B,MATCH($C704,'Policy Characteristics'!$C:$C,0))),"",INDEX('Policy Characteristics'!B:B,MATCH($C704,'Policy Characteristics'!$C:$C,0)))</f>
        <v>Electrification + Hydrogen (Med &amp; High Temp)</v>
      </c>
      <c r="C704" s="293" t="str">
        <f t="shared" si="36"/>
        <v>Fraction of Med and High Temp Industrial Heat Shifted to Other Fuels</v>
      </c>
      <c r="D704" s="299" t="s">
        <v>762</v>
      </c>
      <c r="E704" s="298" t="s">
        <v>784</v>
      </c>
      <c r="F704" t="s">
        <v>763</v>
      </c>
      <c r="G704" s="298" t="s">
        <v>785</v>
      </c>
      <c r="H704" s="20">
        <v>1445</v>
      </c>
      <c r="I704" s="295" t="s">
        <v>634</v>
      </c>
      <c r="J704" s="296" t="str">
        <f>IF(ISBLANK(INDEX('Policy Characteristics'!D:D,MATCH($C704,'Policy Characteristics'!$C:$C,0))),"",INDEX('Policy Characteristics'!D:D,MATCH($C704,'Policy Characteristics'!$C:$C,0)))</f>
        <v>Electrification + Hydrogen</v>
      </c>
      <c r="K704" s="293" t="str">
        <f>IF(ISBLANK(INDEX('Policy Characteristics'!E:E,MATCH($C704,'Policy Characteristics'!$C:$C,0))),"",INDEX('Policy Characteristics'!E:E,MATCH($C704,'Policy Characteristics'!$C:$C,0)))</f>
        <v>indst med and high temp fuel type shifting</v>
      </c>
      <c r="L704" s="237">
        <f>IF(ISBLANK(INDEX('Policy Characteristics'!F:F,MATCH($C704,'Policy Characteristics'!$C:$C,0))),"",INDEX('Policy Characteristics'!F:F,MATCH($C704,'Policy Characteristics'!$C:$C,0)))</f>
        <v>0</v>
      </c>
      <c r="M704" s="237">
        <f>IF(ISBLANK(INDEX('Policy Characteristics'!G:G,MATCH($C704,'Policy Characteristics'!$C:$C,0))),"",INDEX('Policy Characteristics'!G:G,MATCH($C704,'Policy Characteristics'!$C:$C,0)))</f>
        <v>1</v>
      </c>
      <c r="N704" s="237">
        <f>IF(ISBLANK(INDEX('Policy Characteristics'!H:H,MATCH($C704,'Policy Characteristics'!$C:$C,0))),"",INDEX('Policy Characteristics'!H:H,MATCH($C704,'Policy Characteristics'!$C:$C,0)))</f>
        <v>0.01</v>
      </c>
      <c r="O704" s="293" t="str">
        <f>IF(ISBLANK(INDEX('Policy Characteristics'!I:I,MATCH($C704,'Policy Characteristics'!$C:$C,0))),"",INDEX('Policy Characteristics'!I:I,MATCH($C704,'Policy Characteristics'!$C:$C,0)))</f>
        <v>% of fuel shifted</v>
      </c>
      <c r="P704" s="293"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4" s="293" t="str">
        <f>IF(ISBLANK(INDEX('Policy Characteristics'!K:K,MATCH($C704,'Policy Characteristics'!$C:$C,0))),"",INDEX('Policy Characteristics'!K:K,MATCH($C704,'Policy Characteristics'!$C:$C,0)))</f>
        <v>industry-ag-main.html#fuel-switching</v>
      </c>
      <c r="R704" s="293" t="str">
        <f>IF(ISBLANK(INDEX('Policy Characteristics'!L:L,MATCH($C704,'Policy Characteristics'!$C:$C,0))),"",INDEX('Policy Characteristics'!L:L,MATCH($C704,'Policy Characteristics'!$C:$C,0)))</f>
        <v>industry-elec-and-hydrogen.html</v>
      </c>
    </row>
    <row r="705" spans="1:18" x14ac:dyDescent="0.25">
      <c r="A705" s="293" t="str">
        <f>IF(ISBLANK(INDEX('Policy Characteristics'!A:A,MATCH($C705,'Policy Characteristics'!$C:$C,0))),"",INDEX('Policy Characteristics'!A:A,MATCH($C705,'Policy Characteristics'!$C:$C,0)))</f>
        <v>Industry</v>
      </c>
      <c r="B705" s="294" t="str">
        <f>IF(ISBLANK(INDEX('Policy Characteristics'!B:B,MATCH($C705,'Policy Characteristics'!$C:$C,0))),"",INDEX('Policy Characteristics'!B:B,MATCH($C705,'Policy Characteristics'!$C:$C,0)))</f>
        <v>Electrification + Hydrogen (Med &amp; High Temp)</v>
      </c>
      <c r="C705" s="293" t="str">
        <f t="shared" si="36"/>
        <v>Fraction of Med and High Temp Industrial Heat Shifted to Other Fuels</v>
      </c>
      <c r="D705" s="299" t="s">
        <v>762</v>
      </c>
      <c r="E705" s="298" t="s">
        <v>786</v>
      </c>
      <c r="F705" t="s">
        <v>763</v>
      </c>
      <c r="G705" s="298" t="s">
        <v>787</v>
      </c>
      <c r="H705" s="20">
        <v>1446</v>
      </c>
      <c r="I705" s="295" t="s">
        <v>634</v>
      </c>
      <c r="J705" s="296" t="str">
        <f>IF(ISBLANK(INDEX('Policy Characteristics'!D:D,MATCH($C705,'Policy Characteristics'!$C:$C,0))),"",INDEX('Policy Characteristics'!D:D,MATCH($C705,'Policy Characteristics'!$C:$C,0)))</f>
        <v>Electrification + Hydrogen</v>
      </c>
      <c r="K705" s="293" t="str">
        <f>IF(ISBLANK(INDEX('Policy Characteristics'!E:E,MATCH($C705,'Policy Characteristics'!$C:$C,0))),"",INDEX('Policy Characteristics'!E:E,MATCH($C705,'Policy Characteristics'!$C:$C,0)))</f>
        <v>indst med and high temp fuel type shifting</v>
      </c>
      <c r="L705" s="237">
        <f>IF(ISBLANK(INDEX('Policy Characteristics'!F:F,MATCH($C705,'Policy Characteristics'!$C:$C,0))),"",INDEX('Policy Characteristics'!F:F,MATCH($C705,'Policy Characteristics'!$C:$C,0)))</f>
        <v>0</v>
      </c>
      <c r="M705" s="237">
        <f>IF(ISBLANK(INDEX('Policy Characteristics'!G:G,MATCH($C705,'Policy Characteristics'!$C:$C,0))),"",INDEX('Policy Characteristics'!G:G,MATCH($C705,'Policy Characteristics'!$C:$C,0)))</f>
        <v>1</v>
      </c>
      <c r="N705" s="237">
        <f>IF(ISBLANK(INDEX('Policy Characteristics'!H:H,MATCH($C705,'Policy Characteristics'!$C:$C,0))),"",INDEX('Policy Characteristics'!H:H,MATCH($C705,'Policy Characteristics'!$C:$C,0)))</f>
        <v>0.01</v>
      </c>
      <c r="O705" s="293" t="str">
        <f>IF(ISBLANK(INDEX('Policy Characteristics'!I:I,MATCH($C705,'Policy Characteristics'!$C:$C,0))),"",INDEX('Policy Characteristics'!I:I,MATCH($C705,'Policy Characteristics'!$C:$C,0)))</f>
        <v>% of fuel shifted</v>
      </c>
      <c r="P705" s="293"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5" s="293" t="str">
        <f>IF(ISBLANK(INDEX('Policy Characteristics'!K:K,MATCH($C705,'Policy Characteristics'!$C:$C,0))),"",INDEX('Policy Characteristics'!K:K,MATCH($C705,'Policy Characteristics'!$C:$C,0)))</f>
        <v>industry-ag-main.html#fuel-switching</v>
      </c>
      <c r="R705" s="293" t="str">
        <f>IF(ISBLANK(INDEX('Policy Characteristics'!L:L,MATCH($C705,'Policy Characteristics'!$C:$C,0))),"",INDEX('Policy Characteristics'!L:L,MATCH($C705,'Policy Characteristics'!$C:$C,0)))</f>
        <v>industry-elec-and-hydrogen.html</v>
      </c>
    </row>
    <row r="706" spans="1:18" x14ac:dyDescent="0.25">
      <c r="A706" s="293" t="str">
        <f>IF(ISBLANK(INDEX('Policy Characteristics'!A:A,MATCH($C706,'Policy Characteristics'!$C:$C,0))),"",INDEX('Policy Characteristics'!A:A,MATCH($C706,'Policy Characteristics'!$C:$C,0)))</f>
        <v>Industry</v>
      </c>
      <c r="B706" s="294" t="str">
        <f>IF(ISBLANK(INDEX('Policy Characteristics'!B:B,MATCH($C706,'Policy Characteristics'!$C:$C,0))),"",INDEX('Policy Characteristics'!B:B,MATCH($C706,'Policy Characteristics'!$C:$C,0)))</f>
        <v>Electrification + Hydrogen (Med &amp; High Temp)</v>
      </c>
      <c r="C706" s="293" t="str">
        <f t="shared" si="36"/>
        <v>Fraction of Med and High Temp Industrial Heat Shifted to Other Fuels</v>
      </c>
      <c r="D706" s="299" t="s">
        <v>762</v>
      </c>
      <c r="E706" s="298" t="s">
        <v>788</v>
      </c>
      <c r="F706" t="s">
        <v>763</v>
      </c>
      <c r="G706" s="298" t="s">
        <v>789</v>
      </c>
      <c r="H706" s="20">
        <v>1447</v>
      </c>
      <c r="I706" s="295" t="s">
        <v>634</v>
      </c>
      <c r="J706" s="296" t="str">
        <f>IF(ISBLANK(INDEX('Policy Characteristics'!D:D,MATCH($C706,'Policy Characteristics'!$C:$C,0))),"",INDEX('Policy Characteristics'!D:D,MATCH($C706,'Policy Characteristics'!$C:$C,0)))</f>
        <v>Electrification + Hydrogen</v>
      </c>
      <c r="K706" s="293" t="str">
        <f>IF(ISBLANK(INDEX('Policy Characteristics'!E:E,MATCH($C706,'Policy Characteristics'!$C:$C,0))),"",INDEX('Policy Characteristics'!E:E,MATCH($C706,'Policy Characteristics'!$C:$C,0)))</f>
        <v>indst med and high temp fuel type shifting</v>
      </c>
      <c r="L706" s="237">
        <f>IF(ISBLANK(INDEX('Policy Characteristics'!F:F,MATCH($C706,'Policy Characteristics'!$C:$C,0))),"",INDEX('Policy Characteristics'!F:F,MATCH($C706,'Policy Characteristics'!$C:$C,0)))</f>
        <v>0</v>
      </c>
      <c r="M706" s="237">
        <f>IF(ISBLANK(INDEX('Policy Characteristics'!G:G,MATCH($C706,'Policy Characteristics'!$C:$C,0))),"",INDEX('Policy Characteristics'!G:G,MATCH($C706,'Policy Characteristics'!$C:$C,0)))</f>
        <v>1</v>
      </c>
      <c r="N706" s="237">
        <f>IF(ISBLANK(INDEX('Policy Characteristics'!H:H,MATCH($C706,'Policy Characteristics'!$C:$C,0))),"",INDEX('Policy Characteristics'!H:H,MATCH($C706,'Policy Characteristics'!$C:$C,0)))</f>
        <v>0.01</v>
      </c>
      <c r="O706" s="293" t="str">
        <f>IF(ISBLANK(INDEX('Policy Characteristics'!I:I,MATCH($C706,'Policy Characteristics'!$C:$C,0))),"",INDEX('Policy Characteristics'!I:I,MATCH($C706,'Policy Characteristics'!$C:$C,0)))</f>
        <v>% of fuel shifted</v>
      </c>
      <c r="P706" s="293"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6" s="293" t="str">
        <f>IF(ISBLANK(INDEX('Policy Characteristics'!K:K,MATCH($C706,'Policy Characteristics'!$C:$C,0))),"",INDEX('Policy Characteristics'!K:K,MATCH($C706,'Policy Characteristics'!$C:$C,0)))</f>
        <v>industry-ag-main.html#fuel-switching</v>
      </c>
      <c r="R706" s="293" t="str">
        <f>IF(ISBLANK(INDEX('Policy Characteristics'!L:L,MATCH($C706,'Policy Characteristics'!$C:$C,0))),"",INDEX('Policy Characteristics'!L:L,MATCH($C706,'Policy Characteristics'!$C:$C,0)))</f>
        <v>industry-elec-and-hydrogen.html</v>
      </c>
    </row>
    <row r="707" spans="1:18" x14ac:dyDescent="0.25">
      <c r="A707" s="293" t="str">
        <f>IF(ISBLANK(INDEX('Policy Characteristics'!A:A,MATCH($C707,'Policy Characteristics'!$C:$C,0))),"",INDEX('Policy Characteristics'!A:A,MATCH($C707,'Policy Characteristics'!$C:$C,0)))</f>
        <v>Industry</v>
      </c>
      <c r="B707" s="294" t="str">
        <f>IF(ISBLANK(INDEX('Policy Characteristics'!B:B,MATCH($C707,'Policy Characteristics'!$C:$C,0))),"",INDEX('Policy Characteristics'!B:B,MATCH($C707,'Policy Characteristics'!$C:$C,0)))</f>
        <v>Electrification + Hydrogen (Med &amp; High Temp)</v>
      </c>
      <c r="C707" s="293" t="str">
        <f t="shared" si="36"/>
        <v>Fraction of Med and High Temp Industrial Heat Shifted to Other Fuels</v>
      </c>
      <c r="D707" s="299" t="s">
        <v>764</v>
      </c>
      <c r="E707" s="298" t="s">
        <v>770</v>
      </c>
      <c r="F707" t="s">
        <v>765</v>
      </c>
      <c r="G707" s="298" t="s">
        <v>771</v>
      </c>
      <c r="H707" s="20">
        <v>1448</v>
      </c>
      <c r="I707" s="295" t="s">
        <v>624</v>
      </c>
      <c r="J707" s="296" t="str">
        <f>IF(ISBLANK(INDEX('Policy Characteristics'!D:D,MATCH($C707,'Policy Characteristics'!$C:$C,0))),"",INDEX('Policy Characteristics'!D:D,MATCH($C707,'Policy Characteristics'!$C:$C,0)))</f>
        <v>Electrification + Hydrogen</v>
      </c>
      <c r="K707" s="293" t="str">
        <f>IF(ISBLANK(INDEX('Policy Characteristics'!E:E,MATCH($C707,'Policy Characteristics'!$C:$C,0))),"",INDEX('Policy Characteristics'!E:E,MATCH($C707,'Policy Characteristics'!$C:$C,0)))</f>
        <v>indst med and high temp fuel type shifting</v>
      </c>
      <c r="L707" s="237">
        <f>IF(ISBLANK(INDEX('Policy Characteristics'!F:F,MATCH($C707,'Policy Characteristics'!$C:$C,0))),"",INDEX('Policy Characteristics'!F:F,MATCH($C707,'Policy Characteristics'!$C:$C,0)))</f>
        <v>0</v>
      </c>
      <c r="M707" s="237">
        <f>IF(ISBLANK(INDEX('Policy Characteristics'!G:G,MATCH($C707,'Policy Characteristics'!$C:$C,0))),"",INDEX('Policy Characteristics'!G:G,MATCH($C707,'Policy Characteristics'!$C:$C,0)))</f>
        <v>1</v>
      </c>
      <c r="N707" s="237">
        <f>IF(ISBLANK(INDEX('Policy Characteristics'!H:H,MATCH($C707,'Policy Characteristics'!$C:$C,0))),"",INDEX('Policy Characteristics'!H:H,MATCH($C707,'Policy Characteristics'!$C:$C,0)))</f>
        <v>0.01</v>
      </c>
      <c r="O707" s="293" t="str">
        <f>IF(ISBLANK(INDEX('Policy Characteristics'!I:I,MATCH($C707,'Policy Characteristics'!$C:$C,0))),"",INDEX('Policy Characteristics'!I:I,MATCH($C707,'Policy Characteristics'!$C:$C,0)))</f>
        <v>% of fuel shifted</v>
      </c>
      <c r="P707" s="293"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7" s="293" t="str">
        <f>IF(ISBLANK(INDEX('Policy Characteristics'!K:K,MATCH($C707,'Policy Characteristics'!$C:$C,0))),"",INDEX('Policy Characteristics'!K:K,MATCH($C707,'Policy Characteristics'!$C:$C,0)))</f>
        <v>industry-ag-main.html#fuel-switching</v>
      </c>
      <c r="R707" s="293" t="str">
        <f>IF(ISBLANK(INDEX('Policy Characteristics'!L:L,MATCH($C707,'Policy Characteristics'!$C:$C,0))),"",INDEX('Policy Characteristics'!L:L,MATCH($C707,'Policy Characteristics'!$C:$C,0)))</f>
        <v>industry-elec-and-hydrogen.html</v>
      </c>
    </row>
    <row r="708" spans="1:18" x14ac:dyDescent="0.25">
      <c r="A708" s="293" t="str">
        <f>IF(ISBLANK(INDEX('Policy Characteristics'!A:A,MATCH($C708,'Policy Characteristics'!$C:$C,0))),"",INDEX('Policy Characteristics'!A:A,MATCH($C708,'Policy Characteristics'!$C:$C,0)))</f>
        <v>Industry</v>
      </c>
      <c r="B708" s="294" t="str">
        <f>IF(ISBLANK(INDEX('Policy Characteristics'!B:B,MATCH($C708,'Policy Characteristics'!$C:$C,0))),"",INDEX('Policy Characteristics'!B:B,MATCH($C708,'Policy Characteristics'!$C:$C,0)))</f>
        <v>Electrification + Hydrogen (Med &amp; High Temp)</v>
      </c>
      <c r="C708" s="293" t="str">
        <f t="shared" si="36"/>
        <v>Fraction of Med and High Temp Industrial Heat Shifted to Other Fuels</v>
      </c>
      <c r="D708" s="299" t="s">
        <v>764</v>
      </c>
      <c r="E708" s="298" t="s">
        <v>772</v>
      </c>
      <c r="F708" t="s">
        <v>765</v>
      </c>
      <c r="G708" s="298" t="s">
        <v>773</v>
      </c>
      <c r="H708" s="20">
        <v>1449</v>
      </c>
      <c r="I708" s="295" t="s">
        <v>634</v>
      </c>
      <c r="J708" s="296" t="str">
        <f>IF(ISBLANK(INDEX('Policy Characteristics'!D:D,MATCH($C708,'Policy Characteristics'!$C:$C,0))),"",INDEX('Policy Characteristics'!D:D,MATCH($C708,'Policy Characteristics'!$C:$C,0)))</f>
        <v>Electrification + Hydrogen</v>
      </c>
      <c r="K708" s="293" t="str">
        <f>IF(ISBLANK(INDEX('Policy Characteristics'!E:E,MATCH($C708,'Policy Characteristics'!$C:$C,0))),"",INDEX('Policy Characteristics'!E:E,MATCH($C708,'Policy Characteristics'!$C:$C,0)))</f>
        <v>indst med and high temp fuel type shifting</v>
      </c>
      <c r="L708" s="237">
        <f>IF(ISBLANK(INDEX('Policy Characteristics'!F:F,MATCH($C708,'Policy Characteristics'!$C:$C,0))),"",INDEX('Policy Characteristics'!F:F,MATCH($C708,'Policy Characteristics'!$C:$C,0)))</f>
        <v>0</v>
      </c>
      <c r="M708" s="237">
        <f>IF(ISBLANK(INDEX('Policy Characteristics'!G:G,MATCH($C708,'Policy Characteristics'!$C:$C,0))),"",INDEX('Policy Characteristics'!G:G,MATCH($C708,'Policy Characteristics'!$C:$C,0)))</f>
        <v>1</v>
      </c>
      <c r="N708" s="237">
        <f>IF(ISBLANK(INDEX('Policy Characteristics'!H:H,MATCH($C708,'Policy Characteristics'!$C:$C,0))),"",INDEX('Policy Characteristics'!H:H,MATCH($C708,'Policy Characteristics'!$C:$C,0)))</f>
        <v>0.01</v>
      </c>
      <c r="O708" s="293" t="str">
        <f>IF(ISBLANK(INDEX('Policy Characteristics'!I:I,MATCH($C708,'Policy Characteristics'!$C:$C,0))),"",INDEX('Policy Characteristics'!I:I,MATCH($C708,'Policy Characteristics'!$C:$C,0)))</f>
        <v>% of fuel shifted</v>
      </c>
      <c r="P708" s="293"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8" s="293" t="str">
        <f>IF(ISBLANK(INDEX('Policy Characteristics'!K:K,MATCH($C708,'Policy Characteristics'!$C:$C,0))),"",INDEX('Policy Characteristics'!K:K,MATCH($C708,'Policy Characteristics'!$C:$C,0)))</f>
        <v>industry-ag-main.html#fuel-switching</v>
      </c>
      <c r="R708" s="293" t="str">
        <f>IF(ISBLANK(INDEX('Policy Characteristics'!L:L,MATCH($C708,'Policy Characteristics'!$C:$C,0))),"",INDEX('Policy Characteristics'!L:L,MATCH($C708,'Policy Characteristics'!$C:$C,0)))</f>
        <v>industry-elec-and-hydrogen.html</v>
      </c>
    </row>
    <row r="709" spans="1:18" x14ac:dyDescent="0.25">
      <c r="A709" s="293" t="str">
        <f>IF(ISBLANK(INDEX('Policy Characteristics'!A:A,MATCH($C709,'Policy Characteristics'!$C:$C,0))),"",INDEX('Policy Characteristics'!A:A,MATCH($C709,'Policy Characteristics'!$C:$C,0)))</f>
        <v>Industry</v>
      </c>
      <c r="B709" s="294" t="str">
        <f>IF(ISBLANK(INDEX('Policy Characteristics'!B:B,MATCH($C709,'Policy Characteristics'!$C:$C,0))),"",INDEX('Policy Characteristics'!B:B,MATCH($C709,'Policy Characteristics'!$C:$C,0)))</f>
        <v>Electrification + Hydrogen (Med &amp; High Temp)</v>
      </c>
      <c r="C709" s="293" t="str">
        <f t="shared" si="36"/>
        <v>Fraction of Med and High Temp Industrial Heat Shifted to Other Fuels</v>
      </c>
      <c r="D709" s="299" t="s">
        <v>764</v>
      </c>
      <c r="E709" s="298" t="s">
        <v>774</v>
      </c>
      <c r="F709" t="s">
        <v>765</v>
      </c>
      <c r="G709" s="298" t="s">
        <v>775</v>
      </c>
      <c r="H709" s="20">
        <v>1450</v>
      </c>
      <c r="I709" s="295" t="s">
        <v>634</v>
      </c>
      <c r="J709" s="296" t="str">
        <f>IF(ISBLANK(INDEX('Policy Characteristics'!D:D,MATCH($C709,'Policy Characteristics'!$C:$C,0))),"",INDEX('Policy Characteristics'!D:D,MATCH($C709,'Policy Characteristics'!$C:$C,0)))</f>
        <v>Electrification + Hydrogen</v>
      </c>
      <c r="K709" s="293" t="str">
        <f>IF(ISBLANK(INDEX('Policy Characteristics'!E:E,MATCH($C709,'Policy Characteristics'!$C:$C,0))),"",INDEX('Policy Characteristics'!E:E,MATCH($C709,'Policy Characteristics'!$C:$C,0)))</f>
        <v>indst med and high temp fuel type shifting</v>
      </c>
      <c r="L709" s="237">
        <f>IF(ISBLANK(INDEX('Policy Characteristics'!F:F,MATCH($C709,'Policy Characteristics'!$C:$C,0))),"",INDEX('Policy Characteristics'!F:F,MATCH($C709,'Policy Characteristics'!$C:$C,0)))</f>
        <v>0</v>
      </c>
      <c r="M709" s="237">
        <f>IF(ISBLANK(INDEX('Policy Characteristics'!G:G,MATCH($C709,'Policy Characteristics'!$C:$C,0))),"",INDEX('Policy Characteristics'!G:G,MATCH($C709,'Policy Characteristics'!$C:$C,0)))</f>
        <v>1</v>
      </c>
      <c r="N709" s="237">
        <f>IF(ISBLANK(INDEX('Policy Characteristics'!H:H,MATCH($C709,'Policy Characteristics'!$C:$C,0))),"",INDEX('Policy Characteristics'!H:H,MATCH($C709,'Policy Characteristics'!$C:$C,0)))</f>
        <v>0.01</v>
      </c>
      <c r="O709" s="293" t="str">
        <f>IF(ISBLANK(INDEX('Policy Characteristics'!I:I,MATCH($C709,'Policy Characteristics'!$C:$C,0))),"",INDEX('Policy Characteristics'!I:I,MATCH($C709,'Policy Characteristics'!$C:$C,0)))</f>
        <v>% of fuel shifted</v>
      </c>
      <c r="P709" s="293"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09" s="293" t="str">
        <f>IF(ISBLANK(INDEX('Policy Characteristics'!K:K,MATCH($C709,'Policy Characteristics'!$C:$C,0))),"",INDEX('Policy Characteristics'!K:K,MATCH($C709,'Policy Characteristics'!$C:$C,0)))</f>
        <v>industry-ag-main.html#fuel-switching</v>
      </c>
      <c r="R709" s="293" t="str">
        <f>IF(ISBLANK(INDEX('Policy Characteristics'!L:L,MATCH($C709,'Policy Characteristics'!$C:$C,0))),"",INDEX('Policy Characteristics'!L:L,MATCH($C709,'Policy Characteristics'!$C:$C,0)))</f>
        <v>industry-elec-and-hydrogen.html</v>
      </c>
    </row>
    <row r="710" spans="1:18" x14ac:dyDescent="0.25">
      <c r="A710" s="293" t="str">
        <f>IF(ISBLANK(INDEX('Policy Characteristics'!A:A,MATCH($C710,'Policy Characteristics'!$C:$C,0))),"",INDEX('Policy Characteristics'!A:A,MATCH($C710,'Policy Characteristics'!$C:$C,0)))</f>
        <v>Industry</v>
      </c>
      <c r="B710" s="294" t="str">
        <f>IF(ISBLANK(INDEX('Policy Characteristics'!B:B,MATCH($C710,'Policy Characteristics'!$C:$C,0))),"",INDEX('Policy Characteristics'!B:B,MATCH($C710,'Policy Characteristics'!$C:$C,0)))</f>
        <v>Electrification + Hydrogen (Med &amp; High Temp)</v>
      </c>
      <c r="C710" s="293" t="str">
        <f t="shared" si="36"/>
        <v>Fraction of Med and High Temp Industrial Heat Shifted to Other Fuels</v>
      </c>
      <c r="D710" s="299" t="s">
        <v>764</v>
      </c>
      <c r="E710" s="298" t="s">
        <v>776</v>
      </c>
      <c r="F710" t="s">
        <v>765</v>
      </c>
      <c r="G710" s="298" t="s">
        <v>777</v>
      </c>
      <c r="H710" s="20">
        <v>1451</v>
      </c>
      <c r="I710" s="295" t="s">
        <v>634</v>
      </c>
      <c r="J710" s="296" t="str">
        <f>IF(ISBLANK(INDEX('Policy Characteristics'!D:D,MATCH($C710,'Policy Characteristics'!$C:$C,0))),"",INDEX('Policy Characteristics'!D:D,MATCH($C710,'Policy Characteristics'!$C:$C,0)))</f>
        <v>Electrification + Hydrogen</v>
      </c>
      <c r="K710" s="293" t="str">
        <f>IF(ISBLANK(INDEX('Policy Characteristics'!E:E,MATCH($C710,'Policy Characteristics'!$C:$C,0))),"",INDEX('Policy Characteristics'!E:E,MATCH($C710,'Policy Characteristics'!$C:$C,0)))</f>
        <v>indst med and high temp fuel type shifting</v>
      </c>
      <c r="L710" s="237">
        <f>IF(ISBLANK(INDEX('Policy Characteristics'!F:F,MATCH($C710,'Policy Characteristics'!$C:$C,0))),"",INDEX('Policy Characteristics'!F:F,MATCH($C710,'Policy Characteristics'!$C:$C,0)))</f>
        <v>0</v>
      </c>
      <c r="M710" s="237">
        <f>IF(ISBLANK(INDEX('Policy Characteristics'!G:G,MATCH($C710,'Policy Characteristics'!$C:$C,0))),"",INDEX('Policy Characteristics'!G:G,MATCH($C710,'Policy Characteristics'!$C:$C,0)))</f>
        <v>1</v>
      </c>
      <c r="N710" s="237">
        <f>IF(ISBLANK(INDEX('Policy Characteristics'!H:H,MATCH($C710,'Policy Characteristics'!$C:$C,0))),"",INDEX('Policy Characteristics'!H:H,MATCH($C710,'Policy Characteristics'!$C:$C,0)))</f>
        <v>0.01</v>
      </c>
      <c r="O710" s="293" t="str">
        <f>IF(ISBLANK(INDEX('Policy Characteristics'!I:I,MATCH($C710,'Policy Characteristics'!$C:$C,0))),"",INDEX('Policy Characteristics'!I:I,MATCH($C710,'Policy Characteristics'!$C:$C,0)))</f>
        <v>% of fuel shifted</v>
      </c>
      <c r="P710" s="293"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0" s="293" t="str">
        <f>IF(ISBLANK(INDEX('Policy Characteristics'!K:K,MATCH($C710,'Policy Characteristics'!$C:$C,0))),"",INDEX('Policy Characteristics'!K:K,MATCH($C710,'Policy Characteristics'!$C:$C,0)))</f>
        <v>industry-ag-main.html#fuel-switching</v>
      </c>
      <c r="R710" s="293" t="str">
        <f>IF(ISBLANK(INDEX('Policy Characteristics'!L:L,MATCH($C710,'Policy Characteristics'!$C:$C,0))),"",INDEX('Policy Characteristics'!L:L,MATCH($C710,'Policy Characteristics'!$C:$C,0)))</f>
        <v>industry-elec-and-hydrogen.html</v>
      </c>
    </row>
    <row r="711" spans="1:18" x14ac:dyDescent="0.25">
      <c r="A711" s="293" t="str">
        <f>IF(ISBLANK(INDEX('Policy Characteristics'!A:A,MATCH($C711,'Policy Characteristics'!$C:$C,0))),"",INDEX('Policy Characteristics'!A:A,MATCH($C711,'Policy Characteristics'!$C:$C,0)))</f>
        <v>Industry</v>
      </c>
      <c r="B711" s="294" t="str">
        <f>IF(ISBLANK(INDEX('Policy Characteristics'!B:B,MATCH($C711,'Policy Characteristics'!$C:$C,0))),"",INDEX('Policy Characteristics'!B:B,MATCH($C711,'Policy Characteristics'!$C:$C,0)))</f>
        <v>Electrification + Hydrogen (Med &amp; High Temp)</v>
      </c>
      <c r="C711" s="293" t="str">
        <f t="shared" si="36"/>
        <v>Fraction of Med and High Temp Industrial Heat Shifted to Other Fuels</v>
      </c>
      <c r="D711" s="299" t="s">
        <v>764</v>
      </c>
      <c r="E711" s="298" t="s">
        <v>778</v>
      </c>
      <c r="F711" t="s">
        <v>765</v>
      </c>
      <c r="G711" s="298" t="s">
        <v>779</v>
      </c>
      <c r="H711" s="20">
        <v>1452</v>
      </c>
      <c r="I711" s="295" t="s">
        <v>634</v>
      </c>
      <c r="J711" s="296" t="str">
        <f>IF(ISBLANK(INDEX('Policy Characteristics'!D:D,MATCH($C711,'Policy Characteristics'!$C:$C,0))),"",INDEX('Policy Characteristics'!D:D,MATCH($C711,'Policy Characteristics'!$C:$C,0)))</f>
        <v>Electrification + Hydrogen</v>
      </c>
      <c r="K711" s="293" t="str">
        <f>IF(ISBLANK(INDEX('Policy Characteristics'!E:E,MATCH($C711,'Policy Characteristics'!$C:$C,0))),"",INDEX('Policy Characteristics'!E:E,MATCH($C711,'Policy Characteristics'!$C:$C,0)))</f>
        <v>indst med and high temp fuel type shifting</v>
      </c>
      <c r="L711" s="237">
        <f>IF(ISBLANK(INDEX('Policy Characteristics'!F:F,MATCH($C711,'Policy Characteristics'!$C:$C,0))),"",INDEX('Policy Characteristics'!F:F,MATCH($C711,'Policy Characteristics'!$C:$C,0)))</f>
        <v>0</v>
      </c>
      <c r="M711" s="237">
        <f>IF(ISBLANK(INDEX('Policy Characteristics'!G:G,MATCH($C711,'Policy Characteristics'!$C:$C,0))),"",INDEX('Policy Characteristics'!G:G,MATCH($C711,'Policy Characteristics'!$C:$C,0)))</f>
        <v>1</v>
      </c>
      <c r="N711" s="237">
        <f>IF(ISBLANK(INDEX('Policy Characteristics'!H:H,MATCH($C711,'Policy Characteristics'!$C:$C,0))),"",INDEX('Policy Characteristics'!H:H,MATCH($C711,'Policy Characteristics'!$C:$C,0)))</f>
        <v>0.01</v>
      </c>
      <c r="O711" s="293" t="str">
        <f>IF(ISBLANK(INDEX('Policy Characteristics'!I:I,MATCH($C711,'Policy Characteristics'!$C:$C,0))),"",INDEX('Policy Characteristics'!I:I,MATCH($C711,'Policy Characteristics'!$C:$C,0)))</f>
        <v>% of fuel shifted</v>
      </c>
      <c r="P711" s="293"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1" s="293" t="str">
        <f>IF(ISBLANK(INDEX('Policy Characteristics'!K:K,MATCH($C711,'Policy Characteristics'!$C:$C,0))),"",INDEX('Policy Characteristics'!K:K,MATCH($C711,'Policy Characteristics'!$C:$C,0)))</f>
        <v>industry-ag-main.html#fuel-switching</v>
      </c>
      <c r="R711" s="293" t="str">
        <f>IF(ISBLANK(INDEX('Policy Characteristics'!L:L,MATCH($C711,'Policy Characteristics'!$C:$C,0))),"",INDEX('Policy Characteristics'!L:L,MATCH($C711,'Policy Characteristics'!$C:$C,0)))</f>
        <v>industry-elec-and-hydrogen.html</v>
      </c>
    </row>
    <row r="712" spans="1:18" x14ac:dyDescent="0.25">
      <c r="A712" s="293" t="str">
        <f>IF(ISBLANK(INDEX('Policy Characteristics'!A:A,MATCH($C712,'Policy Characteristics'!$C:$C,0))),"",INDEX('Policy Characteristics'!A:A,MATCH($C712,'Policy Characteristics'!$C:$C,0)))</f>
        <v>Industry</v>
      </c>
      <c r="B712" s="294" t="str">
        <f>IF(ISBLANK(INDEX('Policy Characteristics'!B:B,MATCH($C712,'Policy Characteristics'!$C:$C,0))),"",INDEX('Policy Characteristics'!B:B,MATCH($C712,'Policy Characteristics'!$C:$C,0)))</f>
        <v>Electrification + Hydrogen (Med &amp; High Temp)</v>
      </c>
      <c r="C712" s="293" t="str">
        <f t="shared" si="36"/>
        <v>Fraction of Med and High Temp Industrial Heat Shifted to Other Fuels</v>
      </c>
      <c r="D712" s="299" t="s">
        <v>764</v>
      </c>
      <c r="E712" s="298" t="s">
        <v>780</v>
      </c>
      <c r="F712" t="s">
        <v>765</v>
      </c>
      <c r="G712" s="298" t="s">
        <v>781</v>
      </c>
      <c r="H712" s="20">
        <v>1453</v>
      </c>
      <c r="I712" s="295" t="s">
        <v>634</v>
      </c>
      <c r="J712" s="296" t="str">
        <f>IF(ISBLANK(INDEX('Policy Characteristics'!D:D,MATCH($C712,'Policy Characteristics'!$C:$C,0))),"",INDEX('Policy Characteristics'!D:D,MATCH($C712,'Policy Characteristics'!$C:$C,0)))</f>
        <v>Electrification + Hydrogen</v>
      </c>
      <c r="K712" s="293" t="str">
        <f>IF(ISBLANK(INDEX('Policy Characteristics'!E:E,MATCH($C712,'Policy Characteristics'!$C:$C,0))),"",INDEX('Policy Characteristics'!E:E,MATCH($C712,'Policy Characteristics'!$C:$C,0)))</f>
        <v>indst med and high temp fuel type shifting</v>
      </c>
      <c r="L712" s="237">
        <f>IF(ISBLANK(INDEX('Policy Characteristics'!F:F,MATCH($C712,'Policy Characteristics'!$C:$C,0))),"",INDEX('Policy Characteristics'!F:F,MATCH($C712,'Policy Characteristics'!$C:$C,0)))</f>
        <v>0</v>
      </c>
      <c r="M712" s="237">
        <f>IF(ISBLANK(INDEX('Policy Characteristics'!G:G,MATCH($C712,'Policy Characteristics'!$C:$C,0))),"",INDEX('Policy Characteristics'!G:G,MATCH($C712,'Policy Characteristics'!$C:$C,0)))</f>
        <v>1</v>
      </c>
      <c r="N712" s="237">
        <f>IF(ISBLANK(INDEX('Policy Characteristics'!H:H,MATCH($C712,'Policy Characteristics'!$C:$C,0))),"",INDEX('Policy Characteristics'!H:H,MATCH($C712,'Policy Characteristics'!$C:$C,0)))</f>
        <v>0.01</v>
      </c>
      <c r="O712" s="293" t="str">
        <f>IF(ISBLANK(INDEX('Policy Characteristics'!I:I,MATCH($C712,'Policy Characteristics'!$C:$C,0))),"",INDEX('Policy Characteristics'!I:I,MATCH($C712,'Policy Characteristics'!$C:$C,0)))</f>
        <v>% of fuel shifted</v>
      </c>
      <c r="P712" s="293"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2" s="293" t="str">
        <f>IF(ISBLANK(INDEX('Policy Characteristics'!K:K,MATCH($C712,'Policy Characteristics'!$C:$C,0))),"",INDEX('Policy Characteristics'!K:K,MATCH($C712,'Policy Characteristics'!$C:$C,0)))</f>
        <v>industry-ag-main.html#fuel-switching</v>
      </c>
      <c r="R712" s="293" t="str">
        <f>IF(ISBLANK(INDEX('Policy Characteristics'!L:L,MATCH($C712,'Policy Characteristics'!$C:$C,0))),"",INDEX('Policy Characteristics'!L:L,MATCH($C712,'Policy Characteristics'!$C:$C,0)))</f>
        <v>industry-elec-and-hydrogen.html</v>
      </c>
    </row>
    <row r="713" spans="1:18" x14ac:dyDescent="0.25">
      <c r="A713" s="293" t="str">
        <f>IF(ISBLANK(INDEX('Policy Characteristics'!A:A,MATCH($C713,'Policy Characteristics'!$C:$C,0))),"",INDEX('Policy Characteristics'!A:A,MATCH($C713,'Policy Characteristics'!$C:$C,0)))</f>
        <v>Industry</v>
      </c>
      <c r="B713" s="294" t="str">
        <f>IF(ISBLANK(INDEX('Policy Characteristics'!B:B,MATCH($C713,'Policy Characteristics'!$C:$C,0))),"",INDEX('Policy Characteristics'!B:B,MATCH($C713,'Policy Characteristics'!$C:$C,0)))</f>
        <v>Electrification + Hydrogen (Med &amp; High Temp)</v>
      </c>
      <c r="C713" s="293" t="str">
        <f t="shared" si="36"/>
        <v>Fraction of Med and High Temp Industrial Heat Shifted to Other Fuels</v>
      </c>
      <c r="D713" s="299" t="s">
        <v>764</v>
      </c>
      <c r="E713" s="298" t="s">
        <v>782</v>
      </c>
      <c r="F713" t="s">
        <v>765</v>
      </c>
      <c r="G713" s="298" t="s">
        <v>783</v>
      </c>
      <c r="H713" s="20">
        <v>1454</v>
      </c>
      <c r="I713" s="295" t="s">
        <v>634</v>
      </c>
      <c r="J713" s="296" t="str">
        <f>IF(ISBLANK(INDEX('Policy Characteristics'!D:D,MATCH($C713,'Policy Characteristics'!$C:$C,0))),"",INDEX('Policy Characteristics'!D:D,MATCH($C713,'Policy Characteristics'!$C:$C,0)))</f>
        <v>Electrification + Hydrogen</v>
      </c>
      <c r="K713" s="293" t="str">
        <f>IF(ISBLANK(INDEX('Policy Characteristics'!E:E,MATCH($C713,'Policy Characteristics'!$C:$C,0))),"",INDEX('Policy Characteristics'!E:E,MATCH($C713,'Policy Characteristics'!$C:$C,0)))</f>
        <v>indst med and high temp fuel type shifting</v>
      </c>
      <c r="L713" s="237">
        <f>IF(ISBLANK(INDEX('Policy Characteristics'!F:F,MATCH($C713,'Policy Characteristics'!$C:$C,0))),"",INDEX('Policy Characteristics'!F:F,MATCH($C713,'Policy Characteristics'!$C:$C,0)))</f>
        <v>0</v>
      </c>
      <c r="M713" s="237">
        <f>IF(ISBLANK(INDEX('Policy Characteristics'!G:G,MATCH($C713,'Policy Characteristics'!$C:$C,0))),"",INDEX('Policy Characteristics'!G:G,MATCH($C713,'Policy Characteristics'!$C:$C,0)))</f>
        <v>1</v>
      </c>
      <c r="N713" s="237">
        <f>IF(ISBLANK(INDEX('Policy Characteristics'!H:H,MATCH($C713,'Policy Characteristics'!$C:$C,0))),"",INDEX('Policy Characteristics'!H:H,MATCH($C713,'Policy Characteristics'!$C:$C,0)))</f>
        <v>0.01</v>
      </c>
      <c r="O713" s="293" t="str">
        <f>IF(ISBLANK(INDEX('Policy Characteristics'!I:I,MATCH($C713,'Policy Characteristics'!$C:$C,0))),"",INDEX('Policy Characteristics'!I:I,MATCH($C713,'Policy Characteristics'!$C:$C,0)))</f>
        <v>% of fuel shifted</v>
      </c>
      <c r="P713" s="293"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3" s="293" t="str">
        <f>IF(ISBLANK(INDEX('Policy Characteristics'!K:K,MATCH($C713,'Policy Characteristics'!$C:$C,0))),"",INDEX('Policy Characteristics'!K:K,MATCH($C713,'Policy Characteristics'!$C:$C,0)))</f>
        <v>industry-ag-main.html#fuel-switching</v>
      </c>
      <c r="R713" s="293" t="str">
        <f>IF(ISBLANK(INDEX('Policy Characteristics'!L:L,MATCH($C713,'Policy Characteristics'!$C:$C,0))),"",INDEX('Policy Characteristics'!L:L,MATCH($C713,'Policy Characteristics'!$C:$C,0)))</f>
        <v>industry-elec-and-hydrogen.html</v>
      </c>
    </row>
    <row r="714" spans="1:18" x14ac:dyDescent="0.25">
      <c r="A714" s="293" t="str">
        <f>IF(ISBLANK(INDEX('Policy Characteristics'!A:A,MATCH($C714,'Policy Characteristics'!$C:$C,0))),"",INDEX('Policy Characteristics'!A:A,MATCH($C714,'Policy Characteristics'!$C:$C,0)))</f>
        <v>Industry</v>
      </c>
      <c r="B714" s="294" t="str">
        <f>IF(ISBLANK(INDEX('Policy Characteristics'!B:B,MATCH($C714,'Policy Characteristics'!$C:$C,0))),"",INDEX('Policy Characteristics'!B:B,MATCH($C714,'Policy Characteristics'!$C:$C,0)))</f>
        <v>Electrification + Hydrogen (Med &amp; High Temp)</v>
      </c>
      <c r="C714" s="293" t="str">
        <f t="shared" si="36"/>
        <v>Fraction of Med and High Temp Industrial Heat Shifted to Other Fuels</v>
      </c>
      <c r="D714" s="299" t="s">
        <v>764</v>
      </c>
      <c r="E714" s="298" t="s">
        <v>784</v>
      </c>
      <c r="F714" t="s">
        <v>765</v>
      </c>
      <c r="G714" s="298" t="s">
        <v>785</v>
      </c>
      <c r="H714" s="20">
        <v>1455</v>
      </c>
      <c r="I714" s="295" t="s">
        <v>634</v>
      </c>
      <c r="J714" s="296" t="str">
        <f>IF(ISBLANK(INDEX('Policy Characteristics'!D:D,MATCH($C714,'Policy Characteristics'!$C:$C,0))),"",INDEX('Policy Characteristics'!D:D,MATCH($C714,'Policy Characteristics'!$C:$C,0)))</f>
        <v>Electrification + Hydrogen</v>
      </c>
      <c r="K714" s="293" t="str">
        <f>IF(ISBLANK(INDEX('Policy Characteristics'!E:E,MATCH($C714,'Policy Characteristics'!$C:$C,0))),"",INDEX('Policy Characteristics'!E:E,MATCH($C714,'Policy Characteristics'!$C:$C,0)))</f>
        <v>indst med and high temp fuel type shifting</v>
      </c>
      <c r="L714" s="237">
        <f>IF(ISBLANK(INDEX('Policy Characteristics'!F:F,MATCH($C714,'Policy Characteristics'!$C:$C,0))),"",INDEX('Policy Characteristics'!F:F,MATCH($C714,'Policy Characteristics'!$C:$C,0)))</f>
        <v>0</v>
      </c>
      <c r="M714" s="237">
        <f>IF(ISBLANK(INDEX('Policy Characteristics'!G:G,MATCH($C714,'Policy Characteristics'!$C:$C,0))),"",INDEX('Policy Characteristics'!G:G,MATCH($C714,'Policy Characteristics'!$C:$C,0)))</f>
        <v>1</v>
      </c>
      <c r="N714" s="237">
        <f>IF(ISBLANK(INDEX('Policy Characteristics'!H:H,MATCH($C714,'Policy Characteristics'!$C:$C,0))),"",INDEX('Policy Characteristics'!H:H,MATCH($C714,'Policy Characteristics'!$C:$C,0)))</f>
        <v>0.01</v>
      </c>
      <c r="O714" s="293" t="str">
        <f>IF(ISBLANK(INDEX('Policy Characteristics'!I:I,MATCH($C714,'Policy Characteristics'!$C:$C,0))),"",INDEX('Policy Characteristics'!I:I,MATCH($C714,'Policy Characteristics'!$C:$C,0)))</f>
        <v>% of fuel shifted</v>
      </c>
      <c r="P714" s="293"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4" s="293" t="str">
        <f>IF(ISBLANK(INDEX('Policy Characteristics'!K:K,MATCH($C714,'Policy Characteristics'!$C:$C,0))),"",INDEX('Policy Characteristics'!K:K,MATCH($C714,'Policy Characteristics'!$C:$C,0)))</f>
        <v>industry-ag-main.html#fuel-switching</v>
      </c>
      <c r="R714" s="293" t="str">
        <f>IF(ISBLANK(INDEX('Policy Characteristics'!L:L,MATCH($C714,'Policy Characteristics'!$C:$C,0))),"",INDEX('Policy Characteristics'!L:L,MATCH($C714,'Policy Characteristics'!$C:$C,0)))</f>
        <v>industry-elec-and-hydrogen.html</v>
      </c>
    </row>
    <row r="715" spans="1:18" x14ac:dyDescent="0.25">
      <c r="A715" s="293" t="str">
        <f>IF(ISBLANK(INDEX('Policy Characteristics'!A:A,MATCH($C715,'Policy Characteristics'!$C:$C,0))),"",INDEX('Policy Characteristics'!A:A,MATCH($C715,'Policy Characteristics'!$C:$C,0)))</f>
        <v>Industry</v>
      </c>
      <c r="B715" s="294" t="str">
        <f>IF(ISBLANK(INDEX('Policy Characteristics'!B:B,MATCH($C715,'Policy Characteristics'!$C:$C,0))),"",INDEX('Policy Characteristics'!B:B,MATCH($C715,'Policy Characteristics'!$C:$C,0)))</f>
        <v>Electrification + Hydrogen (Med &amp; High Temp)</v>
      </c>
      <c r="C715" s="293" t="str">
        <f t="shared" si="36"/>
        <v>Fraction of Med and High Temp Industrial Heat Shifted to Other Fuels</v>
      </c>
      <c r="D715" s="299" t="s">
        <v>764</v>
      </c>
      <c r="E715" s="298" t="s">
        <v>786</v>
      </c>
      <c r="F715" t="s">
        <v>765</v>
      </c>
      <c r="G715" s="298" t="s">
        <v>787</v>
      </c>
      <c r="H715" s="20">
        <v>1456</v>
      </c>
      <c r="I715" s="295" t="s">
        <v>634</v>
      </c>
      <c r="J715" s="296" t="str">
        <f>IF(ISBLANK(INDEX('Policy Characteristics'!D:D,MATCH($C715,'Policy Characteristics'!$C:$C,0))),"",INDEX('Policy Characteristics'!D:D,MATCH($C715,'Policy Characteristics'!$C:$C,0)))</f>
        <v>Electrification + Hydrogen</v>
      </c>
      <c r="K715" s="293" t="str">
        <f>IF(ISBLANK(INDEX('Policy Characteristics'!E:E,MATCH($C715,'Policy Characteristics'!$C:$C,0))),"",INDEX('Policy Characteristics'!E:E,MATCH($C715,'Policy Characteristics'!$C:$C,0)))</f>
        <v>indst med and high temp fuel type shifting</v>
      </c>
      <c r="L715" s="237">
        <f>IF(ISBLANK(INDEX('Policy Characteristics'!F:F,MATCH($C715,'Policy Characteristics'!$C:$C,0))),"",INDEX('Policy Characteristics'!F:F,MATCH($C715,'Policy Characteristics'!$C:$C,0)))</f>
        <v>0</v>
      </c>
      <c r="M715" s="237">
        <f>IF(ISBLANK(INDEX('Policy Characteristics'!G:G,MATCH($C715,'Policy Characteristics'!$C:$C,0))),"",INDEX('Policy Characteristics'!G:G,MATCH($C715,'Policy Characteristics'!$C:$C,0)))</f>
        <v>1</v>
      </c>
      <c r="N715" s="237">
        <f>IF(ISBLANK(INDEX('Policy Characteristics'!H:H,MATCH($C715,'Policy Characteristics'!$C:$C,0))),"",INDEX('Policy Characteristics'!H:H,MATCH($C715,'Policy Characteristics'!$C:$C,0)))</f>
        <v>0.01</v>
      </c>
      <c r="O715" s="293" t="str">
        <f>IF(ISBLANK(INDEX('Policy Characteristics'!I:I,MATCH($C715,'Policy Characteristics'!$C:$C,0))),"",INDEX('Policy Characteristics'!I:I,MATCH($C715,'Policy Characteristics'!$C:$C,0)))</f>
        <v>% of fuel shifted</v>
      </c>
      <c r="P715" s="293"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5" s="293" t="str">
        <f>IF(ISBLANK(INDEX('Policy Characteristics'!K:K,MATCH($C715,'Policy Characteristics'!$C:$C,0))),"",INDEX('Policy Characteristics'!K:K,MATCH($C715,'Policy Characteristics'!$C:$C,0)))</f>
        <v>industry-ag-main.html#fuel-switching</v>
      </c>
      <c r="R715" s="293" t="str">
        <f>IF(ISBLANK(INDEX('Policy Characteristics'!L:L,MATCH($C715,'Policy Characteristics'!$C:$C,0))),"",INDEX('Policy Characteristics'!L:L,MATCH($C715,'Policy Characteristics'!$C:$C,0)))</f>
        <v>industry-elec-and-hydrogen.html</v>
      </c>
    </row>
    <row r="716" spans="1:18" x14ac:dyDescent="0.25">
      <c r="A716" s="293" t="str">
        <f>IF(ISBLANK(INDEX('Policy Characteristics'!A:A,MATCH($C716,'Policy Characteristics'!$C:$C,0))),"",INDEX('Policy Characteristics'!A:A,MATCH($C716,'Policy Characteristics'!$C:$C,0)))</f>
        <v>Industry</v>
      </c>
      <c r="B716" s="294" t="str">
        <f>IF(ISBLANK(INDEX('Policy Characteristics'!B:B,MATCH($C716,'Policy Characteristics'!$C:$C,0))),"",INDEX('Policy Characteristics'!B:B,MATCH($C716,'Policy Characteristics'!$C:$C,0)))</f>
        <v>Electrification + Hydrogen (Med &amp; High Temp)</v>
      </c>
      <c r="C716" s="293" t="str">
        <f t="shared" si="36"/>
        <v>Fraction of Med and High Temp Industrial Heat Shifted to Other Fuels</v>
      </c>
      <c r="D716" s="299" t="s">
        <v>764</v>
      </c>
      <c r="E716" s="298" t="s">
        <v>788</v>
      </c>
      <c r="F716" t="s">
        <v>765</v>
      </c>
      <c r="G716" s="298" t="s">
        <v>789</v>
      </c>
      <c r="H716" s="20">
        <v>1457</v>
      </c>
      <c r="I716" s="295" t="s">
        <v>624</v>
      </c>
      <c r="J716" s="296" t="str">
        <f>IF(ISBLANK(INDEX('Policy Characteristics'!D:D,MATCH($C716,'Policy Characteristics'!$C:$C,0))),"",INDEX('Policy Characteristics'!D:D,MATCH($C716,'Policy Characteristics'!$C:$C,0)))</f>
        <v>Electrification + Hydrogen</v>
      </c>
      <c r="K716" s="293" t="str">
        <f>IF(ISBLANK(INDEX('Policy Characteristics'!E:E,MATCH($C716,'Policy Characteristics'!$C:$C,0))),"",INDEX('Policy Characteristics'!E:E,MATCH($C716,'Policy Characteristics'!$C:$C,0)))</f>
        <v>indst med and high temp fuel type shifting</v>
      </c>
      <c r="L716" s="237">
        <f>IF(ISBLANK(INDEX('Policy Characteristics'!F:F,MATCH($C716,'Policy Characteristics'!$C:$C,0))),"",INDEX('Policy Characteristics'!F:F,MATCH($C716,'Policy Characteristics'!$C:$C,0)))</f>
        <v>0</v>
      </c>
      <c r="M716" s="237">
        <f>IF(ISBLANK(INDEX('Policy Characteristics'!G:G,MATCH($C716,'Policy Characteristics'!$C:$C,0))),"",INDEX('Policy Characteristics'!G:G,MATCH($C716,'Policy Characteristics'!$C:$C,0)))</f>
        <v>1</v>
      </c>
      <c r="N716" s="237">
        <f>IF(ISBLANK(INDEX('Policy Characteristics'!H:H,MATCH($C716,'Policy Characteristics'!$C:$C,0))),"",INDEX('Policy Characteristics'!H:H,MATCH($C716,'Policy Characteristics'!$C:$C,0)))</f>
        <v>0.01</v>
      </c>
      <c r="O716" s="293" t="str">
        <f>IF(ISBLANK(INDEX('Policy Characteristics'!I:I,MATCH($C716,'Policy Characteristics'!$C:$C,0))),"",INDEX('Policy Characteristics'!I:I,MATCH($C716,'Policy Characteristics'!$C:$C,0)))</f>
        <v>% of fuel shifted</v>
      </c>
      <c r="P716" s="293"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6" s="293" t="str">
        <f>IF(ISBLANK(INDEX('Policy Characteristics'!K:K,MATCH($C716,'Policy Characteristics'!$C:$C,0))),"",INDEX('Policy Characteristics'!K:K,MATCH($C716,'Policy Characteristics'!$C:$C,0)))</f>
        <v>industry-ag-main.html#fuel-switching</v>
      </c>
      <c r="R716" s="293" t="str">
        <f>IF(ISBLANK(INDEX('Policy Characteristics'!L:L,MATCH($C716,'Policy Characteristics'!$C:$C,0))),"",INDEX('Policy Characteristics'!L:L,MATCH($C716,'Policy Characteristics'!$C:$C,0)))</f>
        <v>industry-elec-and-hydrogen.html</v>
      </c>
    </row>
    <row r="717" spans="1:18" x14ac:dyDescent="0.25">
      <c r="A717" s="293" t="str">
        <f>IF(ISBLANK(INDEX('Policy Characteristics'!A:A,MATCH($C717,'Policy Characteristics'!$C:$C,0))),"",INDEX('Policy Characteristics'!A:A,MATCH($C717,'Policy Characteristics'!$C:$C,0)))</f>
        <v>Industry</v>
      </c>
      <c r="B717" s="294" t="str">
        <f>IF(ISBLANK(INDEX('Policy Characteristics'!B:B,MATCH($C717,'Policy Characteristics'!$C:$C,0))),"",INDEX('Policy Characteristics'!B:B,MATCH($C717,'Policy Characteristics'!$C:$C,0)))</f>
        <v>Electrification (Low Temp)</v>
      </c>
      <c r="C717" t="s">
        <v>372</v>
      </c>
      <c r="D717" s="298" t="s">
        <v>716</v>
      </c>
      <c r="E717" s="299"/>
      <c r="F717" t="s">
        <v>717</v>
      </c>
      <c r="G717" s="298"/>
      <c r="H717" s="20">
        <v>1602</v>
      </c>
      <c r="I717" s="295" t="s">
        <v>634</v>
      </c>
      <c r="J717" s="296" t="str">
        <f>IF(ISBLANK(INDEX('Policy Characteristics'!D:D,MATCH($C717,'Policy Characteristics'!$C:$C,0))),"",INDEX('Policy Characteristics'!D:D,MATCH($C717,'Policy Characteristics'!$C:$C,0)))</f>
        <v>Electrification + Hydrogen</v>
      </c>
      <c r="K717" s="293" t="str">
        <f>IF(ISBLANK(INDEX('Policy Characteristics'!E:E,MATCH($C717,'Policy Characteristics'!$C:$C,0))),"",INDEX('Policy Characteristics'!E:E,MATCH($C717,'Policy Characteristics'!$C:$C,0)))</f>
        <v>indst low temp fuel type shifting</v>
      </c>
      <c r="L717" s="237">
        <f>IF(ISBLANK(INDEX('Policy Characteristics'!F:F,MATCH($C717,'Policy Characteristics'!$C:$C,0))),"",INDEX('Policy Characteristics'!F:F,MATCH($C717,'Policy Characteristics'!$C:$C,0)))</f>
        <v>0</v>
      </c>
      <c r="M717" s="237">
        <f>IF(ISBLANK(INDEX('Policy Characteristics'!G:G,MATCH($C717,'Policy Characteristics'!$C:$C,0))),"",INDEX('Policy Characteristics'!G:G,MATCH($C717,'Policy Characteristics'!$C:$C,0)))</f>
        <v>1</v>
      </c>
      <c r="N717" s="237">
        <f>IF(ISBLANK(INDEX('Policy Characteristics'!H:H,MATCH($C717,'Policy Characteristics'!$C:$C,0))),"",INDEX('Policy Characteristics'!H:H,MATCH($C717,'Policy Characteristics'!$C:$C,0)))</f>
        <v>0.01</v>
      </c>
      <c r="O717" s="293" t="str">
        <f>IF(ISBLANK(INDEX('Policy Characteristics'!I:I,MATCH($C717,'Policy Characteristics'!$C:$C,0))),"",INDEX('Policy Characteristics'!I:I,MATCH($C717,'Policy Characteristics'!$C:$C,0)))</f>
        <v>% of fuel shifted</v>
      </c>
      <c r="P717" s="293"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7" s="293" t="str">
        <f>IF(ISBLANK(INDEX('Policy Characteristics'!K:K,MATCH($C717,'Policy Characteristics'!$C:$C,0))),"",INDEX('Policy Characteristics'!K:K,MATCH($C717,'Policy Characteristics'!$C:$C,0)))</f>
        <v>industry-ag-main.html#fuel-switching</v>
      </c>
      <c r="R717" s="293" t="str">
        <f>IF(ISBLANK(INDEX('Policy Characteristics'!L:L,MATCH($C717,'Policy Characteristics'!$C:$C,0))),"",INDEX('Policy Characteristics'!L:L,MATCH($C717,'Policy Characteristics'!$C:$C,0)))</f>
        <v>industry-elec-and-hydrogen.html</v>
      </c>
    </row>
    <row r="718" spans="1:18" x14ac:dyDescent="0.25">
      <c r="A718" s="293" t="str">
        <f>IF(ISBLANK(INDEX('Policy Characteristics'!A:A,MATCH($C718,'Policy Characteristics'!$C:$C,0))),"",INDEX('Policy Characteristics'!A:A,MATCH($C718,'Policy Characteristics'!$C:$C,0)))</f>
        <v>Industry</v>
      </c>
      <c r="B718" s="294" t="str">
        <f>IF(ISBLANK(INDEX('Policy Characteristics'!B:B,MATCH($C718,'Policy Characteristics'!$C:$C,0))),"",INDEX('Policy Characteristics'!B:B,MATCH($C718,'Policy Characteristics'!$C:$C,0)))</f>
        <v>Electrification (Low Temp)</v>
      </c>
      <c r="C718" s="293" t="str">
        <f>C$717</f>
        <v>Fraction of Low Temp Industrial Heat Shifted to Other Fuels</v>
      </c>
      <c r="D718" s="299" t="s">
        <v>718</v>
      </c>
      <c r="E718" s="299"/>
      <c r="F718" t="s">
        <v>719</v>
      </c>
      <c r="G718" s="300"/>
      <c r="H718" s="20">
        <v>1603</v>
      </c>
      <c r="I718" s="295" t="s">
        <v>624</v>
      </c>
      <c r="J718" s="296" t="str">
        <f>IF(ISBLANK(INDEX('Policy Characteristics'!D:D,MATCH($C718,'Policy Characteristics'!$C:$C,0))),"",INDEX('Policy Characteristics'!D:D,MATCH($C718,'Policy Characteristics'!$C:$C,0)))</f>
        <v>Electrification + Hydrogen</v>
      </c>
      <c r="K718" s="293" t="str">
        <f>IF(ISBLANK(INDEX('Policy Characteristics'!E:E,MATCH($C718,'Policy Characteristics'!$C:$C,0))),"",INDEX('Policy Characteristics'!E:E,MATCH($C718,'Policy Characteristics'!$C:$C,0)))</f>
        <v>indst low temp fuel type shifting</v>
      </c>
      <c r="L718" s="237">
        <f>IF(ISBLANK(INDEX('Policy Characteristics'!F:F,MATCH($C718,'Policy Characteristics'!$C:$C,0))),"",INDEX('Policy Characteristics'!F:F,MATCH($C718,'Policy Characteristics'!$C:$C,0)))</f>
        <v>0</v>
      </c>
      <c r="M718" s="237">
        <f>IF(ISBLANK(INDEX('Policy Characteristics'!G:G,MATCH($C718,'Policy Characteristics'!$C:$C,0))),"",INDEX('Policy Characteristics'!G:G,MATCH($C718,'Policy Characteristics'!$C:$C,0)))</f>
        <v>1</v>
      </c>
      <c r="N718" s="237">
        <f>IF(ISBLANK(INDEX('Policy Characteristics'!H:H,MATCH($C718,'Policy Characteristics'!$C:$C,0))),"",INDEX('Policy Characteristics'!H:H,MATCH($C718,'Policy Characteristics'!$C:$C,0)))</f>
        <v>0.01</v>
      </c>
      <c r="O718" s="293" t="str">
        <f>IF(ISBLANK(INDEX('Policy Characteristics'!I:I,MATCH($C718,'Policy Characteristics'!$C:$C,0))),"",INDEX('Policy Characteristics'!I:I,MATCH($C718,'Policy Characteristics'!$C:$C,0)))</f>
        <v>% of fuel shifted</v>
      </c>
      <c r="P718" s="293"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8" s="293" t="str">
        <f>IF(ISBLANK(INDEX('Policy Characteristics'!K:K,MATCH($C718,'Policy Characteristics'!$C:$C,0))),"",INDEX('Policy Characteristics'!K:K,MATCH($C718,'Policy Characteristics'!$C:$C,0)))</f>
        <v>industry-ag-main.html#fuel-switching</v>
      </c>
      <c r="R718" s="293" t="str">
        <f>IF(ISBLANK(INDEX('Policy Characteristics'!L:L,MATCH($C718,'Policy Characteristics'!$C:$C,0))),"",INDEX('Policy Characteristics'!L:L,MATCH($C718,'Policy Characteristics'!$C:$C,0)))</f>
        <v>industry-elec-and-hydrogen.html</v>
      </c>
    </row>
    <row r="719" spans="1:18" x14ac:dyDescent="0.25">
      <c r="A719" s="293" t="str">
        <f>IF(ISBLANK(INDEX('Policy Characteristics'!A:A,MATCH($C719,'Policy Characteristics'!$C:$C,0))),"",INDEX('Policy Characteristics'!A:A,MATCH($C719,'Policy Characteristics'!$C:$C,0)))</f>
        <v>Industry</v>
      </c>
      <c r="B719" s="294" t="str">
        <f>IF(ISBLANK(INDEX('Policy Characteristics'!B:B,MATCH($C719,'Policy Characteristics'!$C:$C,0))),"",INDEX('Policy Characteristics'!B:B,MATCH($C719,'Policy Characteristics'!$C:$C,0)))</f>
        <v>Electrification (Low Temp)</v>
      </c>
      <c r="C719" s="293" t="str">
        <f t="shared" ref="C719:C741" si="37">C$717</f>
        <v>Fraction of Low Temp Industrial Heat Shifted to Other Fuels</v>
      </c>
      <c r="D719" s="299" t="s">
        <v>720</v>
      </c>
      <c r="E719" s="299"/>
      <c r="F719" t="s">
        <v>721</v>
      </c>
      <c r="G719" s="300"/>
      <c r="H719" s="20">
        <v>1604</v>
      </c>
      <c r="I719" s="295" t="s">
        <v>624</v>
      </c>
      <c r="J719" s="296" t="str">
        <f>IF(ISBLANK(INDEX('Policy Characteristics'!D:D,MATCH($C719,'Policy Characteristics'!$C:$C,0))),"",INDEX('Policy Characteristics'!D:D,MATCH($C719,'Policy Characteristics'!$C:$C,0)))</f>
        <v>Electrification + Hydrogen</v>
      </c>
      <c r="K719" s="293" t="str">
        <f>IF(ISBLANK(INDEX('Policy Characteristics'!E:E,MATCH($C719,'Policy Characteristics'!$C:$C,0))),"",INDEX('Policy Characteristics'!E:E,MATCH($C719,'Policy Characteristics'!$C:$C,0)))</f>
        <v>indst low temp fuel type shifting</v>
      </c>
      <c r="L719" s="237">
        <f>IF(ISBLANK(INDEX('Policy Characteristics'!F:F,MATCH($C719,'Policy Characteristics'!$C:$C,0))),"",INDEX('Policy Characteristics'!F:F,MATCH($C719,'Policy Characteristics'!$C:$C,0)))</f>
        <v>0</v>
      </c>
      <c r="M719" s="237">
        <f>IF(ISBLANK(INDEX('Policy Characteristics'!G:G,MATCH($C719,'Policy Characteristics'!$C:$C,0))),"",INDEX('Policy Characteristics'!G:G,MATCH($C719,'Policy Characteristics'!$C:$C,0)))</f>
        <v>1</v>
      </c>
      <c r="N719" s="237">
        <f>IF(ISBLANK(INDEX('Policy Characteristics'!H:H,MATCH($C719,'Policy Characteristics'!$C:$C,0))),"",INDEX('Policy Characteristics'!H:H,MATCH($C719,'Policy Characteristics'!$C:$C,0)))</f>
        <v>0.01</v>
      </c>
      <c r="O719" s="293" t="str">
        <f>IF(ISBLANK(INDEX('Policy Characteristics'!I:I,MATCH($C719,'Policy Characteristics'!$C:$C,0))),"",INDEX('Policy Characteristics'!I:I,MATCH($C719,'Policy Characteristics'!$C:$C,0)))</f>
        <v>% of fuel shifted</v>
      </c>
      <c r="P719" s="293"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19" s="293" t="str">
        <f>IF(ISBLANK(INDEX('Policy Characteristics'!K:K,MATCH($C719,'Policy Characteristics'!$C:$C,0))),"",INDEX('Policy Characteristics'!K:K,MATCH($C719,'Policy Characteristics'!$C:$C,0)))</f>
        <v>industry-ag-main.html#fuel-switching</v>
      </c>
      <c r="R719" s="293" t="str">
        <f>IF(ISBLANK(INDEX('Policy Characteristics'!L:L,MATCH($C719,'Policy Characteristics'!$C:$C,0))),"",INDEX('Policy Characteristics'!L:L,MATCH($C719,'Policy Characteristics'!$C:$C,0)))</f>
        <v>industry-elec-and-hydrogen.html</v>
      </c>
    </row>
    <row r="720" spans="1:18" x14ac:dyDescent="0.25">
      <c r="A720" s="293" t="str">
        <f>IF(ISBLANK(INDEX('Policy Characteristics'!A:A,MATCH($C720,'Policy Characteristics'!$C:$C,0))),"",INDEX('Policy Characteristics'!A:A,MATCH($C720,'Policy Characteristics'!$C:$C,0)))</f>
        <v>Industry</v>
      </c>
      <c r="B720" s="294" t="str">
        <f>IF(ISBLANK(INDEX('Policy Characteristics'!B:B,MATCH($C720,'Policy Characteristics'!$C:$C,0))),"",INDEX('Policy Characteristics'!B:B,MATCH($C720,'Policy Characteristics'!$C:$C,0)))</f>
        <v>Electrification (Low Temp)</v>
      </c>
      <c r="C720" s="293" t="str">
        <f t="shared" si="37"/>
        <v>Fraction of Low Temp Industrial Heat Shifted to Other Fuels</v>
      </c>
      <c r="D720" s="299" t="s">
        <v>722</v>
      </c>
      <c r="E720" s="299"/>
      <c r="F720" t="s">
        <v>723</v>
      </c>
      <c r="G720" s="300"/>
      <c r="H720" s="20">
        <v>1605</v>
      </c>
      <c r="I720" s="295" t="s">
        <v>624</v>
      </c>
      <c r="J720" s="296" t="str">
        <f>IF(ISBLANK(INDEX('Policy Characteristics'!D:D,MATCH($C720,'Policy Characteristics'!$C:$C,0))),"",INDEX('Policy Characteristics'!D:D,MATCH($C720,'Policy Characteristics'!$C:$C,0)))</f>
        <v>Electrification + Hydrogen</v>
      </c>
      <c r="K720" s="293" t="str">
        <f>IF(ISBLANK(INDEX('Policy Characteristics'!E:E,MATCH($C720,'Policy Characteristics'!$C:$C,0))),"",INDEX('Policy Characteristics'!E:E,MATCH($C720,'Policy Characteristics'!$C:$C,0)))</f>
        <v>indst low temp fuel type shifting</v>
      </c>
      <c r="L720" s="237">
        <f>IF(ISBLANK(INDEX('Policy Characteristics'!F:F,MATCH($C720,'Policy Characteristics'!$C:$C,0))),"",INDEX('Policy Characteristics'!F:F,MATCH($C720,'Policy Characteristics'!$C:$C,0)))</f>
        <v>0</v>
      </c>
      <c r="M720" s="237">
        <f>IF(ISBLANK(INDEX('Policy Characteristics'!G:G,MATCH($C720,'Policy Characteristics'!$C:$C,0))),"",INDEX('Policy Characteristics'!G:G,MATCH($C720,'Policy Characteristics'!$C:$C,0)))</f>
        <v>1</v>
      </c>
      <c r="N720" s="237">
        <f>IF(ISBLANK(INDEX('Policy Characteristics'!H:H,MATCH($C720,'Policy Characteristics'!$C:$C,0))),"",INDEX('Policy Characteristics'!H:H,MATCH($C720,'Policy Characteristics'!$C:$C,0)))</f>
        <v>0.01</v>
      </c>
      <c r="O720" s="293" t="str">
        <f>IF(ISBLANK(INDEX('Policy Characteristics'!I:I,MATCH($C720,'Policy Characteristics'!$C:$C,0))),"",INDEX('Policy Characteristics'!I:I,MATCH($C720,'Policy Characteristics'!$C:$C,0)))</f>
        <v>% of fuel shifted</v>
      </c>
      <c r="P720" s="293"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0" s="293" t="str">
        <f>IF(ISBLANK(INDEX('Policy Characteristics'!K:K,MATCH($C720,'Policy Characteristics'!$C:$C,0))),"",INDEX('Policy Characteristics'!K:K,MATCH($C720,'Policy Characteristics'!$C:$C,0)))</f>
        <v>industry-ag-main.html#fuel-switching</v>
      </c>
      <c r="R720" s="293" t="str">
        <f>IF(ISBLANK(INDEX('Policy Characteristics'!L:L,MATCH($C720,'Policy Characteristics'!$C:$C,0))),"",INDEX('Policy Characteristics'!L:L,MATCH($C720,'Policy Characteristics'!$C:$C,0)))</f>
        <v>industry-elec-and-hydrogen.html</v>
      </c>
    </row>
    <row r="721" spans="1:18" x14ac:dyDescent="0.25">
      <c r="A721" s="293" t="str">
        <f>IF(ISBLANK(INDEX('Policy Characteristics'!A:A,MATCH($C721,'Policy Characteristics'!$C:$C,0))),"",INDEX('Policy Characteristics'!A:A,MATCH($C721,'Policy Characteristics'!$C:$C,0)))</f>
        <v>Industry</v>
      </c>
      <c r="B721" s="294" t="str">
        <f>IF(ISBLANK(INDEX('Policy Characteristics'!B:B,MATCH($C721,'Policy Characteristics'!$C:$C,0))),"",INDEX('Policy Characteristics'!B:B,MATCH($C721,'Policy Characteristics'!$C:$C,0)))</f>
        <v>Electrification (Low Temp)</v>
      </c>
      <c r="C721" s="293" t="str">
        <f t="shared" si="37"/>
        <v>Fraction of Low Temp Industrial Heat Shifted to Other Fuels</v>
      </c>
      <c r="D721" s="299" t="s">
        <v>724</v>
      </c>
      <c r="E721" s="299"/>
      <c r="F721" t="s">
        <v>725</v>
      </c>
      <c r="G721" s="300"/>
      <c r="H721" s="20">
        <v>1606</v>
      </c>
      <c r="I721" s="295" t="s">
        <v>624</v>
      </c>
      <c r="J721" s="296" t="str">
        <f>IF(ISBLANK(INDEX('Policy Characteristics'!D:D,MATCH($C721,'Policy Characteristics'!$C:$C,0))),"",INDEX('Policy Characteristics'!D:D,MATCH($C721,'Policy Characteristics'!$C:$C,0)))</f>
        <v>Electrification + Hydrogen</v>
      </c>
      <c r="K721" s="293" t="str">
        <f>IF(ISBLANK(INDEX('Policy Characteristics'!E:E,MATCH($C721,'Policy Characteristics'!$C:$C,0))),"",INDEX('Policy Characteristics'!E:E,MATCH($C721,'Policy Characteristics'!$C:$C,0)))</f>
        <v>indst low temp fuel type shifting</v>
      </c>
      <c r="L721" s="237">
        <f>IF(ISBLANK(INDEX('Policy Characteristics'!F:F,MATCH($C721,'Policy Characteristics'!$C:$C,0))),"",INDEX('Policy Characteristics'!F:F,MATCH($C721,'Policy Characteristics'!$C:$C,0)))</f>
        <v>0</v>
      </c>
      <c r="M721" s="237">
        <f>IF(ISBLANK(INDEX('Policy Characteristics'!G:G,MATCH($C721,'Policy Characteristics'!$C:$C,0))),"",INDEX('Policy Characteristics'!G:G,MATCH($C721,'Policy Characteristics'!$C:$C,0)))</f>
        <v>1</v>
      </c>
      <c r="N721" s="237">
        <f>IF(ISBLANK(INDEX('Policy Characteristics'!H:H,MATCH($C721,'Policy Characteristics'!$C:$C,0))),"",INDEX('Policy Characteristics'!H:H,MATCH($C721,'Policy Characteristics'!$C:$C,0)))</f>
        <v>0.01</v>
      </c>
      <c r="O721" s="293" t="str">
        <f>IF(ISBLANK(INDEX('Policy Characteristics'!I:I,MATCH($C721,'Policy Characteristics'!$C:$C,0))),"",INDEX('Policy Characteristics'!I:I,MATCH($C721,'Policy Characteristics'!$C:$C,0)))</f>
        <v>% of fuel shifted</v>
      </c>
      <c r="P721" s="293"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1" s="293" t="str">
        <f>IF(ISBLANK(INDEX('Policy Characteristics'!K:K,MATCH($C721,'Policy Characteristics'!$C:$C,0))),"",INDEX('Policy Characteristics'!K:K,MATCH($C721,'Policy Characteristics'!$C:$C,0)))</f>
        <v>industry-ag-main.html#fuel-switching</v>
      </c>
      <c r="R721" s="293" t="str">
        <f>IF(ISBLANK(INDEX('Policy Characteristics'!L:L,MATCH($C721,'Policy Characteristics'!$C:$C,0))),"",INDEX('Policy Characteristics'!L:L,MATCH($C721,'Policy Characteristics'!$C:$C,0)))</f>
        <v>industry-elec-and-hydrogen.html</v>
      </c>
    </row>
    <row r="722" spans="1:18" x14ac:dyDescent="0.25">
      <c r="A722" s="293" t="str">
        <f>IF(ISBLANK(INDEX('Policy Characteristics'!A:A,MATCH($C722,'Policy Characteristics'!$C:$C,0))),"",INDEX('Policy Characteristics'!A:A,MATCH($C722,'Policy Characteristics'!$C:$C,0)))</f>
        <v>Industry</v>
      </c>
      <c r="B722" s="294" t="str">
        <f>IF(ISBLANK(INDEX('Policy Characteristics'!B:B,MATCH($C722,'Policy Characteristics'!$C:$C,0))),"",INDEX('Policy Characteristics'!B:B,MATCH($C722,'Policy Characteristics'!$C:$C,0)))</f>
        <v>Electrification (Low Temp)</v>
      </c>
      <c r="C722" s="293" t="str">
        <f t="shared" si="37"/>
        <v>Fraction of Low Temp Industrial Heat Shifted to Other Fuels</v>
      </c>
      <c r="D722" s="299" t="s">
        <v>726</v>
      </c>
      <c r="E722" s="299"/>
      <c r="F722" t="s">
        <v>727</v>
      </c>
      <c r="G722" s="300"/>
      <c r="H722" s="20">
        <v>1607</v>
      </c>
      <c r="I722" s="295" t="s">
        <v>624</v>
      </c>
      <c r="J722" s="296" t="str">
        <f>IF(ISBLANK(INDEX('Policy Characteristics'!D:D,MATCH($C722,'Policy Characteristics'!$C:$C,0))),"",INDEX('Policy Characteristics'!D:D,MATCH($C722,'Policy Characteristics'!$C:$C,0)))</f>
        <v>Electrification + Hydrogen</v>
      </c>
      <c r="K722" s="293" t="str">
        <f>IF(ISBLANK(INDEX('Policy Characteristics'!E:E,MATCH($C722,'Policy Characteristics'!$C:$C,0))),"",INDEX('Policy Characteristics'!E:E,MATCH($C722,'Policy Characteristics'!$C:$C,0)))</f>
        <v>indst low temp fuel type shifting</v>
      </c>
      <c r="L722" s="237">
        <f>IF(ISBLANK(INDEX('Policy Characteristics'!F:F,MATCH($C722,'Policy Characteristics'!$C:$C,0))),"",INDEX('Policy Characteristics'!F:F,MATCH($C722,'Policy Characteristics'!$C:$C,0)))</f>
        <v>0</v>
      </c>
      <c r="M722" s="237">
        <f>IF(ISBLANK(INDEX('Policy Characteristics'!G:G,MATCH($C722,'Policy Characteristics'!$C:$C,0))),"",INDEX('Policy Characteristics'!G:G,MATCH($C722,'Policy Characteristics'!$C:$C,0)))</f>
        <v>1</v>
      </c>
      <c r="N722" s="237">
        <f>IF(ISBLANK(INDEX('Policy Characteristics'!H:H,MATCH($C722,'Policy Characteristics'!$C:$C,0))),"",INDEX('Policy Characteristics'!H:H,MATCH($C722,'Policy Characteristics'!$C:$C,0)))</f>
        <v>0.01</v>
      </c>
      <c r="O722" s="293" t="str">
        <f>IF(ISBLANK(INDEX('Policy Characteristics'!I:I,MATCH($C722,'Policy Characteristics'!$C:$C,0))),"",INDEX('Policy Characteristics'!I:I,MATCH($C722,'Policy Characteristics'!$C:$C,0)))</f>
        <v>% of fuel shifted</v>
      </c>
      <c r="P722" s="293"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2" s="293" t="str">
        <f>IF(ISBLANK(INDEX('Policy Characteristics'!K:K,MATCH($C722,'Policy Characteristics'!$C:$C,0))),"",INDEX('Policy Characteristics'!K:K,MATCH($C722,'Policy Characteristics'!$C:$C,0)))</f>
        <v>industry-ag-main.html#fuel-switching</v>
      </c>
      <c r="R722" s="293" t="str">
        <f>IF(ISBLANK(INDEX('Policy Characteristics'!L:L,MATCH($C722,'Policy Characteristics'!$C:$C,0))),"",INDEX('Policy Characteristics'!L:L,MATCH($C722,'Policy Characteristics'!$C:$C,0)))</f>
        <v>industry-elec-and-hydrogen.html</v>
      </c>
    </row>
    <row r="723" spans="1:18" x14ac:dyDescent="0.25">
      <c r="A723" s="293" t="str">
        <f>IF(ISBLANK(INDEX('Policy Characteristics'!A:A,MATCH($C723,'Policy Characteristics'!$C:$C,0))),"",INDEX('Policy Characteristics'!A:A,MATCH($C723,'Policy Characteristics'!$C:$C,0)))</f>
        <v>Industry</v>
      </c>
      <c r="B723" s="294" t="str">
        <f>IF(ISBLANK(INDEX('Policy Characteristics'!B:B,MATCH($C723,'Policy Characteristics'!$C:$C,0))),"",INDEX('Policy Characteristics'!B:B,MATCH($C723,'Policy Characteristics'!$C:$C,0)))</f>
        <v>Electrification (Low Temp)</v>
      </c>
      <c r="C723" s="293" t="str">
        <f t="shared" si="37"/>
        <v>Fraction of Low Temp Industrial Heat Shifted to Other Fuels</v>
      </c>
      <c r="D723" s="299" t="s">
        <v>728</v>
      </c>
      <c r="E723" s="299"/>
      <c r="F723" t="s">
        <v>729</v>
      </c>
      <c r="G723" s="300"/>
      <c r="H723" s="20">
        <v>1608</v>
      </c>
      <c r="I723" s="295" t="s">
        <v>624</v>
      </c>
      <c r="J723" s="296" t="str">
        <f>IF(ISBLANK(INDEX('Policy Characteristics'!D:D,MATCH($C723,'Policy Characteristics'!$C:$C,0))),"",INDEX('Policy Characteristics'!D:D,MATCH($C723,'Policy Characteristics'!$C:$C,0)))</f>
        <v>Electrification + Hydrogen</v>
      </c>
      <c r="K723" s="293" t="str">
        <f>IF(ISBLANK(INDEX('Policy Characteristics'!E:E,MATCH($C723,'Policy Characteristics'!$C:$C,0))),"",INDEX('Policy Characteristics'!E:E,MATCH($C723,'Policy Characteristics'!$C:$C,0)))</f>
        <v>indst low temp fuel type shifting</v>
      </c>
      <c r="L723" s="237">
        <f>IF(ISBLANK(INDEX('Policy Characteristics'!F:F,MATCH($C723,'Policy Characteristics'!$C:$C,0))),"",INDEX('Policy Characteristics'!F:F,MATCH($C723,'Policy Characteristics'!$C:$C,0)))</f>
        <v>0</v>
      </c>
      <c r="M723" s="237">
        <f>IF(ISBLANK(INDEX('Policy Characteristics'!G:G,MATCH($C723,'Policy Characteristics'!$C:$C,0))),"",INDEX('Policy Characteristics'!G:G,MATCH($C723,'Policy Characteristics'!$C:$C,0)))</f>
        <v>1</v>
      </c>
      <c r="N723" s="237">
        <f>IF(ISBLANK(INDEX('Policy Characteristics'!H:H,MATCH($C723,'Policy Characteristics'!$C:$C,0))),"",INDEX('Policy Characteristics'!H:H,MATCH($C723,'Policy Characteristics'!$C:$C,0)))</f>
        <v>0.01</v>
      </c>
      <c r="O723" s="293" t="str">
        <f>IF(ISBLANK(INDEX('Policy Characteristics'!I:I,MATCH($C723,'Policy Characteristics'!$C:$C,0))),"",INDEX('Policy Characteristics'!I:I,MATCH($C723,'Policy Characteristics'!$C:$C,0)))</f>
        <v>% of fuel shifted</v>
      </c>
      <c r="P723" s="293"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3" s="293" t="str">
        <f>IF(ISBLANK(INDEX('Policy Characteristics'!K:K,MATCH($C723,'Policy Characteristics'!$C:$C,0))),"",INDEX('Policy Characteristics'!K:K,MATCH($C723,'Policy Characteristics'!$C:$C,0)))</f>
        <v>industry-ag-main.html#fuel-switching</v>
      </c>
      <c r="R723" s="293" t="str">
        <f>IF(ISBLANK(INDEX('Policy Characteristics'!L:L,MATCH($C723,'Policy Characteristics'!$C:$C,0))),"",INDEX('Policy Characteristics'!L:L,MATCH($C723,'Policy Characteristics'!$C:$C,0)))</f>
        <v>industry-elec-and-hydrogen.html</v>
      </c>
    </row>
    <row r="724" spans="1:18" x14ac:dyDescent="0.25">
      <c r="A724" s="293" t="str">
        <f>IF(ISBLANK(INDEX('Policy Characteristics'!A:A,MATCH($C724,'Policy Characteristics'!$C:$C,0))),"",INDEX('Policy Characteristics'!A:A,MATCH($C724,'Policy Characteristics'!$C:$C,0)))</f>
        <v>Industry</v>
      </c>
      <c r="B724" s="294" t="str">
        <f>IF(ISBLANK(INDEX('Policy Characteristics'!B:B,MATCH($C724,'Policy Characteristics'!$C:$C,0))),"",INDEX('Policy Characteristics'!B:B,MATCH($C724,'Policy Characteristics'!$C:$C,0)))</f>
        <v>Electrification (Low Temp)</v>
      </c>
      <c r="C724" s="293" t="str">
        <f t="shared" si="37"/>
        <v>Fraction of Low Temp Industrial Heat Shifted to Other Fuels</v>
      </c>
      <c r="D724" s="299" t="s">
        <v>730</v>
      </c>
      <c r="E724" s="299"/>
      <c r="F724" t="s">
        <v>731</v>
      </c>
      <c r="G724" s="300"/>
      <c r="H724" s="20">
        <v>1609</v>
      </c>
      <c r="I724" s="295" t="s">
        <v>624</v>
      </c>
      <c r="J724" s="296" t="str">
        <f>IF(ISBLANK(INDEX('Policy Characteristics'!D:D,MATCH($C724,'Policy Characteristics'!$C:$C,0))),"",INDEX('Policy Characteristics'!D:D,MATCH($C724,'Policy Characteristics'!$C:$C,0)))</f>
        <v>Electrification + Hydrogen</v>
      </c>
      <c r="K724" s="293" t="str">
        <f>IF(ISBLANK(INDEX('Policy Characteristics'!E:E,MATCH($C724,'Policy Characteristics'!$C:$C,0))),"",INDEX('Policy Characteristics'!E:E,MATCH($C724,'Policy Characteristics'!$C:$C,0)))</f>
        <v>indst low temp fuel type shifting</v>
      </c>
      <c r="L724" s="237">
        <f>IF(ISBLANK(INDEX('Policy Characteristics'!F:F,MATCH($C724,'Policy Characteristics'!$C:$C,0))),"",INDEX('Policy Characteristics'!F:F,MATCH($C724,'Policy Characteristics'!$C:$C,0)))</f>
        <v>0</v>
      </c>
      <c r="M724" s="237">
        <f>IF(ISBLANK(INDEX('Policy Characteristics'!G:G,MATCH($C724,'Policy Characteristics'!$C:$C,0))),"",INDEX('Policy Characteristics'!G:G,MATCH($C724,'Policy Characteristics'!$C:$C,0)))</f>
        <v>1</v>
      </c>
      <c r="N724" s="237">
        <f>IF(ISBLANK(INDEX('Policy Characteristics'!H:H,MATCH($C724,'Policy Characteristics'!$C:$C,0))),"",INDEX('Policy Characteristics'!H:H,MATCH($C724,'Policy Characteristics'!$C:$C,0)))</f>
        <v>0.01</v>
      </c>
      <c r="O724" s="293" t="str">
        <f>IF(ISBLANK(INDEX('Policy Characteristics'!I:I,MATCH($C724,'Policy Characteristics'!$C:$C,0))),"",INDEX('Policy Characteristics'!I:I,MATCH($C724,'Policy Characteristics'!$C:$C,0)))</f>
        <v>% of fuel shifted</v>
      </c>
      <c r="P724" s="293"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4" s="293" t="str">
        <f>IF(ISBLANK(INDEX('Policy Characteristics'!K:K,MATCH($C724,'Policy Characteristics'!$C:$C,0))),"",INDEX('Policy Characteristics'!K:K,MATCH($C724,'Policy Characteristics'!$C:$C,0)))</f>
        <v>industry-ag-main.html#fuel-switching</v>
      </c>
      <c r="R724" s="293" t="str">
        <f>IF(ISBLANK(INDEX('Policy Characteristics'!L:L,MATCH($C724,'Policy Characteristics'!$C:$C,0))),"",INDEX('Policy Characteristics'!L:L,MATCH($C724,'Policy Characteristics'!$C:$C,0)))</f>
        <v>industry-elec-and-hydrogen.html</v>
      </c>
    </row>
    <row r="725" spans="1:18" x14ac:dyDescent="0.25">
      <c r="A725" s="293" t="str">
        <f>IF(ISBLANK(INDEX('Policy Characteristics'!A:A,MATCH($C725,'Policy Characteristics'!$C:$C,0))),"",INDEX('Policy Characteristics'!A:A,MATCH($C725,'Policy Characteristics'!$C:$C,0)))</f>
        <v>Industry</v>
      </c>
      <c r="B725" s="294" t="str">
        <f>IF(ISBLANK(INDEX('Policy Characteristics'!B:B,MATCH($C725,'Policy Characteristics'!$C:$C,0))),"",INDEX('Policy Characteristics'!B:B,MATCH($C725,'Policy Characteristics'!$C:$C,0)))</f>
        <v>Electrification (Low Temp)</v>
      </c>
      <c r="C725" s="293" t="str">
        <f t="shared" si="37"/>
        <v>Fraction of Low Temp Industrial Heat Shifted to Other Fuels</v>
      </c>
      <c r="D725" s="299" t="s">
        <v>732</v>
      </c>
      <c r="E725" s="299"/>
      <c r="F725" t="s">
        <v>733</v>
      </c>
      <c r="G725" s="300"/>
      <c r="H725" s="20">
        <v>1610</v>
      </c>
      <c r="I725" s="295" t="s">
        <v>624</v>
      </c>
      <c r="J725" s="296" t="str">
        <f>IF(ISBLANK(INDEX('Policy Characteristics'!D:D,MATCH($C725,'Policy Characteristics'!$C:$C,0))),"",INDEX('Policy Characteristics'!D:D,MATCH($C725,'Policy Characteristics'!$C:$C,0)))</f>
        <v>Electrification + Hydrogen</v>
      </c>
      <c r="K725" s="293" t="str">
        <f>IF(ISBLANK(INDEX('Policy Characteristics'!E:E,MATCH($C725,'Policy Characteristics'!$C:$C,0))),"",INDEX('Policy Characteristics'!E:E,MATCH($C725,'Policy Characteristics'!$C:$C,0)))</f>
        <v>indst low temp fuel type shifting</v>
      </c>
      <c r="L725" s="237">
        <f>IF(ISBLANK(INDEX('Policy Characteristics'!F:F,MATCH($C725,'Policy Characteristics'!$C:$C,0))),"",INDEX('Policy Characteristics'!F:F,MATCH($C725,'Policy Characteristics'!$C:$C,0)))</f>
        <v>0</v>
      </c>
      <c r="M725" s="237">
        <f>IF(ISBLANK(INDEX('Policy Characteristics'!G:G,MATCH($C725,'Policy Characteristics'!$C:$C,0))),"",INDEX('Policy Characteristics'!G:G,MATCH($C725,'Policy Characteristics'!$C:$C,0)))</f>
        <v>1</v>
      </c>
      <c r="N725" s="237">
        <f>IF(ISBLANK(INDEX('Policy Characteristics'!H:H,MATCH($C725,'Policy Characteristics'!$C:$C,0))),"",INDEX('Policy Characteristics'!H:H,MATCH($C725,'Policy Characteristics'!$C:$C,0)))</f>
        <v>0.01</v>
      </c>
      <c r="O725" s="293" t="str">
        <f>IF(ISBLANK(INDEX('Policy Characteristics'!I:I,MATCH($C725,'Policy Characteristics'!$C:$C,0))),"",INDEX('Policy Characteristics'!I:I,MATCH($C725,'Policy Characteristics'!$C:$C,0)))</f>
        <v>% of fuel shifted</v>
      </c>
      <c r="P725" s="293"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5" s="293" t="str">
        <f>IF(ISBLANK(INDEX('Policy Characteristics'!K:K,MATCH($C725,'Policy Characteristics'!$C:$C,0))),"",INDEX('Policy Characteristics'!K:K,MATCH($C725,'Policy Characteristics'!$C:$C,0)))</f>
        <v>industry-ag-main.html#fuel-switching</v>
      </c>
      <c r="R725" s="293" t="str">
        <f>IF(ISBLANK(INDEX('Policy Characteristics'!L:L,MATCH($C725,'Policy Characteristics'!$C:$C,0))),"",INDEX('Policy Characteristics'!L:L,MATCH($C725,'Policy Characteristics'!$C:$C,0)))</f>
        <v>industry-elec-and-hydrogen.html</v>
      </c>
    </row>
    <row r="726" spans="1:18" x14ac:dyDescent="0.25">
      <c r="A726" s="293" t="str">
        <f>IF(ISBLANK(INDEX('Policy Characteristics'!A:A,MATCH($C726,'Policy Characteristics'!$C:$C,0))),"",INDEX('Policy Characteristics'!A:A,MATCH($C726,'Policy Characteristics'!$C:$C,0)))</f>
        <v>Industry</v>
      </c>
      <c r="B726" s="294" t="str">
        <f>IF(ISBLANK(INDEX('Policy Characteristics'!B:B,MATCH($C726,'Policy Characteristics'!$C:$C,0))),"",INDEX('Policy Characteristics'!B:B,MATCH($C726,'Policy Characteristics'!$C:$C,0)))</f>
        <v>Electrification (Low Temp)</v>
      </c>
      <c r="C726" s="293" t="str">
        <f t="shared" si="37"/>
        <v>Fraction of Low Temp Industrial Heat Shifted to Other Fuels</v>
      </c>
      <c r="D726" s="299" t="s">
        <v>734</v>
      </c>
      <c r="E726" s="299"/>
      <c r="F726" t="s">
        <v>735</v>
      </c>
      <c r="G726" s="300"/>
      <c r="H726" s="20">
        <v>1611</v>
      </c>
      <c r="I726" s="295" t="s">
        <v>624</v>
      </c>
      <c r="J726" s="296" t="str">
        <f>IF(ISBLANK(INDEX('Policy Characteristics'!D:D,MATCH($C726,'Policy Characteristics'!$C:$C,0))),"",INDEX('Policy Characteristics'!D:D,MATCH($C726,'Policy Characteristics'!$C:$C,0)))</f>
        <v>Electrification + Hydrogen</v>
      </c>
      <c r="K726" s="293" t="str">
        <f>IF(ISBLANK(INDEX('Policy Characteristics'!E:E,MATCH($C726,'Policy Characteristics'!$C:$C,0))),"",INDEX('Policy Characteristics'!E:E,MATCH($C726,'Policy Characteristics'!$C:$C,0)))</f>
        <v>indst low temp fuel type shifting</v>
      </c>
      <c r="L726" s="237">
        <f>IF(ISBLANK(INDEX('Policy Characteristics'!F:F,MATCH($C726,'Policy Characteristics'!$C:$C,0))),"",INDEX('Policy Characteristics'!F:F,MATCH($C726,'Policy Characteristics'!$C:$C,0)))</f>
        <v>0</v>
      </c>
      <c r="M726" s="237">
        <f>IF(ISBLANK(INDEX('Policy Characteristics'!G:G,MATCH($C726,'Policy Characteristics'!$C:$C,0))),"",INDEX('Policy Characteristics'!G:G,MATCH($C726,'Policy Characteristics'!$C:$C,0)))</f>
        <v>1</v>
      </c>
      <c r="N726" s="237">
        <f>IF(ISBLANK(INDEX('Policy Characteristics'!H:H,MATCH($C726,'Policy Characteristics'!$C:$C,0))),"",INDEX('Policy Characteristics'!H:H,MATCH($C726,'Policy Characteristics'!$C:$C,0)))</f>
        <v>0.01</v>
      </c>
      <c r="O726" s="293" t="str">
        <f>IF(ISBLANK(INDEX('Policy Characteristics'!I:I,MATCH($C726,'Policy Characteristics'!$C:$C,0))),"",INDEX('Policy Characteristics'!I:I,MATCH($C726,'Policy Characteristics'!$C:$C,0)))</f>
        <v>% of fuel shifted</v>
      </c>
      <c r="P726" s="293"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6" s="293" t="str">
        <f>IF(ISBLANK(INDEX('Policy Characteristics'!K:K,MATCH($C726,'Policy Characteristics'!$C:$C,0))),"",INDEX('Policy Characteristics'!K:K,MATCH($C726,'Policy Characteristics'!$C:$C,0)))</f>
        <v>industry-ag-main.html#fuel-switching</v>
      </c>
      <c r="R726" s="293" t="str">
        <f>IF(ISBLANK(INDEX('Policy Characteristics'!L:L,MATCH($C726,'Policy Characteristics'!$C:$C,0))),"",INDEX('Policy Characteristics'!L:L,MATCH($C726,'Policy Characteristics'!$C:$C,0)))</f>
        <v>industry-elec-and-hydrogen.html</v>
      </c>
    </row>
    <row r="727" spans="1:18" x14ac:dyDescent="0.25">
      <c r="A727" s="293" t="str">
        <f>IF(ISBLANK(INDEX('Policy Characteristics'!A:A,MATCH($C727,'Policy Characteristics'!$C:$C,0))),"",INDEX('Policy Characteristics'!A:A,MATCH($C727,'Policy Characteristics'!$C:$C,0)))</f>
        <v>Industry</v>
      </c>
      <c r="B727" s="294" t="str">
        <f>IF(ISBLANK(INDEX('Policy Characteristics'!B:B,MATCH($C727,'Policy Characteristics'!$C:$C,0))),"",INDEX('Policy Characteristics'!B:B,MATCH($C727,'Policy Characteristics'!$C:$C,0)))</f>
        <v>Electrification (Low Temp)</v>
      </c>
      <c r="C727" s="293" t="str">
        <f t="shared" si="37"/>
        <v>Fraction of Low Temp Industrial Heat Shifted to Other Fuels</v>
      </c>
      <c r="D727" s="299" t="s">
        <v>736</v>
      </c>
      <c r="E727" s="299"/>
      <c r="F727" t="s">
        <v>737</v>
      </c>
      <c r="G727" s="300"/>
      <c r="H727" s="20">
        <v>1612</v>
      </c>
      <c r="I727" s="295" t="s">
        <v>624</v>
      </c>
      <c r="J727" s="296" t="str">
        <f>IF(ISBLANK(INDEX('Policy Characteristics'!D:D,MATCH($C727,'Policy Characteristics'!$C:$C,0))),"",INDEX('Policy Characteristics'!D:D,MATCH($C727,'Policy Characteristics'!$C:$C,0)))</f>
        <v>Electrification + Hydrogen</v>
      </c>
      <c r="K727" s="293" t="str">
        <f>IF(ISBLANK(INDEX('Policy Characteristics'!E:E,MATCH($C727,'Policy Characteristics'!$C:$C,0))),"",INDEX('Policy Characteristics'!E:E,MATCH($C727,'Policy Characteristics'!$C:$C,0)))</f>
        <v>indst low temp fuel type shifting</v>
      </c>
      <c r="L727" s="237">
        <f>IF(ISBLANK(INDEX('Policy Characteristics'!F:F,MATCH($C727,'Policy Characteristics'!$C:$C,0))),"",INDEX('Policy Characteristics'!F:F,MATCH($C727,'Policy Characteristics'!$C:$C,0)))</f>
        <v>0</v>
      </c>
      <c r="M727" s="237">
        <f>IF(ISBLANK(INDEX('Policy Characteristics'!G:G,MATCH($C727,'Policy Characteristics'!$C:$C,0))),"",INDEX('Policy Characteristics'!G:G,MATCH($C727,'Policy Characteristics'!$C:$C,0)))</f>
        <v>1</v>
      </c>
      <c r="N727" s="237">
        <f>IF(ISBLANK(INDEX('Policy Characteristics'!H:H,MATCH($C727,'Policy Characteristics'!$C:$C,0))),"",INDEX('Policy Characteristics'!H:H,MATCH($C727,'Policy Characteristics'!$C:$C,0)))</f>
        <v>0.01</v>
      </c>
      <c r="O727" s="293" t="str">
        <f>IF(ISBLANK(INDEX('Policy Characteristics'!I:I,MATCH($C727,'Policy Characteristics'!$C:$C,0))),"",INDEX('Policy Characteristics'!I:I,MATCH($C727,'Policy Characteristics'!$C:$C,0)))</f>
        <v>% of fuel shifted</v>
      </c>
      <c r="P727" s="293"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7" s="293" t="str">
        <f>IF(ISBLANK(INDEX('Policy Characteristics'!K:K,MATCH($C727,'Policy Characteristics'!$C:$C,0))),"",INDEX('Policy Characteristics'!K:K,MATCH($C727,'Policy Characteristics'!$C:$C,0)))</f>
        <v>industry-ag-main.html#fuel-switching</v>
      </c>
      <c r="R727" s="293" t="str">
        <f>IF(ISBLANK(INDEX('Policy Characteristics'!L:L,MATCH($C727,'Policy Characteristics'!$C:$C,0))),"",INDEX('Policy Characteristics'!L:L,MATCH($C727,'Policy Characteristics'!$C:$C,0)))</f>
        <v>industry-elec-and-hydrogen.html</v>
      </c>
    </row>
    <row r="728" spans="1:18" x14ac:dyDescent="0.25">
      <c r="A728" s="293" t="str">
        <f>IF(ISBLANK(INDEX('Policy Characteristics'!A:A,MATCH($C728,'Policy Characteristics'!$C:$C,0))),"",INDEX('Policy Characteristics'!A:A,MATCH($C728,'Policy Characteristics'!$C:$C,0)))</f>
        <v>Industry</v>
      </c>
      <c r="B728" s="294" t="str">
        <f>IF(ISBLANK(INDEX('Policy Characteristics'!B:B,MATCH($C728,'Policy Characteristics'!$C:$C,0))),"",INDEX('Policy Characteristics'!B:B,MATCH($C728,'Policy Characteristics'!$C:$C,0)))</f>
        <v>Electrification (Low Temp)</v>
      </c>
      <c r="C728" s="293" t="str">
        <f t="shared" si="37"/>
        <v>Fraction of Low Temp Industrial Heat Shifted to Other Fuels</v>
      </c>
      <c r="D728" s="299" t="s">
        <v>738</v>
      </c>
      <c r="E728" s="299"/>
      <c r="F728" t="s">
        <v>739</v>
      </c>
      <c r="G728" s="300"/>
      <c r="H728" s="20">
        <v>1613</v>
      </c>
      <c r="I728" s="295" t="s">
        <v>624</v>
      </c>
      <c r="J728" s="296" t="str">
        <f>IF(ISBLANK(INDEX('Policy Characteristics'!D:D,MATCH($C728,'Policy Characteristics'!$C:$C,0))),"",INDEX('Policy Characteristics'!D:D,MATCH($C728,'Policy Characteristics'!$C:$C,0)))</f>
        <v>Electrification + Hydrogen</v>
      </c>
      <c r="K728" s="293" t="str">
        <f>IF(ISBLANK(INDEX('Policy Characteristics'!E:E,MATCH($C728,'Policy Characteristics'!$C:$C,0))),"",INDEX('Policy Characteristics'!E:E,MATCH($C728,'Policy Characteristics'!$C:$C,0)))</f>
        <v>indst low temp fuel type shifting</v>
      </c>
      <c r="L728" s="237">
        <f>IF(ISBLANK(INDEX('Policy Characteristics'!F:F,MATCH($C728,'Policy Characteristics'!$C:$C,0))),"",INDEX('Policy Characteristics'!F:F,MATCH($C728,'Policy Characteristics'!$C:$C,0)))</f>
        <v>0</v>
      </c>
      <c r="M728" s="237">
        <f>IF(ISBLANK(INDEX('Policy Characteristics'!G:G,MATCH($C728,'Policy Characteristics'!$C:$C,0))),"",INDEX('Policy Characteristics'!G:G,MATCH($C728,'Policy Characteristics'!$C:$C,0)))</f>
        <v>1</v>
      </c>
      <c r="N728" s="237">
        <f>IF(ISBLANK(INDEX('Policy Characteristics'!H:H,MATCH($C728,'Policy Characteristics'!$C:$C,0))),"",INDEX('Policy Characteristics'!H:H,MATCH($C728,'Policy Characteristics'!$C:$C,0)))</f>
        <v>0.01</v>
      </c>
      <c r="O728" s="293" t="str">
        <f>IF(ISBLANK(INDEX('Policy Characteristics'!I:I,MATCH($C728,'Policy Characteristics'!$C:$C,0))),"",INDEX('Policy Characteristics'!I:I,MATCH($C728,'Policy Characteristics'!$C:$C,0)))</f>
        <v>% of fuel shifted</v>
      </c>
      <c r="P728" s="293"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8" s="293" t="str">
        <f>IF(ISBLANK(INDEX('Policy Characteristics'!K:K,MATCH($C728,'Policy Characteristics'!$C:$C,0))),"",INDEX('Policy Characteristics'!K:K,MATCH($C728,'Policy Characteristics'!$C:$C,0)))</f>
        <v>industry-ag-main.html#fuel-switching</v>
      </c>
      <c r="R728" s="293" t="str">
        <f>IF(ISBLANK(INDEX('Policy Characteristics'!L:L,MATCH($C728,'Policy Characteristics'!$C:$C,0))),"",INDEX('Policy Characteristics'!L:L,MATCH($C728,'Policy Characteristics'!$C:$C,0)))</f>
        <v>industry-elec-and-hydrogen.html</v>
      </c>
    </row>
    <row r="729" spans="1:18" x14ac:dyDescent="0.25">
      <c r="A729" s="293" t="str">
        <f>IF(ISBLANK(INDEX('Policy Characteristics'!A:A,MATCH($C729,'Policy Characteristics'!$C:$C,0))),"",INDEX('Policy Characteristics'!A:A,MATCH($C729,'Policy Characteristics'!$C:$C,0)))</f>
        <v>Industry</v>
      </c>
      <c r="B729" s="294" t="str">
        <f>IF(ISBLANK(INDEX('Policy Characteristics'!B:B,MATCH($C729,'Policy Characteristics'!$C:$C,0))),"",INDEX('Policy Characteristics'!B:B,MATCH($C729,'Policy Characteristics'!$C:$C,0)))</f>
        <v>Electrification (Low Temp)</v>
      </c>
      <c r="C729" s="293" t="str">
        <f t="shared" si="37"/>
        <v>Fraction of Low Temp Industrial Heat Shifted to Other Fuels</v>
      </c>
      <c r="D729" s="299" t="s">
        <v>740</v>
      </c>
      <c r="E729" s="299"/>
      <c r="F729" t="s">
        <v>741</v>
      </c>
      <c r="G729" s="300"/>
      <c r="H729" s="20">
        <v>1614</v>
      </c>
      <c r="I729" s="295" t="s">
        <v>624</v>
      </c>
      <c r="J729" s="296" t="str">
        <f>IF(ISBLANK(INDEX('Policy Characteristics'!D:D,MATCH($C729,'Policy Characteristics'!$C:$C,0))),"",INDEX('Policy Characteristics'!D:D,MATCH($C729,'Policy Characteristics'!$C:$C,0)))</f>
        <v>Electrification + Hydrogen</v>
      </c>
      <c r="K729" s="293" t="str">
        <f>IF(ISBLANK(INDEX('Policy Characteristics'!E:E,MATCH($C729,'Policy Characteristics'!$C:$C,0))),"",INDEX('Policy Characteristics'!E:E,MATCH($C729,'Policy Characteristics'!$C:$C,0)))</f>
        <v>indst low temp fuel type shifting</v>
      </c>
      <c r="L729" s="237">
        <f>IF(ISBLANK(INDEX('Policy Characteristics'!F:F,MATCH($C729,'Policy Characteristics'!$C:$C,0))),"",INDEX('Policy Characteristics'!F:F,MATCH($C729,'Policy Characteristics'!$C:$C,0)))</f>
        <v>0</v>
      </c>
      <c r="M729" s="237">
        <f>IF(ISBLANK(INDEX('Policy Characteristics'!G:G,MATCH($C729,'Policy Characteristics'!$C:$C,0))),"",INDEX('Policy Characteristics'!G:G,MATCH($C729,'Policy Characteristics'!$C:$C,0)))</f>
        <v>1</v>
      </c>
      <c r="N729" s="237">
        <f>IF(ISBLANK(INDEX('Policy Characteristics'!H:H,MATCH($C729,'Policy Characteristics'!$C:$C,0))),"",INDEX('Policy Characteristics'!H:H,MATCH($C729,'Policy Characteristics'!$C:$C,0)))</f>
        <v>0.01</v>
      </c>
      <c r="O729" s="293" t="str">
        <f>IF(ISBLANK(INDEX('Policy Characteristics'!I:I,MATCH($C729,'Policy Characteristics'!$C:$C,0))),"",INDEX('Policy Characteristics'!I:I,MATCH($C729,'Policy Characteristics'!$C:$C,0)))</f>
        <v>% of fuel shifted</v>
      </c>
      <c r="P729" s="293"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29" s="293" t="str">
        <f>IF(ISBLANK(INDEX('Policy Characteristics'!K:K,MATCH($C729,'Policy Characteristics'!$C:$C,0))),"",INDEX('Policy Characteristics'!K:K,MATCH($C729,'Policy Characteristics'!$C:$C,0)))</f>
        <v>industry-ag-main.html#fuel-switching</v>
      </c>
      <c r="R729" s="293" t="str">
        <f>IF(ISBLANK(INDEX('Policy Characteristics'!L:L,MATCH($C729,'Policy Characteristics'!$C:$C,0))),"",INDEX('Policy Characteristics'!L:L,MATCH($C729,'Policy Characteristics'!$C:$C,0)))</f>
        <v>industry-elec-and-hydrogen.html</v>
      </c>
    </row>
    <row r="730" spans="1:18" x14ac:dyDescent="0.25">
      <c r="A730" s="293" t="str">
        <f>IF(ISBLANK(INDEX('Policy Characteristics'!A:A,MATCH($C730,'Policy Characteristics'!$C:$C,0))),"",INDEX('Policy Characteristics'!A:A,MATCH($C730,'Policy Characteristics'!$C:$C,0)))</f>
        <v>Industry</v>
      </c>
      <c r="B730" s="294" t="str">
        <f>IF(ISBLANK(INDEX('Policy Characteristics'!B:B,MATCH($C730,'Policy Characteristics'!$C:$C,0))),"",INDEX('Policy Characteristics'!B:B,MATCH($C730,'Policy Characteristics'!$C:$C,0)))</f>
        <v>Electrification (Low Temp)</v>
      </c>
      <c r="C730" s="293" t="str">
        <f t="shared" si="37"/>
        <v>Fraction of Low Temp Industrial Heat Shifted to Other Fuels</v>
      </c>
      <c r="D730" s="299" t="s">
        <v>742</v>
      </c>
      <c r="E730" s="299"/>
      <c r="F730" t="s">
        <v>743</v>
      </c>
      <c r="G730" s="300"/>
      <c r="H730" s="20">
        <v>1615</v>
      </c>
      <c r="I730" s="295" t="s">
        <v>624</v>
      </c>
      <c r="J730" s="296" t="str">
        <f>IF(ISBLANK(INDEX('Policy Characteristics'!D:D,MATCH($C730,'Policy Characteristics'!$C:$C,0))),"",INDEX('Policy Characteristics'!D:D,MATCH($C730,'Policy Characteristics'!$C:$C,0)))</f>
        <v>Electrification + Hydrogen</v>
      </c>
      <c r="K730" s="293" t="str">
        <f>IF(ISBLANK(INDEX('Policy Characteristics'!E:E,MATCH($C730,'Policy Characteristics'!$C:$C,0))),"",INDEX('Policy Characteristics'!E:E,MATCH($C730,'Policy Characteristics'!$C:$C,0)))</f>
        <v>indst low temp fuel type shifting</v>
      </c>
      <c r="L730" s="237">
        <f>IF(ISBLANK(INDEX('Policy Characteristics'!F:F,MATCH($C730,'Policy Characteristics'!$C:$C,0))),"",INDEX('Policy Characteristics'!F:F,MATCH($C730,'Policy Characteristics'!$C:$C,0)))</f>
        <v>0</v>
      </c>
      <c r="M730" s="237">
        <f>IF(ISBLANK(INDEX('Policy Characteristics'!G:G,MATCH($C730,'Policy Characteristics'!$C:$C,0))),"",INDEX('Policy Characteristics'!G:G,MATCH($C730,'Policy Characteristics'!$C:$C,0)))</f>
        <v>1</v>
      </c>
      <c r="N730" s="237">
        <f>IF(ISBLANK(INDEX('Policy Characteristics'!H:H,MATCH($C730,'Policy Characteristics'!$C:$C,0))),"",INDEX('Policy Characteristics'!H:H,MATCH($C730,'Policy Characteristics'!$C:$C,0)))</f>
        <v>0.01</v>
      </c>
      <c r="O730" s="293" t="str">
        <f>IF(ISBLANK(INDEX('Policy Characteristics'!I:I,MATCH($C730,'Policy Characteristics'!$C:$C,0))),"",INDEX('Policy Characteristics'!I:I,MATCH($C730,'Policy Characteristics'!$C:$C,0)))</f>
        <v>% of fuel shifted</v>
      </c>
      <c r="P730" s="293"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0" s="293" t="str">
        <f>IF(ISBLANK(INDEX('Policy Characteristics'!K:K,MATCH($C730,'Policy Characteristics'!$C:$C,0))),"",INDEX('Policy Characteristics'!K:K,MATCH($C730,'Policy Characteristics'!$C:$C,0)))</f>
        <v>industry-ag-main.html#fuel-switching</v>
      </c>
      <c r="R730" s="293" t="str">
        <f>IF(ISBLANK(INDEX('Policy Characteristics'!L:L,MATCH($C730,'Policy Characteristics'!$C:$C,0))),"",INDEX('Policy Characteristics'!L:L,MATCH($C730,'Policy Characteristics'!$C:$C,0)))</f>
        <v>industry-elec-and-hydrogen.html</v>
      </c>
    </row>
    <row r="731" spans="1:18" x14ac:dyDescent="0.25">
      <c r="A731" s="293" t="str">
        <f>IF(ISBLANK(INDEX('Policy Characteristics'!A:A,MATCH($C731,'Policy Characteristics'!$C:$C,0))),"",INDEX('Policy Characteristics'!A:A,MATCH($C731,'Policy Characteristics'!$C:$C,0)))</f>
        <v>Industry</v>
      </c>
      <c r="B731" s="294" t="str">
        <f>IF(ISBLANK(INDEX('Policy Characteristics'!B:B,MATCH($C731,'Policy Characteristics'!$C:$C,0))),"",INDEX('Policy Characteristics'!B:B,MATCH($C731,'Policy Characteristics'!$C:$C,0)))</f>
        <v>Electrification (Low Temp)</v>
      </c>
      <c r="C731" s="293" t="str">
        <f t="shared" si="37"/>
        <v>Fraction of Low Temp Industrial Heat Shifted to Other Fuels</v>
      </c>
      <c r="D731" s="299" t="s">
        <v>744</v>
      </c>
      <c r="E731" s="299"/>
      <c r="F731" t="s">
        <v>745</v>
      </c>
      <c r="G731" s="300"/>
      <c r="H731" s="20">
        <v>1616</v>
      </c>
      <c r="I731" s="295" t="s">
        <v>624</v>
      </c>
      <c r="J731" s="296" t="str">
        <f>IF(ISBLANK(INDEX('Policy Characteristics'!D:D,MATCH($C731,'Policy Characteristics'!$C:$C,0))),"",INDEX('Policy Characteristics'!D:D,MATCH($C731,'Policy Characteristics'!$C:$C,0)))</f>
        <v>Electrification + Hydrogen</v>
      </c>
      <c r="K731" s="293" t="str">
        <f>IF(ISBLANK(INDEX('Policy Characteristics'!E:E,MATCH($C731,'Policy Characteristics'!$C:$C,0))),"",INDEX('Policy Characteristics'!E:E,MATCH($C731,'Policy Characteristics'!$C:$C,0)))</f>
        <v>indst low temp fuel type shifting</v>
      </c>
      <c r="L731" s="237">
        <f>IF(ISBLANK(INDEX('Policy Characteristics'!F:F,MATCH($C731,'Policy Characteristics'!$C:$C,0))),"",INDEX('Policy Characteristics'!F:F,MATCH($C731,'Policy Characteristics'!$C:$C,0)))</f>
        <v>0</v>
      </c>
      <c r="M731" s="237">
        <f>IF(ISBLANK(INDEX('Policy Characteristics'!G:G,MATCH($C731,'Policy Characteristics'!$C:$C,0))),"",INDEX('Policy Characteristics'!G:G,MATCH($C731,'Policy Characteristics'!$C:$C,0)))</f>
        <v>1</v>
      </c>
      <c r="N731" s="237">
        <f>IF(ISBLANK(INDEX('Policy Characteristics'!H:H,MATCH($C731,'Policy Characteristics'!$C:$C,0))),"",INDEX('Policy Characteristics'!H:H,MATCH($C731,'Policy Characteristics'!$C:$C,0)))</f>
        <v>0.01</v>
      </c>
      <c r="O731" s="293" t="str">
        <f>IF(ISBLANK(INDEX('Policy Characteristics'!I:I,MATCH($C731,'Policy Characteristics'!$C:$C,0))),"",INDEX('Policy Characteristics'!I:I,MATCH($C731,'Policy Characteristics'!$C:$C,0)))</f>
        <v>% of fuel shifted</v>
      </c>
      <c r="P731" s="293"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1" s="293" t="str">
        <f>IF(ISBLANK(INDEX('Policy Characteristics'!K:K,MATCH($C731,'Policy Characteristics'!$C:$C,0))),"",INDEX('Policy Characteristics'!K:K,MATCH($C731,'Policy Characteristics'!$C:$C,0)))</f>
        <v>industry-ag-main.html#fuel-switching</v>
      </c>
      <c r="R731" s="293" t="str">
        <f>IF(ISBLANK(INDEX('Policy Characteristics'!L:L,MATCH($C731,'Policy Characteristics'!$C:$C,0))),"",INDEX('Policy Characteristics'!L:L,MATCH($C731,'Policy Characteristics'!$C:$C,0)))</f>
        <v>industry-elec-and-hydrogen.html</v>
      </c>
    </row>
    <row r="732" spans="1:18" x14ac:dyDescent="0.25">
      <c r="A732" s="293" t="str">
        <f>IF(ISBLANK(INDEX('Policy Characteristics'!A:A,MATCH($C732,'Policy Characteristics'!$C:$C,0))),"",INDEX('Policy Characteristics'!A:A,MATCH($C732,'Policy Characteristics'!$C:$C,0)))</f>
        <v>Industry</v>
      </c>
      <c r="B732" s="294" t="str">
        <f>IF(ISBLANK(INDEX('Policy Characteristics'!B:B,MATCH($C732,'Policy Characteristics'!$C:$C,0))),"",INDEX('Policy Characteristics'!B:B,MATCH($C732,'Policy Characteristics'!$C:$C,0)))</f>
        <v>Electrification (Low Temp)</v>
      </c>
      <c r="C732" s="293" t="str">
        <f t="shared" si="37"/>
        <v>Fraction of Low Temp Industrial Heat Shifted to Other Fuels</v>
      </c>
      <c r="D732" s="299" t="s">
        <v>746</v>
      </c>
      <c r="E732" s="299"/>
      <c r="F732" t="s">
        <v>747</v>
      </c>
      <c r="G732" s="300"/>
      <c r="H732" s="20">
        <v>1617</v>
      </c>
      <c r="I732" s="295" t="s">
        <v>624</v>
      </c>
      <c r="J732" s="296" t="str">
        <f>IF(ISBLANK(INDEX('Policy Characteristics'!D:D,MATCH($C732,'Policy Characteristics'!$C:$C,0))),"",INDEX('Policy Characteristics'!D:D,MATCH($C732,'Policy Characteristics'!$C:$C,0)))</f>
        <v>Electrification + Hydrogen</v>
      </c>
      <c r="K732" s="293" t="str">
        <f>IF(ISBLANK(INDEX('Policy Characteristics'!E:E,MATCH($C732,'Policy Characteristics'!$C:$C,0))),"",INDEX('Policy Characteristics'!E:E,MATCH($C732,'Policy Characteristics'!$C:$C,0)))</f>
        <v>indst low temp fuel type shifting</v>
      </c>
      <c r="L732" s="237">
        <f>IF(ISBLANK(INDEX('Policy Characteristics'!F:F,MATCH($C732,'Policy Characteristics'!$C:$C,0))),"",INDEX('Policy Characteristics'!F:F,MATCH($C732,'Policy Characteristics'!$C:$C,0)))</f>
        <v>0</v>
      </c>
      <c r="M732" s="237">
        <f>IF(ISBLANK(INDEX('Policy Characteristics'!G:G,MATCH($C732,'Policy Characteristics'!$C:$C,0))),"",INDEX('Policy Characteristics'!G:G,MATCH($C732,'Policy Characteristics'!$C:$C,0)))</f>
        <v>1</v>
      </c>
      <c r="N732" s="237">
        <f>IF(ISBLANK(INDEX('Policy Characteristics'!H:H,MATCH($C732,'Policy Characteristics'!$C:$C,0))),"",INDEX('Policy Characteristics'!H:H,MATCH($C732,'Policy Characteristics'!$C:$C,0)))</f>
        <v>0.01</v>
      </c>
      <c r="O732" s="293" t="str">
        <f>IF(ISBLANK(INDEX('Policy Characteristics'!I:I,MATCH($C732,'Policy Characteristics'!$C:$C,0))),"",INDEX('Policy Characteristics'!I:I,MATCH($C732,'Policy Characteristics'!$C:$C,0)))</f>
        <v>% of fuel shifted</v>
      </c>
      <c r="P732" s="293"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2" s="293" t="str">
        <f>IF(ISBLANK(INDEX('Policy Characteristics'!K:K,MATCH($C732,'Policy Characteristics'!$C:$C,0))),"",INDEX('Policy Characteristics'!K:K,MATCH($C732,'Policy Characteristics'!$C:$C,0)))</f>
        <v>industry-ag-main.html#fuel-switching</v>
      </c>
      <c r="R732" s="293" t="str">
        <f>IF(ISBLANK(INDEX('Policy Characteristics'!L:L,MATCH($C732,'Policy Characteristics'!$C:$C,0))),"",INDEX('Policy Characteristics'!L:L,MATCH($C732,'Policy Characteristics'!$C:$C,0)))</f>
        <v>industry-elec-and-hydrogen.html</v>
      </c>
    </row>
    <row r="733" spans="1:18" x14ac:dyDescent="0.25">
      <c r="A733" s="293" t="str">
        <f>IF(ISBLANK(INDEX('Policy Characteristics'!A:A,MATCH($C733,'Policy Characteristics'!$C:$C,0))),"",INDEX('Policy Characteristics'!A:A,MATCH($C733,'Policy Characteristics'!$C:$C,0)))</f>
        <v>Industry</v>
      </c>
      <c r="B733" s="294" t="str">
        <f>IF(ISBLANK(INDEX('Policy Characteristics'!B:B,MATCH($C733,'Policy Characteristics'!$C:$C,0))),"",INDEX('Policy Characteristics'!B:B,MATCH($C733,'Policy Characteristics'!$C:$C,0)))</f>
        <v>Electrification (Low Temp)</v>
      </c>
      <c r="C733" s="293" t="str">
        <f t="shared" si="37"/>
        <v>Fraction of Low Temp Industrial Heat Shifted to Other Fuels</v>
      </c>
      <c r="D733" s="299" t="s">
        <v>748</v>
      </c>
      <c r="E733" s="299"/>
      <c r="F733" t="s">
        <v>749</v>
      </c>
      <c r="G733" s="300"/>
      <c r="H733" s="20">
        <v>1618</v>
      </c>
      <c r="I733" s="295" t="s">
        <v>624</v>
      </c>
      <c r="J733" s="296" t="str">
        <f>IF(ISBLANK(INDEX('Policy Characteristics'!D:D,MATCH($C733,'Policy Characteristics'!$C:$C,0))),"",INDEX('Policy Characteristics'!D:D,MATCH($C733,'Policy Characteristics'!$C:$C,0)))</f>
        <v>Electrification + Hydrogen</v>
      </c>
      <c r="K733" s="293" t="str">
        <f>IF(ISBLANK(INDEX('Policy Characteristics'!E:E,MATCH($C733,'Policy Characteristics'!$C:$C,0))),"",INDEX('Policy Characteristics'!E:E,MATCH($C733,'Policy Characteristics'!$C:$C,0)))</f>
        <v>indst low temp fuel type shifting</v>
      </c>
      <c r="L733" s="237">
        <f>IF(ISBLANK(INDEX('Policy Characteristics'!F:F,MATCH($C733,'Policy Characteristics'!$C:$C,0))),"",INDEX('Policy Characteristics'!F:F,MATCH($C733,'Policy Characteristics'!$C:$C,0)))</f>
        <v>0</v>
      </c>
      <c r="M733" s="237">
        <f>IF(ISBLANK(INDEX('Policy Characteristics'!G:G,MATCH($C733,'Policy Characteristics'!$C:$C,0))),"",INDEX('Policy Characteristics'!G:G,MATCH($C733,'Policy Characteristics'!$C:$C,0)))</f>
        <v>1</v>
      </c>
      <c r="N733" s="237">
        <f>IF(ISBLANK(INDEX('Policy Characteristics'!H:H,MATCH($C733,'Policy Characteristics'!$C:$C,0))),"",INDEX('Policy Characteristics'!H:H,MATCH($C733,'Policy Characteristics'!$C:$C,0)))</f>
        <v>0.01</v>
      </c>
      <c r="O733" s="293" t="str">
        <f>IF(ISBLANK(INDEX('Policy Characteristics'!I:I,MATCH($C733,'Policy Characteristics'!$C:$C,0))),"",INDEX('Policy Characteristics'!I:I,MATCH($C733,'Policy Characteristics'!$C:$C,0)))</f>
        <v>% of fuel shifted</v>
      </c>
      <c r="P733" s="293"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3" s="293" t="str">
        <f>IF(ISBLANK(INDEX('Policy Characteristics'!K:K,MATCH($C733,'Policy Characteristics'!$C:$C,0))),"",INDEX('Policy Characteristics'!K:K,MATCH($C733,'Policy Characteristics'!$C:$C,0)))</f>
        <v>industry-ag-main.html#fuel-switching</v>
      </c>
      <c r="R733" s="293" t="str">
        <f>IF(ISBLANK(INDEX('Policy Characteristics'!L:L,MATCH($C733,'Policy Characteristics'!$C:$C,0))),"",INDEX('Policy Characteristics'!L:L,MATCH($C733,'Policy Characteristics'!$C:$C,0)))</f>
        <v>industry-elec-and-hydrogen.html</v>
      </c>
    </row>
    <row r="734" spans="1:18" x14ac:dyDescent="0.25">
      <c r="A734" s="293" t="str">
        <f>IF(ISBLANK(INDEX('Policy Characteristics'!A:A,MATCH($C734,'Policy Characteristics'!$C:$C,0))),"",INDEX('Policy Characteristics'!A:A,MATCH($C734,'Policy Characteristics'!$C:$C,0)))</f>
        <v>Industry</v>
      </c>
      <c r="B734" s="294" t="str">
        <f>IF(ISBLANK(INDEX('Policy Characteristics'!B:B,MATCH($C734,'Policy Characteristics'!$C:$C,0))),"",INDEX('Policy Characteristics'!B:B,MATCH($C734,'Policy Characteristics'!$C:$C,0)))</f>
        <v>Electrification (Low Temp)</v>
      </c>
      <c r="C734" s="293" t="str">
        <f t="shared" si="37"/>
        <v>Fraction of Low Temp Industrial Heat Shifted to Other Fuels</v>
      </c>
      <c r="D734" s="299" t="s">
        <v>750</v>
      </c>
      <c r="E734" s="299"/>
      <c r="F734" t="s">
        <v>751</v>
      </c>
      <c r="G734" s="300"/>
      <c r="H734" s="20">
        <v>1619</v>
      </c>
      <c r="I734" s="295" t="s">
        <v>624</v>
      </c>
      <c r="J734" s="296" t="str">
        <f>IF(ISBLANK(INDEX('Policy Characteristics'!D:D,MATCH($C734,'Policy Characteristics'!$C:$C,0))),"",INDEX('Policy Characteristics'!D:D,MATCH($C734,'Policy Characteristics'!$C:$C,0)))</f>
        <v>Electrification + Hydrogen</v>
      </c>
      <c r="K734" s="293" t="str">
        <f>IF(ISBLANK(INDEX('Policy Characteristics'!E:E,MATCH($C734,'Policy Characteristics'!$C:$C,0))),"",INDEX('Policy Characteristics'!E:E,MATCH($C734,'Policy Characteristics'!$C:$C,0)))</f>
        <v>indst low temp fuel type shifting</v>
      </c>
      <c r="L734" s="237">
        <f>IF(ISBLANK(INDEX('Policy Characteristics'!F:F,MATCH($C734,'Policy Characteristics'!$C:$C,0))),"",INDEX('Policy Characteristics'!F:F,MATCH($C734,'Policy Characteristics'!$C:$C,0)))</f>
        <v>0</v>
      </c>
      <c r="M734" s="237">
        <f>IF(ISBLANK(INDEX('Policy Characteristics'!G:G,MATCH($C734,'Policy Characteristics'!$C:$C,0))),"",INDEX('Policy Characteristics'!G:G,MATCH($C734,'Policy Characteristics'!$C:$C,0)))</f>
        <v>1</v>
      </c>
      <c r="N734" s="237">
        <f>IF(ISBLANK(INDEX('Policy Characteristics'!H:H,MATCH($C734,'Policy Characteristics'!$C:$C,0))),"",INDEX('Policy Characteristics'!H:H,MATCH($C734,'Policy Characteristics'!$C:$C,0)))</f>
        <v>0.01</v>
      </c>
      <c r="O734" s="293" t="str">
        <f>IF(ISBLANK(INDEX('Policy Characteristics'!I:I,MATCH($C734,'Policy Characteristics'!$C:$C,0))),"",INDEX('Policy Characteristics'!I:I,MATCH($C734,'Policy Characteristics'!$C:$C,0)))</f>
        <v>% of fuel shifted</v>
      </c>
      <c r="P734" s="293"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4" s="293" t="str">
        <f>IF(ISBLANK(INDEX('Policy Characteristics'!K:K,MATCH($C734,'Policy Characteristics'!$C:$C,0))),"",INDEX('Policy Characteristics'!K:K,MATCH($C734,'Policy Characteristics'!$C:$C,0)))</f>
        <v>industry-ag-main.html#fuel-switching</v>
      </c>
      <c r="R734" s="293" t="str">
        <f>IF(ISBLANK(INDEX('Policy Characteristics'!L:L,MATCH($C734,'Policy Characteristics'!$C:$C,0))),"",INDEX('Policy Characteristics'!L:L,MATCH($C734,'Policy Characteristics'!$C:$C,0)))</f>
        <v>industry-elec-and-hydrogen.html</v>
      </c>
    </row>
    <row r="735" spans="1:18" x14ac:dyDescent="0.25">
      <c r="A735" s="293" t="str">
        <f>IF(ISBLANK(INDEX('Policy Characteristics'!A:A,MATCH($C735,'Policy Characteristics'!$C:$C,0))),"",INDEX('Policy Characteristics'!A:A,MATCH($C735,'Policy Characteristics'!$C:$C,0)))</f>
        <v>Industry</v>
      </c>
      <c r="B735" s="294" t="str">
        <f>IF(ISBLANK(INDEX('Policy Characteristics'!B:B,MATCH($C735,'Policy Characteristics'!$C:$C,0))),"",INDEX('Policy Characteristics'!B:B,MATCH($C735,'Policy Characteristics'!$C:$C,0)))</f>
        <v>Electrification (Low Temp)</v>
      </c>
      <c r="C735" s="293" t="str">
        <f t="shared" si="37"/>
        <v>Fraction of Low Temp Industrial Heat Shifted to Other Fuels</v>
      </c>
      <c r="D735" s="299" t="s">
        <v>752</v>
      </c>
      <c r="E735" s="299"/>
      <c r="F735" t="s">
        <v>753</v>
      </c>
      <c r="G735" s="300"/>
      <c r="H735" s="20">
        <v>1620</v>
      </c>
      <c r="I735" s="295" t="s">
        <v>624</v>
      </c>
      <c r="J735" s="296" t="str">
        <f>IF(ISBLANK(INDEX('Policy Characteristics'!D:D,MATCH($C735,'Policy Characteristics'!$C:$C,0))),"",INDEX('Policy Characteristics'!D:D,MATCH($C735,'Policy Characteristics'!$C:$C,0)))</f>
        <v>Electrification + Hydrogen</v>
      </c>
      <c r="K735" s="293" t="str">
        <f>IF(ISBLANK(INDEX('Policy Characteristics'!E:E,MATCH($C735,'Policy Characteristics'!$C:$C,0))),"",INDEX('Policy Characteristics'!E:E,MATCH($C735,'Policy Characteristics'!$C:$C,0)))</f>
        <v>indst low temp fuel type shifting</v>
      </c>
      <c r="L735" s="237">
        <f>IF(ISBLANK(INDEX('Policy Characteristics'!F:F,MATCH($C735,'Policy Characteristics'!$C:$C,0))),"",INDEX('Policy Characteristics'!F:F,MATCH($C735,'Policy Characteristics'!$C:$C,0)))</f>
        <v>0</v>
      </c>
      <c r="M735" s="237">
        <f>IF(ISBLANK(INDEX('Policy Characteristics'!G:G,MATCH($C735,'Policy Characteristics'!$C:$C,0))),"",INDEX('Policy Characteristics'!G:G,MATCH($C735,'Policy Characteristics'!$C:$C,0)))</f>
        <v>1</v>
      </c>
      <c r="N735" s="237">
        <f>IF(ISBLANK(INDEX('Policy Characteristics'!H:H,MATCH($C735,'Policy Characteristics'!$C:$C,0))),"",INDEX('Policy Characteristics'!H:H,MATCH($C735,'Policy Characteristics'!$C:$C,0)))</f>
        <v>0.01</v>
      </c>
      <c r="O735" s="293" t="str">
        <f>IF(ISBLANK(INDEX('Policy Characteristics'!I:I,MATCH($C735,'Policy Characteristics'!$C:$C,0))),"",INDEX('Policy Characteristics'!I:I,MATCH($C735,'Policy Characteristics'!$C:$C,0)))</f>
        <v>% of fuel shifted</v>
      </c>
      <c r="P735" s="293"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5" s="293" t="str">
        <f>IF(ISBLANK(INDEX('Policy Characteristics'!K:K,MATCH($C735,'Policy Characteristics'!$C:$C,0))),"",INDEX('Policy Characteristics'!K:K,MATCH($C735,'Policy Characteristics'!$C:$C,0)))</f>
        <v>industry-ag-main.html#fuel-switching</v>
      </c>
      <c r="R735" s="293" t="str">
        <f>IF(ISBLANK(INDEX('Policy Characteristics'!L:L,MATCH($C735,'Policy Characteristics'!$C:$C,0))),"",INDEX('Policy Characteristics'!L:L,MATCH($C735,'Policy Characteristics'!$C:$C,0)))</f>
        <v>industry-elec-and-hydrogen.html</v>
      </c>
    </row>
    <row r="736" spans="1:18" x14ac:dyDescent="0.25">
      <c r="A736" s="293" t="str">
        <f>IF(ISBLANK(INDEX('Policy Characteristics'!A:A,MATCH($C736,'Policy Characteristics'!$C:$C,0))),"",INDEX('Policy Characteristics'!A:A,MATCH($C736,'Policy Characteristics'!$C:$C,0)))</f>
        <v>Industry</v>
      </c>
      <c r="B736" s="294" t="str">
        <f>IF(ISBLANK(INDEX('Policy Characteristics'!B:B,MATCH($C736,'Policy Characteristics'!$C:$C,0))),"",INDEX('Policy Characteristics'!B:B,MATCH($C736,'Policy Characteristics'!$C:$C,0)))</f>
        <v>Electrification (Low Temp)</v>
      </c>
      <c r="C736" s="293" t="str">
        <f t="shared" si="37"/>
        <v>Fraction of Low Temp Industrial Heat Shifted to Other Fuels</v>
      </c>
      <c r="D736" s="299" t="s">
        <v>754</v>
      </c>
      <c r="E736" s="299"/>
      <c r="F736" t="s">
        <v>755</v>
      </c>
      <c r="G736" s="300"/>
      <c r="H736" s="20">
        <v>1621</v>
      </c>
      <c r="I736" s="295" t="s">
        <v>624</v>
      </c>
      <c r="J736" s="296" t="str">
        <f>IF(ISBLANK(INDEX('Policy Characteristics'!D:D,MATCH($C736,'Policy Characteristics'!$C:$C,0))),"",INDEX('Policy Characteristics'!D:D,MATCH($C736,'Policy Characteristics'!$C:$C,0)))</f>
        <v>Electrification + Hydrogen</v>
      </c>
      <c r="K736" s="293" t="str">
        <f>IF(ISBLANK(INDEX('Policy Characteristics'!E:E,MATCH($C736,'Policy Characteristics'!$C:$C,0))),"",INDEX('Policy Characteristics'!E:E,MATCH($C736,'Policy Characteristics'!$C:$C,0)))</f>
        <v>indst low temp fuel type shifting</v>
      </c>
      <c r="L736" s="237">
        <f>IF(ISBLANK(INDEX('Policy Characteristics'!F:F,MATCH($C736,'Policy Characteristics'!$C:$C,0))),"",INDEX('Policy Characteristics'!F:F,MATCH($C736,'Policy Characteristics'!$C:$C,0)))</f>
        <v>0</v>
      </c>
      <c r="M736" s="237">
        <f>IF(ISBLANK(INDEX('Policy Characteristics'!G:G,MATCH($C736,'Policy Characteristics'!$C:$C,0))),"",INDEX('Policy Characteristics'!G:G,MATCH($C736,'Policy Characteristics'!$C:$C,0)))</f>
        <v>1</v>
      </c>
      <c r="N736" s="237">
        <f>IF(ISBLANK(INDEX('Policy Characteristics'!H:H,MATCH($C736,'Policy Characteristics'!$C:$C,0))),"",INDEX('Policy Characteristics'!H:H,MATCH($C736,'Policy Characteristics'!$C:$C,0)))</f>
        <v>0.01</v>
      </c>
      <c r="O736" s="293" t="str">
        <f>IF(ISBLANK(INDEX('Policy Characteristics'!I:I,MATCH($C736,'Policy Characteristics'!$C:$C,0))),"",INDEX('Policy Characteristics'!I:I,MATCH($C736,'Policy Characteristics'!$C:$C,0)))</f>
        <v>% of fuel shifted</v>
      </c>
      <c r="P736" s="293"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6" s="293" t="str">
        <f>IF(ISBLANK(INDEX('Policy Characteristics'!K:K,MATCH($C736,'Policy Characteristics'!$C:$C,0))),"",INDEX('Policy Characteristics'!K:K,MATCH($C736,'Policy Characteristics'!$C:$C,0)))</f>
        <v>industry-ag-main.html#fuel-switching</v>
      </c>
      <c r="R736" s="293" t="str">
        <f>IF(ISBLANK(INDEX('Policy Characteristics'!L:L,MATCH($C736,'Policy Characteristics'!$C:$C,0))),"",INDEX('Policy Characteristics'!L:L,MATCH($C736,'Policy Characteristics'!$C:$C,0)))</f>
        <v>industry-elec-and-hydrogen.html</v>
      </c>
    </row>
    <row r="737" spans="1:18" x14ac:dyDescent="0.25">
      <c r="A737" s="293" t="str">
        <f>IF(ISBLANK(INDEX('Policy Characteristics'!A:A,MATCH($C737,'Policy Characteristics'!$C:$C,0))),"",INDEX('Policy Characteristics'!A:A,MATCH($C737,'Policy Characteristics'!$C:$C,0)))</f>
        <v>Industry</v>
      </c>
      <c r="B737" s="294" t="str">
        <f>IF(ISBLANK(INDEX('Policy Characteristics'!B:B,MATCH($C737,'Policy Characteristics'!$C:$C,0))),"",INDEX('Policy Characteristics'!B:B,MATCH($C737,'Policy Characteristics'!$C:$C,0)))</f>
        <v>Electrification (Low Temp)</v>
      </c>
      <c r="C737" s="293" t="str">
        <f t="shared" si="37"/>
        <v>Fraction of Low Temp Industrial Heat Shifted to Other Fuels</v>
      </c>
      <c r="D737" s="299" t="s">
        <v>756</v>
      </c>
      <c r="E737" s="299"/>
      <c r="F737" t="s">
        <v>757</v>
      </c>
      <c r="G737" s="300"/>
      <c r="H737" s="20">
        <v>1622</v>
      </c>
      <c r="I737" s="295" t="s">
        <v>624</v>
      </c>
      <c r="J737" s="296" t="str">
        <f>IF(ISBLANK(INDEX('Policy Characteristics'!D:D,MATCH($C737,'Policy Characteristics'!$C:$C,0))),"",INDEX('Policy Characteristics'!D:D,MATCH($C737,'Policy Characteristics'!$C:$C,0)))</f>
        <v>Electrification + Hydrogen</v>
      </c>
      <c r="K737" s="293" t="str">
        <f>IF(ISBLANK(INDEX('Policy Characteristics'!E:E,MATCH($C737,'Policy Characteristics'!$C:$C,0))),"",INDEX('Policy Characteristics'!E:E,MATCH($C737,'Policy Characteristics'!$C:$C,0)))</f>
        <v>indst low temp fuel type shifting</v>
      </c>
      <c r="L737" s="237">
        <f>IF(ISBLANK(INDEX('Policy Characteristics'!F:F,MATCH($C737,'Policy Characteristics'!$C:$C,0))),"",INDEX('Policy Characteristics'!F:F,MATCH($C737,'Policy Characteristics'!$C:$C,0)))</f>
        <v>0</v>
      </c>
      <c r="M737" s="237">
        <f>IF(ISBLANK(INDEX('Policy Characteristics'!G:G,MATCH($C737,'Policy Characteristics'!$C:$C,0))),"",INDEX('Policy Characteristics'!G:G,MATCH($C737,'Policy Characteristics'!$C:$C,0)))</f>
        <v>1</v>
      </c>
      <c r="N737" s="237">
        <f>IF(ISBLANK(INDEX('Policy Characteristics'!H:H,MATCH($C737,'Policy Characteristics'!$C:$C,0))),"",INDEX('Policy Characteristics'!H:H,MATCH($C737,'Policy Characteristics'!$C:$C,0)))</f>
        <v>0.01</v>
      </c>
      <c r="O737" s="293" t="str">
        <f>IF(ISBLANK(INDEX('Policy Characteristics'!I:I,MATCH($C737,'Policy Characteristics'!$C:$C,0))),"",INDEX('Policy Characteristics'!I:I,MATCH($C737,'Policy Characteristics'!$C:$C,0)))</f>
        <v>% of fuel shifted</v>
      </c>
      <c r="P737" s="293"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7" s="293" t="str">
        <f>IF(ISBLANK(INDEX('Policy Characteristics'!K:K,MATCH($C737,'Policy Characteristics'!$C:$C,0))),"",INDEX('Policy Characteristics'!K:K,MATCH($C737,'Policy Characteristics'!$C:$C,0)))</f>
        <v>industry-ag-main.html#fuel-switching</v>
      </c>
      <c r="R737" s="293" t="str">
        <f>IF(ISBLANK(INDEX('Policy Characteristics'!L:L,MATCH($C737,'Policy Characteristics'!$C:$C,0))),"",INDEX('Policy Characteristics'!L:L,MATCH($C737,'Policy Characteristics'!$C:$C,0)))</f>
        <v>industry-elec-and-hydrogen.html</v>
      </c>
    </row>
    <row r="738" spans="1:18" x14ac:dyDescent="0.25">
      <c r="A738" s="293" t="str">
        <f>IF(ISBLANK(INDEX('Policy Characteristics'!A:A,MATCH($C738,'Policy Characteristics'!$C:$C,0))),"",INDEX('Policy Characteristics'!A:A,MATCH($C738,'Policy Characteristics'!$C:$C,0)))</f>
        <v>Industry</v>
      </c>
      <c r="B738" s="294" t="str">
        <f>IF(ISBLANK(INDEX('Policy Characteristics'!B:B,MATCH($C738,'Policy Characteristics'!$C:$C,0))),"",INDEX('Policy Characteristics'!B:B,MATCH($C738,'Policy Characteristics'!$C:$C,0)))</f>
        <v>Electrification (Low Temp)</v>
      </c>
      <c r="C738" s="293" t="str">
        <f t="shared" si="37"/>
        <v>Fraction of Low Temp Industrial Heat Shifted to Other Fuels</v>
      </c>
      <c r="D738" s="299" t="s">
        <v>758</v>
      </c>
      <c r="E738" s="299"/>
      <c r="F738" t="s">
        <v>759</v>
      </c>
      <c r="G738" s="300"/>
      <c r="H738" s="20">
        <v>1623</v>
      </c>
      <c r="I738" s="295" t="s">
        <v>624</v>
      </c>
      <c r="J738" s="296" t="str">
        <f>IF(ISBLANK(INDEX('Policy Characteristics'!D:D,MATCH($C738,'Policy Characteristics'!$C:$C,0))),"",INDEX('Policy Characteristics'!D:D,MATCH($C738,'Policy Characteristics'!$C:$C,0)))</f>
        <v>Electrification + Hydrogen</v>
      </c>
      <c r="K738" s="293" t="str">
        <f>IF(ISBLANK(INDEX('Policy Characteristics'!E:E,MATCH($C738,'Policy Characteristics'!$C:$C,0))),"",INDEX('Policy Characteristics'!E:E,MATCH($C738,'Policy Characteristics'!$C:$C,0)))</f>
        <v>indst low temp fuel type shifting</v>
      </c>
      <c r="L738" s="237">
        <f>IF(ISBLANK(INDEX('Policy Characteristics'!F:F,MATCH($C738,'Policy Characteristics'!$C:$C,0))),"",INDEX('Policy Characteristics'!F:F,MATCH($C738,'Policy Characteristics'!$C:$C,0)))</f>
        <v>0</v>
      </c>
      <c r="M738" s="237">
        <f>IF(ISBLANK(INDEX('Policy Characteristics'!G:G,MATCH($C738,'Policy Characteristics'!$C:$C,0))),"",INDEX('Policy Characteristics'!G:G,MATCH($C738,'Policy Characteristics'!$C:$C,0)))</f>
        <v>1</v>
      </c>
      <c r="N738" s="237">
        <f>IF(ISBLANK(INDEX('Policy Characteristics'!H:H,MATCH($C738,'Policy Characteristics'!$C:$C,0))),"",INDEX('Policy Characteristics'!H:H,MATCH($C738,'Policy Characteristics'!$C:$C,0)))</f>
        <v>0.01</v>
      </c>
      <c r="O738" s="293" t="str">
        <f>IF(ISBLANK(INDEX('Policy Characteristics'!I:I,MATCH($C738,'Policy Characteristics'!$C:$C,0))),"",INDEX('Policy Characteristics'!I:I,MATCH($C738,'Policy Characteristics'!$C:$C,0)))</f>
        <v>% of fuel shifted</v>
      </c>
      <c r="P738" s="293"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8" s="293" t="str">
        <f>IF(ISBLANK(INDEX('Policy Characteristics'!K:K,MATCH($C738,'Policy Characteristics'!$C:$C,0))),"",INDEX('Policy Characteristics'!K:K,MATCH($C738,'Policy Characteristics'!$C:$C,0)))</f>
        <v>industry-ag-main.html#fuel-switching</v>
      </c>
      <c r="R738" s="293" t="str">
        <f>IF(ISBLANK(INDEX('Policy Characteristics'!L:L,MATCH($C738,'Policy Characteristics'!$C:$C,0))),"",INDEX('Policy Characteristics'!L:L,MATCH($C738,'Policy Characteristics'!$C:$C,0)))</f>
        <v>industry-elec-and-hydrogen.html</v>
      </c>
    </row>
    <row r="739" spans="1:18" x14ac:dyDescent="0.25">
      <c r="A739" s="293" t="str">
        <f>IF(ISBLANK(INDEX('Policy Characteristics'!A:A,MATCH($C739,'Policy Characteristics'!$C:$C,0))),"",INDEX('Policy Characteristics'!A:A,MATCH($C739,'Policy Characteristics'!$C:$C,0)))</f>
        <v>Industry</v>
      </c>
      <c r="B739" s="294" t="str">
        <f>IF(ISBLANK(INDEX('Policy Characteristics'!B:B,MATCH($C739,'Policy Characteristics'!$C:$C,0))),"",INDEX('Policy Characteristics'!B:B,MATCH($C739,'Policy Characteristics'!$C:$C,0)))</f>
        <v>Electrification (Low Temp)</v>
      </c>
      <c r="C739" s="293" t="str">
        <f t="shared" si="37"/>
        <v>Fraction of Low Temp Industrial Heat Shifted to Other Fuels</v>
      </c>
      <c r="D739" s="299" t="s">
        <v>760</v>
      </c>
      <c r="E739" s="299"/>
      <c r="F739" t="s">
        <v>761</v>
      </c>
      <c r="G739" s="300"/>
      <c r="H739" s="20">
        <v>1624</v>
      </c>
      <c r="I739" s="295" t="s">
        <v>624</v>
      </c>
      <c r="J739" s="296" t="str">
        <f>IF(ISBLANK(INDEX('Policy Characteristics'!D:D,MATCH($C739,'Policy Characteristics'!$C:$C,0))),"",INDEX('Policy Characteristics'!D:D,MATCH($C739,'Policy Characteristics'!$C:$C,0)))</f>
        <v>Electrification + Hydrogen</v>
      </c>
      <c r="K739" s="293" t="str">
        <f>IF(ISBLANK(INDEX('Policy Characteristics'!E:E,MATCH($C739,'Policy Characteristics'!$C:$C,0))),"",INDEX('Policy Characteristics'!E:E,MATCH($C739,'Policy Characteristics'!$C:$C,0)))</f>
        <v>indst low temp fuel type shifting</v>
      </c>
      <c r="L739" s="237">
        <f>IF(ISBLANK(INDEX('Policy Characteristics'!F:F,MATCH($C739,'Policy Characteristics'!$C:$C,0))),"",INDEX('Policy Characteristics'!F:F,MATCH($C739,'Policy Characteristics'!$C:$C,0)))</f>
        <v>0</v>
      </c>
      <c r="M739" s="237">
        <f>IF(ISBLANK(INDEX('Policy Characteristics'!G:G,MATCH($C739,'Policy Characteristics'!$C:$C,0))),"",INDEX('Policy Characteristics'!G:G,MATCH($C739,'Policy Characteristics'!$C:$C,0)))</f>
        <v>1</v>
      </c>
      <c r="N739" s="237">
        <f>IF(ISBLANK(INDEX('Policy Characteristics'!H:H,MATCH($C739,'Policy Characteristics'!$C:$C,0))),"",INDEX('Policy Characteristics'!H:H,MATCH($C739,'Policy Characteristics'!$C:$C,0)))</f>
        <v>0.01</v>
      </c>
      <c r="O739" s="293" t="str">
        <f>IF(ISBLANK(INDEX('Policy Characteristics'!I:I,MATCH($C739,'Policy Characteristics'!$C:$C,0))),"",INDEX('Policy Characteristics'!I:I,MATCH($C739,'Policy Characteristics'!$C:$C,0)))</f>
        <v>% of fuel shifted</v>
      </c>
      <c r="P739" s="293"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39" s="293" t="str">
        <f>IF(ISBLANK(INDEX('Policy Characteristics'!K:K,MATCH($C739,'Policy Characteristics'!$C:$C,0))),"",INDEX('Policy Characteristics'!K:K,MATCH($C739,'Policy Characteristics'!$C:$C,0)))</f>
        <v>industry-ag-main.html#fuel-switching</v>
      </c>
      <c r="R739" s="293" t="str">
        <f>IF(ISBLANK(INDEX('Policy Characteristics'!L:L,MATCH($C739,'Policy Characteristics'!$C:$C,0))),"",INDEX('Policy Characteristics'!L:L,MATCH($C739,'Policy Characteristics'!$C:$C,0)))</f>
        <v>industry-elec-and-hydrogen.html</v>
      </c>
    </row>
    <row r="740" spans="1:18" x14ac:dyDescent="0.25">
      <c r="A740" s="293" t="str">
        <f>IF(ISBLANK(INDEX('Policy Characteristics'!A:A,MATCH($C740,'Policy Characteristics'!$C:$C,0))),"",INDEX('Policy Characteristics'!A:A,MATCH($C740,'Policy Characteristics'!$C:$C,0)))</f>
        <v>Industry</v>
      </c>
      <c r="B740" s="294" t="str">
        <f>IF(ISBLANK(INDEX('Policy Characteristics'!B:B,MATCH($C740,'Policy Characteristics'!$C:$C,0))),"",INDEX('Policy Characteristics'!B:B,MATCH($C740,'Policy Characteristics'!$C:$C,0)))</f>
        <v>Electrification (Low Temp)</v>
      </c>
      <c r="C740" s="293" t="str">
        <f t="shared" si="37"/>
        <v>Fraction of Low Temp Industrial Heat Shifted to Other Fuels</v>
      </c>
      <c r="D740" s="299" t="s">
        <v>762</v>
      </c>
      <c r="E740" s="299"/>
      <c r="F740" t="s">
        <v>763</v>
      </c>
      <c r="G740" s="300"/>
      <c r="H740" s="20">
        <v>1625</v>
      </c>
      <c r="I740" s="295" t="s">
        <v>624</v>
      </c>
      <c r="J740" s="296" t="str">
        <f>IF(ISBLANK(INDEX('Policy Characteristics'!D:D,MATCH($C740,'Policy Characteristics'!$C:$C,0))),"",INDEX('Policy Characteristics'!D:D,MATCH($C740,'Policy Characteristics'!$C:$C,0)))</f>
        <v>Electrification + Hydrogen</v>
      </c>
      <c r="K740" s="293" t="str">
        <f>IF(ISBLANK(INDEX('Policy Characteristics'!E:E,MATCH($C740,'Policy Characteristics'!$C:$C,0))),"",INDEX('Policy Characteristics'!E:E,MATCH($C740,'Policy Characteristics'!$C:$C,0)))</f>
        <v>indst low temp fuel type shifting</v>
      </c>
      <c r="L740" s="237">
        <f>IF(ISBLANK(INDEX('Policy Characteristics'!F:F,MATCH($C740,'Policy Characteristics'!$C:$C,0))),"",INDEX('Policy Characteristics'!F:F,MATCH($C740,'Policy Characteristics'!$C:$C,0)))</f>
        <v>0</v>
      </c>
      <c r="M740" s="237">
        <f>IF(ISBLANK(INDEX('Policy Characteristics'!G:G,MATCH($C740,'Policy Characteristics'!$C:$C,0))),"",INDEX('Policy Characteristics'!G:G,MATCH($C740,'Policy Characteristics'!$C:$C,0)))</f>
        <v>1</v>
      </c>
      <c r="N740" s="237">
        <f>IF(ISBLANK(INDEX('Policy Characteristics'!H:H,MATCH($C740,'Policy Characteristics'!$C:$C,0))),"",INDEX('Policy Characteristics'!H:H,MATCH($C740,'Policy Characteristics'!$C:$C,0)))</f>
        <v>0.01</v>
      </c>
      <c r="O740" s="293" t="str">
        <f>IF(ISBLANK(INDEX('Policy Characteristics'!I:I,MATCH($C740,'Policy Characteristics'!$C:$C,0))),"",INDEX('Policy Characteristics'!I:I,MATCH($C740,'Policy Characteristics'!$C:$C,0)))</f>
        <v>% of fuel shifted</v>
      </c>
      <c r="P740" s="293"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0" s="293" t="str">
        <f>IF(ISBLANK(INDEX('Policy Characteristics'!K:K,MATCH($C740,'Policy Characteristics'!$C:$C,0))),"",INDEX('Policy Characteristics'!K:K,MATCH($C740,'Policy Characteristics'!$C:$C,0)))</f>
        <v>industry-ag-main.html#fuel-switching</v>
      </c>
      <c r="R740" s="293" t="str">
        <f>IF(ISBLANK(INDEX('Policy Characteristics'!L:L,MATCH($C740,'Policy Characteristics'!$C:$C,0))),"",INDEX('Policy Characteristics'!L:L,MATCH($C740,'Policy Characteristics'!$C:$C,0)))</f>
        <v>industry-elec-and-hydrogen.html</v>
      </c>
    </row>
    <row r="741" spans="1:18" x14ac:dyDescent="0.25">
      <c r="A741" s="293" t="str">
        <f>IF(ISBLANK(INDEX('Policy Characteristics'!A:A,MATCH($C741,'Policy Characteristics'!$C:$C,0))),"",INDEX('Policy Characteristics'!A:A,MATCH($C741,'Policy Characteristics'!$C:$C,0)))</f>
        <v>Industry</v>
      </c>
      <c r="B741" s="294" t="str">
        <f>IF(ISBLANK(INDEX('Policy Characteristics'!B:B,MATCH($C741,'Policy Characteristics'!$C:$C,0))),"",INDEX('Policy Characteristics'!B:B,MATCH($C741,'Policy Characteristics'!$C:$C,0)))</f>
        <v>Electrification (Low Temp)</v>
      </c>
      <c r="C741" s="293" t="str">
        <f t="shared" si="37"/>
        <v>Fraction of Low Temp Industrial Heat Shifted to Other Fuels</v>
      </c>
      <c r="D741" s="299" t="s">
        <v>764</v>
      </c>
      <c r="E741" s="299"/>
      <c r="F741" t="s">
        <v>765</v>
      </c>
      <c r="G741" s="300"/>
      <c r="H741" s="20">
        <v>1626</v>
      </c>
      <c r="I741" s="295" t="s">
        <v>624</v>
      </c>
      <c r="J741" s="296" t="str">
        <f>IF(ISBLANK(INDEX('Policy Characteristics'!D:D,MATCH($C741,'Policy Characteristics'!$C:$C,0))),"",INDEX('Policy Characteristics'!D:D,MATCH($C741,'Policy Characteristics'!$C:$C,0)))</f>
        <v>Electrification + Hydrogen</v>
      </c>
      <c r="K741" s="293" t="str">
        <f>IF(ISBLANK(INDEX('Policy Characteristics'!E:E,MATCH($C741,'Policy Characteristics'!$C:$C,0))),"",INDEX('Policy Characteristics'!E:E,MATCH($C741,'Policy Characteristics'!$C:$C,0)))</f>
        <v>indst low temp fuel type shifting</v>
      </c>
      <c r="L741" s="237">
        <f>IF(ISBLANK(INDEX('Policy Characteristics'!F:F,MATCH($C741,'Policy Characteristics'!$C:$C,0))),"",INDEX('Policy Characteristics'!F:F,MATCH($C741,'Policy Characteristics'!$C:$C,0)))</f>
        <v>0</v>
      </c>
      <c r="M741" s="237">
        <f>IF(ISBLANK(INDEX('Policy Characteristics'!G:G,MATCH($C741,'Policy Characteristics'!$C:$C,0))),"",INDEX('Policy Characteristics'!G:G,MATCH($C741,'Policy Characteristics'!$C:$C,0)))</f>
        <v>1</v>
      </c>
      <c r="N741" s="237">
        <f>IF(ISBLANK(INDEX('Policy Characteristics'!H:H,MATCH($C741,'Policy Characteristics'!$C:$C,0))),"",INDEX('Policy Characteristics'!H:H,MATCH($C741,'Policy Characteristics'!$C:$C,0)))</f>
        <v>0.01</v>
      </c>
      <c r="O741" s="293" t="str">
        <f>IF(ISBLANK(INDEX('Policy Characteristics'!I:I,MATCH($C741,'Policy Characteristics'!$C:$C,0))),"",INDEX('Policy Characteristics'!I:I,MATCH($C741,'Policy Characteristics'!$C:$C,0)))</f>
        <v>% of fuel shifted</v>
      </c>
      <c r="P741" s="293"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Due to the lack of better Canadian data the USA EPS model states that in the top-emitting 14 industries in the U.S., just under 50% of heat demand is at temperatures below 250 C, about a third is at temperatures from 350-600 C, and the remainder is at temperatures above 600 C.</v>
      </c>
      <c r="Q741" s="293" t="str">
        <f>IF(ISBLANK(INDEX('Policy Characteristics'!K:K,MATCH($C741,'Policy Characteristics'!$C:$C,0))),"",INDEX('Policy Characteristics'!K:K,MATCH($C741,'Policy Characteristics'!$C:$C,0)))</f>
        <v>industry-ag-main.html#fuel-switching</v>
      </c>
      <c r="R741" s="293" t="str">
        <f>IF(ISBLANK(INDEX('Policy Characteristics'!L:L,MATCH($C741,'Policy Characteristics'!$C:$C,0))),"",INDEX('Policy Characteristics'!L:L,MATCH($C741,'Policy Characteristics'!$C:$C,0)))</f>
        <v>industry-elec-and-hydrogen.html</v>
      </c>
    </row>
    <row r="742" spans="1:18" s="275" customFormat="1" x14ac:dyDescent="0.25">
      <c r="A742" s="293" t="str">
        <f>IF(ISBLANK(INDEX('Policy Characteristics'!A:A,MATCH($C742,'Policy Characteristics'!$C:$C,0))),"",INDEX('Policy Characteristics'!A:A,MATCH($C742,'Policy Characteristics'!$C:$C,0)))</f>
        <v>Industry</v>
      </c>
      <c r="B742" s="294" t="str">
        <f>IF(ISBLANK(INDEX('Policy Characteristics'!B:B,MATCH($C742,'Policy Characteristics'!$C:$C,0))),"",INDEX('Policy Characteristics'!B:B,MATCH($C742,'Policy Characteristics'!$C:$C,0)))</f>
        <v>F-Gas Substitution</v>
      </c>
      <c r="C742" s="275" t="s">
        <v>375</v>
      </c>
      <c r="D742" s="299"/>
      <c r="E742" s="299"/>
      <c r="F742" s="299"/>
      <c r="G742" s="299"/>
      <c r="H742" s="255">
        <v>58</v>
      </c>
      <c r="I742" s="297" t="s">
        <v>624</v>
      </c>
      <c r="J742" s="296" t="str">
        <f>IF(ISBLANK(INDEX('Policy Characteristics'!D:D,MATCH($C742,'Policy Characteristics'!$C:$C,0))),"",INDEX('Policy Characteristics'!D:D,MATCH($C742,'Policy Characteristics'!$C:$C,0)))</f>
        <v>F-gas Measures</v>
      </c>
      <c r="K742" s="293" t="str">
        <f>IF(ISBLANK(INDEX('Policy Characteristics'!E:E,MATCH($C742,'Policy Characteristics'!$C:$C,0))),"",INDEX('Policy Characteristics'!E:E,MATCH($C742,'Policy Characteristics'!$C:$C,0)))</f>
        <v>indst f gas substitution</v>
      </c>
      <c r="L742" s="237">
        <f>IF(ISBLANK(INDEX('Policy Characteristics'!F:F,MATCH($C742,'Policy Characteristics'!$C:$C,0))),"",INDEX('Policy Characteristics'!F:F,MATCH($C742,'Policy Characteristics'!$C:$C,0)))</f>
        <v>0</v>
      </c>
      <c r="M742" s="237">
        <f>IF(ISBLANK(INDEX('Policy Characteristics'!G:G,MATCH($C742,'Policy Characteristics'!$C:$C,0))),"",INDEX('Policy Characteristics'!G:G,MATCH($C742,'Policy Characteristics'!$C:$C,0)))</f>
        <v>1</v>
      </c>
      <c r="N742" s="237">
        <f>IF(ISBLANK(INDEX('Policy Characteristics'!H:H,MATCH($C742,'Policy Characteristics'!$C:$C,0))),"",INDEX('Policy Characteristics'!H:H,MATCH($C742,'Policy Characteristics'!$C:$C,0)))</f>
        <v>0.01</v>
      </c>
      <c r="O742" s="293" t="str">
        <f>IF(ISBLANK(INDEX('Policy Characteristics'!I:I,MATCH($C742,'Policy Characteristics'!$C:$C,0))),"",INDEX('Policy Characteristics'!I:I,MATCH($C742,'Policy Characteristics'!$C:$C,0)))</f>
        <v>% of potential achieved</v>
      </c>
      <c r="P742" s="293"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63% relative to BAU.</v>
      </c>
      <c r="Q742" s="293" t="str">
        <f>IF(ISBLANK(INDEX('Policy Characteristics'!K:K,MATCH($C742,'Policy Characteristics'!$C:$C,0))),"",INDEX('Policy Characteristics'!K:K,MATCH($C742,'Policy Characteristics'!$C:$C,0)))</f>
        <v>industry-ag-main.html#avoid-f-gases</v>
      </c>
      <c r="R742" s="293" t="str">
        <f>IF(ISBLANK(INDEX('Policy Characteristics'!L:L,MATCH($C742,'Policy Characteristics'!$C:$C,0))),"",INDEX('Policy Characteristics'!L:L,MATCH($C742,'Policy Characteristics'!$C:$C,0)))</f>
        <v>avoid-f-gases.html</v>
      </c>
    </row>
    <row r="743" spans="1:18" s="275" customFormat="1" x14ac:dyDescent="0.25">
      <c r="A743" s="293" t="str">
        <f>IF(ISBLANK(INDEX('Policy Characteristics'!A:A,MATCH($C743,'Policy Characteristics'!$C:$C,0))),"",INDEX('Policy Characteristics'!A:A,MATCH($C743,'Policy Characteristics'!$C:$C,0)))</f>
        <v>Industry</v>
      </c>
      <c r="B743" s="294" t="str">
        <f>IF(ISBLANK(INDEX('Policy Characteristics'!B:B,MATCH($C743,'Policy Characteristics'!$C:$C,0))),"",INDEX('Policy Characteristics'!B:B,MATCH($C743,'Policy Characteristics'!$C:$C,0)))</f>
        <v>F-Gas Destruction</v>
      </c>
      <c r="C743" s="275" t="s">
        <v>382</v>
      </c>
      <c r="D743" s="299"/>
      <c r="E743" s="299"/>
      <c r="F743" s="299"/>
      <c r="G743" s="299"/>
      <c r="H743" s="255">
        <v>510</v>
      </c>
      <c r="I743" s="297" t="s">
        <v>624</v>
      </c>
      <c r="J743" s="296" t="str">
        <f>IF(ISBLANK(INDEX('Policy Characteristics'!D:D,MATCH($C743,'Policy Characteristics'!$C:$C,0))),"",INDEX('Policy Characteristics'!D:D,MATCH($C743,'Policy Characteristics'!$C:$C,0)))</f>
        <v>F-gas Measures</v>
      </c>
      <c r="K743" s="293" t="str">
        <f>IF(ISBLANK(INDEX('Policy Characteristics'!E:E,MATCH($C743,'Policy Characteristics'!$C:$C,0))),"",INDEX('Policy Characteristics'!E:E,MATCH($C743,'Policy Characteristics'!$C:$C,0)))</f>
        <v>indst f gas destruction</v>
      </c>
      <c r="L743" s="237">
        <f>IF(ISBLANK(INDEX('Policy Characteristics'!F:F,MATCH($C743,'Policy Characteristics'!$C:$C,0))),"",INDEX('Policy Characteristics'!F:F,MATCH($C743,'Policy Characteristics'!$C:$C,0)))</f>
        <v>0</v>
      </c>
      <c r="M743" s="237">
        <f>IF(ISBLANK(INDEX('Policy Characteristics'!G:G,MATCH($C743,'Policy Characteristics'!$C:$C,0))),"",INDEX('Policy Characteristics'!G:G,MATCH($C743,'Policy Characteristics'!$C:$C,0)))</f>
        <v>1</v>
      </c>
      <c r="N743" s="237">
        <f>IF(ISBLANK(INDEX('Policy Characteristics'!H:H,MATCH($C743,'Policy Characteristics'!$C:$C,0))),"",INDEX('Policy Characteristics'!H:H,MATCH($C743,'Policy Characteristics'!$C:$C,0)))</f>
        <v>0.01</v>
      </c>
      <c r="O743" s="293" t="str">
        <f>IF(ISBLANK(INDEX('Policy Characteristics'!I:I,MATCH($C743,'Policy Characteristics'!$C:$C,0))),"",INDEX('Policy Characteristics'!I:I,MATCH($C743,'Policy Characteristics'!$C:$C,0)))</f>
        <v>% of potential achieved</v>
      </c>
      <c r="P743" s="293"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 relative to BAU.</v>
      </c>
      <c r="Q743" s="293" t="str">
        <f>IF(ISBLANK(INDEX('Policy Characteristics'!K:K,MATCH($C743,'Policy Characteristics'!$C:$C,0))),"",INDEX('Policy Characteristics'!K:K,MATCH($C743,'Policy Characteristics'!$C:$C,0)))</f>
        <v>industry-ag-main.html#avoid-f-gases</v>
      </c>
      <c r="R743" s="293" t="str">
        <f>IF(ISBLANK(INDEX('Policy Characteristics'!L:L,MATCH($C743,'Policy Characteristics'!$C:$C,0))),"",INDEX('Policy Characteristics'!L:L,MATCH($C743,'Policy Characteristics'!$C:$C,0)))</f>
        <v>avoid-f-gases.html</v>
      </c>
    </row>
    <row r="744" spans="1:18" s="275" customFormat="1" x14ac:dyDescent="0.25">
      <c r="A744" s="293" t="str">
        <f>IF(ISBLANK(INDEX('Policy Characteristics'!A:A,MATCH($C744,'Policy Characteristics'!$C:$C,0))),"",INDEX('Policy Characteristics'!A:A,MATCH($C744,'Policy Characteristics'!$C:$C,0)))</f>
        <v>Industry</v>
      </c>
      <c r="B744" s="294" t="str">
        <f>IF(ISBLANK(INDEX('Policy Characteristics'!B:B,MATCH($C744,'Policy Characteristics'!$C:$C,0))),"",INDEX('Policy Characteristics'!B:B,MATCH($C744,'Policy Characteristics'!$C:$C,0)))</f>
        <v>F-Gas Recovery</v>
      </c>
      <c r="C744" s="275" t="s">
        <v>386</v>
      </c>
      <c r="D744" s="299"/>
      <c r="E744" s="299"/>
      <c r="F744" s="299"/>
      <c r="G744" s="299"/>
      <c r="H744" s="255">
        <v>511</v>
      </c>
      <c r="I744" s="297" t="s">
        <v>624</v>
      </c>
      <c r="J744" s="296" t="str">
        <f>IF(ISBLANK(INDEX('Policy Characteristics'!D:D,MATCH($C744,'Policy Characteristics'!$C:$C,0))),"",INDEX('Policy Characteristics'!D:D,MATCH($C744,'Policy Characteristics'!$C:$C,0)))</f>
        <v>F-gas Measures</v>
      </c>
      <c r="K744" s="293" t="str">
        <f>IF(ISBLANK(INDEX('Policy Characteristics'!E:E,MATCH($C744,'Policy Characteristics'!$C:$C,0))),"",INDEX('Policy Characteristics'!E:E,MATCH($C744,'Policy Characteristics'!$C:$C,0)))</f>
        <v>indst f gas recovery</v>
      </c>
      <c r="L744" s="237">
        <f>IF(ISBLANK(INDEX('Policy Characteristics'!F:F,MATCH($C744,'Policy Characteristics'!$C:$C,0))),"",INDEX('Policy Characteristics'!F:F,MATCH($C744,'Policy Characteristics'!$C:$C,0)))</f>
        <v>0</v>
      </c>
      <c r="M744" s="237">
        <f>IF(ISBLANK(INDEX('Policy Characteristics'!G:G,MATCH($C744,'Policy Characteristics'!$C:$C,0))),"",INDEX('Policy Characteristics'!G:G,MATCH($C744,'Policy Characteristics'!$C:$C,0)))</f>
        <v>1</v>
      </c>
      <c r="N744" s="237">
        <f>IF(ISBLANK(INDEX('Policy Characteristics'!H:H,MATCH($C744,'Policy Characteristics'!$C:$C,0))),"",INDEX('Policy Characteristics'!H:H,MATCH($C744,'Policy Characteristics'!$C:$C,0)))</f>
        <v>0.01</v>
      </c>
      <c r="O744" s="293" t="str">
        <f>IF(ISBLANK(INDEX('Policy Characteristics'!I:I,MATCH($C744,'Policy Characteristics'!$C:$C,0))),"",INDEX('Policy Characteristics'!I:I,MATCH($C744,'Policy Characteristics'!$C:$C,0)))</f>
        <v>% of potential achieved</v>
      </c>
      <c r="P744" s="293"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3% relative to BAU.</v>
      </c>
      <c r="Q744" s="293" t="str">
        <f>IF(ISBLANK(INDEX('Policy Characteristics'!K:K,MATCH($C744,'Policy Characteristics'!$C:$C,0))),"",INDEX('Policy Characteristics'!K:K,MATCH($C744,'Policy Characteristics'!$C:$C,0)))</f>
        <v>industry-ag-main.html#avoid-f-gases</v>
      </c>
      <c r="R744" s="293" t="str">
        <f>IF(ISBLANK(INDEX('Policy Characteristics'!L:L,MATCH($C744,'Policy Characteristics'!$C:$C,0))),"",INDEX('Policy Characteristics'!L:L,MATCH($C744,'Policy Characteristics'!$C:$C,0)))</f>
        <v>avoid-f-gases.html</v>
      </c>
    </row>
    <row r="745" spans="1:18" s="275" customFormat="1" x14ac:dyDescent="0.25">
      <c r="A745" s="293" t="str">
        <f>IF(ISBLANK(INDEX('Policy Characteristics'!A:A,MATCH($C745,'Policy Characteristics'!$C:$C,0))),"",INDEX('Policy Characteristics'!A:A,MATCH($C745,'Policy Characteristics'!$C:$C,0)))</f>
        <v>Industry</v>
      </c>
      <c r="B745" s="294" t="str">
        <f>IF(ISBLANK(INDEX('Policy Characteristics'!B:B,MATCH($C745,'Policy Characteristics'!$C:$C,0))),"",INDEX('Policy Characteristics'!B:B,MATCH($C745,'Policy Characteristics'!$C:$C,0)))</f>
        <v>F-Gas Eqpt. Maintenance &amp; Retrofits</v>
      </c>
      <c r="C745" s="275" t="s">
        <v>390</v>
      </c>
      <c r="D745" s="299" t="s">
        <v>734</v>
      </c>
      <c r="E745" s="299"/>
      <c r="F745" t="s">
        <v>735</v>
      </c>
      <c r="G745" s="299"/>
      <c r="H745" s="255">
        <v>512</v>
      </c>
      <c r="I745" s="297" t="s">
        <v>624</v>
      </c>
      <c r="J745" s="296" t="str">
        <f>IF(ISBLANK(INDEX('Policy Characteristics'!D:D,MATCH($C745,'Policy Characteristics'!$C:$C,0))),"",INDEX('Policy Characteristics'!D:D,MATCH($C745,'Policy Characteristics'!$C:$C,0)))</f>
        <v>F-gas Measures</v>
      </c>
      <c r="K745" s="293" t="str">
        <f>IF(ISBLANK(INDEX('Policy Characteristics'!E:E,MATCH($C745,'Policy Characteristics'!$C:$C,0))),"",INDEX('Policy Characteristics'!E:E,MATCH($C745,'Policy Characteristics'!$C:$C,0)))</f>
        <v>indst f gas inspct maint retrofit</v>
      </c>
      <c r="L745" s="237">
        <f>IF(ISBLANK(INDEX('Policy Characteristics'!F:F,MATCH($C745,'Policy Characteristics'!$C:$C,0))),"",INDEX('Policy Characteristics'!F:F,MATCH($C745,'Policy Characteristics'!$C:$C,0)))</f>
        <v>0</v>
      </c>
      <c r="M745" s="237">
        <f>IF(ISBLANK(INDEX('Policy Characteristics'!G:G,MATCH($C745,'Policy Characteristics'!$C:$C,0))),"",INDEX('Policy Characteristics'!G:G,MATCH($C745,'Policy Characteristics'!$C:$C,0)))</f>
        <v>1</v>
      </c>
      <c r="N745" s="237">
        <f>IF(ISBLANK(INDEX('Policy Characteristics'!H:H,MATCH($C745,'Policy Characteristics'!$C:$C,0))),"",INDEX('Policy Characteristics'!H:H,MATCH($C745,'Policy Characteristics'!$C:$C,0)))</f>
        <v>0.01</v>
      </c>
      <c r="O745" s="293" t="str">
        <f>IF(ISBLANK(INDEX('Policy Characteristics'!I:I,MATCH($C745,'Policy Characteristics'!$C:$C,0))),"",INDEX('Policy Characteristics'!I:I,MATCH($C745,'Policy Characteristics'!$C:$C,0)))</f>
        <v>% of potential achieved</v>
      </c>
      <c r="P745" s="293"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5" s="293" t="str">
        <f>IF(ISBLANK(INDEX('Policy Characteristics'!K:K,MATCH($C745,'Policy Characteristics'!$C:$C,0))),"",INDEX('Policy Characteristics'!K:K,MATCH($C745,'Policy Characteristics'!$C:$C,0)))</f>
        <v>industry-ag-main.html#avoid-f-gases</v>
      </c>
      <c r="R745" s="293" t="str">
        <f>IF(ISBLANK(INDEX('Policy Characteristics'!L:L,MATCH($C745,'Policy Characteristics'!$C:$C,0))),"",INDEX('Policy Characteristics'!L:L,MATCH($C745,'Policy Characteristics'!$C:$C,0)))</f>
        <v>avoid-f-gases.html</v>
      </c>
    </row>
    <row r="746" spans="1:18" s="275" customFormat="1" x14ac:dyDescent="0.25">
      <c r="A746" s="293" t="str">
        <f>IF(ISBLANK(INDEX('Policy Characteristics'!A:A,MATCH($C746,'Policy Characteristics'!$C:$C,0))),"",INDEX('Policy Characteristics'!A:A,MATCH($C746,'Policy Characteristics'!$C:$C,0)))</f>
        <v>Industry</v>
      </c>
      <c r="B746" s="294" t="str">
        <f>IF(ISBLANK(INDEX('Policy Characteristics'!B:B,MATCH($C746,'Policy Characteristics'!$C:$C,0))),"",INDEX('Policy Characteristics'!B:B,MATCH($C746,'Policy Characteristics'!$C:$C,0)))</f>
        <v>F-Gas Eqpt. Maintenance &amp; Retrofits</v>
      </c>
      <c r="C746" s="275" t="s">
        <v>390</v>
      </c>
      <c r="D746" s="299" t="s">
        <v>744</v>
      </c>
      <c r="E746" s="299"/>
      <c r="F746" t="s">
        <v>745</v>
      </c>
      <c r="G746" s="299"/>
      <c r="H746" s="255">
        <v>1653</v>
      </c>
      <c r="I746" s="297" t="s">
        <v>624</v>
      </c>
      <c r="J746" s="296" t="str">
        <f>IF(ISBLANK(INDEX('Policy Characteristics'!D:D,MATCH($C746,'Policy Characteristics'!$C:$C,0))),"",INDEX('Policy Characteristics'!D:D,MATCH($C746,'Policy Characteristics'!$C:$C,0)))</f>
        <v>F-gas Measures</v>
      </c>
      <c r="K746" s="293" t="str">
        <f>IF(ISBLANK(INDEX('Policy Characteristics'!E:E,MATCH($C746,'Policy Characteristics'!$C:$C,0))),"",INDEX('Policy Characteristics'!E:E,MATCH($C746,'Policy Characteristics'!$C:$C,0)))</f>
        <v>indst f gas inspct maint retrofit</v>
      </c>
      <c r="L746" s="237">
        <f>IF(ISBLANK(INDEX('Policy Characteristics'!F:F,MATCH($C746,'Policy Characteristics'!$C:$C,0))),"",INDEX('Policy Characteristics'!F:F,MATCH($C746,'Policy Characteristics'!$C:$C,0)))</f>
        <v>0</v>
      </c>
      <c r="M746" s="237">
        <f>IF(ISBLANK(INDEX('Policy Characteristics'!G:G,MATCH($C746,'Policy Characteristics'!$C:$C,0))),"",INDEX('Policy Characteristics'!G:G,MATCH($C746,'Policy Characteristics'!$C:$C,0)))</f>
        <v>1</v>
      </c>
      <c r="N746" s="237">
        <f>IF(ISBLANK(INDEX('Policy Characteristics'!H:H,MATCH($C746,'Policy Characteristics'!$C:$C,0))),"",INDEX('Policy Characteristics'!H:H,MATCH($C746,'Policy Characteristics'!$C:$C,0)))</f>
        <v>0.01</v>
      </c>
      <c r="O746" s="293" t="str">
        <f>IF(ISBLANK(INDEX('Policy Characteristics'!I:I,MATCH($C746,'Policy Characteristics'!$C:$C,0))),"",INDEX('Policy Characteristics'!I:I,MATCH($C746,'Policy Characteristics'!$C:$C,0)))</f>
        <v>% of potential achieved</v>
      </c>
      <c r="P746" s="293"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2% relative to BAU.</v>
      </c>
      <c r="Q746" s="293" t="str">
        <f>IF(ISBLANK(INDEX('Policy Characteristics'!K:K,MATCH($C746,'Policy Characteristics'!$C:$C,0))),"",INDEX('Policy Characteristics'!K:K,MATCH($C746,'Policy Characteristics'!$C:$C,0)))</f>
        <v>industry-ag-main.html#avoid-f-gases</v>
      </c>
      <c r="R746" s="293" t="str">
        <f>IF(ISBLANK(INDEX('Policy Characteristics'!L:L,MATCH($C746,'Policy Characteristics'!$C:$C,0))),"",INDEX('Policy Characteristics'!L:L,MATCH($C746,'Policy Characteristics'!$C:$C,0)))</f>
        <v>avoid-f-gases.html</v>
      </c>
    </row>
    <row r="747" spans="1:18" s="293" customFormat="1" x14ac:dyDescent="0.25">
      <c r="A747" s="293" t="str">
        <f>IF(ISBLANK(INDEX('Policy Characteristics'!A:A,MATCH($C747,'Policy Characteristics'!$C:$C,0))),"",INDEX('Policy Characteristics'!A:A,MATCH($C747,'Policy Characteristics'!$C:$C,0)))</f>
        <v>Industry</v>
      </c>
      <c r="B747" s="294" t="str">
        <f>IF(ISBLANK(INDEX('Policy Characteristics'!B:B,MATCH($C747,'Policy Characteristics'!$C:$C,0))),"",INDEX('Policy Characteristics'!B:B,MATCH($C747,'Policy Characteristics'!$C:$C,0)))</f>
        <v>Improved System Design</v>
      </c>
      <c r="C747" t="s">
        <v>359</v>
      </c>
      <c r="D747" s="298"/>
      <c r="E747" s="298"/>
      <c r="F747" s="298"/>
      <c r="G747" s="298"/>
      <c r="H747" s="20">
        <v>54</v>
      </c>
      <c r="I747" s="295" t="s">
        <v>624</v>
      </c>
      <c r="J747" s="296" t="str">
        <f>IF(ISBLANK(INDEX('Policy Characteristics'!D:D,MATCH($C747,'Policy Characteristics'!$C:$C,0))),"",INDEX('Policy Characteristics'!D:D,MATCH($C747,'Policy Characteristics'!$C:$C,0)))</f>
        <v>Improved System Design</v>
      </c>
      <c r="K747" s="293" t="str">
        <f>IF(ISBLANK(INDEX('Policy Characteristics'!E:E,MATCH($C747,'Policy Characteristics'!$C:$C,0))),"",INDEX('Policy Characteristics'!E:E,MATCH($C747,'Policy Characteristics'!$C:$C,0)))</f>
        <v>indst system integration</v>
      </c>
      <c r="L747" s="237">
        <f>IF(ISBLANK(INDEX('Policy Characteristics'!F:F,MATCH($C747,'Policy Characteristics'!$C:$C,0))),"",INDEX('Policy Characteristics'!F:F,MATCH($C747,'Policy Characteristics'!$C:$C,0)))</f>
        <v>0</v>
      </c>
      <c r="M747" s="237">
        <f>IF(ISBLANK(INDEX('Policy Characteristics'!G:G,MATCH($C747,'Policy Characteristics'!$C:$C,0))),"",INDEX('Policy Characteristics'!G:G,MATCH($C747,'Policy Characteristics'!$C:$C,0)))</f>
        <v>1</v>
      </c>
      <c r="N747" s="237">
        <f>IF(ISBLANK(INDEX('Policy Characteristics'!H:H,MATCH($C747,'Policy Characteristics'!$C:$C,0))),"",INDEX('Policy Characteristics'!H:H,MATCH($C747,'Policy Characteristics'!$C:$C,0)))</f>
        <v>0.01</v>
      </c>
      <c r="O747" s="293" t="str">
        <f>IF(ISBLANK(INDEX('Policy Characteristics'!I:I,MATCH($C747,'Policy Characteristics'!$C:$C,0))),"",INDEX('Policy Characteristics'!I:I,MATCH($C747,'Policy Characteristics'!$C:$C,0)))</f>
        <v>% of potential achieved</v>
      </c>
      <c r="P747" s="293"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about 3% for all industries in 2050 relative to BAU.</v>
      </c>
      <c r="Q747" s="293" t="str">
        <f>IF(ISBLANK(INDEX('Policy Characteristics'!K:K,MATCH($C747,'Policy Characteristics'!$C:$C,0))),"",INDEX('Policy Characteristics'!K:K,MATCH($C747,'Policy Characteristics'!$C:$C,0)))</f>
        <v>industry-ag-main.html#system-integ</v>
      </c>
      <c r="R747" s="293" t="str">
        <f>IF(ISBLANK(INDEX('Policy Characteristics'!L:L,MATCH($C747,'Policy Characteristics'!$C:$C,0))),"",INDEX('Policy Characteristics'!L:L,MATCH($C747,'Policy Characteristics'!$C:$C,0)))</f>
        <v>improved-system-design.html</v>
      </c>
    </row>
    <row r="748" spans="1:18" s="293" customFormat="1" x14ac:dyDescent="0.25">
      <c r="A748" s="293" t="str">
        <f>IF(ISBLANK(INDEX('Policy Characteristics'!A:A,MATCH($C748,'Policy Characteristics'!$C:$C,0))),"",INDEX('Policy Characteristics'!A:A,MATCH($C748,'Policy Characteristics'!$C:$C,0)))</f>
        <v>Industry</v>
      </c>
      <c r="B748" s="294" t="str">
        <f>IF(ISBLANK(INDEX('Policy Characteristics'!B:B,MATCH($C748,'Policy Characteristics'!$C:$C,0))),"",INDEX('Policy Characteristics'!B:B,MATCH($C748,'Policy Characteristics'!$C:$C,0)))</f>
        <v>Industry Energy Efficiency Standards</v>
      </c>
      <c r="C748" t="s">
        <v>353</v>
      </c>
      <c r="D748" s="298" t="s">
        <v>716</v>
      </c>
      <c r="E748" s="298" t="s">
        <v>770</v>
      </c>
      <c r="F748" t="s">
        <v>717</v>
      </c>
      <c r="G748" s="298" t="s">
        <v>790</v>
      </c>
      <c r="H748" s="20">
        <v>958</v>
      </c>
      <c r="I748" s="295" t="s">
        <v>624</v>
      </c>
      <c r="J748" s="296" t="str">
        <f>IF(ISBLANK(INDEX('Policy Characteristics'!D:D,MATCH($C748,'Policy Characteristics'!$C:$C,0))),"",INDEX('Policy Characteristics'!D:D,MATCH($C748,'Policy Characteristics'!$C:$C,0)))</f>
        <v>Industry Energy Efficiency Standards</v>
      </c>
      <c r="K748" s="293" t="str">
        <f>IF(ISBLANK(INDEX('Policy Characteristics'!E:E,MATCH($C748,'Policy Characteristics'!$C:$C,0))),"",INDEX('Policy Characteristics'!E:E,MATCH($C748,'Policy Characteristics'!$C:$C,0)))</f>
        <v>indst efficiency standards</v>
      </c>
      <c r="L748" s="237">
        <f>IF(ISBLANK(INDEX('Policy Characteristics'!F:F,MATCH($C748,'Policy Characteristics'!$C:$C,0))),"",INDEX('Policy Characteristics'!F:F,MATCH($C748,'Policy Characteristics'!$C:$C,0)))</f>
        <v>0</v>
      </c>
      <c r="M748" s="237">
        <f>IF(ISBLANK(INDEX('Policy Characteristics'!G:G,MATCH($C748,'Policy Characteristics'!$C:$C,0))),"",INDEX('Policy Characteristics'!G:G,MATCH($C748,'Policy Characteristics'!$C:$C,0)))</f>
        <v>0.25</v>
      </c>
      <c r="N748" s="237">
        <f>IF(ISBLANK(INDEX('Policy Characteristics'!H:H,MATCH($C748,'Policy Characteristics'!$C:$C,0))),"",INDEX('Policy Characteristics'!H:H,MATCH($C748,'Policy Characteristics'!$C:$C,0)))</f>
        <v>0.01</v>
      </c>
      <c r="O748" s="293" t="str">
        <f>IF(ISBLANK(INDEX('Policy Characteristics'!I:I,MATCH($C748,'Policy Characteristics'!$C:$C,0))),"",INDEX('Policy Characteristics'!I:I,MATCH($C748,'Policy Characteristics'!$C:$C,0)))</f>
        <v>% reduction in energy use</v>
      </c>
      <c r="P748" s="29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8" s="293" t="str">
        <f>IF(ISBLANK(INDEX('Policy Characteristics'!K:K,MATCH($C748,'Policy Characteristics'!$C:$C,0))),"",INDEX('Policy Characteristics'!K:K,MATCH($C748,'Policy Characteristics'!$C:$C,0)))</f>
        <v>industry-ag-main.html#eff-stds</v>
      </c>
      <c r="R748" s="293" t="str">
        <f>IF(ISBLANK(INDEX('Policy Characteristics'!L:L,MATCH($C748,'Policy Characteristics'!$C:$C,0))),"",INDEX('Policy Characteristics'!L:L,MATCH($C748,'Policy Characteristics'!$C:$C,0)))</f>
        <v>industry-energy-efficiency-standards.html</v>
      </c>
    </row>
    <row r="749" spans="1:18" s="293" customFormat="1" x14ac:dyDescent="0.25">
      <c r="A749" s="293" t="str">
        <f>IF(ISBLANK(INDEX('Policy Characteristics'!A:A,MATCH($C749,'Policy Characteristics'!$C:$C,0))),"",INDEX('Policy Characteristics'!A:A,MATCH($C749,'Policy Characteristics'!$C:$C,0)))</f>
        <v>Industry</v>
      </c>
      <c r="B749" s="294" t="str">
        <f>IF(ISBLANK(INDEX('Policy Characteristics'!B:B,MATCH($C749,'Policy Characteristics'!$C:$C,0))),"",INDEX('Policy Characteristics'!B:B,MATCH($C749,'Policy Characteristics'!$C:$C,0)))</f>
        <v>Industry Energy Efficiency Standards</v>
      </c>
      <c r="C749" s="293" t="str">
        <f t="shared" ref="C749:C812" si="38">C$748</f>
        <v>Percentage Improvement in Eqpt Efficiency Standards above BAU</v>
      </c>
      <c r="D749" s="298" t="s">
        <v>716</v>
      </c>
      <c r="E749" s="298" t="s">
        <v>772</v>
      </c>
      <c r="F749" t="s">
        <v>717</v>
      </c>
      <c r="G749" s="298" t="s">
        <v>791</v>
      </c>
      <c r="H749" s="20">
        <v>959</v>
      </c>
      <c r="I749" s="295" t="s">
        <v>634</v>
      </c>
      <c r="J749" s="296" t="str">
        <f>IF(ISBLANK(INDEX('Policy Characteristics'!D:D,MATCH($C749,'Policy Characteristics'!$C:$C,0))),"",INDEX('Policy Characteristics'!D:D,MATCH($C749,'Policy Characteristics'!$C:$C,0)))</f>
        <v>Industry Energy Efficiency Standards</v>
      </c>
      <c r="K749" s="293" t="str">
        <f>IF(ISBLANK(INDEX('Policy Characteristics'!E:E,MATCH($C749,'Policy Characteristics'!$C:$C,0))),"",INDEX('Policy Characteristics'!E:E,MATCH($C749,'Policy Characteristics'!$C:$C,0)))</f>
        <v>indst efficiency standards</v>
      </c>
      <c r="L749" s="237">
        <f>IF(ISBLANK(INDEX('Policy Characteristics'!F:F,MATCH($C749,'Policy Characteristics'!$C:$C,0))),"",INDEX('Policy Characteristics'!F:F,MATCH($C749,'Policy Characteristics'!$C:$C,0)))</f>
        <v>0</v>
      </c>
      <c r="M749" s="237">
        <f>IF(ISBLANK(INDEX('Policy Characteristics'!G:G,MATCH($C749,'Policy Characteristics'!$C:$C,0))),"",INDEX('Policy Characteristics'!G:G,MATCH($C749,'Policy Characteristics'!$C:$C,0)))</f>
        <v>0.25</v>
      </c>
      <c r="N749" s="237">
        <f>IF(ISBLANK(INDEX('Policy Characteristics'!H:H,MATCH($C749,'Policy Characteristics'!$C:$C,0))),"",INDEX('Policy Characteristics'!H:H,MATCH($C749,'Policy Characteristics'!$C:$C,0)))</f>
        <v>0.01</v>
      </c>
      <c r="O749" s="293" t="str">
        <f>IF(ISBLANK(INDEX('Policy Characteristics'!I:I,MATCH($C749,'Policy Characteristics'!$C:$C,0))),"",INDEX('Policy Characteristics'!I:I,MATCH($C749,'Policy Characteristics'!$C:$C,0)))</f>
        <v>% reduction in energy use</v>
      </c>
      <c r="P749" s="29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49" s="293" t="str">
        <f>IF(ISBLANK(INDEX('Policy Characteristics'!K:K,MATCH($C749,'Policy Characteristics'!$C:$C,0))),"",INDEX('Policy Characteristics'!K:K,MATCH($C749,'Policy Characteristics'!$C:$C,0)))</f>
        <v>industry-ag-main.html#eff-stds</v>
      </c>
      <c r="R749" s="293" t="str">
        <f>IF(ISBLANK(INDEX('Policy Characteristics'!L:L,MATCH($C749,'Policy Characteristics'!$C:$C,0))),"",INDEX('Policy Characteristics'!L:L,MATCH($C749,'Policy Characteristics'!$C:$C,0)))</f>
        <v>industry-energy-efficiency-standards.html</v>
      </c>
    </row>
    <row r="750" spans="1:18" s="293" customFormat="1" x14ac:dyDescent="0.25">
      <c r="A750" s="293" t="str">
        <f>IF(ISBLANK(INDEX('Policy Characteristics'!A:A,MATCH($C750,'Policy Characteristics'!$C:$C,0))),"",INDEX('Policy Characteristics'!A:A,MATCH($C750,'Policy Characteristics'!$C:$C,0)))</f>
        <v>Industry</v>
      </c>
      <c r="B750" s="294" t="str">
        <f>IF(ISBLANK(INDEX('Policy Characteristics'!B:B,MATCH($C750,'Policy Characteristics'!$C:$C,0))),"",INDEX('Policy Characteristics'!B:B,MATCH($C750,'Policy Characteristics'!$C:$C,0)))</f>
        <v>Industry Energy Efficiency Standards</v>
      </c>
      <c r="C750" s="293" t="str">
        <f t="shared" si="38"/>
        <v>Percentage Improvement in Eqpt Efficiency Standards above BAU</v>
      </c>
      <c r="D750" s="298" t="s">
        <v>716</v>
      </c>
      <c r="E750" s="298" t="s">
        <v>774</v>
      </c>
      <c r="F750" t="s">
        <v>717</v>
      </c>
      <c r="G750" s="298" t="s">
        <v>792</v>
      </c>
      <c r="H750" s="20">
        <v>960</v>
      </c>
      <c r="I750" s="295" t="s">
        <v>624</v>
      </c>
      <c r="J750" s="296" t="str">
        <f>IF(ISBLANK(INDEX('Policy Characteristics'!D:D,MATCH($C750,'Policy Characteristics'!$C:$C,0))),"",INDEX('Policy Characteristics'!D:D,MATCH($C750,'Policy Characteristics'!$C:$C,0)))</f>
        <v>Industry Energy Efficiency Standards</v>
      </c>
      <c r="K750" s="293" t="str">
        <f>IF(ISBLANK(INDEX('Policy Characteristics'!E:E,MATCH($C750,'Policy Characteristics'!$C:$C,0))),"",INDEX('Policy Characteristics'!E:E,MATCH($C750,'Policy Characteristics'!$C:$C,0)))</f>
        <v>indst efficiency standards</v>
      </c>
      <c r="L750" s="237">
        <f>IF(ISBLANK(INDEX('Policy Characteristics'!F:F,MATCH($C750,'Policy Characteristics'!$C:$C,0))),"",INDEX('Policy Characteristics'!F:F,MATCH($C750,'Policy Characteristics'!$C:$C,0)))</f>
        <v>0</v>
      </c>
      <c r="M750" s="237">
        <f>IF(ISBLANK(INDEX('Policy Characteristics'!G:G,MATCH($C750,'Policy Characteristics'!$C:$C,0))),"",INDEX('Policy Characteristics'!G:G,MATCH($C750,'Policy Characteristics'!$C:$C,0)))</f>
        <v>0.25</v>
      </c>
      <c r="N750" s="237">
        <f>IF(ISBLANK(INDEX('Policy Characteristics'!H:H,MATCH($C750,'Policy Characteristics'!$C:$C,0))),"",INDEX('Policy Characteristics'!H:H,MATCH($C750,'Policy Characteristics'!$C:$C,0)))</f>
        <v>0.01</v>
      </c>
      <c r="O750" s="293" t="str">
        <f>IF(ISBLANK(INDEX('Policy Characteristics'!I:I,MATCH($C750,'Policy Characteristics'!$C:$C,0))),"",INDEX('Policy Characteristics'!I:I,MATCH($C750,'Policy Characteristics'!$C:$C,0)))</f>
        <v>% reduction in energy use</v>
      </c>
      <c r="P750" s="29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0" s="293" t="str">
        <f>IF(ISBLANK(INDEX('Policy Characteristics'!K:K,MATCH($C750,'Policy Characteristics'!$C:$C,0))),"",INDEX('Policy Characteristics'!K:K,MATCH($C750,'Policy Characteristics'!$C:$C,0)))</f>
        <v>industry-ag-main.html#eff-stds</v>
      </c>
      <c r="R750" s="293" t="str">
        <f>IF(ISBLANK(INDEX('Policy Characteristics'!L:L,MATCH($C750,'Policy Characteristics'!$C:$C,0))),"",INDEX('Policy Characteristics'!L:L,MATCH($C750,'Policy Characteristics'!$C:$C,0)))</f>
        <v>industry-energy-efficiency-standards.html</v>
      </c>
    </row>
    <row r="751" spans="1:18" s="293" customFormat="1" x14ac:dyDescent="0.25">
      <c r="A751" s="293" t="str">
        <f>IF(ISBLANK(INDEX('Policy Characteristics'!A:A,MATCH($C751,'Policy Characteristics'!$C:$C,0))),"",INDEX('Policy Characteristics'!A:A,MATCH($C751,'Policy Characteristics'!$C:$C,0)))</f>
        <v>Industry</v>
      </c>
      <c r="B751" s="294" t="str">
        <f>IF(ISBLANK(INDEX('Policy Characteristics'!B:B,MATCH($C751,'Policy Characteristics'!$C:$C,0))),"",INDEX('Policy Characteristics'!B:B,MATCH($C751,'Policy Characteristics'!$C:$C,0)))</f>
        <v>Industry Energy Efficiency Standards</v>
      </c>
      <c r="C751" s="293" t="str">
        <f t="shared" si="38"/>
        <v>Percentage Improvement in Eqpt Efficiency Standards above BAU</v>
      </c>
      <c r="D751" s="298" t="s">
        <v>716</v>
      </c>
      <c r="E751" s="298" t="s">
        <v>776</v>
      </c>
      <c r="F751" t="s">
        <v>717</v>
      </c>
      <c r="G751" s="298" t="s">
        <v>793</v>
      </c>
      <c r="H751" s="20">
        <v>961</v>
      </c>
      <c r="I751" s="295" t="s">
        <v>634</v>
      </c>
      <c r="J751" s="296" t="str">
        <f>IF(ISBLANK(INDEX('Policy Characteristics'!D:D,MATCH($C751,'Policy Characteristics'!$C:$C,0))),"",INDEX('Policy Characteristics'!D:D,MATCH($C751,'Policy Characteristics'!$C:$C,0)))</f>
        <v>Industry Energy Efficiency Standards</v>
      </c>
      <c r="K751" s="293" t="str">
        <f>IF(ISBLANK(INDEX('Policy Characteristics'!E:E,MATCH($C751,'Policy Characteristics'!$C:$C,0))),"",INDEX('Policy Characteristics'!E:E,MATCH($C751,'Policy Characteristics'!$C:$C,0)))</f>
        <v>indst efficiency standards</v>
      </c>
      <c r="L751" s="237">
        <f>IF(ISBLANK(INDEX('Policy Characteristics'!F:F,MATCH($C751,'Policy Characteristics'!$C:$C,0))),"",INDEX('Policy Characteristics'!F:F,MATCH($C751,'Policy Characteristics'!$C:$C,0)))</f>
        <v>0</v>
      </c>
      <c r="M751" s="237">
        <f>IF(ISBLANK(INDEX('Policy Characteristics'!G:G,MATCH($C751,'Policy Characteristics'!$C:$C,0))),"",INDEX('Policy Characteristics'!G:G,MATCH($C751,'Policy Characteristics'!$C:$C,0)))</f>
        <v>0.25</v>
      </c>
      <c r="N751" s="237">
        <f>IF(ISBLANK(INDEX('Policy Characteristics'!H:H,MATCH($C751,'Policy Characteristics'!$C:$C,0))),"",INDEX('Policy Characteristics'!H:H,MATCH($C751,'Policy Characteristics'!$C:$C,0)))</f>
        <v>0.01</v>
      </c>
      <c r="O751" s="293" t="str">
        <f>IF(ISBLANK(INDEX('Policy Characteristics'!I:I,MATCH($C751,'Policy Characteristics'!$C:$C,0))),"",INDEX('Policy Characteristics'!I:I,MATCH($C751,'Policy Characteristics'!$C:$C,0)))</f>
        <v>% reduction in energy use</v>
      </c>
      <c r="P751" s="29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1" s="293" t="str">
        <f>IF(ISBLANK(INDEX('Policy Characteristics'!K:K,MATCH($C751,'Policy Characteristics'!$C:$C,0))),"",INDEX('Policy Characteristics'!K:K,MATCH($C751,'Policy Characteristics'!$C:$C,0)))</f>
        <v>industry-ag-main.html#eff-stds</v>
      </c>
      <c r="R751" s="293" t="str">
        <f>IF(ISBLANK(INDEX('Policy Characteristics'!L:L,MATCH($C751,'Policy Characteristics'!$C:$C,0))),"",INDEX('Policy Characteristics'!L:L,MATCH($C751,'Policy Characteristics'!$C:$C,0)))</f>
        <v>industry-energy-efficiency-standards.html</v>
      </c>
    </row>
    <row r="752" spans="1:18" s="293" customFormat="1" x14ac:dyDescent="0.25">
      <c r="A752" s="293" t="str">
        <f>IF(ISBLANK(INDEX('Policy Characteristics'!A:A,MATCH($C752,'Policy Characteristics'!$C:$C,0))),"",INDEX('Policy Characteristics'!A:A,MATCH($C752,'Policy Characteristics'!$C:$C,0)))</f>
        <v>Industry</v>
      </c>
      <c r="B752" s="294" t="str">
        <f>IF(ISBLANK(INDEX('Policy Characteristics'!B:B,MATCH($C752,'Policy Characteristics'!$C:$C,0))),"",INDEX('Policy Characteristics'!B:B,MATCH($C752,'Policy Characteristics'!$C:$C,0)))</f>
        <v>Industry Energy Efficiency Standards</v>
      </c>
      <c r="C752" s="293" t="str">
        <f t="shared" si="38"/>
        <v>Percentage Improvement in Eqpt Efficiency Standards above BAU</v>
      </c>
      <c r="D752" s="298" t="s">
        <v>716</v>
      </c>
      <c r="E752" s="298" t="s">
        <v>778</v>
      </c>
      <c r="F752" t="s">
        <v>717</v>
      </c>
      <c r="G752" s="298" t="s">
        <v>794</v>
      </c>
      <c r="H752" s="20">
        <v>962</v>
      </c>
      <c r="I752" s="295" t="s">
        <v>624</v>
      </c>
      <c r="J752" s="296" t="str">
        <f>IF(ISBLANK(INDEX('Policy Characteristics'!D:D,MATCH($C752,'Policy Characteristics'!$C:$C,0))),"",INDEX('Policy Characteristics'!D:D,MATCH($C752,'Policy Characteristics'!$C:$C,0)))</f>
        <v>Industry Energy Efficiency Standards</v>
      </c>
      <c r="K752" s="293" t="str">
        <f>IF(ISBLANK(INDEX('Policy Characteristics'!E:E,MATCH($C752,'Policy Characteristics'!$C:$C,0))),"",INDEX('Policy Characteristics'!E:E,MATCH($C752,'Policy Characteristics'!$C:$C,0)))</f>
        <v>indst efficiency standards</v>
      </c>
      <c r="L752" s="237">
        <f>IF(ISBLANK(INDEX('Policy Characteristics'!F:F,MATCH($C752,'Policy Characteristics'!$C:$C,0))),"",INDEX('Policy Characteristics'!F:F,MATCH($C752,'Policy Characteristics'!$C:$C,0)))</f>
        <v>0</v>
      </c>
      <c r="M752" s="237">
        <f>IF(ISBLANK(INDEX('Policy Characteristics'!G:G,MATCH($C752,'Policy Characteristics'!$C:$C,0))),"",INDEX('Policy Characteristics'!G:G,MATCH($C752,'Policy Characteristics'!$C:$C,0)))</f>
        <v>0.25</v>
      </c>
      <c r="N752" s="237">
        <f>IF(ISBLANK(INDEX('Policy Characteristics'!H:H,MATCH($C752,'Policy Characteristics'!$C:$C,0))),"",INDEX('Policy Characteristics'!H:H,MATCH($C752,'Policy Characteristics'!$C:$C,0)))</f>
        <v>0.01</v>
      </c>
      <c r="O752" s="293" t="str">
        <f>IF(ISBLANK(INDEX('Policy Characteristics'!I:I,MATCH($C752,'Policy Characteristics'!$C:$C,0))),"",INDEX('Policy Characteristics'!I:I,MATCH($C752,'Policy Characteristics'!$C:$C,0)))</f>
        <v>% reduction in energy use</v>
      </c>
      <c r="P752" s="29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2" s="293" t="str">
        <f>IF(ISBLANK(INDEX('Policy Characteristics'!K:K,MATCH($C752,'Policy Characteristics'!$C:$C,0))),"",INDEX('Policy Characteristics'!K:K,MATCH($C752,'Policy Characteristics'!$C:$C,0)))</f>
        <v>industry-ag-main.html#eff-stds</v>
      </c>
      <c r="R752" s="293" t="str">
        <f>IF(ISBLANK(INDEX('Policy Characteristics'!L:L,MATCH($C752,'Policy Characteristics'!$C:$C,0))),"",INDEX('Policy Characteristics'!L:L,MATCH($C752,'Policy Characteristics'!$C:$C,0)))</f>
        <v>industry-energy-efficiency-standards.html</v>
      </c>
    </row>
    <row r="753" spans="1:18" s="293" customFormat="1" x14ac:dyDescent="0.25">
      <c r="A753" s="293" t="str">
        <f>IF(ISBLANK(INDEX('Policy Characteristics'!A:A,MATCH($C753,'Policy Characteristics'!$C:$C,0))),"",INDEX('Policy Characteristics'!A:A,MATCH($C753,'Policy Characteristics'!$C:$C,0)))</f>
        <v>Industry</v>
      </c>
      <c r="B753" s="294" t="str">
        <f>IF(ISBLANK(INDEX('Policy Characteristics'!B:B,MATCH($C753,'Policy Characteristics'!$C:$C,0))),"",INDEX('Policy Characteristics'!B:B,MATCH($C753,'Policy Characteristics'!$C:$C,0)))</f>
        <v>Industry Energy Efficiency Standards</v>
      </c>
      <c r="C753" s="293" t="str">
        <f t="shared" si="38"/>
        <v>Percentage Improvement in Eqpt Efficiency Standards above BAU</v>
      </c>
      <c r="D753" s="298" t="s">
        <v>716</v>
      </c>
      <c r="E753" s="298" t="s">
        <v>780</v>
      </c>
      <c r="F753" t="s">
        <v>717</v>
      </c>
      <c r="G753" s="298" t="s">
        <v>795</v>
      </c>
      <c r="H753" s="20">
        <v>963</v>
      </c>
      <c r="I753" s="295" t="s">
        <v>634</v>
      </c>
      <c r="J753" s="296" t="str">
        <f>IF(ISBLANK(INDEX('Policy Characteristics'!D:D,MATCH($C753,'Policy Characteristics'!$C:$C,0))),"",INDEX('Policy Characteristics'!D:D,MATCH($C753,'Policy Characteristics'!$C:$C,0)))</f>
        <v>Industry Energy Efficiency Standards</v>
      </c>
      <c r="K753" s="293" t="str">
        <f>IF(ISBLANK(INDEX('Policy Characteristics'!E:E,MATCH($C753,'Policy Characteristics'!$C:$C,0))),"",INDEX('Policy Characteristics'!E:E,MATCH($C753,'Policy Characteristics'!$C:$C,0)))</f>
        <v>indst efficiency standards</v>
      </c>
      <c r="L753" s="237">
        <f>IF(ISBLANK(INDEX('Policy Characteristics'!F:F,MATCH($C753,'Policy Characteristics'!$C:$C,0))),"",INDEX('Policy Characteristics'!F:F,MATCH($C753,'Policy Characteristics'!$C:$C,0)))</f>
        <v>0</v>
      </c>
      <c r="M753" s="237">
        <f>IF(ISBLANK(INDEX('Policy Characteristics'!G:G,MATCH($C753,'Policy Characteristics'!$C:$C,0))),"",INDEX('Policy Characteristics'!G:G,MATCH($C753,'Policy Characteristics'!$C:$C,0)))</f>
        <v>0.25</v>
      </c>
      <c r="N753" s="237">
        <f>IF(ISBLANK(INDEX('Policy Characteristics'!H:H,MATCH($C753,'Policy Characteristics'!$C:$C,0))),"",INDEX('Policy Characteristics'!H:H,MATCH($C753,'Policy Characteristics'!$C:$C,0)))</f>
        <v>0.01</v>
      </c>
      <c r="O753" s="293" t="str">
        <f>IF(ISBLANK(INDEX('Policy Characteristics'!I:I,MATCH($C753,'Policy Characteristics'!$C:$C,0))),"",INDEX('Policy Characteristics'!I:I,MATCH($C753,'Policy Characteristics'!$C:$C,0)))</f>
        <v>% reduction in energy use</v>
      </c>
      <c r="P753" s="29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3" s="293" t="str">
        <f>IF(ISBLANK(INDEX('Policy Characteristics'!K:K,MATCH($C753,'Policy Characteristics'!$C:$C,0))),"",INDEX('Policy Characteristics'!K:K,MATCH($C753,'Policy Characteristics'!$C:$C,0)))</f>
        <v>industry-ag-main.html#eff-stds</v>
      </c>
      <c r="R753" s="293" t="str">
        <f>IF(ISBLANK(INDEX('Policy Characteristics'!L:L,MATCH($C753,'Policy Characteristics'!$C:$C,0))),"",INDEX('Policy Characteristics'!L:L,MATCH($C753,'Policy Characteristics'!$C:$C,0)))</f>
        <v>industry-energy-efficiency-standards.html</v>
      </c>
    </row>
    <row r="754" spans="1:18" x14ac:dyDescent="0.25">
      <c r="A754" s="293" t="str">
        <f>IF(ISBLANK(INDEX('Policy Characteristics'!A:A,MATCH($C754,'Policy Characteristics'!$C:$C,0))),"",INDEX('Policy Characteristics'!A:A,MATCH($C754,'Policy Characteristics'!$C:$C,0)))</f>
        <v>Industry</v>
      </c>
      <c r="B754" s="294" t="str">
        <f>IF(ISBLANK(INDEX('Policy Characteristics'!B:B,MATCH($C754,'Policy Characteristics'!$C:$C,0))),"",INDEX('Policy Characteristics'!B:B,MATCH($C754,'Policy Characteristics'!$C:$C,0)))</f>
        <v>Industry Energy Efficiency Standards</v>
      </c>
      <c r="C754" s="293" t="str">
        <f t="shared" si="38"/>
        <v>Percentage Improvement in Eqpt Efficiency Standards above BAU</v>
      </c>
      <c r="D754" s="298" t="s">
        <v>716</v>
      </c>
      <c r="E754" s="298" t="s">
        <v>782</v>
      </c>
      <c r="F754" t="s">
        <v>717</v>
      </c>
      <c r="G754" s="298" t="s">
        <v>796</v>
      </c>
      <c r="H754" s="20">
        <v>964</v>
      </c>
      <c r="I754" s="295" t="s">
        <v>634</v>
      </c>
      <c r="J754" s="296" t="str">
        <f>IF(ISBLANK(INDEX('Policy Characteristics'!D:D,MATCH($C754,'Policy Characteristics'!$C:$C,0))),"",INDEX('Policy Characteristics'!D:D,MATCH($C754,'Policy Characteristics'!$C:$C,0)))</f>
        <v>Industry Energy Efficiency Standards</v>
      </c>
      <c r="K754" s="293" t="str">
        <f>IF(ISBLANK(INDEX('Policy Characteristics'!E:E,MATCH($C754,'Policy Characteristics'!$C:$C,0))),"",INDEX('Policy Characteristics'!E:E,MATCH($C754,'Policy Characteristics'!$C:$C,0)))</f>
        <v>indst efficiency standards</v>
      </c>
      <c r="L754" s="237">
        <f>IF(ISBLANK(INDEX('Policy Characteristics'!F:F,MATCH($C754,'Policy Characteristics'!$C:$C,0))),"",INDEX('Policy Characteristics'!F:F,MATCH($C754,'Policy Characteristics'!$C:$C,0)))</f>
        <v>0</v>
      </c>
      <c r="M754" s="237">
        <f>IF(ISBLANK(INDEX('Policy Characteristics'!G:G,MATCH($C754,'Policy Characteristics'!$C:$C,0))),"",INDEX('Policy Characteristics'!G:G,MATCH($C754,'Policy Characteristics'!$C:$C,0)))</f>
        <v>0.25</v>
      </c>
      <c r="N754" s="237">
        <f>IF(ISBLANK(INDEX('Policy Characteristics'!H:H,MATCH($C754,'Policy Characteristics'!$C:$C,0))),"",INDEX('Policy Characteristics'!H:H,MATCH($C754,'Policy Characteristics'!$C:$C,0)))</f>
        <v>0.01</v>
      </c>
      <c r="O754" s="293" t="str">
        <f>IF(ISBLANK(INDEX('Policy Characteristics'!I:I,MATCH($C754,'Policy Characteristics'!$C:$C,0))),"",INDEX('Policy Characteristics'!I:I,MATCH($C754,'Policy Characteristics'!$C:$C,0)))</f>
        <v>% reduction in energy use</v>
      </c>
      <c r="P754" s="29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4" s="293" t="str">
        <f>IF(ISBLANK(INDEX('Policy Characteristics'!K:K,MATCH($C754,'Policy Characteristics'!$C:$C,0))),"",INDEX('Policy Characteristics'!K:K,MATCH($C754,'Policy Characteristics'!$C:$C,0)))</f>
        <v>industry-ag-main.html#eff-stds</v>
      </c>
      <c r="R754" s="293" t="str">
        <f>IF(ISBLANK(INDEX('Policy Characteristics'!L:L,MATCH($C754,'Policy Characteristics'!$C:$C,0))),"",INDEX('Policy Characteristics'!L:L,MATCH($C754,'Policy Characteristics'!$C:$C,0)))</f>
        <v>industry-energy-efficiency-standards.html</v>
      </c>
    </row>
    <row r="755" spans="1:18" s="293" customFormat="1" x14ac:dyDescent="0.25">
      <c r="A755" s="293" t="str">
        <f>IF(ISBLANK(INDEX('Policy Characteristics'!A:A,MATCH($C755,'Policy Characteristics'!$C:$C,0))),"",INDEX('Policy Characteristics'!A:A,MATCH($C755,'Policy Characteristics'!$C:$C,0)))</f>
        <v>Industry</v>
      </c>
      <c r="B755" s="294" t="str">
        <f>IF(ISBLANK(INDEX('Policy Characteristics'!B:B,MATCH($C755,'Policy Characteristics'!$C:$C,0))),"",INDEX('Policy Characteristics'!B:B,MATCH($C755,'Policy Characteristics'!$C:$C,0)))</f>
        <v>Industry Energy Efficiency Standards</v>
      </c>
      <c r="C755" s="293" t="str">
        <f t="shared" si="38"/>
        <v>Percentage Improvement in Eqpt Efficiency Standards above BAU</v>
      </c>
      <c r="D755" s="298" t="s">
        <v>716</v>
      </c>
      <c r="E755" s="298" t="s">
        <v>784</v>
      </c>
      <c r="F755" t="s">
        <v>717</v>
      </c>
      <c r="G755" s="298" t="s">
        <v>797</v>
      </c>
      <c r="H755" s="20">
        <v>965</v>
      </c>
      <c r="I755" s="295" t="s">
        <v>624</v>
      </c>
      <c r="J755" s="296" t="str">
        <f>IF(ISBLANK(INDEX('Policy Characteristics'!D:D,MATCH($C755,'Policy Characteristics'!$C:$C,0))),"",INDEX('Policy Characteristics'!D:D,MATCH($C755,'Policy Characteristics'!$C:$C,0)))</f>
        <v>Industry Energy Efficiency Standards</v>
      </c>
      <c r="K755" s="293" t="str">
        <f>IF(ISBLANK(INDEX('Policy Characteristics'!E:E,MATCH($C755,'Policy Characteristics'!$C:$C,0))),"",INDEX('Policy Characteristics'!E:E,MATCH($C755,'Policy Characteristics'!$C:$C,0)))</f>
        <v>indst efficiency standards</v>
      </c>
      <c r="L755" s="237">
        <f>IF(ISBLANK(INDEX('Policy Characteristics'!F:F,MATCH($C755,'Policy Characteristics'!$C:$C,0))),"",INDEX('Policy Characteristics'!F:F,MATCH($C755,'Policy Characteristics'!$C:$C,0)))</f>
        <v>0</v>
      </c>
      <c r="M755" s="237">
        <f>IF(ISBLANK(INDEX('Policy Characteristics'!G:G,MATCH($C755,'Policy Characteristics'!$C:$C,0))),"",INDEX('Policy Characteristics'!G:G,MATCH($C755,'Policy Characteristics'!$C:$C,0)))</f>
        <v>0.25</v>
      </c>
      <c r="N755" s="237">
        <f>IF(ISBLANK(INDEX('Policy Characteristics'!H:H,MATCH($C755,'Policy Characteristics'!$C:$C,0))),"",INDEX('Policy Characteristics'!H:H,MATCH($C755,'Policy Characteristics'!$C:$C,0)))</f>
        <v>0.01</v>
      </c>
      <c r="O755" s="293" t="str">
        <f>IF(ISBLANK(INDEX('Policy Characteristics'!I:I,MATCH($C755,'Policy Characteristics'!$C:$C,0))),"",INDEX('Policy Characteristics'!I:I,MATCH($C755,'Policy Characteristics'!$C:$C,0)))</f>
        <v>% reduction in energy use</v>
      </c>
      <c r="P755" s="29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5" s="293" t="str">
        <f>IF(ISBLANK(INDEX('Policy Characteristics'!K:K,MATCH($C755,'Policy Characteristics'!$C:$C,0))),"",INDEX('Policy Characteristics'!K:K,MATCH($C755,'Policy Characteristics'!$C:$C,0)))</f>
        <v>industry-ag-main.html#eff-stds</v>
      </c>
      <c r="R755" s="293" t="str">
        <f>IF(ISBLANK(INDEX('Policy Characteristics'!L:L,MATCH($C755,'Policy Characteristics'!$C:$C,0))),"",INDEX('Policy Characteristics'!L:L,MATCH($C755,'Policy Characteristics'!$C:$C,0)))</f>
        <v>industry-energy-efficiency-standards.html</v>
      </c>
    </row>
    <row r="756" spans="1:18" s="293" customFormat="1" x14ac:dyDescent="0.25">
      <c r="A756" s="293" t="str">
        <f>IF(ISBLANK(INDEX('Policy Characteristics'!A:A,MATCH($C756,'Policy Characteristics'!$C:$C,0))),"",INDEX('Policy Characteristics'!A:A,MATCH($C756,'Policy Characteristics'!$C:$C,0)))</f>
        <v>Industry</v>
      </c>
      <c r="B756" s="294" t="str">
        <f>IF(ISBLANK(INDEX('Policy Characteristics'!B:B,MATCH($C756,'Policy Characteristics'!$C:$C,0))),"",INDEX('Policy Characteristics'!B:B,MATCH($C756,'Policy Characteristics'!$C:$C,0)))</f>
        <v>Industry Energy Efficiency Standards</v>
      </c>
      <c r="C756" s="293" t="str">
        <f t="shared" si="38"/>
        <v>Percentage Improvement in Eqpt Efficiency Standards above BAU</v>
      </c>
      <c r="D756" s="298" t="s">
        <v>716</v>
      </c>
      <c r="E756" s="298" t="s">
        <v>786</v>
      </c>
      <c r="F756" t="s">
        <v>717</v>
      </c>
      <c r="G756" s="298" t="s">
        <v>798</v>
      </c>
      <c r="H756" s="20">
        <v>966</v>
      </c>
      <c r="I756" s="295" t="s">
        <v>624</v>
      </c>
      <c r="J756" s="296" t="str">
        <f>IF(ISBLANK(INDEX('Policy Characteristics'!D:D,MATCH($C756,'Policy Characteristics'!$C:$C,0))),"",INDEX('Policy Characteristics'!D:D,MATCH($C756,'Policy Characteristics'!$C:$C,0)))</f>
        <v>Industry Energy Efficiency Standards</v>
      </c>
      <c r="K756" s="293" t="str">
        <f>IF(ISBLANK(INDEX('Policy Characteristics'!E:E,MATCH($C756,'Policy Characteristics'!$C:$C,0))),"",INDEX('Policy Characteristics'!E:E,MATCH($C756,'Policy Characteristics'!$C:$C,0)))</f>
        <v>indst efficiency standards</v>
      </c>
      <c r="L756" s="237">
        <f>IF(ISBLANK(INDEX('Policy Characteristics'!F:F,MATCH($C756,'Policy Characteristics'!$C:$C,0))),"",INDEX('Policy Characteristics'!F:F,MATCH($C756,'Policy Characteristics'!$C:$C,0)))</f>
        <v>0</v>
      </c>
      <c r="M756" s="237">
        <f>IF(ISBLANK(INDEX('Policy Characteristics'!G:G,MATCH($C756,'Policy Characteristics'!$C:$C,0))),"",INDEX('Policy Characteristics'!G:G,MATCH($C756,'Policy Characteristics'!$C:$C,0)))</f>
        <v>0.25</v>
      </c>
      <c r="N756" s="237">
        <f>IF(ISBLANK(INDEX('Policy Characteristics'!H:H,MATCH($C756,'Policy Characteristics'!$C:$C,0))),"",INDEX('Policy Characteristics'!H:H,MATCH($C756,'Policy Characteristics'!$C:$C,0)))</f>
        <v>0.01</v>
      </c>
      <c r="O756" s="293" t="str">
        <f>IF(ISBLANK(INDEX('Policy Characteristics'!I:I,MATCH($C756,'Policy Characteristics'!$C:$C,0))),"",INDEX('Policy Characteristics'!I:I,MATCH($C756,'Policy Characteristics'!$C:$C,0)))</f>
        <v>% reduction in energy use</v>
      </c>
      <c r="P756" s="29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6" s="293" t="str">
        <f>IF(ISBLANK(INDEX('Policy Characteristics'!K:K,MATCH($C756,'Policy Characteristics'!$C:$C,0))),"",INDEX('Policy Characteristics'!K:K,MATCH($C756,'Policy Characteristics'!$C:$C,0)))</f>
        <v>industry-ag-main.html#eff-stds</v>
      </c>
      <c r="R756" s="293" t="str">
        <f>IF(ISBLANK(INDEX('Policy Characteristics'!L:L,MATCH($C756,'Policy Characteristics'!$C:$C,0))),"",INDEX('Policy Characteristics'!L:L,MATCH($C756,'Policy Characteristics'!$C:$C,0)))</f>
        <v>industry-energy-efficiency-standards.html</v>
      </c>
    </row>
    <row r="757" spans="1:18" s="293" customFormat="1" x14ac:dyDescent="0.25">
      <c r="A757" s="293" t="str">
        <f>IF(ISBLANK(INDEX('Policy Characteristics'!A:A,MATCH($C757,'Policy Characteristics'!$C:$C,0))),"",INDEX('Policy Characteristics'!A:A,MATCH($C757,'Policy Characteristics'!$C:$C,0)))</f>
        <v>Industry</v>
      </c>
      <c r="B757" s="294" t="str">
        <f>IF(ISBLANK(INDEX('Policy Characteristics'!B:B,MATCH($C757,'Policy Characteristics'!$C:$C,0))),"",INDEX('Policy Characteristics'!B:B,MATCH($C757,'Policy Characteristics'!$C:$C,0)))</f>
        <v>Industry Energy Efficiency Standards</v>
      </c>
      <c r="C757" s="293" t="str">
        <f t="shared" si="38"/>
        <v>Percentage Improvement in Eqpt Efficiency Standards above BAU</v>
      </c>
      <c r="D757" s="298" t="s">
        <v>716</v>
      </c>
      <c r="E757" s="298" t="s">
        <v>788</v>
      </c>
      <c r="F757" t="s">
        <v>717</v>
      </c>
      <c r="G757" s="298" t="s">
        <v>799</v>
      </c>
      <c r="H757" s="20">
        <v>967</v>
      </c>
      <c r="I757" s="295" t="s">
        <v>634</v>
      </c>
      <c r="J757" s="296" t="str">
        <f>IF(ISBLANK(INDEX('Policy Characteristics'!D:D,MATCH($C757,'Policy Characteristics'!$C:$C,0))),"",INDEX('Policy Characteristics'!D:D,MATCH($C757,'Policy Characteristics'!$C:$C,0)))</f>
        <v>Industry Energy Efficiency Standards</v>
      </c>
      <c r="K757" s="293" t="str">
        <f>IF(ISBLANK(INDEX('Policy Characteristics'!E:E,MATCH($C757,'Policy Characteristics'!$C:$C,0))),"",INDEX('Policy Characteristics'!E:E,MATCH($C757,'Policy Characteristics'!$C:$C,0)))</f>
        <v>indst efficiency standards</v>
      </c>
      <c r="L757" s="237">
        <f>IF(ISBLANK(INDEX('Policy Characteristics'!F:F,MATCH($C757,'Policy Characteristics'!$C:$C,0))),"",INDEX('Policy Characteristics'!F:F,MATCH($C757,'Policy Characteristics'!$C:$C,0)))</f>
        <v>0</v>
      </c>
      <c r="M757" s="237">
        <f>IF(ISBLANK(INDEX('Policy Characteristics'!G:G,MATCH($C757,'Policy Characteristics'!$C:$C,0))),"",INDEX('Policy Characteristics'!G:G,MATCH($C757,'Policy Characteristics'!$C:$C,0)))</f>
        <v>0.25</v>
      </c>
      <c r="N757" s="237">
        <f>IF(ISBLANK(INDEX('Policy Characteristics'!H:H,MATCH($C757,'Policy Characteristics'!$C:$C,0))),"",INDEX('Policy Characteristics'!H:H,MATCH($C757,'Policy Characteristics'!$C:$C,0)))</f>
        <v>0.01</v>
      </c>
      <c r="O757" s="293" t="str">
        <f>IF(ISBLANK(INDEX('Policy Characteristics'!I:I,MATCH($C757,'Policy Characteristics'!$C:$C,0))),"",INDEX('Policy Characteristics'!I:I,MATCH($C757,'Policy Characteristics'!$C:$C,0)))</f>
        <v>% reduction in energy use</v>
      </c>
      <c r="P757" s="29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7" s="293" t="str">
        <f>IF(ISBLANK(INDEX('Policy Characteristics'!K:K,MATCH($C757,'Policy Characteristics'!$C:$C,0))),"",INDEX('Policy Characteristics'!K:K,MATCH($C757,'Policy Characteristics'!$C:$C,0)))</f>
        <v>industry-ag-main.html#eff-stds</v>
      </c>
      <c r="R757" s="293" t="str">
        <f>IF(ISBLANK(INDEX('Policy Characteristics'!L:L,MATCH($C757,'Policy Characteristics'!$C:$C,0))),"",INDEX('Policy Characteristics'!L:L,MATCH($C757,'Policy Characteristics'!$C:$C,0)))</f>
        <v>industry-energy-efficiency-standards.html</v>
      </c>
    </row>
    <row r="758" spans="1:18" s="293" customFormat="1" x14ac:dyDescent="0.25">
      <c r="A758" s="293" t="str">
        <f>IF(ISBLANK(INDEX('Policy Characteristics'!A:A,MATCH($C758,'Policy Characteristics'!$C:$C,0))),"",INDEX('Policy Characteristics'!A:A,MATCH($C758,'Policy Characteristics'!$C:$C,0)))</f>
        <v>Industry</v>
      </c>
      <c r="B758" s="294" t="str">
        <f>IF(ISBLANK(INDEX('Policy Characteristics'!B:B,MATCH($C758,'Policy Characteristics'!$C:$C,0))),"",INDEX('Policy Characteristics'!B:B,MATCH($C758,'Policy Characteristics'!$C:$C,0)))</f>
        <v>Industry Energy Efficiency Standards</v>
      </c>
      <c r="C758" s="293" t="str">
        <f t="shared" si="38"/>
        <v>Percentage Improvement in Eqpt Efficiency Standards above BAU</v>
      </c>
      <c r="D758" s="299" t="s">
        <v>718</v>
      </c>
      <c r="E758" s="298" t="s">
        <v>770</v>
      </c>
      <c r="F758" t="s">
        <v>719</v>
      </c>
      <c r="G758" s="298" t="s">
        <v>790</v>
      </c>
      <c r="H758" s="20">
        <v>968</v>
      </c>
      <c r="I758" s="295" t="s">
        <v>624</v>
      </c>
      <c r="J758" s="296" t="str">
        <f>IF(ISBLANK(INDEX('Policy Characteristics'!D:D,MATCH($C758,'Policy Characteristics'!$C:$C,0))),"",INDEX('Policy Characteristics'!D:D,MATCH($C758,'Policy Characteristics'!$C:$C,0)))</f>
        <v>Industry Energy Efficiency Standards</v>
      </c>
      <c r="K758" s="293" t="str">
        <f>IF(ISBLANK(INDEX('Policy Characteristics'!E:E,MATCH($C758,'Policy Characteristics'!$C:$C,0))),"",INDEX('Policy Characteristics'!E:E,MATCH($C758,'Policy Characteristics'!$C:$C,0)))</f>
        <v>indst efficiency standards</v>
      </c>
      <c r="L758" s="237">
        <f>IF(ISBLANK(INDEX('Policy Characteristics'!F:F,MATCH($C758,'Policy Characteristics'!$C:$C,0))),"",INDEX('Policy Characteristics'!F:F,MATCH($C758,'Policy Characteristics'!$C:$C,0)))</f>
        <v>0</v>
      </c>
      <c r="M758" s="237">
        <f>IF(ISBLANK(INDEX('Policy Characteristics'!G:G,MATCH($C758,'Policy Characteristics'!$C:$C,0))),"",INDEX('Policy Characteristics'!G:G,MATCH($C758,'Policy Characteristics'!$C:$C,0)))</f>
        <v>0.25</v>
      </c>
      <c r="N758" s="237">
        <f>IF(ISBLANK(INDEX('Policy Characteristics'!H:H,MATCH($C758,'Policy Characteristics'!$C:$C,0))),"",INDEX('Policy Characteristics'!H:H,MATCH($C758,'Policy Characteristics'!$C:$C,0)))</f>
        <v>0.01</v>
      </c>
      <c r="O758" s="293" t="str">
        <f>IF(ISBLANK(INDEX('Policy Characteristics'!I:I,MATCH($C758,'Policy Characteristics'!$C:$C,0))),"",INDEX('Policy Characteristics'!I:I,MATCH($C758,'Policy Characteristics'!$C:$C,0)))</f>
        <v>% reduction in energy use</v>
      </c>
      <c r="P758" s="29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8" s="293" t="str">
        <f>IF(ISBLANK(INDEX('Policy Characteristics'!K:K,MATCH($C758,'Policy Characteristics'!$C:$C,0))),"",INDEX('Policy Characteristics'!K:K,MATCH($C758,'Policy Characteristics'!$C:$C,0)))</f>
        <v>industry-ag-main.html#eff-stds</v>
      </c>
      <c r="R758" s="293" t="str">
        <f>IF(ISBLANK(INDEX('Policy Characteristics'!L:L,MATCH($C758,'Policy Characteristics'!$C:$C,0))),"",INDEX('Policy Characteristics'!L:L,MATCH($C758,'Policy Characteristics'!$C:$C,0)))</f>
        <v>industry-energy-efficiency-standards.html</v>
      </c>
    </row>
    <row r="759" spans="1:18" s="293" customFormat="1" x14ac:dyDescent="0.25">
      <c r="A759" s="293" t="str">
        <f>IF(ISBLANK(INDEX('Policy Characteristics'!A:A,MATCH($C759,'Policy Characteristics'!$C:$C,0))),"",INDEX('Policy Characteristics'!A:A,MATCH($C759,'Policy Characteristics'!$C:$C,0)))</f>
        <v>Industry</v>
      </c>
      <c r="B759" s="294" t="str">
        <f>IF(ISBLANK(INDEX('Policy Characteristics'!B:B,MATCH($C759,'Policy Characteristics'!$C:$C,0))),"",INDEX('Policy Characteristics'!B:B,MATCH($C759,'Policy Characteristics'!$C:$C,0)))</f>
        <v>Industry Energy Efficiency Standards</v>
      </c>
      <c r="C759" s="293" t="str">
        <f t="shared" si="38"/>
        <v>Percentage Improvement in Eqpt Efficiency Standards above BAU</v>
      </c>
      <c r="D759" s="299" t="s">
        <v>718</v>
      </c>
      <c r="E759" s="298" t="s">
        <v>772</v>
      </c>
      <c r="F759" t="s">
        <v>719</v>
      </c>
      <c r="G759" s="298" t="s">
        <v>791</v>
      </c>
      <c r="H759" s="20">
        <v>969</v>
      </c>
      <c r="I759" s="295" t="s">
        <v>624</v>
      </c>
      <c r="J759" s="296" t="str">
        <f>IF(ISBLANK(INDEX('Policy Characteristics'!D:D,MATCH($C759,'Policy Characteristics'!$C:$C,0))),"",INDEX('Policy Characteristics'!D:D,MATCH($C759,'Policy Characteristics'!$C:$C,0)))</f>
        <v>Industry Energy Efficiency Standards</v>
      </c>
      <c r="K759" s="293" t="str">
        <f>IF(ISBLANK(INDEX('Policy Characteristics'!E:E,MATCH($C759,'Policy Characteristics'!$C:$C,0))),"",INDEX('Policy Characteristics'!E:E,MATCH($C759,'Policy Characteristics'!$C:$C,0)))</f>
        <v>indst efficiency standards</v>
      </c>
      <c r="L759" s="237">
        <f>IF(ISBLANK(INDEX('Policy Characteristics'!F:F,MATCH($C759,'Policy Characteristics'!$C:$C,0))),"",INDEX('Policy Characteristics'!F:F,MATCH($C759,'Policy Characteristics'!$C:$C,0)))</f>
        <v>0</v>
      </c>
      <c r="M759" s="237">
        <f>IF(ISBLANK(INDEX('Policy Characteristics'!G:G,MATCH($C759,'Policy Characteristics'!$C:$C,0))),"",INDEX('Policy Characteristics'!G:G,MATCH($C759,'Policy Characteristics'!$C:$C,0)))</f>
        <v>0.25</v>
      </c>
      <c r="N759" s="237">
        <f>IF(ISBLANK(INDEX('Policy Characteristics'!H:H,MATCH($C759,'Policy Characteristics'!$C:$C,0))),"",INDEX('Policy Characteristics'!H:H,MATCH($C759,'Policy Characteristics'!$C:$C,0)))</f>
        <v>0.01</v>
      </c>
      <c r="O759" s="293" t="str">
        <f>IF(ISBLANK(INDEX('Policy Characteristics'!I:I,MATCH($C759,'Policy Characteristics'!$C:$C,0))),"",INDEX('Policy Characteristics'!I:I,MATCH($C759,'Policy Characteristics'!$C:$C,0)))</f>
        <v>% reduction in energy use</v>
      </c>
      <c r="P759" s="29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59" s="293" t="str">
        <f>IF(ISBLANK(INDEX('Policy Characteristics'!K:K,MATCH($C759,'Policy Characteristics'!$C:$C,0))),"",INDEX('Policy Characteristics'!K:K,MATCH($C759,'Policy Characteristics'!$C:$C,0)))</f>
        <v>industry-ag-main.html#eff-stds</v>
      </c>
      <c r="R759" s="293" t="str">
        <f>IF(ISBLANK(INDEX('Policy Characteristics'!L:L,MATCH($C759,'Policy Characteristics'!$C:$C,0))),"",INDEX('Policy Characteristics'!L:L,MATCH($C759,'Policy Characteristics'!$C:$C,0)))</f>
        <v>industry-energy-efficiency-standards.html</v>
      </c>
    </row>
    <row r="760" spans="1:18" s="293" customFormat="1" x14ac:dyDescent="0.25">
      <c r="A760" s="293" t="str">
        <f>IF(ISBLANK(INDEX('Policy Characteristics'!A:A,MATCH($C760,'Policy Characteristics'!$C:$C,0))),"",INDEX('Policy Characteristics'!A:A,MATCH($C760,'Policy Characteristics'!$C:$C,0)))</f>
        <v>Industry</v>
      </c>
      <c r="B760" s="294" t="str">
        <f>IF(ISBLANK(INDEX('Policy Characteristics'!B:B,MATCH($C760,'Policy Characteristics'!$C:$C,0))),"",INDEX('Policy Characteristics'!B:B,MATCH($C760,'Policy Characteristics'!$C:$C,0)))</f>
        <v>Industry Energy Efficiency Standards</v>
      </c>
      <c r="C760" s="293" t="str">
        <f t="shared" si="38"/>
        <v>Percentage Improvement in Eqpt Efficiency Standards above BAU</v>
      </c>
      <c r="D760" s="299" t="s">
        <v>718</v>
      </c>
      <c r="E760" s="298" t="s">
        <v>774</v>
      </c>
      <c r="F760" t="s">
        <v>719</v>
      </c>
      <c r="G760" s="298" t="s">
        <v>792</v>
      </c>
      <c r="H760" s="20">
        <v>970</v>
      </c>
      <c r="I760" s="295" t="s">
        <v>624</v>
      </c>
      <c r="J760" s="296" t="str">
        <f>IF(ISBLANK(INDEX('Policy Characteristics'!D:D,MATCH($C760,'Policy Characteristics'!$C:$C,0))),"",INDEX('Policy Characteristics'!D:D,MATCH($C760,'Policy Characteristics'!$C:$C,0)))</f>
        <v>Industry Energy Efficiency Standards</v>
      </c>
      <c r="K760" s="293" t="str">
        <f>IF(ISBLANK(INDEX('Policy Characteristics'!E:E,MATCH($C760,'Policy Characteristics'!$C:$C,0))),"",INDEX('Policy Characteristics'!E:E,MATCH($C760,'Policy Characteristics'!$C:$C,0)))</f>
        <v>indst efficiency standards</v>
      </c>
      <c r="L760" s="237">
        <f>IF(ISBLANK(INDEX('Policy Characteristics'!F:F,MATCH($C760,'Policy Characteristics'!$C:$C,0))),"",INDEX('Policy Characteristics'!F:F,MATCH($C760,'Policy Characteristics'!$C:$C,0)))</f>
        <v>0</v>
      </c>
      <c r="M760" s="237">
        <f>IF(ISBLANK(INDEX('Policy Characteristics'!G:G,MATCH($C760,'Policy Characteristics'!$C:$C,0))),"",INDEX('Policy Characteristics'!G:G,MATCH($C760,'Policy Characteristics'!$C:$C,0)))</f>
        <v>0.25</v>
      </c>
      <c r="N760" s="237">
        <f>IF(ISBLANK(INDEX('Policy Characteristics'!H:H,MATCH($C760,'Policy Characteristics'!$C:$C,0))),"",INDEX('Policy Characteristics'!H:H,MATCH($C760,'Policy Characteristics'!$C:$C,0)))</f>
        <v>0.01</v>
      </c>
      <c r="O760" s="293" t="str">
        <f>IF(ISBLANK(INDEX('Policy Characteristics'!I:I,MATCH($C760,'Policy Characteristics'!$C:$C,0))),"",INDEX('Policy Characteristics'!I:I,MATCH($C760,'Policy Characteristics'!$C:$C,0)))</f>
        <v>% reduction in energy use</v>
      </c>
      <c r="P760" s="29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0" s="293" t="str">
        <f>IF(ISBLANK(INDEX('Policy Characteristics'!K:K,MATCH($C760,'Policy Characteristics'!$C:$C,0))),"",INDEX('Policy Characteristics'!K:K,MATCH($C760,'Policy Characteristics'!$C:$C,0)))</f>
        <v>industry-ag-main.html#eff-stds</v>
      </c>
      <c r="R760" s="293" t="str">
        <f>IF(ISBLANK(INDEX('Policy Characteristics'!L:L,MATCH($C760,'Policy Characteristics'!$C:$C,0))),"",INDEX('Policy Characteristics'!L:L,MATCH($C760,'Policy Characteristics'!$C:$C,0)))</f>
        <v>industry-energy-efficiency-standards.html</v>
      </c>
    </row>
    <row r="761" spans="1:18" s="293" customFormat="1" x14ac:dyDescent="0.25">
      <c r="A761" s="293" t="str">
        <f>IF(ISBLANK(INDEX('Policy Characteristics'!A:A,MATCH($C761,'Policy Characteristics'!$C:$C,0))),"",INDEX('Policy Characteristics'!A:A,MATCH($C761,'Policy Characteristics'!$C:$C,0)))</f>
        <v>Industry</v>
      </c>
      <c r="B761" s="294" t="str">
        <f>IF(ISBLANK(INDEX('Policy Characteristics'!B:B,MATCH($C761,'Policy Characteristics'!$C:$C,0))),"",INDEX('Policy Characteristics'!B:B,MATCH($C761,'Policy Characteristics'!$C:$C,0)))</f>
        <v>Industry Energy Efficiency Standards</v>
      </c>
      <c r="C761" s="293" t="str">
        <f t="shared" si="38"/>
        <v>Percentage Improvement in Eqpt Efficiency Standards above BAU</v>
      </c>
      <c r="D761" s="299" t="s">
        <v>718</v>
      </c>
      <c r="E761" s="298" t="s">
        <v>776</v>
      </c>
      <c r="F761" t="s">
        <v>719</v>
      </c>
      <c r="G761" s="298" t="s">
        <v>793</v>
      </c>
      <c r="H761" s="20">
        <v>971</v>
      </c>
      <c r="I761" s="295" t="s">
        <v>634</v>
      </c>
      <c r="J761" s="296" t="str">
        <f>IF(ISBLANK(INDEX('Policy Characteristics'!D:D,MATCH($C761,'Policy Characteristics'!$C:$C,0))),"",INDEX('Policy Characteristics'!D:D,MATCH($C761,'Policy Characteristics'!$C:$C,0)))</f>
        <v>Industry Energy Efficiency Standards</v>
      </c>
      <c r="K761" s="293" t="str">
        <f>IF(ISBLANK(INDEX('Policy Characteristics'!E:E,MATCH($C761,'Policy Characteristics'!$C:$C,0))),"",INDEX('Policy Characteristics'!E:E,MATCH($C761,'Policy Characteristics'!$C:$C,0)))</f>
        <v>indst efficiency standards</v>
      </c>
      <c r="L761" s="237">
        <f>IF(ISBLANK(INDEX('Policy Characteristics'!F:F,MATCH($C761,'Policy Characteristics'!$C:$C,0))),"",INDEX('Policy Characteristics'!F:F,MATCH($C761,'Policy Characteristics'!$C:$C,0)))</f>
        <v>0</v>
      </c>
      <c r="M761" s="237">
        <f>IF(ISBLANK(INDEX('Policy Characteristics'!G:G,MATCH($C761,'Policy Characteristics'!$C:$C,0))),"",INDEX('Policy Characteristics'!G:G,MATCH($C761,'Policy Characteristics'!$C:$C,0)))</f>
        <v>0.25</v>
      </c>
      <c r="N761" s="237">
        <f>IF(ISBLANK(INDEX('Policy Characteristics'!H:H,MATCH($C761,'Policy Characteristics'!$C:$C,0))),"",INDEX('Policy Characteristics'!H:H,MATCH($C761,'Policy Characteristics'!$C:$C,0)))</f>
        <v>0.01</v>
      </c>
      <c r="O761" s="293" t="str">
        <f>IF(ISBLANK(INDEX('Policy Characteristics'!I:I,MATCH($C761,'Policy Characteristics'!$C:$C,0))),"",INDEX('Policy Characteristics'!I:I,MATCH($C761,'Policy Characteristics'!$C:$C,0)))</f>
        <v>% reduction in energy use</v>
      </c>
      <c r="P761" s="29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1" s="293" t="str">
        <f>IF(ISBLANK(INDEX('Policy Characteristics'!K:K,MATCH($C761,'Policy Characteristics'!$C:$C,0))),"",INDEX('Policy Characteristics'!K:K,MATCH($C761,'Policy Characteristics'!$C:$C,0)))</f>
        <v>industry-ag-main.html#eff-stds</v>
      </c>
      <c r="R761" s="293" t="str">
        <f>IF(ISBLANK(INDEX('Policy Characteristics'!L:L,MATCH($C761,'Policy Characteristics'!$C:$C,0))),"",INDEX('Policy Characteristics'!L:L,MATCH($C761,'Policy Characteristics'!$C:$C,0)))</f>
        <v>industry-energy-efficiency-standards.html</v>
      </c>
    </row>
    <row r="762" spans="1:18" s="293" customFormat="1" x14ac:dyDescent="0.25">
      <c r="A762" s="293" t="str">
        <f>IF(ISBLANK(INDEX('Policy Characteristics'!A:A,MATCH($C762,'Policy Characteristics'!$C:$C,0))),"",INDEX('Policy Characteristics'!A:A,MATCH($C762,'Policy Characteristics'!$C:$C,0)))</f>
        <v>Industry</v>
      </c>
      <c r="B762" s="294" t="str">
        <f>IF(ISBLANK(INDEX('Policy Characteristics'!B:B,MATCH($C762,'Policy Characteristics'!$C:$C,0))),"",INDEX('Policy Characteristics'!B:B,MATCH($C762,'Policy Characteristics'!$C:$C,0)))</f>
        <v>Industry Energy Efficiency Standards</v>
      </c>
      <c r="C762" s="293" t="str">
        <f t="shared" si="38"/>
        <v>Percentage Improvement in Eqpt Efficiency Standards above BAU</v>
      </c>
      <c r="D762" s="299" t="s">
        <v>718</v>
      </c>
      <c r="E762" s="298" t="s">
        <v>778</v>
      </c>
      <c r="F762" t="s">
        <v>719</v>
      </c>
      <c r="G762" s="298" t="s">
        <v>794</v>
      </c>
      <c r="H762" s="20">
        <v>972</v>
      </c>
      <c r="I762" s="295" t="s">
        <v>624</v>
      </c>
      <c r="J762" s="296" t="str">
        <f>IF(ISBLANK(INDEX('Policy Characteristics'!D:D,MATCH($C762,'Policy Characteristics'!$C:$C,0))),"",INDEX('Policy Characteristics'!D:D,MATCH($C762,'Policy Characteristics'!$C:$C,0)))</f>
        <v>Industry Energy Efficiency Standards</v>
      </c>
      <c r="K762" s="293" t="str">
        <f>IF(ISBLANK(INDEX('Policy Characteristics'!E:E,MATCH($C762,'Policy Characteristics'!$C:$C,0))),"",INDEX('Policy Characteristics'!E:E,MATCH($C762,'Policy Characteristics'!$C:$C,0)))</f>
        <v>indst efficiency standards</v>
      </c>
      <c r="L762" s="237">
        <f>IF(ISBLANK(INDEX('Policy Characteristics'!F:F,MATCH($C762,'Policy Characteristics'!$C:$C,0))),"",INDEX('Policy Characteristics'!F:F,MATCH($C762,'Policy Characteristics'!$C:$C,0)))</f>
        <v>0</v>
      </c>
      <c r="M762" s="237">
        <f>IF(ISBLANK(INDEX('Policy Characteristics'!G:G,MATCH($C762,'Policy Characteristics'!$C:$C,0))),"",INDEX('Policy Characteristics'!G:G,MATCH($C762,'Policy Characteristics'!$C:$C,0)))</f>
        <v>0.25</v>
      </c>
      <c r="N762" s="237">
        <f>IF(ISBLANK(INDEX('Policy Characteristics'!H:H,MATCH($C762,'Policy Characteristics'!$C:$C,0))),"",INDEX('Policy Characteristics'!H:H,MATCH($C762,'Policy Characteristics'!$C:$C,0)))</f>
        <v>0.01</v>
      </c>
      <c r="O762" s="293" t="str">
        <f>IF(ISBLANK(INDEX('Policy Characteristics'!I:I,MATCH($C762,'Policy Characteristics'!$C:$C,0))),"",INDEX('Policy Characteristics'!I:I,MATCH($C762,'Policy Characteristics'!$C:$C,0)))</f>
        <v>% reduction in energy use</v>
      </c>
      <c r="P762" s="29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2" s="293" t="str">
        <f>IF(ISBLANK(INDEX('Policy Characteristics'!K:K,MATCH($C762,'Policy Characteristics'!$C:$C,0))),"",INDEX('Policy Characteristics'!K:K,MATCH($C762,'Policy Characteristics'!$C:$C,0)))</f>
        <v>industry-ag-main.html#eff-stds</v>
      </c>
      <c r="R762" s="293" t="str">
        <f>IF(ISBLANK(INDEX('Policy Characteristics'!L:L,MATCH($C762,'Policy Characteristics'!$C:$C,0))),"",INDEX('Policy Characteristics'!L:L,MATCH($C762,'Policy Characteristics'!$C:$C,0)))</f>
        <v>industry-energy-efficiency-standards.html</v>
      </c>
    </row>
    <row r="763" spans="1:18" s="293" customFormat="1" x14ac:dyDescent="0.25">
      <c r="A763" s="293" t="str">
        <f>IF(ISBLANK(INDEX('Policy Characteristics'!A:A,MATCH($C763,'Policy Characteristics'!$C:$C,0))),"",INDEX('Policy Characteristics'!A:A,MATCH($C763,'Policy Characteristics'!$C:$C,0)))</f>
        <v>Industry</v>
      </c>
      <c r="B763" s="294" t="str">
        <f>IF(ISBLANK(INDEX('Policy Characteristics'!B:B,MATCH($C763,'Policy Characteristics'!$C:$C,0))),"",INDEX('Policy Characteristics'!B:B,MATCH($C763,'Policy Characteristics'!$C:$C,0)))</f>
        <v>Industry Energy Efficiency Standards</v>
      </c>
      <c r="C763" s="293" t="str">
        <f t="shared" si="38"/>
        <v>Percentage Improvement in Eqpt Efficiency Standards above BAU</v>
      </c>
      <c r="D763" s="299" t="s">
        <v>718</v>
      </c>
      <c r="E763" s="298" t="s">
        <v>780</v>
      </c>
      <c r="F763" t="s">
        <v>719</v>
      </c>
      <c r="G763" s="298" t="s">
        <v>795</v>
      </c>
      <c r="H763" s="20">
        <v>973</v>
      </c>
      <c r="I763" s="295" t="s">
        <v>634</v>
      </c>
      <c r="J763" s="296" t="str">
        <f>IF(ISBLANK(INDEX('Policy Characteristics'!D:D,MATCH($C763,'Policy Characteristics'!$C:$C,0))),"",INDEX('Policy Characteristics'!D:D,MATCH($C763,'Policy Characteristics'!$C:$C,0)))</f>
        <v>Industry Energy Efficiency Standards</v>
      </c>
      <c r="K763" s="293" t="str">
        <f>IF(ISBLANK(INDEX('Policy Characteristics'!E:E,MATCH($C763,'Policy Characteristics'!$C:$C,0))),"",INDEX('Policy Characteristics'!E:E,MATCH($C763,'Policy Characteristics'!$C:$C,0)))</f>
        <v>indst efficiency standards</v>
      </c>
      <c r="L763" s="237">
        <f>IF(ISBLANK(INDEX('Policy Characteristics'!F:F,MATCH($C763,'Policy Characteristics'!$C:$C,0))),"",INDEX('Policy Characteristics'!F:F,MATCH($C763,'Policy Characteristics'!$C:$C,0)))</f>
        <v>0</v>
      </c>
      <c r="M763" s="237">
        <f>IF(ISBLANK(INDEX('Policy Characteristics'!G:G,MATCH($C763,'Policy Characteristics'!$C:$C,0))),"",INDEX('Policy Characteristics'!G:G,MATCH($C763,'Policy Characteristics'!$C:$C,0)))</f>
        <v>0.25</v>
      </c>
      <c r="N763" s="237">
        <f>IF(ISBLANK(INDEX('Policy Characteristics'!H:H,MATCH($C763,'Policy Characteristics'!$C:$C,0))),"",INDEX('Policy Characteristics'!H:H,MATCH($C763,'Policy Characteristics'!$C:$C,0)))</f>
        <v>0.01</v>
      </c>
      <c r="O763" s="293" t="str">
        <f>IF(ISBLANK(INDEX('Policy Characteristics'!I:I,MATCH($C763,'Policy Characteristics'!$C:$C,0))),"",INDEX('Policy Characteristics'!I:I,MATCH($C763,'Policy Characteristics'!$C:$C,0)))</f>
        <v>% reduction in energy use</v>
      </c>
      <c r="P763" s="29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3" s="293" t="str">
        <f>IF(ISBLANK(INDEX('Policy Characteristics'!K:K,MATCH($C763,'Policy Characteristics'!$C:$C,0))),"",INDEX('Policy Characteristics'!K:K,MATCH($C763,'Policy Characteristics'!$C:$C,0)))</f>
        <v>industry-ag-main.html#eff-stds</v>
      </c>
      <c r="R763" s="293" t="str">
        <f>IF(ISBLANK(INDEX('Policy Characteristics'!L:L,MATCH($C763,'Policy Characteristics'!$C:$C,0))),"",INDEX('Policy Characteristics'!L:L,MATCH($C763,'Policy Characteristics'!$C:$C,0)))</f>
        <v>industry-energy-efficiency-standards.html</v>
      </c>
    </row>
    <row r="764" spans="1:18" s="293" customFormat="1" x14ac:dyDescent="0.25">
      <c r="A764" s="293" t="str">
        <f>IF(ISBLANK(INDEX('Policy Characteristics'!A:A,MATCH($C764,'Policy Characteristics'!$C:$C,0))),"",INDEX('Policy Characteristics'!A:A,MATCH($C764,'Policy Characteristics'!$C:$C,0)))</f>
        <v>Industry</v>
      </c>
      <c r="B764" s="294" t="str">
        <f>IF(ISBLANK(INDEX('Policy Characteristics'!B:B,MATCH($C764,'Policy Characteristics'!$C:$C,0))),"",INDEX('Policy Characteristics'!B:B,MATCH($C764,'Policy Characteristics'!$C:$C,0)))</f>
        <v>Industry Energy Efficiency Standards</v>
      </c>
      <c r="C764" s="293" t="str">
        <f t="shared" si="38"/>
        <v>Percentage Improvement in Eqpt Efficiency Standards above BAU</v>
      </c>
      <c r="D764" s="299" t="s">
        <v>718</v>
      </c>
      <c r="E764" s="298" t="s">
        <v>782</v>
      </c>
      <c r="F764" t="s">
        <v>719</v>
      </c>
      <c r="G764" s="298" t="s">
        <v>796</v>
      </c>
      <c r="H764" s="20">
        <v>974</v>
      </c>
      <c r="I764" s="295" t="s">
        <v>634</v>
      </c>
      <c r="J764" s="296" t="str">
        <f>IF(ISBLANK(INDEX('Policy Characteristics'!D:D,MATCH($C764,'Policy Characteristics'!$C:$C,0))),"",INDEX('Policy Characteristics'!D:D,MATCH($C764,'Policy Characteristics'!$C:$C,0)))</f>
        <v>Industry Energy Efficiency Standards</v>
      </c>
      <c r="K764" s="293" t="str">
        <f>IF(ISBLANK(INDEX('Policy Characteristics'!E:E,MATCH($C764,'Policy Characteristics'!$C:$C,0))),"",INDEX('Policy Characteristics'!E:E,MATCH($C764,'Policy Characteristics'!$C:$C,0)))</f>
        <v>indst efficiency standards</v>
      </c>
      <c r="L764" s="237">
        <f>IF(ISBLANK(INDEX('Policy Characteristics'!F:F,MATCH($C764,'Policy Characteristics'!$C:$C,0))),"",INDEX('Policy Characteristics'!F:F,MATCH($C764,'Policy Characteristics'!$C:$C,0)))</f>
        <v>0</v>
      </c>
      <c r="M764" s="237">
        <f>IF(ISBLANK(INDEX('Policy Characteristics'!G:G,MATCH($C764,'Policy Characteristics'!$C:$C,0))),"",INDEX('Policy Characteristics'!G:G,MATCH($C764,'Policy Characteristics'!$C:$C,0)))</f>
        <v>0.25</v>
      </c>
      <c r="N764" s="237">
        <f>IF(ISBLANK(INDEX('Policy Characteristics'!H:H,MATCH($C764,'Policy Characteristics'!$C:$C,0))),"",INDEX('Policy Characteristics'!H:H,MATCH($C764,'Policy Characteristics'!$C:$C,0)))</f>
        <v>0.01</v>
      </c>
      <c r="O764" s="293" t="str">
        <f>IF(ISBLANK(INDEX('Policy Characteristics'!I:I,MATCH($C764,'Policy Characteristics'!$C:$C,0))),"",INDEX('Policy Characteristics'!I:I,MATCH($C764,'Policy Characteristics'!$C:$C,0)))</f>
        <v>% reduction in energy use</v>
      </c>
      <c r="P764" s="29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4" s="293" t="str">
        <f>IF(ISBLANK(INDEX('Policy Characteristics'!K:K,MATCH($C764,'Policy Characteristics'!$C:$C,0))),"",INDEX('Policy Characteristics'!K:K,MATCH($C764,'Policy Characteristics'!$C:$C,0)))</f>
        <v>industry-ag-main.html#eff-stds</v>
      </c>
      <c r="R764" s="293" t="str">
        <f>IF(ISBLANK(INDEX('Policy Characteristics'!L:L,MATCH($C764,'Policy Characteristics'!$C:$C,0))),"",INDEX('Policy Characteristics'!L:L,MATCH($C764,'Policy Characteristics'!$C:$C,0)))</f>
        <v>industry-energy-efficiency-standards.html</v>
      </c>
    </row>
    <row r="765" spans="1:18" s="293" customFormat="1" x14ac:dyDescent="0.25">
      <c r="A765" s="293" t="str">
        <f>IF(ISBLANK(INDEX('Policy Characteristics'!A:A,MATCH($C765,'Policy Characteristics'!$C:$C,0))),"",INDEX('Policy Characteristics'!A:A,MATCH($C765,'Policy Characteristics'!$C:$C,0)))</f>
        <v>Industry</v>
      </c>
      <c r="B765" s="294" t="str">
        <f>IF(ISBLANK(INDEX('Policy Characteristics'!B:B,MATCH($C765,'Policy Characteristics'!$C:$C,0))),"",INDEX('Policy Characteristics'!B:B,MATCH($C765,'Policy Characteristics'!$C:$C,0)))</f>
        <v>Industry Energy Efficiency Standards</v>
      </c>
      <c r="C765" s="293" t="str">
        <f t="shared" si="38"/>
        <v>Percentage Improvement in Eqpt Efficiency Standards above BAU</v>
      </c>
      <c r="D765" s="299" t="s">
        <v>718</v>
      </c>
      <c r="E765" s="298" t="s">
        <v>784</v>
      </c>
      <c r="F765" t="s">
        <v>719</v>
      </c>
      <c r="G765" s="298" t="s">
        <v>797</v>
      </c>
      <c r="H765" s="20">
        <v>975</v>
      </c>
      <c r="I765" s="295" t="s">
        <v>624</v>
      </c>
      <c r="J765" s="296" t="str">
        <f>IF(ISBLANK(INDEX('Policy Characteristics'!D:D,MATCH($C765,'Policy Characteristics'!$C:$C,0))),"",INDEX('Policy Characteristics'!D:D,MATCH($C765,'Policy Characteristics'!$C:$C,0)))</f>
        <v>Industry Energy Efficiency Standards</v>
      </c>
      <c r="K765" s="293" t="str">
        <f>IF(ISBLANK(INDEX('Policy Characteristics'!E:E,MATCH($C765,'Policy Characteristics'!$C:$C,0))),"",INDEX('Policy Characteristics'!E:E,MATCH($C765,'Policy Characteristics'!$C:$C,0)))</f>
        <v>indst efficiency standards</v>
      </c>
      <c r="L765" s="237">
        <f>IF(ISBLANK(INDEX('Policy Characteristics'!F:F,MATCH($C765,'Policy Characteristics'!$C:$C,0))),"",INDEX('Policy Characteristics'!F:F,MATCH($C765,'Policy Characteristics'!$C:$C,0)))</f>
        <v>0</v>
      </c>
      <c r="M765" s="237">
        <f>IF(ISBLANK(INDEX('Policy Characteristics'!G:G,MATCH($C765,'Policy Characteristics'!$C:$C,0))),"",INDEX('Policy Characteristics'!G:G,MATCH($C765,'Policy Characteristics'!$C:$C,0)))</f>
        <v>0.25</v>
      </c>
      <c r="N765" s="237">
        <f>IF(ISBLANK(INDEX('Policy Characteristics'!H:H,MATCH($C765,'Policy Characteristics'!$C:$C,0))),"",INDEX('Policy Characteristics'!H:H,MATCH($C765,'Policy Characteristics'!$C:$C,0)))</f>
        <v>0.01</v>
      </c>
      <c r="O765" s="293" t="str">
        <f>IF(ISBLANK(INDEX('Policy Characteristics'!I:I,MATCH($C765,'Policy Characteristics'!$C:$C,0))),"",INDEX('Policy Characteristics'!I:I,MATCH($C765,'Policy Characteristics'!$C:$C,0)))</f>
        <v>% reduction in energy use</v>
      </c>
      <c r="P765" s="29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5" s="293" t="str">
        <f>IF(ISBLANK(INDEX('Policy Characteristics'!K:K,MATCH($C765,'Policy Characteristics'!$C:$C,0))),"",INDEX('Policy Characteristics'!K:K,MATCH($C765,'Policy Characteristics'!$C:$C,0)))</f>
        <v>industry-ag-main.html#eff-stds</v>
      </c>
      <c r="R765" s="293" t="str">
        <f>IF(ISBLANK(INDEX('Policy Characteristics'!L:L,MATCH($C765,'Policy Characteristics'!$C:$C,0))),"",INDEX('Policy Characteristics'!L:L,MATCH($C765,'Policy Characteristics'!$C:$C,0)))</f>
        <v>industry-energy-efficiency-standards.html</v>
      </c>
    </row>
    <row r="766" spans="1:18" s="293" customFormat="1" x14ac:dyDescent="0.25">
      <c r="A766" s="293" t="str">
        <f>IF(ISBLANK(INDEX('Policy Characteristics'!A:A,MATCH($C766,'Policy Characteristics'!$C:$C,0))),"",INDEX('Policy Characteristics'!A:A,MATCH($C766,'Policy Characteristics'!$C:$C,0)))</f>
        <v>Industry</v>
      </c>
      <c r="B766" s="294" t="str">
        <f>IF(ISBLANK(INDEX('Policy Characteristics'!B:B,MATCH($C766,'Policy Characteristics'!$C:$C,0))),"",INDEX('Policy Characteristics'!B:B,MATCH($C766,'Policy Characteristics'!$C:$C,0)))</f>
        <v>Industry Energy Efficiency Standards</v>
      </c>
      <c r="C766" s="293" t="str">
        <f t="shared" si="38"/>
        <v>Percentage Improvement in Eqpt Efficiency Standards above BAU</v>
      </c>
      <c r="D766" s="299" t="s">
        <v>718</v>
      </c>
      <c r="E766" s="298" t="s">
        <v>786</v>
      </c>
      <c r="F766" t="s">
        <v>719</v>
      </c>
      <c r="G766" s="298" t="s">
        <v>798</v>
      </c>
      <c r="H766" s="20">
        <v>976</v>
      </c>
      <c r="I766" s="295" t="s">
        <v>634</v>
      </c>
      <c r="J766" s="296" t="str">
        <f>IF(ISBLANK(INDEX('Policy Characteristics'!D:D,MATCH($C766,'Policy Characteristics'!$C:$C,0))),"",INDEX('Policy Characteristics'!D:D,MATCH($C766,'Policy Characteristics'!$C:$C,0)))</f>
        <v>Industry Energy Efficiency Standards</v>
      </c>
      <c r="K766" s="293" t="str">
        <f>IF(ISBLANK(INDEX('Policy Characteristics'!E:E,MATCH($C766,'Policy Characteristics'!$C:$C,0))),"",INDEX('Policy Characteristics'!E:E,MATCH($C766,'Policy Characteristics'!$C:$C,0)))</f>
        <v>indst efficiency standards</v>
      </c>
      <c r="L766" s="237">
        <f>IF(ISBLANK(INDEX('Policy Characteristics'!F:F,MATCH($C766,'Policy Characteristics'!$C:$C,0))),"",INDEX('Policy Characteristics'!F:F,MATCH($C766,'Policy Characteristics'!$C:$C,0)))</f>
        <v>0</v>
      </c>
      <c r="M766" s="237">
        <f>IF(ISBLANK(INDEX('Policy Characteristics'!G:G,MATCH($C766,'Policy Characteristics'!$C:$C,0))),"",INDEX('Policy Characteristics'!G:G,MATCH($C766,'Policy Characteristics'!$C:$C,0)))</f>
        <v>0.25</v>
      </c>
      <c r="N766" s="237">
        <f>IF(ISBLANK(INDEX('Policy Characteristics'!H:H,MATCH($C766,'Policy Characteristics'!$C:$C,0))),"",INDEX('Policy Characteristics'!H:H,MATCH($C766,'Policy Characteristics'!$C:$C,0)))</f>
        <v>0.01</v>
      </c>
      <c r="O766" s="293" t="str">
        <f>IF(ISBLANK(INDEX('Policy Characteristics'!I:I,MATCH($C766,'Policy Characteristics'!$C:$C,0))),"",INDEX('Policy Characteristics'!I:I,MATCH($C766,'Policy Characteristics'!$C:$C,0)))</f>
        <v>% reduction in energy use</v>
      </c>
      <c r="P766" s="29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6" s="293" t="str">
        <f>IF(ISBLANK(INDEX('Policy Characteristics'!K:K,MATCH($C766,'Policy Characteristics'!$C:$C,0))),"",INDEX('Policy Characteristics'!K:K,MATCH($C766,'Policy Characteristics'!$C:$C,0)))</f>
        <v>industry-ag-main.html#eff-stds</v>
      </c>
      <c r="R766" s="293" t="str">
        <f>IF(ISBLANK(INDEX('Policy Characteristics'!L:L,MATCH($C766,'Policy Characteristics'!$C:$C,0))),"",INDEX('Policy Characteristics'!L:L,MATCH($C766,'Policy Characteristics'!$C:$C,0)))</f>
        <v>industry-energy-efficiency-standards.html</v>
      </c>
    </row>
    <row r="767" spans="1:18" s="293" customFormat="1" x14ac:dyDescent="0.25">
      <c r="A767" s="293" t="str">
        <f>IF(ISBLANK(INDEX('Policy Characteristics'!A:A,MATCH($C767,'Policy Characteristics'!$C:$C,0))),"",INDEX('Policy Characteristics'!A:A,MATCH($C767,'Policy Characteristics'!$C:$C,0)))</f>
        <v>Industry</v>
      </c>
      <c r="B767" s="294" t="str">
        <f>IF(ISBLANK(INDEX('Policy Characteristics'!B:B,MATCH($C767,'Policy Characteristics'!$C:$C,0))),"",INDEX('Policy Characteristics'!B:B,MATCH($C767,'Policy Characteristics'!$C:$C,0)))</f>
        <v>Industry Energy Efficiency Standards</v>
      </c>
      <c r="C767" s="293" t="str">
        <f t="shared" si="38"/>
        <v>Percentage Improvement in Eqpt Efficiency Standards above BAU</v>
      </c>
      <c r="D767" s="299" t="s">
        <v>718</v>
      </c>
      <c r="E767" s="298" t="s">
        <v>788</v>
      </c>
      <c r="F767" t="s">
        <v>719</v>
      </c>
      <c r="G767" s="298" t="s">
        <v>799</v>
      </c>
      <c r="H767" s="20">
        <v>977</v>
      </c>
      <c r="I767" s="295" t="s">
        <v>634</v>
      </c>
      <c r="J767" s="296" t="str">
        <f>IF(ISBLANK(INDEX('Policy Characteristics'!D:D,MATCH($C767,'Policy Characteristics'!$C:$C,0))),"",INDEX('Policy Characteristics'!D:D,MATCH($C767,'Policy Characteristics'!$C:$C,0)))</f>
        <v>Industry Energy Efficiency Standards</v>
      </c>
      <c r="K767" s="293" t="str">
        <f>IF(ISBLANK(INDEX('Policy Characteristics'!E:E,MATCH($C767,'Policy Characteristics'!$C:$C,0))),"",INDEX('Policy Characteristics'!E:E,MATCH($C767,'Policy Characteristics'!$C:$C,0)))</f>
        <v>indst efficiency standards</v>
      </c>
      <c r="L767" s="237">
        <f>IF(ISBLANK(INDEX('Policy Characteristics'!F:F,MATCH($C767,'Policy Characteristics'!$C:$C,0))),"",INDEX('Policy Characteristics'!F:F,MATCH($C767,'Policy Characteristics'!$C:$C,0)))</f>
        <v>0</v>
      </c>
      <c r="M767" s="237">
        <f>IF(ISBLANK(INDEX('Policy Characteristics'!G:G,MATCH($C767,'Policy Characteristics'!$C:$C,0))),"",INDEX('Policy Characteristics'!G:G,MATCH($C767,'Policy Characteristics'!$C:$C,0)))</f>
        <v>0.25</v>
      </c>
      <c r="N767" s="237">
        <f>IF(ISBLANK(INDEX('Policy Characteristics'!H:H,MATCH($C767,'Policy Characteristics'!$C:$C,0))),"",INDEX('Policy Characteristics'!H:H,MATCH($C767,'Policy Characteristics'!$C:$C,0)))</f>
        <v>0.01</v>
      </c>
      <c r="O767" s="293" t="str">
        <f>IF(ISBLANK(INDEX('Policy Characteristics'!I:I,MATCH($C767,'Policy Characteristics'!$C:$C,0))),"",INDEX('Policy Characteristics'!I:I,MATCH($C767,'Policy Characteristics'!$C:$C,0)))</f>
        <v>% reduction in energy use</v>
      </c>
      <c r="P767" s="29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7" s="293" t="str">
        <f>IF(ISBLANK(INDEX('Policy Characteristics'!K:K,MATCH($C767,'Policy Characteristics'!$C:$C,0))),"",INDEX('Policy Characteristics'!K:K,MATCH($C767,'Policy Characteristics'!$C:$C,0)))</f>
        <v>industry-ag-main.html#eff-stds</v>
      </c>
      <c r="R767" s="293" t="str">
        <f>IF(ISBLANK(INDEX('Policy Characteristics'!L:L,MATCH($C767,'Policy Characteristics'!$C:$C,0))),"",INDEX('Policy Characteristics'!L:L,MATCH($C767,'Policy Characteristics'!$C:$C,0)))</f>
        <v>industry-energy-efficiency-standards.html</v>
      </c>
    </row>
    <row r="768" spans="1:18" s="293" customFormat="1" x14ac:dyDescent="0.25">
      <c r="A768" s="293" t="str">
        <f>IF(ISBLANK(INDEX('Policy Characteristics'!A:A,MATCH($C768,'Policy Characteristics'!$C:$C,0))),"",INDEX('Policy Characteristics'!A:A,MATCH($C768,'Policy Characteristics'!$C:$C,0)))</f>
        <v>Industry</v>
      </c>
      <c r="B768" s="294" t="str">
        <f>IF(ISBLANK(INDEX('Policy Characteristics'!B:B,MATCH($C768,'Policy Characteristics'!$C:$C,0))),"",INDEX('Policy Characteristics'!B:B,MATCH($C768,'Policy Characteristics'!$C:$C,0)))</f>
        <v>Industry Energy Efficiency Standards</v>
      </c>
      <c r="C768" s="293" t="str">
        <f t="shared" si="38"/>
        <v>Percentage Improvement in Eqpt Efficiency Standards above BAU</v>
      </c>
      <c r="D768" s="299" t="s">
        <v>720</v>
      </c>
      <c r="E768" s="298" t="s">
        <v>770</v>
      </c>
      <c r="F768" t="s">
        <v>721</v>
      </c>
      <c r="G768" s="298" t="s">
        <v>790</v>
      </c>
      <c r="H768" s="20">
        <v>978</v>
      </c>
      <c r="I768" s="295" t="s">
        <v>624</v>
      </c>
      <c r="J768" s="296" t="str">
        <f>IF(ISBLANK(INDEX('Policy Characteristics'!D:D,MATCH($C768,'Policy Characteristics'!$C:$C,0))),"",INDEX('Policy Characteristics'!D:D,MATCH($C768,'Policy Characteristics'!$C:$C,0)))</f>
        <v>Industry Energy Efficiency Standards</v>
      </c>
      <c r="K768" s="293" t="str">
        <f>IF(ISBLANK(INDEX('Policy Characteristics'!E:E,MATCH($C768,'Policy Characteristics'!$C:$C,0))),"",INDEX('Policy Characteristics'!E:E,MATCH($C768,'Policy Characteristics'!$C:$C,0)))</f>
        <v>indst efficiency standards</v>
      </c>
      <c r="L768" s="237">
        <f>IF(ISBLANK(INDEX('Policy Characteristics'!F:F,MATCH($C768,'Policy Characteristics'!$C:$C,0))),"",INDEX('Policy Characteristics'!F:F,MATCH($C768,'Policy Characteristics'!$C:$C,0)))</f>
        <v>0</v>
      </c>
      <c r="M768" s="237">
        <f>IF(ISBLANK(INDEX('Policy Characteristics'!G:G,MATCH($C768,'Policy Characteristics'!$C:$C,0))),"",INDEX('Policy Characteristics'!G:G,MATCH($C768,'Policy Characteristics'!$C:$C,0)))</f>
        <v>0.25</v>
      </c>
      <c r="N768" s="237">
        <f>IF(ISBLANK(INDEX('Policy Characteristics'!H:H,MATCH($C768,'Policy Characteristics'!$C:$C,0))),"",INDEX('Policy Characteristics'!H:H,MATCH($C768,'Policy Characteristics'!$C:$C,0)))</f>
        <v>0.01</v>
      </c>
      <c r="O768" s="293" t="str">
        <f>IF(ISBLANK(INDEX('Policy Characteristics'!I:I,MATCH($C768,'Policy Characteristics'!$C:$C,0))),"",INDEX('Policy Characteristics'!I:I,MATCH($C768,'Policy Characteristics'!$C:$C,0)))</f>
        <v>% reduction in energy use</v>
      </c>
      <c r="P768" s="29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8" s="293" t="str">
        <f>IF(ISBLANK(INDEX('Policy Characteristics'!K:K,MATCH($C768,'Policy Characteristics'!$C:$C,0))),"",INDEX('Policy Characteristics'!K:K,MATCH($C768,'Policy Characteristics'!$C:$C,0)))</f>
        <v>industry-ag-main.html#eff-stds</v>
      </c>
      <c r="R768" s="293" t="str">
        <f>IF(ISBLANK(INDEX('Policy Characteristics'!L:L,MATCH($C768,'Policy Characteristics'!$C:$C,0))),"",INDEX('Policy Characteristics'!L:L,MATCH($C768,'Policy Characteristics'!$C:$C,0)))</f>
        <v>industry-energy-efficiency-standards.html</v>
      </c>
    </row>
    <row r="769" spans="1:18" s="293" customFormat="1" x14ac:dyDescent="0.25">
      <c r="A769" s="293" t="str">
        <f>IF(ISBLANK(INDEX('Policy Characteristics'!A:A,MATCH($C769,'Policy Characteristics'!$C:$C,0))),"",INDEX('Policy Characteristics'!A:A,MATCH($C769,'Policy Characteristics'!$C:$C,0)))</f>
        <v>Industry</v>
      </c>
      <c r="B769" s="294" t="str">
        <f>IF(ISBLANK(INDEX('Policy Characteristics'!B:B,MATCH($C769,'Policy Characteristics'!$C:$C,0))),"",INDEX('Policy Characteristics'!B:B,MATCH($C769,'Policy Characteristics'!$C:$C,0)))</f>
        <v>Industry Energy Efficiency Standards</v>
      </c>
      <c r="C769" s="293" t="str">
        <f t="shared" si="38"/>
        <v>Percentage Improvement in Eqpt Efficiency Standards above BAU</v>
      </c>
      <c r="D769" s="299" t="s">
        <v>720</v>
      </c>
      <c r="E769" s="298" t="s">
        <v>772</v>
      </c>
      <c r="F769" t="s">
        <v>721</v>
      </c>
      <c r="G769" s="298" t="s">
        <v>791</v>
      </c>
      <c r="H769" s="20">
        <v>979</v>
      </c>
      <c r="I769" s="295" t="s">
        <v>634</v>
      </c>
      <c r="J769" s="296" t="str">
        <f>IF(ISBLANK(INDEX('Policy Characteristics'!D:D,MATCH($C769,'Policy Characteristics'!$C:$C,0))),"",INDEX('Policy Characteristics'!D:D,MATCH($C769,'Policy Characteristics'!$C:$C,0)))</f>
        <v>Industry Energy Efficiency Standards</v>
      </c>
      <c r="K769" s="293" t="str">
        <f>IF(ISBLANK(INDEX('Policy Characteristics'!E:E,MATCH($C769,'Policy Characteristics'!$C:$C,0))),"",INDEX('Policy Characteristics'!E:E,MATCH($C769,'Policy Characteristics'!$C:$C,0)))</f>
        <v>indst efficiency standards</v>
      </c>
      <c r="L769" s="237">
        <f>IF(ISBLANK(INDEX('Policy Characteristics'!F:F,MATCH($C769,'Policy Characteristics'!$C:$C,0))),"",INDEX('Policy Characteristics'!F:F,MATCH($C769,'Policy Characteristics'!$C:$C,0)))</f>
        <v>0</v>
      </c>
      <c r="M769" s="237">
        <f>IF(ISBLANK(INDEX('Policy Characteristics'!G:G,MATCH($C769,'Policy Characteristics'!$C:$C,0))),"",INDEX('Policy Characteristics'!G:G,MATCH($C769,'Policy Characteristics'!$C:$C,0)))</f>
        <v>0.25</v>
      </c>
      <c r="N769" s="237">
        <f>IF(ISBLANK(INDEX('Policy Characteristics'!H:H,MATCH($C769,'Policy Characteristics'!$C:$C,0))),"",INDEX('Policy Characteristics'!H:H,MATCH($C769,'Policy Characteristics'!$C:$C,0)))</f>
        <v>0.01</v>
      </c>
      <c r="O769" s="293" t="str">
        <f>IF(ISBLANK(INDEX('Policy Characteristics'!I:I,MATCH($C769,'Policy Characteristics'!$C:$C,0))),"",INDEX('Policy Characteristics'!I:I,MATCH($C769,'Policy Characteristics'!$C:$C,0)))</f>
        <v>% reduction in energy use</v>
      </c>
      <c r="P769" s="29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69" s="293" t="str">
        <f>IF(ISBLANK(INDEX('Policy Characteristics'!K:K,MATCH($C769,'Policy Characteristics'!$C:$C,0))),"",INDEX('Policy Characteristics'!K:K,MATCH($C769,'Policy Characteristics'!$C:$C,0)))</f>
        <v>industry-ag-main.html#eff-stds</v>
      </c>
      <c r="R769" s="293" t="str">
        <f>IF(ISBLANK(INDEX('Policy Characteristics'!L:L,MATCH($C769,'Policy Characteristics'!$C:$C,0))),"",INDEX('Policy Characteristics'!L:L,MATCH($C769,'Policy Characteristics'!$C:$C,0)))</f>
        <v>industry-energy-efficiency-standards.html</v>
      </c>
    </row>
    <row r="770" spans="1:18" s="293" customFormat="1" x14ac:dyDescent="0.25">
      <c r="A770" s="293" t="str">
        <f>IF(ISBLANK(INDEX('Policy Characteristics'!A:A,MATCH($C770,'Policy Characteristics'!$C:$C,0))),"",INDEX('Policy Characteristics'!A:A,MATCH($C770,'Policy Characteristics'!$C:$C,0)))</f>
        <v>Industry</v>
      </c>
      <c r="B770" s="294" t="str">
        <f>IF(ISBLANK(INDEX('Policy Characteristics'!B:B,MATCH($C770,'Policy Characteristics'!$C:$C,0))),"",INDEX('Policy Characteristics'!B:B,MATCH($C770,'Policy Characteristics'!$C:$C,0)))</f>
        <v>Industry Energy Efficiency Standards</v>
      </c>
      <c r="C770" s="293" t="str">
        <f t="shared" si="38"/>
        <v>Percentage Improvement in Eqpt Efficiency Standards above BAU</v>
      </c>
      <c r="D770" s="299" t="s">
        <v>720</v>
      </c>
      <c r="E770" s="298" t="s">
        <v>774</v>
      </c>
      <c r="F770" t="s">
        <v>721</v>
      </c>
      <c r="G770" s="298" t="s">
        <v>792</v>
      </c>
      <c r="H770" s="20">
        <v>980</v>
      </c>
      <c r="I770" s="295" t="s">
        <v>624</v>
      </c>
      <c r="J770" s="296" t="str">
        <f>IF(ISBLANK(INDEX('Policy Characteristics'!D:D,MATCH($C770,'Policy Characteristics'!$C:$C,0))),"",INDEX('Policy Characteristics'!D:D,MATCH($C770,'Policy Characteristics'!$C:$C,0)))</f>
        <v>Industry Energy Efficiency Standards</v>
      </c>
      <c r="K770" s="293" t="str">
        <f>IF(ISBLANK(INDEX('Policy Characteristics'!E:E,MATCH($C770,'Policy Characteristics'!$C:$C,0))),"",INDEX('Policy Characteristics'!E:E,MATCH($C770,'Policy Characteristics'!$C:$C,0)))</f>
        <v>indst efficiency standards</v>
      </c>
      <c r="L770" s="237">
        <f>IF(ISBLANK(INDEX('Policy Characteristics'!F:F,MATCH($C770,'Policy Characteristics'!$C:$C,0))),"",INDEX('Policy Characteristics'!F:F,MATCH($C770,'Policy Characteristics'!$C:$C,0)))</f>
        <v>0</v>
      </c>
      <c r="M770" s="237">
        <f>IF(ISBLANK(INDEX('Policy Characteristics'!G:G,MATCH($C770,'Policy Characteristics'!$C:$C,0))),"",INDEX('Policy Characteristics'!G:G,MATCH($C770,'Policy Characteristics'!$C:$C,0)))</f>
        <v>0.25</v>
      </c>
      <c r="N770" s="237">
        <f>IF(ISBLANK(INDEX('Policy Characteristics'!H:H,MATCH($C770,'Policy Characteristics'!$C:$C,0))),"",INDEX('Policy Characteristics'!H:H,MATCH($C770,'Policy Characteristics'!$C:$C,0)))</f>
        <v>0.01</v>
      </c>
      <c r="O770" s="293" t="str">
        <f>IF(ISBLANK(INDEX('Policy Characteristics'!I:I,MATCH($C770,'Policy Characteristics'!$C:$C,0))),"",INDEX('Policy Characteristics'!I:I,MATCH($C770,'Policy Characteristics'!$C:$C,0)))</f>
        <v>% reduction in energy use</v>
      </c>
      <c r="P770" s="29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0" s="293" t="str">
        <f>IF(ISBLANK(INDEX('Policy Characteristics'!K:K,MATCH($C770,'Policy Characteristics'!$C:$C,0))),"",INDEX('Policy Characteristics'!K:K,MATCH($C770,'Policy Characteristics'!$C:$C,0)))</f>
        <v>industry-ag-main.html#eff-stds</v>
      </c>
      <c r="R770" s="293" t="str">
        <f>IF(ISBLANK(INDEX('Policy Characteristics'!L:L,MATCH($C770,'Policy Characteristics'!$C:$C,0))),"",INDEX('Policy Characteristics'!L:L,MATCH($C770,'Policy Characteristics'!$C:$C,0)))</f>
        <v>industry-energy-efficiency-standards.html</v>
      </c>
    </row>
    <row r="771" spans="1:18" s="293" customFormat="1" x14ac:dyDescent="0.25">
      <c r="A771" s="293" t="str">
        <f>IF(ISBLANK(INDEX('Policy Characteristics'!A:A,MATCH($C771,'Policy Characteristics'!$C:$C,0))),"",INDEX('Policy Characteristics'!A:A,MATCH($C771,'Policy Characteristics'!$C:$C,0)))</f>
        <v>Industry</v>
      </c>
      <c r="B771" s="294" t="str">
        <f>IF(ISBLANK(INDEX('Policy Characteristics'!B:B,MATCH($C771,'Policy Characteristics'!$C:$C,0))),"",INDEX('Policy Characteristics'!B:B,MATCH($C771,'Policy Characteristics'!$C:$C,0)))</f>
        <v>Industry Energy Efficiency Standards</v>
      </c>
      <c r="C771" s="293" t="str">
        <f t="shared" si="38"/>
        <v>Percentage Improvement in Eqpt Efficiency Standards above BAU</v>
      </c>
      <c r="D771" s="299" t="s">
        <v>720</v>
      </c>
      <c r="E771" s="298" t="s">
        <v>776</v>
      </c>
      <c r="F771" t="s">
        <v>721</v>
      </c>
      <c r="G771" s="298" t="s">
        <v>793</v>
      </c>
      <c r="H771" s="20">
        <v>981</v>
      </c>
      <c r="I771" s="295" t="s">
        <v>634</v>
      </c>
      <c r="J771" s="296" t="str">
        <f>IF(ISBLANK(INDEX('Policy Characteristics'!D:D,MATCH($C771,'Policy Characteristics'!$C:$C,0))),"",INDEX('Policy Characteristics'!D:D,MATCH($C771,'Policy Characteristics'!$C:$C,0)))</f>
        <v>Industry Energy Efficiency Standards</v>
      </c>
      <c r="K771" s="293" t="str">
        <f>IF(ISBLANK(INDEX('Policy Characteristics'!E:E,MATCH($C771,'Policy Characteristics'!$C:$C,0))),"",INDEX('Policy Characteristics'!E:E,MATCH($C771,'Policy Characteristics'!$C:$C,0)))</f>
        <v>indst efficiency standards</v>
      </c>
      <c r="L771" s="237">
        <f>IF(ISBLANK(INDEX('Policy Characteristics'!F:F,MATCH($C771,'Policy Characteristics'!$C:$C,0))),"",INDEX('Policy Characteristics'!F:F,MATCH($C771,'Policy Characteristics'!$C:$C,0)))</f>
        <v>0</v>
      </c>
      <c r="M771" s="237">
        <f>IF(ISBLANK(INDEX('Policy Characteristics'!G:G,MATCH($C771,'Policy Characteristics'!$C:$C,0))),"",INDEX('Policy Characteristics'!G:G,MATCH($C771,'Policy Characteristics'!$C:$C,0)))</f>
        <v>0.25</v>
      </c>
      <c r="N771" s="237">
        <f>IF(ISBLANK(INDEX('Policy Characteristics'!H:H,MATCH($C771,'Policy Characteristics'!$C:$C,0))),"",INDEX('Policy Characteristics'!H:H,MATCH($C771,'Policy Characteristics'!$C:$C,0)))</f>
        <v>0.01</v>
      </c>
      <c r="O771" s="293" t="str">
        <f>IF(ISBLANK(INDEX('Policy Characteristics'!I:I,MATCH($C771,'Policy Characteristics'!$C:$C,0))),"",INDEX('Policy Characteristics'!I:I,MATCH($C771,'Policy Characteristics'!$C:$C,0)))</f>
        <v>% reduction in energy use</v>
      </c>
      <c r="P771" s="29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1" s="293" t="str">
        <f>IF(ISBLANK(INDEX('Policy Characteristics'!K:K,MATCH($C771,'Policy Characteristics'!$C:$C,0))),"",INDEX('Policy Characteristics'!K:K,MATCH($C771,'Policy Characteristics'!$C:$C,0)))</f>
        <v>industry-ag-main.html#eff-stds</v>
      </c>
      <c r="R771" s="293" t="str">
        <f>IF(ISBLANK(INDEX('Policy Characteristics'!L:L,MATCH($C771,'Policy Characteristics'!$C:$C,0))),"",INDEX('Policy Characteristics'!L:L,MATCH($C771,'Policy Characteristics'!$C:$C,0)))</f>
        <v>industry-energy-efficiency-standards.html</v>
      </c>
    </row>
    <row r="772" spans="1:18" s="293" customFormat="1" x14ac:dyDescent="0.25">
      <c r="A772" s="293" t="str">
        <f>IF(ISBLANK(INDEX('Policy Characteristics'!A:A,MATCH($C772,'Policy Characteristics'!$C:$C,0))),"",INDEX('Policy Characteristics'!A:A,MATCH($C772,'Policy Characteristics'!$C:$C,0)))</f>
        <v>Industry</v>
      </c>
      <c r="B772" s="294" t="str">
        <f>IF(ISBLANK(INDEX('Policy Characteristics'!B:B,MATCH($C772,'Policy Characteristics'!$C:$C,0))),"",INDEX('Policy Characteristics'!B:B,MATCH($C772,'Policy Characteristics'!$C:$C,0)))</f>
        <v>Industry Energy Efficiency Standards</v>
      </c>
      <c r="C772" s="293" t="str">
        <f t="shared" si="38"/>
        <v>Percentage Improvement in Eqpt Efficiency Standards above BAU</v>
      </c>
      <c r="D772" s="299" t="s">
        <v>720</v>
      </c>
      <c r="E772" s="298" t="s">
        <v>778</v>
      </c>
      <c r="F772" t="s">
        <v>721</v>
      </c>
      <c r="G772" s="298" t="s">
        <v>794</v>
      </c>
      <c r="H772" s="20">
        <v>982</v>
      </c>
      <c r="I772" s="295" t="s">
        <v>624</v>
      </c>
      <c r="J772" s="296" t="str">
        <f>IF(ISBLANK(INDEX('Policy Characteristics'!D:D,MATCH($C772,'Policy Characteristics'!$C:$C,0))),"",INDEX('Policy Characteristics'!D:D,MATCH($C772,'Policy Characteristics'!$C:$C,0)))</f>
        <v>Industry Energy Efficiency Standards</v>
      </c>
      <c r="K772" s="293" t="str">
        <f>IF(ISBLANK(INDEX('Policy Characteristics'!E:E,MATCH($C772,'Policy Characteristics'!$C:$C,0))),"",INDEX('Policy Characteristics'!E:E,MATCH($C772,'Policy Characteristics'!$C:$C,0)))</f>
        <v>indst efficiency standards</v>
      </c>
      <c r="L772" s="237">
        <f>IF(ISBLANK(INDEX('Policy Characteristics'!F:F,MATCH($C772,'Policy Characteristics'!$C:$C,0))),"",INDEX('Policy Characteristics'!F:F,MATCH($C772,'Policy Characteristics'!$C:$C,0)))</f>
        <v>0</v>
      </c>
      <c r="M772" s="237">
        <f>IF(ISBLANK(INDEX('Policy Characteristics'!G:G,MATCH($C772,'Policy Characteristics'!$C:$C,0))),"",INDEX('Policy Characteristics'!G:G,MATCH($C772,'Policy Characteristics'!$C:$C,0)))</f>
        <v>0.25</v>
      </c>
      <c r="N772" s="237">
        <f>IF(ISBLANK(INDEX('Policy Characteristics'!H:H,MATCH($C772,'Policy Characteristics'!$C:$C,0))),"",INDEX('Policy Characteristics'!H:H,MATCH($C772,'Policy Characteristics'!$C:$C,0)))</f>
        <v>0.01</v>
      </c>
      <c r="O772" s="293" t="str">
        <f>IF(ISBLANK(INDEX('Policy Characteristics'!I:I,MATCH($C772,'Policy Characteristics'!$C:$C,0))),"",INDEX('Policy Characteristics'!I:I,MATCH($C772,'Policy Characteristics'!$C:$C,0)))</f>
        <v>% reduction in energy use</v>
      </c>
      <c r="P772" s="29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2" s="293" t="str">
        <f>IF(ISBLANK(INDEX('Policy Characteristics'!K:K,MATCH($C772,'Policy Characteristics'!$C:$C,0))),"",INDEX('Policy Characteristics'!K:K,MATCH($C772,'Policy Characteristics'!$C:$C,0)))</f>
        <v>industry-ag-main.html#eff-stds</v>
      </c>
      <c r="R772" s="293" t="str">
        <f>IF(ISBLANK(INDEX('Policy Characteristics'!L:L,MATCH($C772,'Policy Characteristics'!$C:$C,0))),"",INDEX('Policy Characteristics'!L:L,MATCH($C772,'Policy Characteristics'!$C:$C,0)))</f>
        <v>industry-energy-efficiency-standards.html</v>
      </c>
    </row>
    <row r="773" spans="1:18" s="293" customFormat="1" x14ac:dyDescent="0.25">
      <c r="A773" s="293" t="str">
        <f>IF(ISBLANK(INDEX('Policy Characteristics'!A:A,MATCH($C773,'Policy Characteristics'!$C:$C,0))),"",INDEX('Policy Characteristics'!A:A,MATCH($C773,'Policy Characteristics'!$C:$C,0)))</f>
        <v>Industry</v>
      </c>
      <c r="B773" s="294" t="str">
        <f>IF(ISBLANK(INDEX('Policy Characteristics'!B:B,MATCH($C773,'Policy Characteristics'!$C:$C,0))),"",INDEX('Policy Characteristics'!B:B,MATCH($C773,'Policy Characteristics'!$C:$C,0)))</f>
        <v>Industry Energy Efficiency Standards</v>
      </c>
      <c r="C773" s="293" t="str">
        <f t="shared" si="38"/>
        <v>Percentage Improvement in Eqpt Efficiency Standards above BAU</v>
      </c>
      <c r="D773" s="299" t="s">
        <v>720</v>
      </c>
      <c r="E773" s="298" t="s">
        <v>780</v>
      </c>
      <c r="F773" t="s">
        <v>721</v>
      </c>
      <c r="G773" s="298" t="s">
        <v>795</v>
      </c>
      <c r="H773" s="20">
        <v>983</v>
      </c>
      <c r="I773" s="295" t="s">
        <v>634</v>
      </c>
      <c r="J773" s="296" t="str">
        <f>IF(ISBLANK(INDEX('Policy Characteristics'!D:D,MATCH($C773,'Policy Characteristics'!$C:$C,0))),"",INDEX('Policy Characteristics'!D:D,MATCH($C773,'Policy Characteristics'!$C:$C,0)))</f>
        <v>Industry Energy Efficiency Standards</v>
      </c>
      <c r="K773" s="293" t="str">
        <f>IF(ISBLANK(INDEX('Policy Characteristics'!E:E,MATCH($C773,'Policy Characteristics'!$C:$C,0))),"",INDEX('Policy Characteristics'!E:E,MATCH($C773,'Policy Characteristics'!$C:$C,0)))</f>
        <v>indst efficiency standards</v>
      </c>
      <c r="L773" s="237">
        <f>IF(ISBLANK(INDEX('Policy Characteristics'!F:F,MATCH($C773,'Policy Characteristics'!$C:$C,0))),"",INDEX('Policy Characteristics'!F:F,MATCH($C773,'Policy Characteristics'!$C:$C,0)))</f>
        <v>0</v>
      </c>
      <c r="M773" s="237">
        <f>IF(ISBLANK(INDEX('Policy Characteristics'!G:G,MATCH($C773,'Policy Characteristics'!$C:$C,0))),"",INDEX('Policy Characteristics'!G:G,MATCH($C773,'Policy Characteristics'!$C:$C,0)))</f>
        <v>0.25</v>
      </c>
      <c r="N773" s="237">
        <f>IF(ISBLANK(INDEX('Policy Characteristics'!H:H,MATCH($C773,'Policy Characteristics'!$C:$C,0))),"",INDEX('Policy Characteristics'!H:H,MATCH($C773,'Policy Characteristics'!$C:$C,0)))</f>
        <v>0.01</v>
      </c>
      <c r="O773" s="293" t="str">
        <f>IF(ISBLANK(INDEX('Policy Characteristics'!I:I,MATCH($C773,'Policy Characteristics'!$C:$C,0))),"",INDEX('Policy Characteristics'!I:I,MATCH($C773,'Policy Characteristics'!$C:$C,0)))</f>
        <v>% reduction in energy use</v>
      </c>
      <c r="P773" s="29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3" s="293" t="str">
        <f>IF(ISBLANK(INDEX('Policy Characteristics'!K:K,MATCH($C773,'Policy Characteristics'!$C:$C,0))),"",INDEX('Policy Characteristics'!K:K,MATCH($C773,'Policy Characteristics'!$C:$C,0)))</f>
        <v>industry-ag-main.html#eff-stds</v>
      </c>
      <c r="R773" s="293" t="str">
        <f>IF(ISBLANK(INDEX('Policy Characteristics'!L:L,MATCH($C773,'Policy Characteristics'!$C:$C,0))),"",INDEX('Policy Characteristics'!L:L,MATCH($C773,'Policy Characteristics'!$C:$C,0)))</f>
        <v>industry-energy-efficiency-standards.html</v>
      </c>
    </row>
    <row r="774" spans="1:18" s="293" customFormat="1" x14ac:dyDescent="0.25">
      <c r="A774" s="293" t="str">
        <f>IF(ISBLANK(INDEX('Policy Characteristics'!A:A,MATCH($C774,'Policy Characteristics'!$C:$C,0))),"",INDEX('Policy Characteristics'!A:A,MATCH($C774,'Policy Characteristics'!$C:$C,0)))</f>
        <v>Industry</v>
      </c>
      <c r="B774" s="294" t="str">
        <f>IF(ISBLANK(INDEX('Policy Characteristics'!B:B,MATCH($C774,'Policy Characteristics'!$C:$C,0))),"",INDEX('Policy Characteristics'!B:B,MATCH($C774,'Policy Characteristics'!$C:$C,0)))</f>
        <v>Industry Energy Efficiency Standards</v>
      </c>
      <c r="C774" s="293" t="str">
        <f t="shared" si="38"/>
        <v>Percentage Improvement in Eqpt Efficiency Standards above BAU</v>
      </c>
      <c r="D774" s="299" t="s">
        <v>720</v>
      </c>
      <c r="E774" s="298" t="s">
        <v>782</v>
      </c>
      <c r="F774" t="s">
        <v>721</v>
      </c>
      <c r="G774" s="298" t="s">
        <v>796</v>
      </c>
      <c r="H774" s="20">
        <v>984</v>
      </c>
      <c r="I774" s="295" t="s">
        <v>634</v>
      </c>
      <c r="J774" s="296" t="str">
        <f>IF(ISBLANK(INDEX('Policy Characteristics'!D:D,MATCH($C774,'Policy Characteristics'!$C:$C,0))),"",INDEX('Policy Characteristics'!D:D,MATCH($C774,'Policy Characteristics'!$C:$C,0)))</f>
        <v>Industry Energy Efficiency Standards</v>
      </c>
      <c r="K774" s="293" t="str">
        <f>IF(ISBLANK(INDEX('Policy Characteristics'!E:E,MATCH($C774,'Policy Characteristics'!$C:$C,0))),"",INDEX('Policy Characteristics'!E:E,MATCH($C774,'Policy Characteristics'!$C:$C,0)))</f>
        <v>indst efficiency standards</v>
      </c>
      <c r="L774" s="237">
        <f>IF(ISBLANK(INDEX('Policy Characteristics'!F:F,MATCH($C774,'Policy Characteristics'!$C:$C,0))),"",INDEX('Policy Characteristics'!F:F,MATCH($C774,'Policy Characteristics'!$C:$C,0)))</f>
        <v>0</v>
      </c>
      <c r="M774" s="237">
        <f>IF(ISBLANK(INDEX('Policy Characteristics'!G:G,MATCH($C774,'Policy Characteristics'!$C:$C,0))),"",INDEX('Policy Characteristics'!G:G,MATCH($C774,'Policy Characteristics'!$C:$C,0)))</f>
        <v>0.25</v>
      </c>
      <c r="N774" s="237">
        <f>IF(ISBLANK(INDEX('Policy Characteristics'!H:H,MATCH($C774,'Policy Characteristics'!$C:$C,0))),"",INDEX('Policy Characteristics'!H:H,MATCH($C774,'Policy Characteristics'!$C:$C,0)))</f>
        <v>0.01</v>
      </c>
      <c r="O774" s="293" t="str">
        <f>IF(ISBLANK(INDEX('Policy Characteristics'!I:I,MATCH($C774,'Policy Characteristics'!$C:$C,0))),"",INDEX('Policy Characteristics'!I:I,MATCH($C774,'Policy Characteristics'!$C:$C,0)))</f>
        <v>% reduction in energy use</v>
      </c>
      <c r="P774" s="29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4" s="293" t="str">
        <f>IF(ISBLANK(INDEX('Policy Characteristics'!K:K,MATCH($C774,'Policy Characteristics'!$C:$C,0))),"",INDEX('Policy Characteristics'!K:K,MATCH($C774,'Policy Characteristics'!$C:$C,0)))</f>
        <v>industry-ag-main.html#eff-stds</v>
      </c>
      <c r="R774" s="293" t="str">
        <f>IF(ISBLANK(INDEX('Policy Characteristics'!L:L,MATCH($C774,'Policy Characteristics'!$C:$C,0))),"",INDEX('Policy Characteristics'!L:L,MATCH($C774,'Policy Characteristics'!$C:$C,0)))</f>
        <v>industry-energy-efficiency-standards.html</v>
      </c>
    </row>
    <row r="775" spans="1:18" s="293" customFormat="1" x14ac:dyDescent="0.25">
      <c r="A775" s="293" t="str">
        <f>IF(ISBLANK(INDEX('Policy Characteristics'!A:A,MATCH($C775,'Policy Characteristics'!$C:$C,0))),"",INDEX('Policy Characteristics'!A:A,MATCH($C775,'Policy Characteristics'!$C:$C,0)))</f>
        <v>Industry</v>
      </c>
      <c r="B775" s="294" t="str">
        <f>IF(ISBLANK(INDEX('Policy Characteristics'!B:B,MATCH($C775,'Policy Characteristics'!$C:$C,0))),"",INDEX('Policy Characteristics'!B:B,MATCH($C775,'Policy Characteristics'!$C:$C,0)))</f>
        <v>Industry Energy Efficiency Standards</v>
      </c>
      <c r="C775" s="293" t="str">
        <f t="shared" si="38"/>
        <v>Percentage Improvement in Eqpt Efficiency Standards above BAU</v>
      </c>
      <c r="D775" s="299" t="s">
        <v>720</v>
      </c>
      <c r="E775" s="298" t="s">
        <v>784</v>
      </c>
      <c r="F775" t="s">
        <v>721</v>
      </c>
      <c r="G775" s="298" t="s">
        <v>797</v>
      </c>
      <c r="H775" s="20">
        <v>985</v>
      </c>
      <c r="I775" s="295" t="s">
        <v>624</v>
      </c>
      <c r="J775" s="296" t="str">
        <f>IF(ISBLANK(INDEX('Policy Characteristics'!D:D,MATCH($C775,'Policy Characteristics'!$C:$C,0))),"",INDEX('Policy Characteristics'!D:D,MATCH($C775,'Policy Characteristics'!$C:$C,0)))</f>
        <v>Industry Energy Efficiency Standards</v>
      </c>
      <c r="K775" s="293" t="str">
        <f>IF(ISBLANK(INDEX('Policy Characteristics'!E:E,MATCH($C775,'Policy Characteristics'!$C:$C,0))),"",INDEX('Policy Characteristics'!E:E,MATCH($C775,'Policy Characteristics'!$C:$C,0)))</f>
        <v>indst efficiency standards</v>
      </c>
      <c r="L775" s="237">
        <f>IF(ISBLANK(INDEX('Policy Characteristics'!F:F,MATCH($C775,'Policy Characteristics'!$C:$C,0))),"",INDEX('Policy Characteristics'!F:F,MATCH($C775,'Policy Characteristics'!$C:$C,0)))</f>
        <v>0</v>
      </c>
      <c r="M775" s="237">
        <f>IF(ISBLANK(INDEX('Policy Characteristics'!G:G,MATCH($C775,'Policy Characteristics'!$C:$C,0))),"",INDEX('Policy Characteristics'!G:G,MATCH($C775,'Policy Characteristics'!$C:$C,0)))</f>
        <v>0.25</v>
      </c>
      <c r="N775" s="237">
        <f>IF(ISBLANK(INDEX('Policy Characteristics'!H:H,MATCH($C775,'Policy Characteristics'!$C:$C,0))),"",INDEX('Policy Characteristics'!H:H,MATCH($C775,'Policy Characteristics'!$C:$C,0)))</f>
        <v>0.01</v>
      </c>
      <c r="O775" s="293" t="str">
        <f>IF(ISBLANK(INDEX('Policy Characteristics'!I:I,MATCH($C775,'Policy Characteristics'!$C:$C,0))),"",INDEX('Policy Characteristics'!I:I,MATCH($C775,'Policy Characteristics'!$C:$C,0)))</f>
        <v>% reduction in energy use</v>
      </c>
      <c r="P775" s="29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5" s="293" t="str">
        <f>IF(ISBLANK(INDEX('Policy Characteristics'!K:K,MATCH($C775,'Policy Characteristics'!$C:$C,0))),"",INDEX('Policy Characteristics'!K:K,MATCH($C775,'Policy Characteristics'!$C:$C,0)))</f>
        <v>industry-ag-main.html#eff-stds</v>
      </c>
      <c r="R775" s="293" t="str">
        <f>IF(ISBLANK(INDEX('Policy Characteristics'!L:L,MATCH($C775,'Policy Characteristics'!$C:$C,0))),"",INDEX('Policy Characteristics'!L:L,MATCH($C775,'Policy Characteristics'!$C:$C,0)))</f>
        <v>industry-energy-efficiency-standards.html</v>
      </c>
    </row>
    <row r="776" spans="1:18" s="293" customFormat="1" x14ac:dyDescent="0.25">
      <c r="A776" s="293" t="str">
        <f>IF(ISBLANK(INDEX('Policy Characteristics'!A:A,MATCH($C776,'Policy Characteristics'!$C:$C,0))),"",INDEX('Policy Characteristics'!A:A,MATCH($C776,'Policy Characteristics'!$C:$C,0)))</f>
        <v>Industry</v>
      </c>
      <c r="B776" s="294" t="str">
        <f>IF(ISBLANK(INDEX('Policy Characteristics'!B:B,MATCH($C776,'Policy Characteristics'!$C:$C,0))),"",INDEX('Policy Characteristics'!B:B,MATCH($C776,'Policy Characteristics'!$C:$C,0)))</f>
        <v>Industry Energy Efficiency Standards</v>
      </c>
      <c r="C776" s="293" t="str">
        <f t="shared" si="38"/>
        <v>Percentage Improvement in Eqpt Efficiency Standards above BAU</v>
      </c>
      <c r="D776" s="299" t="s">
        <v>720</v>
      </c>
      <c r="E776" s="298" t="s">
        <v>786</v>
      </c>
      <c r="F776" t="s">
        <v>721</v>
      </c>
      <c r="G776" s="298" t="s">
        <v>798</v>
      </c>
      <c r="H776" s="20">
        <v>986</v>
      </c>
      <c r="I776" s="295" t="s">
        <v>634</v>
      </c>
      <c r="J776" s="296" t="str">
        <f>IF(ISBLANK(INDEX('Policy Characteristics'!D:D,MATCH($C776,'Policy Characteristics'!$C:$C,0))),"",INDEX('Policy Characteristics'!D:D,MATCH($C776,'Policy Characteristics'!$C:$C,0)))</f>
        <v>Industry Energy Efficiency Standards</v>
      </c>
      <c r="K776" s="293" t="str">
        <f>IF(ISBLANK(INDEX('Policy Characteristics'!E:E,MATCH($C776,'Policy Characteristics'!$C:$C,0))),"",INDEX('Policy Characteristics'!E:E,MATCH($C776,'Policy Characteristics'!$C:$C,0)))</f>
        <v>indst efficiency standards</v>
      </c>
      <c r="L776" s="237">
        <f>IF(ISBLANK(INDEX('Policy Characteristics'!F:F,MATCH($C776,'Policy Characteristics'!$C:$C,0))),"",INDEX('Policy Characteristics'!F:F,MATCH($C776,'Policy Characteristics'!$C:$C,0)))</f>
        <v>0</v>
      </c>
      <c r="M776" s="237">
        <f>IF(ISBLANK(INDEX('Policy Characteristics'!G:G,MATCH($C776,'Policy Characteristics'!$C:$C,0))),"",INDEX('Policy Characteristics'!G:G,MATCH($C776,'Policy Characteristics'!$C:$C,0)))</f>
        <v>0.25</v>
      </c>
      <c r="N776" s="237">
        <f>IF(ISBLANK(INDEX('Policy Characteristics'!H:H,MATCH($C776,'Policy Characteristics'!$C:$C,0))),"",INDEX('Policy Characteristics'!H:H,MATCH($C776,'Policy Characteristics'!$C:$C,0)))</f>
        <v>0.01</v>
      </c>
      <c r="O776" s="293" t="str">
        <f>IF(ISBLANK(INDEX('Policy Characteristics'!I:I,MATCH($C776,'Policy Characteristics'!$C:$C,0))),"",INDEX('Policy Characteristics'!I:I,MATCH($C776,'Policy Characteristics'!$C:$C,0)))</f>
        <v>% reduction in energy use</v>
      </c>
      <c r="P776" s="29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6" s="293" t="str">
        <f>IF(ISBLANK(INDEX('Policy Characteristics'!K:K,MATCH($C776,'Policy Characteristics'!$C:$C,0))),"",INDEX('Policy Characteristics'!K:K,MATCH($C776,'Policy Characteristics'!$C:$C,0)))</f>
        <v>industry-ag-main.html#eff-stds</v>
      </c>
      <c r="R776" s="293" t="str">
        <f>IF(ISBLANK(INDEX('Policy Characteristics'!L:L,MATCH($C776,'Policy Characteristics'!$C:$C,0))),"",INDEX('Policy Characteristics'!L:L,MATCH($C776,'Policy Characteristics'!$C:$C,0)))</f>
        <v>industry-energy-efficiency-standards.html</v>
      </c>
    </row>
    <row r="777" spans="1:18" s="293" customFormat="1" x14ac:dyDescent="0.25">
      <c r="A777" s="293" t="str">
        <f>IF(ISBLANK(INDEX('Policy Characteristics'!A:A,MATCH($C777,'Policy Characteristics'!$C:$C,0))),"",INDEX('Policy Characteristics'!A:A,MATCH($C777,'Policy Characteristics'!$C:$C,0)))</f>
        <v>Industry</v>
      </c>
      <c r="B777" s="294" t="str">
        <f>IF(ISBLANK(INDEX('Policy Characteristics'!B:B,MATCH($C777,'Policy Characteristics'!$C:$C,0))),"",INDEX('Policy Characteristics'!B:B,MATCH($C777,'Policy Characteristics'!$C:$C,0)))</f>
        <v>Industry Energy Efficiency Standards</v>
      </c>
      <c r="C777" s="293" t="str">
        <f t="shared" si="38"/>
        <v>Percentage Improvement in Eqpt Efficiency Standards above BAU</v>
      </c>
      <c r="D777" s="299" t="s">
        <v>720</v>
      </c>
      <c r="E777" s="298" t="s">
        <v>788</v>
      </c>
      <c r="F777" t="s">
        <v>721</v>
      </c>
      <c r="G777" s="298" t="s">
        <v>799</v>
      </c>
      <c r="H777" s="20">
        <v>987</v>
      </c>
      <c r="I777" s="295" t="s">
        <v>634</v>
      </c>
      <c r="J777" s="296" t="str">
        <f>IF(ISBLANK(INDEX('Policy Characteristics'!D:D,MATCH($C777,'Policy Characteristics'!$C:$C,0))),"",INDEX('Policy Characteristics'!D:D,MATCH($C777,'Policy Characteristics'!$C:$C,0)))</f>
        <v>Industry Energy Efficiency Standards</v>
      </c>
      <c r="K777" s="293" t="str">
        <f>IF(ISBLANK(INDEX('Policy Characteristics'!E:E,MATCH($C777,'Policy Characteristics'!$C:$C,0))),"",INDEX('Policy Characteristics'!E:E,MATCH($C777,'Policy Characteristics'!$C:$C,0)))</f>
        <v>indst efficiency standards</v>
      </c>
      <c r="L777" s="237">
        <f>IF(ISBLANK(INDEX('Policy Characteristics'!F:F,MATCH($C777,'Policy Characteristics'!$C:$C,0))),"",INDEX('Policy Characteristics'!F:F,MATCH($C777,'Policy Characteristics'!$C:$C,0)))</f>
        <v>0</v>
      </c>
      <c r="M777" s="237">
        <f>IF(ISBLANK(INDEX('Policy Characteristics'!G:G,MATCH($C777,'Policy Characteristics'!$C:$C,0))),"",INDEX('Policy Characteristics'!G:G,MATCH($C777,'Policy Characteristics'!$C:$C,0)))</f>
        <v>0.25</v>
      </c>
      <c r="N777" s="237">
        <f>IF(ISBLANK(INDEX('Policy Characteristics'!H:H,MATCH($C777,'Policy Characteristics'!$C:$C,0))),"",INDEX('Policy Characteristics'!H:H,MATCH($C777,'Policy Characteristics'!$C:$C,0)))</f>
        <v>0.01</v>
      </c>
      <c r="O777" s="293" t="str">
        <f>IF(ISBLANK(INDEX('Policy Characteristics'!I:I,MATCH($C777,'Policy Characteristics'!$C:$C,0))),"",INDEX('Policy Characteristics'!I:I,MATCH($C777,'Policy Characteristics'!$C:$C,0)))</f>
        <v>% reduction in energy use</v>
      </c>
      <c r="P777" s="29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7" s="293" t="str">
        <f>IF(ISBLANK(INDEX('Policy Characteristics'!K:K,MATCH($C777,'Policy Characteristics'!$C:$C,0))),"",INDEX('Policy Characteristics'!K:K,MATCH($C777,'Policy Characteristics'!$C:$C,0)))</f>
        <v>industry-ag-main.html#eff-stds</v>
      </c>
      <c r="R777" s="293" t="str">
        <f>IF(ISBLANK(INDEX('Policy Characteristics'!L:L,MATCH($C777,'Policy Characteristics'!$C:$C,0))),"",INDEX('Policy Characteristics'!L:L,MATCH($C777,'Policy Characteristics'!$C:$C,0)))</f>
        <v>industry-energy-efficiency-standards.html</v>
      </c>
    </row>
    <row r="778" spans="1:18" s="293" customFormat="1" x14ac:dyDescent="0.25">
      <c r="A778" s="293" t="str">
        <f>IF(ISBLANK(INDEX('Policy Characteristics'!A:A,MATCH($C778,'Policy Characteristics'!$C:$C,0))),"",INDEX('Policy Characteristics'!A:A,MATCH($C778,'Policy Characteristics'!$C:$C,0)))</f>
        <v>Industry</v>
      </c>
      <c r="B778" s="294" t="str">
        <f>IF(ISBLANK(INDEX('Policy Characteristics'!B:B,MATCH($C778,'Policy Characteristics'!$C:$C,0))),"",INDEX('Policy Characteristics'!B:B,MATCH($C778,'Policy Characteristics'!$C:$C,0)))</f>
        <v>Industry Energy Efficiency Standards</v>
      </c>
      <c r="C778" s="293" t="str">
        <f t="shared" si="38"/>
        <v>Percentage Improvement in Eqpt Efficiency Standards above BAU</v>
      </c>
      <c r="D778" s="299" t="s">
        <v>722</v>
      </c>
      <c r="E778" s="298" t="s">
        <v>770</v>
      </c>
      <c r="F778" t="s">
        <v>723</v>
      </c>
      <c r="G778" s="298" t="s">
        <v>790</v>
      </c>
      <c r="H778" s="20">
        <v>988</v>
      </c>
      <c r="I778" s="295" t="s">
        <v>624</v>
      </c>
      <c r="J778" s="296" t="str">
        <f>IF(ISBLANK(INDEX('Policy Characteristics'!D:D,MATCH($C778,'Policy Characteristics'!$C:$C,0))),"",INDEX('Policy Characteristics'!D:D,MATCH($C778,'Policy Characteristics'!$C:$C,0)))</f>
        <v>Industry Energy Efficiency Standards</v>
      </c>
      <c r="K778" s="293" t="str">
        <f>IF(ISBLANK(INDEX('Policy Characteristics'!E:E,MATCH($C778,'Policy Characteristics'!$C:$C,0))),"",INDEX('Policy Characteristics'!E:E,MATCH($C778,'Policy Characteristics'!$C:$C,0)))</f>
        <v>indst efficiency standards</v>
      </c>
      <c r="L778" s="237">
        <f>IF(ISBLANK(INDEX('Policy Characteristics'!F:F,MATCH($C778,'Policy Characteristics'!$C:$C,0))),"",INDEX('Policy Characteristics'!F:F,MATCH($C778,'Policy Characteristics'!$C:$C,0)))</f>
        <v>0</v>
      </c>
      <c r="M778" s="237">
        <f>IF(ISBLANK(INDEX('Policy Characteristics'!G:G,MATCH($C778,'Policy Characteristics'!$C:$C,0))),"",INDEX('Policy Characteristics'!G:G,MATCH($C778,'Policy Characteristics'!$C:$C,0)))</f>
        <v>0.25</v>
      </c>
      <c r="N778" s="237">
        <f>IF(ISBLANK(INDEX('Policy Characteristics'!H:H,MATCH($C778,'Policy Characteristics'!$C:$C,0))),"",INDEX('Policy Characteristics'!H:H,MATCH($C778,'Policy Characteristics'!$C:$C,0)))</f>
        <v>0.01</v>
      </c>
      <c r="O778" s="293" t="str">
        <f>IF(ISBLANK(INDEX('Policy Characteristics'!I:I,MATCH($C778,'Policy Characteristics'!$C:$C,0))),"",INDEX('Policy Characteristics'!I:I,MATCH($C778,'Policy Characteristics'!$C:$C,0)))</f>
        <v>% reduction in energy use</v>
      </c>
      <c r="P778" s="29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8" s="293" t="str">
        <f>IF(ISBLANK(INDEX('Policy Characteristics'!K:K,MATCH($C778,'Policy Characteristics'!$C:$C,0))),"",INDEX('Policy Characteristics'!K:K,MATCH($C778,'Policy Characteristics'!$C:$C,0)))</f>
        <v>industry-ag-main.html#eff-stds</v>
      </c>
      <c r="R778" s="293" t="str">
        <f>IF(ISBLANK(INDEX('Policy Characteristics'!L:L,MATCH($C778,'Policy Characteristics'!$C:$C,0))),"",INDEX('Policy Characteristics'!L:L,MATCH($C778,'Policy Characteristics'!$C:$C,0)))</f>
        <v>industry-energy-efficiency-standards.html</v>
      </c>
    </row>
    <row r="779" spans="1:18" s="293" customFormat="1" x14ac:dyDescent="0.25">
      <c r="A779" s="293" t="str">
        <f>IF(ISBLANK(INDEX('Policy Characteristics'!A:A,MATCH($C779,'Policy Characteristics'!$C:$C,0))),"",INDEX('Policy Characteristics'!A:A,MATCH($C779,'Policy Characteristics'!$C:$C,0)))</f>
        <v>Industry</v>
      </c>
      <c r="B779" s="294" t="str">
        <f>IF(ISBLANK(INDEX('Policy Characteristics'!B:B,MATCH($C779,'Policy Characteristics'!$C:$C,0))),"",INDEX('Policy Characteristics'!B:B,MATCH($C779,'Policy Characteristics'!$C:$C,0)))</f>
        <v>Industry Energy Efficiency Standards</v>
      </c>
      <c r="C779" s="293" t="str">
        <f t="shared" si="38"/>
        <v>Percentage Improvement in Eqpt Efficiency Standards above BAU</v>
      </c>
      <c r="D779" s="299" t="s">
        <v>722</v>
      </c>
      <c r="E779" s="298" t="s">
        <v>772</v>
      </c>
      <c r="F779" t="s">
        <v>723</v>
      </c>
      <c r="G779" s="298" t="s">
        <v>791</v>
      </c>
      <c r="H779" s="20">
        <v>989</v>
      </c>
      <c r="I779" s="295" t="s">
        <v>634</v>
      </c>
      <c r="J779" s="296" t="str">
        <f>IF(ISBLANK(INDEX('Policy Characteristics'!D:D,MATCH($C779,'Policy Characteristics'!$C:$C,0))),"",INDEX('Policy Characteristics'!D:D,MATCH($C779,'Policy Characteristics'!$C:$C,0)))</f>
        <v>Industry Energy Efficiency Standards</v>
      </c>
      <c r="K779" s="293" t="str">
        <f>IF(ISBLANK(INDEX('Policy Characteristics'!E:E,MATCH($C779,'Policy Characteristics'!$C:$C,0))),"",INDEX('Policy Characteristics'!E:E,MATCH($C779,'Policy Characteristics'!$C:$C,0)))</f>
        <v>indst efficiency standards</v>
      </c>
      <c r="L779" s="237">
        <f>IF(ISBLANK(INDEX('Policy Characteristics'!F:F,MATCH($C779,'Policy Characteristics'!$C:$C,0))),"",INDEX('Policy Characteristics'!F:F,MATCH($C779,'Policy Characteristics'!$C:$C,0)))</f>
        <v>0</v>
      </c>
      <c r="M779" s="237">
        <f>IF(ISBLANK(INDEX('Policy Characteristics'!G:G,MATCH($C779,'Policy Characteristics'!$C:$C,0))),"",INDEX('Policy Characteristics'!G:G,MATCH($C779,'Policy Characteristics'!$C:$C,0)))</f>
        <v>0.25</v>
      </c>
      <c r="N779" s="237">
        <f>IF(ISBLANK(INDEX('Policy Characteristics'!H:H,MATCH($C779,'Policy Characteristics'!$C:$C,0))),"",INDEX('Policy Characteristics'!H:H,MATCH($C779,'Policy Characteristics'!$C:$C,0)))</f>
        <v>0.01</v>
      </c>
      <c r="O779" s="293" t="str">
        <f>IF(ISBLANK(INDEX('Policy Characteristics'!I:I,MATCH($C779,'Policy Characteristics'!$C:$C,0))),"",INDEX('Policy Characteristics'!I:I,MATCH($C779,'Policy Characteristics'!$C:$C,0)))</f>
        <v>% reduction in energy use</v>
      </c>
      <c r="P779" s="29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79" s="293" t="str">
        <f>IF(ISBLANK(INDEX('Policy Characteristics'!K:K,MATCH($C779,'Policy Characteristics'!$C:$C,0))),"",INDEX('Policy Characteristics'!K:K,MATCH($C779,'Policy Characteristics'!$C:$C,0)))</f>
        <v>industry-ag-main.html#eff-stds</v>
      </c>
      <c r="R779" s="293" t="str">
        <f>IF(ISBLANK(INDEX('Policy Characteristics'!L:L,MATCH($C779,'Policy Characteristics'!$C:$C,0))),"",INDEX('Policy Characteristics'!L:L,MATCH($C779,'Policy Characteristics'!$C:$C,0)))</f>
        <v>industry-energy-efficiency-standards.html</v>
      </c>
    </row>
    <row r="780" spans="1:18" s="293" customFormat="1" x14ac:dyDescent="0.25">
      <c r="A780" s="293" t="str">
        <f>IF(ISBLANK(INDEX('Policy Characteristics'!A:A,MATCH($C780,'Policy Characteristics'!$C:$C,0))),"",INDEX('Policy Characteristics'!A:A,MATCH($C780,'Policy Characteristics'!$C:$C,0)))</f>
        <v>Industry</v>
      </c>
      <c r="B780" s="294" t="str">
        <f>IF(ISBLANK(INDEX('Policy Characteristics'!B:B,MATCH($C780,'Policy Characteristics'!$C:$C,0))),"",INDEX('Policy Characteristics'!B:B,MATCH($C780,'Policy Characteristics'!$C:$C,0)))</f>
        <v>Industry Energy Efficiency Standards</v>
      </c>
      <c r="C780" s="293" t="str">
        <f t="shared" si="38"/>
        <v>Percentage Improvement in Eqpt Efficiency Standards above BAU</v>
      </c>
      <c r="D780" s="299" t="s">
        <v>722</v>
      </c>
      <c r="E780" s="298" t="s">
        <v>774</v>
      </c>
      <c r="F780" t="s">
        <v>723</v>
      </c>
      <c r="G780" s="298" t="s">
        <v>792</v>
      </c>
      <c r="H780" s="20">
        <v>990</v>
      </c>
      <c r="I780" s="295" t="s">
        <v>624</v>
      </c>
      <c r="J780" s="296" t="str">
        <f>IF(ISBLANK(INDEX('Policy Characteristics'!D:D,MATCH($C780,'Policy Characteristics'!$C:$C,0))),"",INDEX('Policy Characteristics'!D:D,MATCH($C780,'Policy Characteristics'!$C:$C,0)))</f>
        <v>Industry Energy Efficiency Standards</v>
      </c>
      <c r="K780" s="293" t="str">
        <f>IF(ISBLANK(INDEX('Policy Characteristics'!E:E,MATCH($C780,'Policy Characteristics'!$C:$C,0))),"",INDEX('Policy Characteristics'!E:E,MATCH($C780,'Policy Characteristics'!$C:$C,0)))</f>
        <v>indst efficiency standards</v>
      </c>
      <c r="L780" s="237">
        <f>IF(ISBLANK(INDEX('Policy Characteristics'!F:F,MATCH($C780,'Policy Characteristics'!$C:$C,0))),"",INDEX('Policy Characteristics'!F:F,MATCH($C780,'Policy Characteristics'!$C:$C,0)))</f>
        <v>0</v>
      </c>
      <c r="M780" s="237">
        <f>IF(ISBLANK(INDEX('Policy Characteristics'!G:G,MATCH($C780,'Policy Characteristics'!$C:$C,0))),"",INDEX('Policy Characteristics'!G:G,MATCH($C780,'Policy Characteristics'!$C:$C,0)))</f>
        <v>0.25</v>
      </c>
      <c r="N780" s="237">
        <f>IF(ISBLANK(INDEX('Policy Characteristics'!H:H,MATCH($C780,'Policy Characteristics'!$C:$C,0))),"",INDEX('Policy Characteristics'!H:H,MATCH($C780,'Policy Characteristics'!$C:$C,0)))</f>
        <v>0.01</v>
      </c>
      <c r="O780" s="293" t="str">
        <f>IF(ISBLANK(INDEX('Policy Characteristics'!I:I,MATCH($C780,'Policy Characteristics'!$C:$C,0))),"",INDEX('Policy Characteristics'!I:I,MATCH($C780,'Policy Characteristics'!$C:$C,0)))</f>
        <v>% reduction in energy use</v>
      </c>
      <c r="P780" s="29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0" s="293" t="str">
        <f>IF(ISBLANK(INDEX('Policy Characteristics'!K:K,MATCH($C780,'Policy Characteristics'!$C:$C,0))),"",INDEX('Policy Characteristics'!K:K,MATCH($C780,'Policy Characteristics'!$C:$C,0)))</f>
        <v>industry-ag-main.html#eff-stds</v>
      </c>
      <c r="R780" s="293" t="str">
        <f>IF(ISBLANK(INDEX('Policy Characteristics'!L:L,MATCH($C780,'Policy Characteristics'!$C:$C,0))),"",INDEX('Policy Characteristics'!L:L,MATCH($C780,'Policy Characteristics'!$C:$C,0)))</f>
        <v>industry-energy-efficiency-standards.html</v>
      </c>
    </row>
    <row r="781" spans="1:18" s="293" customFormat="1" x14ac:dyDescent="0.25">
      <c r="A781" s="293" t="str">
        <f>IF(ISBLANK(INDEX('Policy Characteristics'!A:A,MATCH($C781,'Policy Characteristics'!$C:$C,0))),"",INDEX('Policy Characteristics'!A:A,MATCH($C781,'Policy Characteristics'!$C:$C,0)))</f>
        <v>Industry</v>
      </c>
      <c r="B781" s="294" t="str">
        <f>IF(ISBLANK(INDEX('Policy Characteristics'!B:B,MATCH($C781,'Policy Characteristics'!$C:$C,0))),"",INDEX('Policy Characteristics'!B:B,MATCH($C781,'Policy Characteristics'!$C:$C,0)))</f>
        <v>Industry Energy Efficiency Standards</v>
      </c>
      <c r="C781" s="293" t="str">
        <f t="shared" si="38"/>
        <v>Percentage Improvement in Eqpt Efficiency Standards above BAU</v>
      </c>
      <c r="D781" s="299" t="s">
        <v>722</v>
      </c>
      <c r="E781" s="298" t="s">
        <v>776</v>
      </c>
      <c r="F781" t="s">
        <v>723</v>
      </c>
      <c r="G781" s="298" t="s">
        <v>793</v>
      </c>
      <c r="H781" s="20">
        <v>991</v>
      </c>
      <c r="I781" s="295" t="s">
        <v>634</v>
      </c>
      <c r="J781" s="296" t="str">
        <f>IF(ISBLANK(INDEX('Policy Characteristics'!D:D,MATCH($C781,'Policy Characteristics'!$C:$C,0))),"",INDEX('Policy Characteristics'!D:D,MATCH($C781,'Policy Characteristics'!$C:$C,0)))</f>
        <v>Industry Energy Efficiency Standards</v>
      </c>
      <c r="K781" s="293" t="str">
        <f>IF(ISBLANK(INDEX('Policy Characteristics'!E:E,MATCH($C781,'Policy Characteristics'!$C:$C,0))),"",INDEX('Policy Characteristics'!E:E,MATCH($C781,'Policy Characteristics'!$C:$C,0)))</f>
        <v>indst efficiency standards</v>
      </c>
      <c r="L781" s="237">
        <f>IF(ISBLANK(INDEX('Policy Characteristics'!F:F,MATCH($C781,'Policy Characteristics'!$C:$C,0))),"",INDEX('Policy Characteristics'!F:F,MATCH($C781,'Policy Characteristics'!$C:$C,0)))</f>
        <v>0</v>
      </c>
      <c r="M781" s="237">
        <f>IF(ISBLANK(INDEX('Policy Characteristics'!G:G,MATCH($C781,'Policy Characteristics'!$C:$C,0))),"",INDEX('Policy Characteristics'!G:G,MATCH($C781,'Policy Characteristics'!$C:$C,0)))</f>
        <v>0.25</v>
      </c>
      <c r="N781" s="237">
        <f>IF(ISBLANK(INDEX('Policy Characteristics'!H:H,MATCH($C781,'Policy Characteristics'!$C:$C,0))),"",INDEX('Policy Characteristics'!H:H,MATCH($C781,'Policy Characteristics'!$C:$C,0)))</f>
        <v>0.01</v>
      </c>
      <c r="O781" s="293" t="str">
        <f>IF(ISBLANK(INDEX('Policy Characteristics'!I:I,MATCH($C781,'Policy Characteristics'!$C:$C,0))),"",INDEX('Policy Characteristics'!I:I,MATCH($C781,'Policy Characteristics'!$C:$C,0)))</f>
        <v>% reduction in energy use</v>
      </c>
      <c r="P781" s="29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1" s="293" t="str">
        <f>IF(ISBLANK(INDEX('Policy Characteristics'!K:K,MATCH($C781,'Policy Characteristics'!$C:$C,0))),"",INDEX('Policy Characteristics'!K:K,MATCH($C781,'Policy Characteristics'!$C:$C,0)))</f>
        <v>industry-ag-main.html#eff-stds</v>
      </c>
      <c r="R781" s="293" t="str">
        <f>IF(ISBLANK(INDEX('Policy Characteristics'!L:L,MATCH($C781,'Policy Characteristics'!$C:$C,0))),"",INDEX('Policy Characteristics'!L:L,MATCH($C781,'Policy Characteristics'!$C:$C,0)))</f>
        <v>industry-energy-efficiency-standards.html</v>
      </c>
    </row>
    <row r="782" spans="1:18" s="293" customFormat="1" x14ac:dyDescent="0.25">
      <c r="A782" s="293" t="str">
        <f>IF(ISBLANK(INDEX('Policy Characteristics'!A:A,MATCH($C782,'Policy Characteristics'!$C:$C,0))),"",INDEX('Policy Characteristics'!A:A,MATCH($C782,'Policy Characteristics'!$C:$C,0)))</f>
        <v>Industry</v>
      </c>
      <c r="B782" s="294" t="str">
        <f>IF(ISBLANK(INDEX('Policy Characteristics'!B:B,MATCH($C782,'Policy Characteristics'!$C:$C,0))),"",INDEX('Policy Characteristics'!B:B,MATCH($C782,'Policy Characteristics'!$C:$C,0)))</f>
        <v>Industry Energy Efficiency Standards</v>
      </c>
      <c r="C782" s="293" t="str">
        <f t="shared" si="38"/>
        <v>Percentage Improvement in Eqpt Efficiency Standards above BAU</v>
      </c>
      <c r="D782" s="299" t="s">
        <v>722</v>
      </c>
      <c r="E782" s="298" t="s">
        <v>778</v>
      </c>
      <c r="F782" t="s">
        <v>723</v>
      </c>
      <c r="G782" s="298" t="s">
        <v>794</v>
      </c>
      <c r="H782" s="20">
        <v>992</v>
      </c>
      <c r="I782" s="295" t="s">
        <v>624</v>
      </c>
      <c r="J782" s="296" t="str">
        <f>IF(ISBLANK(INDEX('Policy Characteristics'!D:D,MATCH($C782,'Policy Characteristics'!$C:$C,0))),"",INDEX('Policy Characteristics'!D:D,MATCH($C782,'Policy Characteristics'!$C:$C,0)))</f>
        <v>Industry Energy Efficiency Standards</v>
      </c>
      <c r="K782" s="293" t="str">
        <f>IF(ISBLANK(INDEX('Policy Characteristics'!E:E,MATCH($C782,'Policy Characteristics'!$C:$C,0))),"",INDEX('Policy Characteristics'!E:E,MATCH($C782,'Policy Characteristics'!$C:$C,0)))</f>
        <v>indst efficiency standards</v>
      </c>
      <c r="L782" s="237">
        <f>IF(ISBLANK(INDEX('Policy Characteristics'!F:F,MATCH($C782,'Policy Characteristics'!$C:$C,0))),"",INDEX('Policy Characteristics'!F:F,MATCH($C782,'Policy Characteristics'!$C:$C,0)))</f>
        <v>0</v>
      </c>
      <c r="M782" s="237">
        <f>IF(ISBLANK(INDEX('Policy Characteristics'!G:G,MATCH($C782,'Policy Characteristics'!$C:$C,0))),"",INDEX('Policy Characteristics'!G:G,MATCH($C782,'Policy Characteristics'!$C:$C,0)))</f>
        <v>0.25</v>
      </c>
      <c r="N782" s="237">
        <f>IF(ISBLANK(INDEX('Policy Characteristics'!H:H,MATCH($C782,'Policy Characteristics'!$C:$C,0))),"",INDEX('Policy Characteristics'!H:H,MATCH($C782,'Policy Characteristics'!$C:$C,0)))</f>
        <v>0.01</v>
      </c>
      <c r="O782" s="293" t="str">
        <f>IF(ISBLANK(INDEX('Policy Characteristics'!I:I,MATCH($C782,'Policy Characteristics'!$C:$C,0))),"",INDEX('Policy Characteristics'!I:I,MATCH($C782,'Policy Characteristics'!$C:$C,0)))</f>
        <v>% reduction in energy use</v>
      </c>
      <c r="P782" s="29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2" s="293" t="str">
        <f>IF(ISBLANK(INDEX('Policy Characteristics'!K:K,MATCH($C782,'Policy Characteristics'!$C:$C,0))),"",INDEX('Policy Characteristics'!K:K,MATCH($C782,'Policy Characteristics'!$C:$C,0)))</f>
        <v>industry-ag-main.html#eff-stds</v>
      </c>
      <c r="R782" s="293" t="str">
        <f>IF(ISBLANK(INDEX('Policy Characteristics'!L:L,MATCH($C782,'Policy Characteristics'!$C:$C,0))),"",INDEX('Policy Characteristics'!L:L,MATCH($C782,'Policy Characteristics'!$C:$C,0)))</f>
        <v>industry-energy-efficiency-standards.html</v>
      </c>
    </row>
    <row r="783" spans="1:18" s="293" customFormat="1" x14ac:dyDescent="0.25">
      <c r="A783" s="293" t="str">
        <f>IF(ISBLANK(INDEX('Policy Characteristics'!A:A,MATCH($C783,'Policy Characteristics'!$C:$C,0))),"",INDEX('Policy Characteristics'!A:A,MATCH($C783,'Policy Characteristics'!$C:$C,0)))</f>
        <v>Industry</v>
      </c>
      <c r="B783" s="294" t="str">
        <f>IF(ISBLANK(INDEX('Policy Characteristics'!B:B,MATCH($C783,'Policy Characteristics'!$C:$C,0))),"",INDEX('Policy Characteristics'!B:B,MATCH($C783,'Policy Characteristics'!$C:$C,0)))</f>
        <v>Industry Energy Efficiency Standards</v>
      </c>
      <c r="C783" s="293" t="str">
        <f t="shared" si="38"/>
        <v>Percentage Improvement in Eqpt Efficiency Standards above BAU</v>
      </c>
      <c r="D783" s="299" t="s">
        <v>722</v>
      </c>
      <c r="E783" s="298" t="s">
        <v>780</v>
      </c>
      <c r="F783" t="s">
        <v>723</v>
      </c>
      <c r="G783" s="298" t="s">
        <v>795</v>
      </c>
      <c r="H783" s="20">
        <v>993</v>
      </c>
      <c r="I783" s="295" t="s">
        <v>634</v>
      </c>
      <c r="J783" s="296" t="str">
        <f>IF(ISBLANK(INDEX('Policy Characteristics'!D:D,MATCH($C783,'Policy Characteristics'!$C:$C,0))),"",INDEX('Policy Characteristics'!D:D,MATCH($C783,'Policy Characteristics'!$C:$C,0)))</f>
        <v>Industry Energy Efficiency Standards</v>
      </c>
      <c r="K783" s="293" t="str">
        <f>IF(ISBLANK(INDEX('Policy Characteristics'!E:E,MATCH($C783,'Policy Characteristics'!$C:$C,0))),"",INDEX('Policy Characteristics'!E:E,MATCH($C783,'Policy Characteristics'!$C:$C,0)))</f>
        <v>indst efficiency standards</v>
      </c>
      <c r="L783" s="237">
        <f>IF(ISBLANK(INDEX('Policy Characteristics'!F:F,MATCH($C783,'Policy Characteristics'!$C:$C,0))),"",INDEX('Policy Characteristics'!F:F,MATCH($C783,'Policy Characteristics'!$C:$C,0)))</f>
        <v>0</v>
      </c>
      <c r="M783" s="237">
        <f>IF(ISBLANK(INDEX('Policy Characteristics'!G:G,MATCH($C783,'Policy Characteristics'!$C:$C,0))),"",INDEX('Policy Characteristics'!G:G,MATCH($C783,'Policy Characteristics'!$C:$C,0)))</f>
        <v>0.25</v>
      </c>
      <c r="N783" s="237">
        <f>IF(ISBLANK(INDEX('Policy Characteristics'!H:H,MATCH($C783,'Policy Characteristics'!$C:$C,0))),"",INDEX('Policy Characteristics'!H:H,MATCH($C783,'Policy Characteristics'!$C:$C,0)))</f>
        <v>0.01</v>
      </c>
      <c r="O783" s="293" t="str">
        <f>IF(ISBLANK(INDEX('Policy Characteristics'!I:I,MATCH($C783,'Policy Characteristics'!$C:$C,0))),"",INDEX('Policy Characteristics'!I:I,MATCH($C783,'Policy Characteristics'!$C:$C,0)))</f>
        <v>% reduction in energy use</v>
      </c>
      <c r="P783" s="29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3" s="293" t="str">
        <f>IF(ISBLANK(INDEX('Policy Characteristics'!K:K,MATCH($C783,'Policy Characteristics'!$C:$C,0))),"",INDEX('Policy Characteristics'!K:K,MATCH($C783,'Policy Characteristics'!$C:$C,0)))</f>
        <v>industry-ag-main.html#eff-stds</v>
      </c>
      <c r="R783" s="293" t="str">
        <f>IF(ISBLANK(INDEX('Policy Characteristics'!L:L,MATCH($C783,'Policy Characteristics'!$C:$C,0))),"",INDEX('Policy Characteristics'!L:L,MATCH($C783,'Policy Characteristics'!$C:$C,0)))</f>
        <v>industry-energy-efficiency-standards.html</v>
      </c>
    </row>
    <row r="784" spans="1:18" s="293" customFormat="1" x14ac:dyDescent="0.25">
      <c r="A784" s="293" t="str">
        <f>IF(ISBLANK(INDEX('Policy Characteristics'!A:A,MATCH($C784,'Policy Characteristics'!$C:$C,0))),"",INDEX('Policy Characteristics'!A:A,MATCH($C784,'Policy Characteristics'!$C:$C,0)))</f>
        <v>Industry</v>
      </c>
      <c r="B784" s="294" t="str">
        <f>IF(ISBLANK(INDEX('Policy Characteristics'!B:B,MATCH($C784,'Policy Characteristics'!$C:$C,0))),"",INDEX('Policy Characteristics'!B:B,MATCH($C784,'Policy Characteristics'!$C:$C,0)))</f>
        <v>Industry Energy Efficiency Standards</v>
      </c>
      <c r="C784" s="293" t="str">
        <f t="shared" si="38"/>
        <v>Percentage Improvement in Eqpt Efficiency Standards above BAU</v>
      </c>
      <c r="D784" s="299" t="s">
        <v>722</v>
      </c>
      <c r="E784" s="298" t="s">
        <v>782</v>
      </c>
      <c r="F784" t="s">
        <v>723</v>
      </c>
      <c r="G784" s="298" t="s">
        <v>796</v>
      </c>
      <c r="H784" s="20">
        <v>994</v>
      </c>
      <c r="I784" s="295" t="s">
        <v>634</v>
      </c>
      <c r="J784" s="296" t="str">
        <f>IF(ISBLANK(INDEX('Policy Characteristics'!D:D,MATCH($C784,'Policy Characteristics'!$C:$C,0))),"",INDEX('Policy Characteristics'!D:D,MATCH($C784,'Policy Characteristics'!$C:$C,0)))</f>
        <v>Industry Energy Efficiency Standards</v>
      </c>
      <c r="K784" s="293" t="str">
        <f>IF(ISBLANK(INDEX('Policy Characteristics'!E:E,MATCH($C784,'Policy Characteristics'!$C:$C,0))),"",INDEX('Policy Characteristics'!E:E,MATCH($C784,'Policy Characteristics'!$C:$C,0)))</f>
        <v>indst efficiency standards</v>
      </c>
      <c r="L784" s="237">
        <f>IF(ISBLANK(INDEX('Policy Characteristics'!F:F,MATCH($C784,'Policy Characteristics'!$C:$C,0))),"",INDEX('Policy Characteristics'!F:F,MATCH($C784,'Policy Characteristics'!$C:$C,0)))</f>
        <v>0</v>
      </c>
      <c r="M784" s="237">
        <f>IF(ISBLANK(INDEX('Policy Characteristics'!G:G,MATCH($C784,'Policy Characteristics'!$C:$C,0))),"",INDEX('Policy Characteristics'!G:G,MATCH($C784,'Policy Characteristics'!$C:$C,0)))</f>
        <v>0.25</v>
      </c>
      <c r="N784" s="237">
        <f>IF(ISBLANK(INDEX('Policy Characteristics'!H:H,MATCH($C784,'Policy Characteristics'!$C:$C,0))),"",INDEX('Policy Characteristics'!H:H,MATCH($C784,'Policy Characteristics'!$C:$C,0)))</f>
        <v>0.01</v>
      </c>
      <c r="O784" s="293" t="str">
        <f>IF(ISBLANK(INDEX('Policy Characteristics'!I:I,MATCH($C784,'Policy Characteristics'!$C:$C,0))),"",INDEX('Policy Characteristics'!I:I,MATCH($C784,'Policy Characteristics'!$C:$C,0)))</f>
        <v>% reduction in energy use</v>
      </c>
      <c r="P784" s="29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4" s="293" t="str">
        <f>IF(ISBLANK(INDEX('Policy Characteristics'!K:K,MATCH($C784,'Policy Characteristics'!$C:$C,0))),"",INDEX('Policy Characteristics'!K:K,MATCH($C784,'Policy Characteristics'!$C:$C,0)))</f>
        <v>industry-ag-main.html#eff-stds</v>
      </c>
      <c r="R784" s="293" t="str">
        <f>IF(ISBLANK(INDEX('Policy Characteristics'!L:L,MATCH($C784,'Policy Characteristics'!$C:$C,0))),"",INDEX('Policy Characteristics'!L:L,MATCH($C784,'Policy Characteristics'!$C:$C,0)))</f>
        <v>industry-energy-efficiency-standards.html</v>
      </c>
    </row>
    <row r="785" spans="1:18" s="293" customFormat="1" x14ac:dyDescent="0.25">
      <c r="A785" s="293" t="str">
        <f>IF(ISBLANK(INDEX('Policy Characteristics'!A:A,MATCH($C785,'Policy Characteristics'!$C:$C,0))),"",INDEX('Policy Characteristics'!A:A,MATCH($C785,'Policy Characteristics'!$C:$C,0)))</f>
        <v>Industry</v>
      </c>
      <c r="B785" s="294" t="str">
        <f>IF(ISBLANK(INDEX('Policy Characteristics'!B:B,MATCH($C785,'Policy Characteristics'!$C:$C,0))),"",INDEX('Policy Characteristics'!B:B,MATCH($C785,'Policy Characteristics'!$C:$C,0)))</f>
        <v>Industry Energy Efficiency Standards</v>
      </c>
      <c r="C785" s="293" t="str">
        <f t="shared" si="38"/>
        <v>Percentage Improvement in Eqpt Efficiency Standards above BAU</v>
      </c>
      <c r="D785" s="299" t="s">
        <v>722</v>
      </c>
      <c r="E785" s="298" t="s">
        <v>784</v>
      </c>
      <c r="F785" t="s">
        <v>723</v>
      </c>
      <c r="G785" s="298" t="s">
        <v>797</v>
      </c>
      <c r="H785" s="20">
        <v>995</v>
      </c>
      <c r="I785" s="295" t="s">
        <v>624</v>
      </c>
      <c r="J785" s="296" t="str">
        <f>IF(ISBLANK(INDEX('Policy Characteristics'!D:D,MATCH($C785,'Policy Characteristics'!$C:$C,0))),"",INDEX('Policy Characteristics'!D:D,MATCH($C785,'Policy Characteristics'!$C:$C,0)))</f>
        <v>Industry Energy Efficiency Standards</v>
      </c>
      <c r="K785" s="293" t="str">
        <f>IF(ISBLANK(INDEX('Policy Characteristics'!E:E,MATCH($C785,'Policy Characteristics'!$C:$C,0))),"",INDEX('Policy Characteristics'!E:E,MATCH($C785,'Policy Characteristics'!$C:$C,0)))</f>
        <v>indst efficiency standards</v>
      </c>
      <c r="L785" s="237">
        <f>IF(ISBLANK(INDEX('Policy Characteristics'!F:F,MATCH($C785,'Policy Characteristics'!$C:$C,0))),"",INDEX('Policy Characteristics'!F:F,MATCH($C785,'Policy Characteristics'!$C:$C,0)))</f>
        <v>0</v>
      </c>
      <c r="M785" s="237">
        <f>IF(ISBLANK(INDEX('Policy Characteristics'!G:G,MATCH($C785,'Policy Characteristics'!$C:$C,0))),"",INDEX('Policy Characteristics'!G:G,MATCH($C785,'Policy Characteristics'!$C:$C,0)))</f>
        <v>0.25</v>
      </c>
      <c r="N785" s="237">
        <f>IF(ISBLANK(INDEX('Policy Characteristics'!H:H,MATCH($C785,'Policy Characteristics'!$C:$C,0))),"",INDEX('Policy Characteristics'!H:H,MATCH($C785,'Policy Characteristics'!$C:$C,0)))</f>
        <v>0.01</v>
      </c>
      <c r="O785" s="293" t="str">
        <f>IF(ISBLANK(INDEX('Policy Characteristics'!I:I,MATCH($C785,'Policy Characteristics'!$C:$C,0))),"",INDEX('Policy Characteristics'!I:I,MATCH($C785,'Policy Characteristics'!$C:$C,0)))</f>
        <v>% reduction in energy use</v>
      </c>
      <c r="P785" s="29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5" s="293" t="str">
        <f>IF(ISBLANK(INDEX('Policy Characteristics'!K:K,MATCH($C785,'Policy Characteristics'!$C:$C,0))),"",INDEX('Policy Characteristics'!K:K,MATCH($C785,'Policy Characteristics'!$C:$C,0)))</f>
        <v>industry-ag-main.html#eff-stds</v>
      </c>
      <c r="R785" s="293" t="str">
        <f>IF(ISBLANK(INDEX('Policy Characteristics'!L:L,MATCH($C785,'Policy Characteristics'!$C:$C,0))),"",INDEX('Policy Characteristics'!L:L,MATCH($C785,'Policy Characteristics'!$C:$C,0)))</f>
        <v>industry-energy-efficiency-standards.html</v>
      </c>
    </row>
    <row r="786" spans="1:18" s="293" customFormat="1" x14ac:dyDescent="0.25">
      <c r="A786" s="293" t="str">
        <f>IF(ISBLANK(INDEX('Policy Characteristics'!A:A,MATCH($C786,'Policy Characteristics'!$C:$C,0))),"",INDEX('Policy Characteristics'!A:A,MATCH($C786,'Policy Characteristics'!$C:$C,0)))</f>
        <v>Industry</v>
      </c>
      <c r="B786" s="294" t="str">
        <f>IF(ISBLANK(INDEX('Policy Characteristics'!B:B,MATCH($C786,'Policy Characteristics'!$C:$C,0))),"",INDEX('Policy Characteristics'!B:B,MATCH($C786,'Policy Characteristics'!$C:$C,0)))</f>
        <v>Industry Energy Efficiency Standards</v>
      </c>
      <c r="C786" s="293" t="str">
        <f t="shared" si="38"/>
        <v>Percentage Improvement in Eqpt Efficiency Standards above BAU</v>
      </c>
      <c r="D786" s="299" t="s">
        <v>722</v>
      </c>
      <c r="E786" s="298" t="s">
        <v>786</v>
      </c>
      <c r="F786" t="s">
        <v>723</v>
      </c>
      <c r="G786" s="298" t="s">
        <v>798</v>
      </c>
      <c r="H786" s="20">
        <v>996</v>
      </c>
      <c r="I786" s="295" t="s">
        <v>634</v>
      </c>
      <c r="J786" s="296" t="str">
        <f>IF(ISBLANK(INDEX('Policy Characteristics'!D:D,MATCH($C786,'Policy Characteristics'!$C:$C,0))),"",INDEX('Policy Characteristics'!D:D,MATCH($C786,'Policy Characteristics'!$C:$C,0)))</f>
        <v>Industry Energy Efficiency Standards</v>
      </c>
      <c r="K786" s="293" t="str">
        <f>IF(ISBLANK(INDEX('Policy Characteristics'!E:E,MATCH($C786,'Policy Characteristics'!$C:$C,0))),"",INDEX('Policy Characteristics'!E:E,MATCH($C786,'Policy Characteristics'!$C:$C,0)))</f>
        <v>indst efficiency standards</v>
      </c>
      <c r="L786" s="237">
        <f>IF(ISBLANK(INDEX('Policy Characteristics'!F:F,MATCH($C786,'Policy Characteristics'!$C:$C,0))),"",INDEX('Policy Characteristics'!F:F,MATCH($C786,'Policy Characteristics'!$C:$C,0)))</f>
        <v>0</v>
      </c>
      <c r="M786" s="237">
        <f>IF(ISBLANK(INDEX('Policy Characteristics'!G:G,MATCH($C786,'Policy Characteristics'!$C:$C,0))),"",INDEX('Policy Characteristics'!G:G,MATCH($C786,'Policy Characteristics'!$C:$C,0)))</f>
        <v>0.25</v>
      </c>
      <c r="N786" s="237">
        <f>IF(ISBLANK(INDEX('Policy Characteristics'!H:H,MATCH($C786,'Policy Characteristics'!$C:$C,0))),"",INDEX('Policy Characteristics'!H:H,MATCH($C786,'Policy Characteristics'!$C:$C,0)))</f>
        <v>0.01</v>
      </c>
      <c r="O786" s="293" t="str">
        <f>IF(ISBLANK(INDEX('Policy Characteristics'!I:I,MATCH($C786,'Policy Characteristics'!$C:$C,0))),"",INDEX('Policy Characteristics'!I:I,MATCH($C786,'Policy Characteristics'!$C:$C,0)))</f>
        <v>% reduction in energy use</v>
      </c>
      <c r="P786" s="29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6" s="293" t="str">
        <f>IF(ISBLANK(INDEX('Policy Characteristics'!K:K,MATCH($C786,'Policy Characteristics'!$C:$C,0))),"",INDEX('Policy Characteristics'!K:K,MATCH($C786,'Policy Characteristics'!$C:$C,0)))</f>
        <v>industry-ag-main.html#eff-stds</v>
      </c>
      <c r="R786" s="293" t="str">
        <f>IF(ISBLANK(INDEX('Policy Characteristics'!L:L,MATCH($C786,'Policy Characteristics'!$C:$C,0))),"",INDEX('Policy Characteristics'!L:L,MATCH($C786,'Policy Characteristics'!$C:$C,0)))</f>
        <v>industry-energy-efficiency-standards.html</v>
      </c>
    </row>
    <row r="787" spans="1:18" s="293" customFormat="1" x14ac:dyDescent="0.25">
      <c r="A787" s="293" t="str">
        <f>IF(ISBLANK(INDEX('Policy Characteristics'!A:A,MATCH($C787,'Policy Characteristics'!$C:$C,0))),"",INDEX('Policy Characteristics'!A:A,MATCH($C787,'Policy Characteristics'!$C:$C,0)))</f>
        <v>Industry</v>
      </c>
      <c r="B787" s="294" t="str">
        <f>IF(ISBLANK(INDEX('Policy Characteristics'!B:B,MATCH($C787,'Policy Characteristics'!$C:$C,0))),"",INDEX('Policy Characteristics'!B:B,MATCH($C787,'Policy Characteristics'!$C:$C,0)))</f>
        <v>Industry Energy Efficiency Standards</v>
      </c>
      <c r="C787" s="293" t="str">
        <f t="shared" si="38"/>
        <v>Percentage Improvement in Eqpt Efficiency Standards above BAU</v>
      </c>
      <c r="D787" s="299" t="s">
        <v>722</v>
      </c>
      <c r="E787" s="298" t="s">
        <v>788</v>
      </c>
      <c r="F787" t="s">
        <v>723</v>
      </c>
      <c r="G787" s="298" t="s">
        <v>799</v>
      </c>
      <c r="H787" s="20">
        <v>997</v>
      </c>
      <c r="I787" s="295" t="s">
        <v>634</v>
      </c>
      <c r="J787" s="296" t="str">
        <f>IF(ISBLANK(INDEX('Policy Characteristics'!D:D,MATCH($C787,'Policy Characteristics'!$C:$C,0))),"",INDEX('Policy Characteristics'!D:D,MATCH($C787,'Policy Characteristics'!$C:$C,0)))</f>
        <v>Industry Energy Efficiency Standards</v>
      </c>
      <c r="K787" s="293" t="str">
        <f>IF(ISBLANK(INDEX('Policy Characteristics'!E:E,MATCH($C787,'Policy Characteristics'!$C:$C,0))),"",INDEX('Policy Characteristics'!E:E,MATCH($C787,'Policy Characteristics'!$C:$C,0)))</f>
        <v>indst efficiency standards</v>
      </c>
      <c r="L787" s="237">
        <f>IF(ISBLANK(INDEX('Policy Characteristics'!F:F,MATCH($C787,'Policy Characteristics'!$C:$C,0))),"",INDEX('Policy Characteristics'!F:F,MATCH($C787,'Policy Characteristics'!$C:$C,0)))</f>
        <v>0</v>
      </c>
      <c r="M787" s="237">
        <f>IF(ISBLANK(INDEX('Policy Characteristics'!G:G,MATCH($C787,'Policy Characteristics'!$C:$C,0))),"",INDEX('Policy Characteristics'!G:G,MATCH($C787,'Policy Characteristics'!$C:$C,0)))</f>
        <v>0.25</v>
      </c>
      <c r="N787" s="237">
        <f>IF(ISBLANK(INDEX('Policy Characteristics'!H:H,MATCH($C787,'Policy Characteristics'!$C:$C,0))),"",INDEX('Policy Characteristics'!H:H,MATCH($C787,'Policy Characteristics'!$C:$C,0)))</f>
        <v>0.01</v>
      </c>
      <c r="O787" s="293" t="str">
        <f>IF(ISBLANK(INDEX('Policy Characteristics'!I:I,MATCH($C787,'Policy Characteristics'!$C:$C,0))),"",INDEX('Policy Characteristics'!I:I,MATCH($C787,'Policy Characteristics'!$C:$C,0)))</f>
        <v>% reduction in energy use</v>
      </c>
      <c r="P787" s="29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7" s="293" t="str">
        <f>IF(ISBLANK(INDEX('Policy Characteristics'!K:K,MATCH($C787,'Policy Characteristics'!$C:$C,0))),"",INDEX('Policy Characteristics'!K:K,MATCH($C787,'Policy Characteristics'!$C:$C,0)))</f>
        <v>industry-ag-main.html#eff-stds</v>
      </c>
      <c r="R787" s="293" t="str">
        <f>IF(ISBLANK(INDEX('Policy Characteristics'!L:L,MATCH($C787,'Policy Characteristics'!$C:$C,0))),"",INDEX('Policy Characteristics'!L:L,MATCH($C787,'Policy Characteristics'!$C:$C,0)))</f>
        <v>industry-energy-efficiency-standards.html</v>
      </c>
    </row>
    <row r="788" spans="1:18" s="293" customFormat="1" x14ac:dyDescent="0.25">
      <c r="A788" s="293" t="str">
        <f>IF(ISBLANK(INDEX('Policy Characteristics'!A:A,MATCH($C788,'Policy Characteristics'!$C:$C,0))),"",INDEX('Policy Characteristics'!A:A,MATCH($C788,'Policy Characteristics'!$C:$C,0)))</f>
        <v>Industry</v>
      </c>
      <c r="B788" s="294" t="str">
        <f>IF(ISBLANK(INDEX('Policy Characteristics'!B:B,MATCH($C788,'Policy Characteristics'!$C:$C,0))),"",INDEX('Policy Characteristics'!B:B,MATCH($C788,'Policy Characteristics'!$C:$C,0)))</f>
        <v>Industry Energy Efficiency Standards</v>
      </c>
      <c r="C788" s="293" t="str">
        <f t="shared" si="38"/>
        <v>Percentage Improvement in Eqpt Efficiency Standards above BAU</v>
      </c>
      <c r="D788" s="299" t="s">
        <v>724</v>
      </c>
      <c r="E788" s="298" t="s">
        <v>770</v>
      </c>
      <c r="F788" t="s">
        <v>725</v>
      </c>
      <c r="G788" s="298" t="s">
        <v>790</v>
      </c>
      <c r="H788" s="20">
        <v>998</v>
      </c>
      <c r="I788" s="295" t="s">
        <v>624</v>
      </c>
      <c r="J788" s="296" t="str">
        <f>IF(ISBLANK(INDEX('Policy Characteristics'!D:D,MATCH($C788,'Policy Characteristics'!$C:$C,0))),"",INDEX('Policy Characteristics'!D:D,MATCH($C788,'Policy Characteristics'!$C:$C,0)))</f>
        <v>Industry Energy Efficiency Standards</v>
      </c>
      <c r="K788" s="293" t="str">
        <f>IF(ISBLANK(INDEX('Policy Characteristics'!E:E,MATCH($C788,'Policy Characteristics'!$C:$C,0))),"",INDEX('Policy Characteristics'!E:E,MATCH($C788,'Policy Characteristics'!$C:$C,0)))</f>
        <v>indst efficiency standards</v>
      </c>
      <c r="L788" s="237">
        <f>IF(ISBLANK(INDEX('Policy Characteristics'!F:F,MATCH($C788,'Policy Characteristics'!$C:$C,0))),"",INDEX('Policy Characteristics'!F:F,MATCH($C788,'Policy Characteristics'!$C:$C,0)))</f>
        <v>0</v>
      </c>
      <c r="M788" s="237">
        <f>IF(ISBLANK(INDEX('Policy Characteristics'!G:G,MATCH($C788,'Policy Characteristics'!$C:$C,0))),"",INDEX('Policy Characteristics'!G:G,MATCH($C788,'Policy Characteristics'!$C:$C,0)))</f>
        <v>0.25</v>
      </c>
      <c r="N788" s="237">
        <f>IF(ISBLANK(INDEX('Policy Characteristics'!H:H,MATCH($C788,'Policy Characteristics'!$C:$C,0))),"",INDEX('Policy Characteristics'!H:H,MATCH($C788,'Policy Characteristics'!$C:$C,0)))</f>
        <v>0.01</v>
      </c>
      <c r="O788" s="293" t="str">
        <f>IF(ISBLANK(INDEX('Policy Characteristics'!I:I,MATCH($C788,'Policy Characteristics'!$C:$C,0))),"",INDEX('Policy Characteristics'!I:I,MATCH($C788,'Policy Characteristics'!$C:$C,0)))</f>
        <v>% reduction in energy use</v>
      </c>
      <c r="P788" s="29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8" s="293" t="str">
        <f>IF(ISBLANK(INDEX('Policy Characteristics'!K:K,MATCH($C788,'Policy Characteristics'!$C:$C,0))),"",INDEX('Policy Characteristics'!K:K,MATCH($C788,'Policy Characteristics'!$C:$C,0)))</f>
        <v>industry-ag-main.html#eff-stds</v>
      </c>
      <c r="R788" s="293" t="str">
        <f>IF(ISBLANK(INDEX('Policy Characteristics'!L:L,MATCH($C788,'Policy Characteristics'!$C:$C,0))),"",INDEX('Policy Characteristics'!L:L,MATCH($C788,'Policy Characteristics'!$C:$C,0)))</f>
        <v>industry-energy-efficiency-standards.html</v>
      </c>
    </row>
    <row r="789" spans="1:18" s="293" customFormat="1" x14ac:dyDescent="0.25">
      <c r="A789" s="293" t="str">
        <f>IF(ISBLANK(INDEX('Policy Characteristics'!A:A,MATCH($C789,'Policy Characteristics'!$C:$C,0))),"",INDEX('Policy Characteristics'!A:A,MATCH($C789,'Policy Characteristics'!$C:$C,0)))</f>
        <v>Industry</v>
      </c>
      <c r="B789" s="294" t="str">
        <f>IF(ISBLANK(INDEX('Policy Characteristics'!B:B,MATCH($C789,'Policy Characteristics'!$C:$C,0))),"",INDEX('Policy Characteristics'!B:B,MATCH($C789,'Policy Characteristics'!$C:$C,0)))</f>
        <v>Industry Energy Efficiency Standards</v>
      </c>
      <c r="C789" s="293" t="str">
        <f t="shared" si="38"/>
        <v>Percentage Improvement in Eqpt Efficiency Standards above BAU</v>
      </c>
      <c r="D789" s="299" t="s">
        <v>724</v>
      </c>
      <c r="E789" s="298" t="s">
        <v>772</v>
      </c>
      <c r="F789" t="s">
        <v>725</v>
      </c>
      <c r="G789" s="298" t="s">
        <v>791</v>
      </c>
      <c r="H789" s="20">
        <v>999</v>
      </c>
      <c r="I789" s="295" t="s">
        <v>624</v>
      </c>
      <c r="J789" s="296" t="str">
        <f>IF(ISBLANK(INDEX('Policy Characteristics'!D:D,MATCH($C789,'Policy Characteristics'!$C:$C,0))),"",INDEX('Policy Characteristics'!D:D,MATCH($C789,'Policy Characteristics'!$C:$C,0)))</f>
        <v>Industry Energy Efficiency Standards</v>
      </c>
      <c r="K789" s="293" t="str">
        <f>IF(ISBLANK(INDEX('Policy Characteristics'!E:E,MATCH($C789,'Policy Characteristics'!$C:$C,0))),"",INDEX('Policy Characteristics'!E:E,MATCH($C789,'Policy Characteristics'!$C:$C,0)))</f>
        <v>indst efficiency standards</v>
      </c>
      <c r="L789" s="237">
        <f>IF(ISBLANK(INDEX('Policy Characteristics'!F:F,MATCH($C789,'Policy Characteristics'!$C:$C,0))),"",INDEX('Policy Characteristics'!F:F,MATCH($C789,'Policy Characteristics'!$C:$C,0)))</f>
        <v>0</v>
      </c>
      <c r="M789" s="237">
        <f>IF(ISBLANK(INDEX('Policy Characteristics'!G:G,MATCH($C789,'Policy Characteristics'!$C:$C,0))),"",INDEX('Policy Characteristics'!G:G,MATCH($C789,'Policy Characteristics'!$C:$C,0)))</f>
        <v>0.25</v>
      </c>
      <c r="N789" s="237">
        <f>IF(ISBLANK(INDEX('Policy Characteristics'!H:H,MATCH($C789,'Policy Characteristics'!$C:$C,0))),"",INDEX('Policy Characteristics'!H:H,MATCH($C789,'Policy Characteristics'!$C:$C,0)))</f>
        <v>0.01</v>
      </c>
      <c r="O789" s="293" t="str">
        <f>IF(ISBLANK(INDEX('Policy Characteristics'!I:I,MATCH($C789,'Policy Characteristics'!$C:$C,0))),"",INDEX('Policy Characteristics'!I:I,MATCH($C789,'Policy Characteristics'!$C:$C,0)))</f>
        <v>% reduction in energy use</v>
      </c>
      <c r="P789" s="29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89" s="293" t="str">
        <f>IF(ISBLANK(INDEX('Policy Characteristics'!K:K,MATCH($C789,'Policy Characteristics'!$C:$C,0))),"",INDEX('Policy Characteristics'!K:K,MATCH($C789,'Policy Characteristics'!$C:$C,0)))</f>
        <v>industry-ag-main.html#eff-stds</v>
      </c>
      <c r="R789" s="293" t="str">
        <f>IF(ISBLANK(INDEX('Policy Characteristics'!L:L,MATCH($C789,'Policy Characteristics'!$C:$C,0))),"",INDEX('Policy Characteristics'!L:L,MATCH($C789,'Policy Characteristics'!$C:$C,0)))</f>
        <v>industry-energy-efficiency-standards.html</v>
      </c>
    </row>
    <row r="790" spans="1:18" s="293" customFormat="1" x14ac:dyDescent="0.25">
      <c r="A790" s="293" t="str">
        <f>IF(ISBLANK(INDEX('Policy Characteristics'!A:A,MATCH($C790,'Policy Characteristics'!$C:$C,0))),"",INDEX('Policy Characteristics'!A:A,MATCH($C790,'Policy Characteristics'!$C:$C,0)))</f>
        <v>Industry</v>
      </c>
      <c r="B790" s="294" t="str">
        <f>IF(ISBLANK(INDEX('Policy Characteristics'!B:B,MATCH($C790,'Policy Characteristics'!$C:$C,0))),"",INDEX('Policy Characteristics'!B:B,MATCH($C790,'Policy Characteristics'!$C:$C,0)))</f>
        <v>Industry Energy Efficiency Standards</v>
      </c>
      <c r="C790" s="293" t="str">
        <f t="shared" si="38"/>
        <v>Percentage Improvement in Eqpt Efficiency Standards above BAU</v>
      </c>
      <c r="D790" s="299" t="s">
        <v>724</v>
      </c>
      <c r="E790" s="298" t="s">
        <v>774</v>
      </c>
      <c r="F790" t="s">
        <v>725</v>
      </c>
      <c r="G790" s="298" t="s">
        <v>792</v>
      </c>
      <c r="H790" s="20">
        <v>1000</v>
      </c>
      <c r="I790" s="295" t="s">
        <v>624</v>
      </c>
      <c r="J790" s="296" t="str">
        <f>IF(ISBLANK(INDEX('Policy Characteristics'!D:D,MATCH($C790,'Policy Characteristics'!$C:$C,0))),"",INDEX('Policy Characteristics'!D:D,MATCH($C790,'Policy Characteristics'!$C:$C,0)))</f>
        <v>Industry Energy Efficiency Standards</v>
      </c>
      <c r="K790" s="293" t="str">
        <f>IF(ISBLANK(INDEX('Policy Characteristics'!E:E,MATCH($C790,'Policy Characteristics'!$C:$C,0))),"",INDEX('Policy Characteristics'!E:E,MATCH($C790,'Policy Characteristics'!$C:$C,0)))</f>
        <v>indst efficiency standards</v>
      </c>
      <c r="L790" s="237">
        <f>IF(ISBLANK(INDEX('Policy Characteristics'!F:F,MATCH($C790,'Policy Characteristics'!$C:$C,0))),"",INDEX('Policy Characteristics'!F:F,MATCH($C790,'Policy Characteristics'!$C:$C,0)))</f>
        <v>0</v>
      </c>
      <c r="M790" s="237">
        <f>IF(ISBLANK(INDEX('Policy Characteristics'!G:G,MATCH($C790,'Policy Characteristics'!$C:$C,0))),"",INDEX('Policy Characteristics'!G:G,MATCH($C790,'Policy Characteristics'!$C:$C,0)))</f>
        <v>0.25</v>
      </c>
      <c r="N790" s="237">
        <f>IF(ISBLANK(INDEX('Policy Characteristics'!H:H,MATCH($C790,'Policy Characteristics'!$C:$C,0))),"",INDEX('Policy Characteristics'!H:H,MATCH($C790,'Policy Characteristics'!$C:$C,0)))</f>
        <v>0.01</v>
      </c>
      <c r="O790" s="293" t="str">
        <f>IF(ISBLANK(INDEX('Policy Characteristics'!I:I,MATCH($C790,'Policy Characteristics'!$C:$C,0))),"",INDEX('Policy Characteristics'!I:I,MATCH($C790,'Policy Characteristics'!$C:$C,0)))</f>
        <v>% reduction in energy use</v>
      </c>
      <c r="P790" s="29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0" s="293" t="str">
        <f>IF(ISBLANK(INDEX('Policy Characteristics'!K:K,MATCH($C790,'Policy Characteristics'!$C:$C,0))),"",INDEX('Policy Characteristics'!K:K,MATCH($C790,'Policy Characteristics'!$C:$C,0)))</f>
        <v>industry-ag-main.html#eff-stds</v>
      </c>
      <c r="R790" s="293" t="str">
        <f>IF(ISBLANK(INDEX('Policy Characteristics'!L:L,MATCH($C790,'Policy Characteristics'!$C:$C,0))),"",INDEX('Policy Characteristics'!L:L,MATCH($C790,'Policy Characteristics'!$C:$C,0)))</f>
        <v>industry-energy-efficiency-standards.html</v>
      </c>
    </row>
    <row r="791" spans="1:18" s="293" customFormat="1" x14ac:dyDescent="0.25">
      <c r="A791" s="293" t="str">
        <f>IF(ISBLANK(INDEX('Policy Characteristics'!A:A,MATCH($C791,'Policy Characteristics'!$C:$C,0))),"",INDEX('Policy Characteristics'!A:A,MATCH($C791,'Policy Characteristics'!$C:$C,0)))</f>
        <v>Industry</v>
      </c>
      <c r="B791" s="294" t="str">
        <f>IF(ISBLANK(INDEX('Policy Characteristics'!B:B,MATCH($C791,'Policy Characteristics'!$C:$C,0))),"",INDEX('Policy Characteristics'!B:B,MATCH($C791,'Policy Characteristics'!$C:$C,0)))</f>
        <v>Industry Energy Efficiency Standards</v>
      </c>
      <c r="C791" s="293" t="str">
        <f t="shared" si="38"/>
        <v>Percentage Improvement in Eqpt Efficiency Standards above BAU</v>
      </c>
      <c r="D791" s="299" t="s">
        <v>724</v>
      </c>
      <c r="E791" s="298" t="s">
        <v>776</v>
      </c>
      <c r="F791" t="s">
        <v>725</v>
      </c>
      <c r="G791" s="298" t="s">
        <v>793</v>
      </c>
      <c r="H791" s="20">
        <v>1001</v>
      </c>
      <c r="I791" s="295" t="s">
        <v>634</v>
      </c>
      <c r="J791" s="296" t="str">
        <f>IF(ISBLANK(INDEX('Policy Characteristics'!D:D,MATCH($C791,'Policy Characteristics'!$C:$C,0))),"",INDEX('Policy Characteristics'!D:D,MATCH($C791,'Policy Characteristics'!$C:$C,0)))</f>
        <v>Industry Energy Efficiency Standards</v>
      </c>
      <c r="K791" s="293" t="str">
        <f>IF(ISBLANK(INDEX('Policy Characteristics'!E:E,MATCH($C791,'Policy Characteristics'!$C:$C,0))),"",INDEX('Policy Characteristics'!E:E,MATCH($C791,'Policy Characteristics'!$C:$C,0)))</f>
        <v>indst efficiency standards</v>
      </c>
      <c r="L791" s="237">
        <f>IF(ISBLANK(INDEX('Policy Characteristics'!F:F,MATCH($C791,'Policy Characteristics'!$C:$C,0))),"",INDEX('Policy Characteristics'!F:F,MATCH($C791,'Policy Characteristics'!$C:$C,0)))</f>
        <v>0</v>
      </c>
      <c r="M791" s="237">
        <f>IF(ISBLANK(INDEX('Policy Characteristics'!G:G,MATCH($C791,'Policy Characteristics'!$C:$C,0))),"",INDEX('Policy Characteristics'!G:G,MATCH($C791,'Policy Characteristics'!$C:$C,0)))</f>
        <v>0.25</v>
      </c>
      <c r="N791" s="237">
        <f>IF(ISBLANK(INDEX('Policy Characteristics'!H:H,MATCH($C791,'Policy Characteristics'!$C:$C,0))),"",INDEX('Policy Characteristics'!H:H,MATCH($C791,'Policy Characteristics'!$C:$C,0)))</f>
        <v>0.01</v>
      </c>
      <c r="O791" s="293" t="str">
        <f>IF(ISBLANK(INDEX('Policy Characteristics'!I:I,MATCH($C791,'Policy Characteristics'!$C:$C,0))),"",INDEX('Policy Characteristics'!I:I,MATCH($C791,'Policy Characteristics'!$C:$C,0)))</f>
        <v>% reduction in energy use</v>
      </c>
      <c r="P791" s="29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1" s="293" t="str">
        <f>IF(ISBLANK(INDEX('Policy Characteristics'!K:K,MATCH($C791,'Policy Characteristics'!$C:$C,0))),"",INDEX('Policy Characteristics'!K:K,MATCH($C791,'Policy Characteristics'!$C:$C,0)))</f>
        <v>industry-ag-main.html#eff-stds</v>
      </c>
      <c r="R791" s="293" t="str">
        <f>IF(ISBLANK(INDEX('Policy Characteristics'!L:L,MATCH($C791,'Policy Characteristics'!$C:$C,0))),"",INDEX('Policy Characteristics'!L:L,MATCH($C791,'Policy Characteristics'!$C:$C,0)))</f>
        <v>industry-energy-efficiency-standards.html</v>
      </c>
    </row>
    <row r="792" spans="1:18" s="293" customFormat="1" x14ac:dyDescent="0.25">
      <c r="A792" s="293" t="str">
        <f>IF(ISBLANK(INDEX('Policy Characteristics'!A:A,MATCH($C792,'Policy Characteristics'!$C:$C,0))),"",INDEX('Policy Characteristics'!A:A,MATCH($C792,'Policy Characteristics'!$C:$C,0)))</f>
        <v>Industry</v>
      </c>
      <c r="B792" s="294" t="str">
        <f>IF(ISBLANK(INDEX('Policy Characteristics'!B:B,MATCH($C792,'Policy Characteristics'!$C:$C,0))),"",INDEX('Policy Characteristics'!B:B,MATCH($C792,'Policy Characteristics'!$C:$C,0)))</f>
        <v>Industry Energy Efficiency Standards</v>
      </c>
      <c r="C792" s="293" t="str">
        <f t="shared" si="38"/>
        <v>Percentage Improvement in Eqpt Efficiency Standards above BAU</v>
      </c>
      <c r="D792" s="299" t="s">
        <v>724</v>
      </c>
      <c r="E792" s="298" t="s">
        <v>778</v>
      </c>
      <c r="F792" t="s">
        <v>725</v>
      </c>
      <c r="G792" s="298" t="s">
        <v>794</v>
      </c>
      <c r="H792" s="20">
        <v>1002</v>
      </c>
      <c r="I792" s="295" t="s">
        <v>624</v>
      </c>
      <c r="J792" s="296" t="str">
        <f>IF(ISBLANK(INDEX('Policy Characteristics'!D:D,MATCH($C792,'Policy Characteristics'!$C:$C,0))),"",INDEX('Policy Characteristics'!D:D,MATCH($C792,'Policy Characteristics'!$C:$C,0)))</f>
        <v>Industry Energy Efficiency Standards</v>
      </c>
      <c r="K792" s="293" t="str">
        <f>IF(ISBLANK(INDEX('Policy Characteristics'!E:E,MATCH($C792,'Policy Characteristics'!$C:$C,0))),"",INDEX('Policy Characteristics'!E:E,MATCH($C792,'Policy Characteristics'!$C:$C,0)))</f>
        <v>indst efficiency standards</v>
      </c>
      <c r="L792" s="237">
        <f>IF(ISBLANK(INDEX('Policy Characteristics'!F:F,MATCH($C792,'Policy Characteristics'!$C:$C,0))),"",INDEX('Policy Characteristics'!F:F,MATCH($C792,'Policy Characteristics'!$C:$C,0)))</f>
        <v>0</v>
      </c>
      <c r="M792" s="237">
        <f>IF(ISBLANK(INDEX('Policy Characteristics'!G:G,MATCH($C792,'Policy Characteristics'!$C:$C,0))),"",INDEX('Policy Characteristics'!G:G,MATCH($C792,'Policy Characteristics'!$C:$C,0)))</f>
        <v>0.25</v>
      </c>
      <c r="N792" s="237">
        <f>IF(ISBLANK(INDEX('Policy Characteristics'!H:H,MATCH($C792,'Policy Characteristics'!$C:$C,0))),"",INDEX('Policy Characteristics'!H:H,MATCH($C792,'Policy Characteristics'!$C:$C,0)))</f>
        <v>0.01</v>
      </c>
      <c r="O792" s="293" t="str">
        <f>IF(ISBLANK(INDEX('Policy Characteristics'!I:I,MATCH($C792,'Policy Characteristics'!$C:$C,0))),"",INDEX('Policy Characteristics'!I:I,MATCH($C792,'Policy Characteristics'!$C:$C,0)))</f>
        <v>% reduction in energy use</v>
      </c>
      <c r="P792" s="29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2" s="293" t="str">
        <f>IF(ISBLANK(INDEX('Policy Characteristics'!K:K,MATCH($C792,'Policy Characteristics'!$C:$C,0))),"",INDEX('Policy Characteristics'!K:K,MATCH($C792,'Policy Characteristics'!$C:$C,0)))</f>
        <v>industry-ag-main.html#eff-stds</v>
      </c>
      <c r="R792" s="293" t="str">
        <f>IF(ISBLANK(INDEX('Policy Characteristics'!L:L,MATCH($C792,'Policy Characteristics'!$C:$C,0))),"",INDEX('Policy Characteristics'!L:L,MATCH($C792,'Policy Characteristics'!$C:$C,0)))</f>
        <v>industry-energy-efficiency-standards.html</v>
      </c>
    </row>
    <row r="793" spans="1:18" s="293" customFormat="1" x14ac:dyDescent="0.25">
      <c r="A793" s="293" t="str">
        <f>IF(ISBLANK(INDEX('Policy Characteristics'!A:A,MATCH($C793,'Policy Characteristics'!$C:$C,0))),"",INDEX('Policy Characteristics'!A:A,MATCH($C793,'Policy Characteristics'!$C:$C,0)))</f>
        <v>Industry</v>
      </c>
      <c r="B793" s="294" t="str">
        <f>IF(ISBLANK(INDEX('Policy Characteristics'!B:B,MATCH($C793,'Policy Characteristics'!$C:$C,0))),"",INDEX('Policy Characteristics'!B:B,MATCH($C793,'Policy Characteristics'!$C:$C,0)))</f>
        <v>Industry Energy Efficiency Standards</v>
      </c>
      <c r="C793" s="293" t="str">
        <f t="shared" si="38"/>
        <v>Percentage Improvement in Eqpt Efficiency Standards above BAU</v>
      </c>
      <c r="D793" s="299" t="s">
        <v>724</v>
      </c>
      <c r="E793" s="298" t="s">
        <v>780</v>
      </c>
      <c r="F793" t="s">
        <v>725</v>
      </c>
      <c r="G793" s="298" t="s">
        <v>795</v>
      </c>
      <c r="H793" s="20">
        <v>1003</v>
      </c>
      <c r="I793" s="295" t="s">
        <v>634</v>
      </c>
      <c r="J793" s="296" t="str">
        <f>IF(ISBLANK(INDEX('Policy Characteristics'!D:D,MATCH($C793,'Policy Characteristics'!$C:$C,0))),"",INDEX('Policy Characteristics'!D:D,MATCH($C793,'Policy Characteristics'!$C:$C,0)))</f>
        <v>Industry Energy Efficiency Standards</v>
      </c>
      <c r="K793" s="293" t="str">
        <f>IF(ISBLANK(INDEX('Policy Characteristics'!E:E,MATCH($C793,'Policy Characteristics'!$C:$C,0))),"",INDEX('Policy Characteristics'!E:E,MATCH($C793,'Policy Characteristics'!$C:$C,0)))</f>
        <v>indst efficiency standards</v>
      </c>
      <c r="L793" s="237">
        <f>IF(ISBLANK(INDEX('Policy Characteristics'!F:F,MATCH($C793,'Policy Characteristics'!$C:$C,0))),"",INDEX('Policy Characteristics'!F:F,MATCH($C793,'Policy Characteristics'!$C:$C,0)))</f>
        <v>0</v>
      </c>
      <c r="M793" s="237">
        <f>IF(ISBLANK(INDEX('Policy Characteristics'!G:G,MATCH($C793,'Policy Characteristics'!$C:$C,0))),"",INDEX('Policy Characteristics'!G:G,MATCH($C793,'Policy Characteristics'!$C:$C,0)))</f>
        <v>0.25</v>
      </c>
      <c r="N793" s="237">
        <f>IF(ISBLANK(INDEX('Policy Characteristics'!H:H,MATCH($C793,'Policy Characteristics'!$C:$C,0))),"",INDEX('Policy Characteristics'!H:H,MATCH($C793,'Policy Characteristics'!$C:$C,0)))</f>
        <v>0.01</v>
      </c>
      <c r="O793" s="293" t="str">
        <f>IF(ISBLANK(INDEX('Policy Characteristics'!I:I,MATCH($C793,'Policy Characteristics'!$C:$C,0))),"",INDEX('Policy Characteristics'!I:I,MATCH($C793,'Policy Characteristics'!$C:$C,0)))</f>
        <v>% reduction in energy use</v>
      </c>
      <c r="P793" s="29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3" s="293" t="str">
        <f>IF(ISBLANK(INDEX('Policy Characteristics'!K:K,MATCH($C793,'Policy Characteristics'!$C:$C,0))),"",INDEX('Policy Characteristics'!K:K,MATCH($C793,'Policy Characteristics'!$C:$C,0)))</f>
        <v>industry-ag-main.html#eff-stds</v>
      </c>
      <c r="R793" s="293" t="str">
        <f>IF(ISBLANK(INDEX('Policy Characteristics'!L:L,MATCH($C793,'Policy Characteristics'!$C:$C,0))),"",INDEX('Policy Characteristics'!L:L,MATCH($C793,'Policy Characteristics'!$C:$C,0)))</f>
        <v>industry-energy-efficiency-standards.html</v>
      </c>
    </row>
    <row r="794" spans="1:18" s="293" customFormat="1" x14ac:dyDescent="0.25">
      <c r="A794" s="293" t="str">
        <f>IF(ISBLANK(INDEX('Policy Characteristics'!A:A,MATCH($C794,'Policy Characteristics'!$C:$C,0))),"",INDEX('Policy Characteristics'!A:A,MATCH($C794,'Policy Characteristics'!$C:$C,0)))</f>
        <v>Industry</v>
      </c>
      <c r="B794" s="294" t="str">
        <f>IF(ISBLANK(INDEX('Policy Characteristics'!B:B,MATCH($C794,'Policy Characteristics'!$C:$C,0))),"",INDEX('Policy Characteristics'!B:B,MATCH($C794,'Policy Characteristics'!$C:$C,0)))</f>
        <v>Industry Energy Efficiency Standards</v>
      </c>
      <c r="C794" s="293" t="str">
        <f t="shared" si="38"/>
        <v>Percentage Improvement in Eqpt Efficiency Standards above BAU</v>
      </c>
      <c r="D794" s="299" t="s">
        <v>724</v>
      </c>
      <c r="E794" s="298" t="s">
        <v>782</v>
      </c>
      <c r="F794" t="s">
        <v>725</v>
      </c>
      <c r="G794" s="298" t="s">
        <v>796</v>
      </c>
      <c r="H794" s="20">
        <v>1004</v>
      </c>
      <c r="I794" s="295" t="s">
        <v>634</v>
      </c>
      <c r="J794" s="296" t="str">
        <f>IF(ISBLANK(INDEX('Policy Characteristics'!D:D,MATCH($C794,'Policy Characteristics'!$C:$C,0))),"",INDEX('Policy Characteristics'!D:D,MATCH($C794,'Policy Characteristics'!$C:$C,0)))</f>
        <v>Industry Energy Efficiency Standards</v>
      </c>
      <c r="K794" s="293" t="str">
        <f>IF(ISBLANK(INDEX('Policy Characteristics'!E:E,MATCH($C794,'Policy Characteristics'!$C:$C,0))),"",INDEX('Policy Characteristics'!E:E,MATCH($C794,'Policy Characteristics'!$C:$C,0)))</f>
        <v>indst efficiency standards</v>
      </c>
      <c r="L794" s="237">
        <f>IF(ISBLANK(INDEX('Policy Characteristics'!F:F,MATCH($C794,'Policy Characteristics'!$C:$C,0))),"",INDEX('Policy Characteristics'!F:F,MATCH($C794,'Policy Characteristics'!$C:$C,0)))</f>
        <v>0</v>
      </c>
      <c r="M794" s="237">
        <f>IF(ISBLANK(INDEX('Policy Characteristics'!G:G,MATCH($C794,'Policy Characteristics'!$C:$C,0))),"",INDEX('Policy Characteristics'!G:G,MATCH($C794,'Policy Characteristics'!$C:$C,0)))</f>
        <v>0.25</v>
      </c>
      <c r="N794" s="237">
        <f>IF(ISBLANK(INDEX('Policy Characteristics'!H:H,MATCH($C794,'Policy Characteristics'!$C:$C,0))),"",INDEX('Policy Characteristics'!H:H,MATCH($C794,'Policy Characteristics'!$C:$C,0)))</f>
        <v>0.01</v>
      </c>
      <c r="O794" s="293" t="str">
        <f>IF(ISBLANK(INDEX('Policy Characteristics'!I:I,MATCH($C794,'Policy Characteristics'!$C:$C,0))),"",INDEX('Policy Characteristics'!I:I,MATCH($C794,'Policy Characteristics'!$C:$C,0)))</f>
        <v>% reduction in energy use</v>
      </c>
      <c r="P794" s="29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4" s="293" t="str">
        <f>IF(ISBLANK(INDEX('Policy Characteristics'!K:K,MATCH($C794,'Policy Characteristics'!$C:$C,0))),"",INDEX('Policy Characteristics'!K:K,MATCH($C794,'Policy Characteristics'!$C:$C,0)))</f>
        <v>industry-ag-main.html#eff-stds</v>
      </c>
      <c r="R794" s="293" t="str">
        <f>IF(ISBLANK(INDEX('Policy Characteristics'!L:L,MATCH($C794,'Policy Characteristics'!$C:$C,0))),"",INDEX('Policy Characteristics'!L:L,MATCH($C794,'Policy Characteristics'!$C:$C,0)))</f>
        <v>industry-energy-efficiency-standards.html</v>
      </c>
    </row>
    <row r="795" spans="1:18" s="293" customFormat="1" x14ac:dyDescent="0.25">
      <c r="A795" s="293" t="str">
        <f>IF(ISBLANK(INDEX('Policy Characteristics'!A:A,MATCH($C795,'Policy Characteristics'!$C:$C,0))),"",INDEX('Policy Characteristics'!A:A,MATCH($C795,'Policy Characteristics'!$C:$C,0)))</f>
        <v>Industry</v>
      </c>
      <c r="B795" s="294" t="str">
        <f>IF(ISBLANK(INDEX('Policy Characteristics'!B:B,MATCH($C795,'Policy Characteristics'!$C:$C,0))),"",INDEX('Policy Characteristics'!B:B,MATCH($C795,'Policy Characteristics'!$C:$C,0)))</f>
        <v>Industry Energy Efficiency Standards</v>
      </c>
      <c r="C795" s="293" t="str">
        <f t="shared" si="38"/>
        <v>Percentage Improvement in Eqpt Efficiency Standards above BAU</v>
      </c>
      <c r="D795" s="299" t="s">
        <v>724</v>
      </c>
      <c r="E795" s="298" t="s">
        <v>784</v>
      </c>
      <c r="F795" t="s">
        <v>725</v>
      </c>
      <c r="G795" s="298" t="s">
        <v>797</v>
      </c>
      <c r="H795" s="20">
        <v>1005</v>
      </c>
      <c r="I795" s="295" t="s">
        <v>624</v>
      </c>
      <c r="J795" s="296" t="str">
        <f>IF(ISBLANK(INDEX('Policy Characteristics'!D:D,MATCH($C795,'Policy Characteristics'!$C:$C,0))),"",INDEX('Policy Characteristics'!D:D,MATCH($C795,'Policy Characteristics'!$C:$C,0)))</f>
        <v>Industry Energy Efficiency Standards</v>
      </c>
      <c r="K795" s="293" t="str">
        <f>IF(ISBLANK(INDEX('Policy Characteristics'!E:E,MATCH($C795,'Policy Characteristics'!$C:$C,0))),"",INDEX('Policy Characteristics'!E:E,MATCH($C795,'Policy Characteristics'!$C:$C,0)))</f>
        <v>indst efficiency standards</v>
      </c>
      <c r="L795" s="237">
        <f>IF(ISBLANK(INDEX('Policy Characteristics'!F:F,MATCH($C795,'Policy Characteristics'!$C:$C,0))),"",INDEX('Policy Characteristics'!F:F,MATCH($C795,'Policy Characteristics'!$C:$C,0)))</f>
        <v>0</v>
      </c>
      <c r="M795" s="237">
        <f>IF(ISBLANK(INDEX('Policy Characteristics'!G:G,MATCH($C795,'Policy Characteristics'!$C:$C,0))),"",INDEX('Policy Characteristics'!G:G,MATCH($C795,'Policy Characteristics'!$C:$C,0)))</f>
        <v>0.25</v>
      </c>
      <c r="N795" s="237">
        <f>IF(ISBLANK(INDEX('Policy Characteristics'!H:H,MATCH($C795,'Policy Characteristics'!$C:$C,0))),"",INDEX('Policy Characteristics'!H:H,MATCH($C795,'Policy Characteristics'!$C:$C,0)))</f>
        <v>0.01</v>
      </c>
      <c r="O795" s="293" t="str">
        <f>IF(ISBLANK(INDEX('Policy Characteristics'!I:I,MATCH($C795,'Policy Characteristics'!$C:$C,0))),"",INDEX('Policy Characteristics'!I:I,MATCH($C795,'Policy Characteristics'!$C:$C,0)))</f>
        <v>% reduction in energy use</v>
      </c>
      <c r="P795" s="29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5" s="293" t="str">
        <f>IF(ISBLANK(INDEX('Policy Characteristics'!K:K,MATCH($C795,'Policy Characteristics'!$C:$C,0))),"",INDEX('Policy Characteristics'!K:K,MATCH($C795,'Policy Characteristics'!$C:$C,0)))</f>
        <v>industry-ag-main.html#eff-stds</v>
      </c>
      <c r="R795" s="293" t="str">
        <f>IF(ISBLANK(INDEX('Policy Characteristics'!L:L,MATCH($C795,'Policy Characteristics'!$C:$C,0))),"",INDEX('Policy Characteristics'!L:L,MATCH($C795,'Policy Characteristics'!$C:$C,0)))</f>
        <v>industry-energy-efficiency-standards.html</v>
      </c>
    </row>
    <row r="796" spans="1:18" s="293" customFormat="1" x14ac:dyDescent="0.25">
      <c r="A796" s="293" t="str">
        <f>IF(ISBLANK(INDEX('Policy Characteristics'!A:A,MATCH($C796,'Policy Characteristics'!$C:$C,0))),"",INDEX('Policy Characteristics'!A:A,MATCH($C796,'Policy Characteristics'!$C:$C,0)))</f>
        <v>Industry</v>
      </c>
      <c r="B796" s="294" t="str">
        <f>IF(ISBLANK(INDEX('Policy Characteristics'!B:B,MATCH($C796,'Policy Characteristics'!$C:$C,0))),"",INDEX('Policy Characteristics'!B:B,MATCH($C796,'Policy Characteristics'!$C:$C,0)))</f>
        <v>Industry Energy Efficiency Standards</v>
      </c>
      <c r="C796" s="293" t="str">
        <f t="shared" si="38"/>
        <v>Percentage Improvement in Eqpt Efficiency Standards above BAU</v>
      </c>
      <c r="D796" s="299" t="s">
        <v>724</v>
      </c>
      <c r="E796" s="298" t="s">
        <v>786</v>
      </c>
      <c r="F796" t="s">
        <v>725</v>
      </c>
      <c r="G796" s="298" t="s">
        <v>798</v>
      </c>
      <c r="H796" s="20">
        <v>1006</v>
      </c>
      <c r="I796" s="295" t="s">
        <v>624</v>
      </c>
      <c r="J796" s="296" t="str">
        <f>IF(ISBLANK(INDEX('Policy Characteristics'!D:D,MATCH($C796,'Policy Characteristics'!$C:$C,0))),"",INDEX('Policy Characteristics'!D:D,MATCH($C796,'Policy Characteristics'!$C:$C,0)))</f>
        <v>Industry Energy Efficiency Standards</v>
      </c>
      <c r="K796" s="293" t="str">
        <f>IF(ISBLANK(INDEX('Policy Characteristics'!E:E,MATCH($C796,'Policy Characteristics'!$C:$C,0))),"",INDEX('Policy Characteristics'!E:E,MATCH($C796,'Policy Characteristics'!$C:$C,0)))</f>
        <v>indst efficiency standards</v>
      </c>
      <c r="L796" s="237">
        <f>IF(ISBLANK(INDEX('Policy Characteristics'!F:F,MATCH($C796,'Policy Characteristics'!$C:$C,0))),"",INDEX('Policy Characteristics'!F:F,MATCH($C796,'Policy Characteristics'!$C:$C,0)))</f>
        <v>0</v>
      </c>
      <c r="M796" s="237">
        <f>IF(ISBLANK(INDEX('Policy Characteristics'!G:G,MATCH($C796,'Policy Characteristics'!$C:$C,0))),"",INDEX('Policy Characteristics'!G:G,MATCH($C796,'Policy Characteristics'!$C:$C,0)))</f>
        <v>0.25</v>
      </c>
      <c r="N796" s="237">
        <f>IF(ISBLANK(INDEX('Policy Characteristics'!H:H,MATCH($C796,'Policy Characteristics'!$C:$C,0))),"",INDEX('Policy Characteristics'!H:H,MATCH($C796,'Policy Characteristics'!$C:$C,0)))</f>
        <v>0.01</v>
      </c>
      <c r="O796" s="293" t="str">
        <f>IF(ISBLANK(INDEX('Policy Characteristics'!I:I,MATCH($C796,'Policy Characteristics'!$C:$C,0))),"",INDEX('Policy Characteristics'!I:I,MATCH($C796,'Policy Characteristics'!$C:$C,0)))</f>
        <v>% reduction in energy use</v>
      </c>
      <c r="P796" s="29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6" s="293" t="str">
        <f>IF(ISBLANK(INDEX('Policy Characteristics'!K:K,MATCH($C796,'Policy Characteristics'!$C:$C,0))),"",INDEX('Policy Characteristics'!K:K,MATCH($C796,'Policy Characteristics'!$C:$C,0)))</f>
        <v>industry-ag-main.html#eff-stds</v>
      </c>
      <c r="R796" s="293" t="str">
        <f>IF(ISBLANK(INDEX('Policy Characteristics'!L:L,MATCH($C796,'Policy Characteristics'!$C:$C,0))),"",INDEX('Policy Characteristics'!L:L,MATCH($C796,'Policy Characteristics'!$C:$C,0)))</f>
        <v>industry-energy-efficiency-standards.html</v>
      </c>
    </row>
    <row r="797" spans="1:18" s="293" customFormat="1" x14ac:dyDescent="0.25">
      <c r="A797" s="293" t="str">
        <f>IF(ISBLANK(INDEX('Policy Characteristics'!A:A,MATCH($C797,'Policy Characteristics'!$C:$C,0))),"",INDEX('Policy Characteristics'!A:A,MATCH($C797,'Policy Characteristics'!$C:$C,0)))</f>
        <v>Industry</v>
      </c>
      <c r="B797" s="294" t="str">
        <f>IF(ISBLANK(INDEX('Policy Characteristics'!B:B,MATCH($C797,'Policy Characteristics'!$C:$C,0))),"",INDEX('Policy Characteristics'!B:B,MATCH($C797,'Policy Characteristics'!$C:$C,0)))</f>
        <v>Industry Energy Efficiency Standards</v>
      </c>
      <c r="C797" s="293" t="str">
        <f t="shared" si="38"/>
        <v>Percentage Improvement in Eqpt Efficiency Standards above BAU</v>
      </c>
      <c r="D797" s="299" t="s">
        <v>724</v>
      </c>
      <c r="E797" s="298" t="s">
        <v>788</v>
      </c>
      <c r="F797" t="s">
        <v>725</v>
      </c>
      <c r="G797" s="298" t="s">
        <v>799</v>
      </c>
      <c r="H797" s="20">
        <v>1007</v>
      </c>
      <c r="I797" s="295" t="s">
        <v>634</v>
      </c>
      <c r="J797" s="296" t="str">
        <f>IF(ISBLANK(INDEX('Policy Characteristics'!D:D,MATCH($C797,'Policy Characteristics'!$C:$C,0))),"",INDEX('Policy Characteristics'!D:D,MATCH($C797,'Policy Characteristics'!$C:$C,0)))</f>
        <v>Industry Energy Efficiency Standards</v>
      </c>
      <c r="K797" s="293" t="str">
        <f>IF(ISBLANK(INDEX('Policy Characteristics'!E:E,MATCH($C797,'Policy Characteristics'!$C:$C,0))),"",INDEX('Policy Characteristics'!E:E,MATCH($C797,'Policy Characteristics'!$C:$C,0)))</f>
        <v>indst efficiency standards</v>
      </c>
      <c r="L797" s="237">
        <f>IF(ISBLANK(INDEX('Policy Characteristics'!F:F,MATCH($C797,'Policy Characteristics'!$C:$C,0))),"",INDEX('Policy Characteristics'!F:F,MATCH($C797,'Policy Characteristics'!$C:$C,0)))</f>
        <v>0</v>
      </c>
      <c r="M797" s="237">
        <f>IF(ISBLANK(INDEX('Policy Characteristics'!G:G,MATCH($C797,'Policy Characteristics'!$C:$C,0))),"",INDEX('Policy Characteristics'!G:G,MATCH($C797,'Policy Characteristics'!$C:$C,0)))</f>
        <v>0.25</v>
      </c>
      <c r="N797" s="237">
        <f>IF(ISBLANK(INDEX('Policy Characteristics'!H:H,MATCH($C797,'Policy Characteristics'!$C:$C,0))),"",INDEX('Policy Characteristics'!H:H,MATCH($C797,'Policy Characteristics'!$C:$C,0)))</f>
        <v>0.01</v>
      </c>
      <c r="O797" s="293" t="str">
        <f>IF(ISBLANK(INDEX('Policy Characteristics'!I:I,MATCH($C797,'Policy Characteristics'!$C:$C,0))),"",INDEX('Policy Characteristics'!I:I,MATCH($C797,'Policy Characteristics'!$C:$C,0)))</f>
        <v>% reduction in energy use</v>
      </c>
      <c r="P797" s="29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7" s="293" t="str">
        <f>IF(ISBLANK(INDEX('Policy Characteristics'!K:K,MATCH($C797,'Policy Characteristics'!$C:$C,0))),"",INDEX('Policy Characteristics'!K:K,MATCH($C797,'Policy Characteristics'!$C:$C,0)))</f>
        <v>industry-ag-main.html#eff-stds</v>
      </c>
      <c r="R797" s="293" t="str">
        <f>IF(ISBLANK(INDEX('Policy Characteristics'!L:L,MATCH($C797,'Policy Characteristics'!$C:$C,0))),"",INDEX('Policy Characteristics'!L:L,MATCH($C797,'Policy Characteristics'!$C:$C,0)))</f>
        <v>industry-energy-efficiency-standards.html</v>
      </c>
    </row>
    <row r="798" spans="1:18" s="293" customFormat="1" x14ac:dyDescent="0.25">
      <c r="A798" s="293" t="str">
        <f>IF(ISBLANK(INDEX('Policy Characteristics'!A:A,MATCH($C798,'Policy Characteristics'!$C:$C,0))),"",INDEX('Policy Characteristics'!A:A,MATCH($C798,'Policy Characteristics'!$C:$C,0)))</f>
        <v>Industry</v>
      </c>
      <c r="B798" s="294" t="str">
        <f>IF(ISBLANK(INDEX('Policy Characteristics'!B:B,MATCH($C798,'Policy Characteristics'!$C:$C,0))),"",INDEX('Policy Characteristics'!B:B,MATCH($C798,'Policy Characteristics'!$C:$C,0)))</f>
        <v>Industry Energy Efficiency Standards</v>
      </c>
      <c r="C798" s="293" t="str">
        <f t="shared" si="38"/>
        <v>Percentage Improvement in Eqpt Efficiency Standards above BAU</v>
      </c>
      <c r="D798" s="299" t="s">
        <v>726</v>
      </c>
      <c r="E798" s="298" t="s">
        <v>770</v>
      </c>
      <c r="F798" t="s">
        <v>727</v>
      </c>
      <c r="G798" s="298" t="s">
        <v>790</v>
      </c>
      <c r="H798" s="20">
        <v>1008</v>
      </c>
      <c r="I798" s="295" t="s">
        <v>624</v>
      </c>
      <c r="J798" s="296" t="str">
        <f>IF(ISBLANK(INDEX('Policy Characteristics'!D:D,MATCH($C798,'Policy Characteristics'!$C:$C,0))),"",INDEX('Policy Characteristics'!D:D,MATCH($C798,'Policy Characteristics'!$C:$C,0)))</f>
        <v>Industry Energy Efficiency Standards</v>
      </c>
      <c r="K798" s="293" t="str">
        <f>IF(ISBLANK(INDEX('Policy Characteristics'!E:E,MATCH($C798,'Policy Characteristics'!$C:$C,0))),"",INDEX('Policy Characteristics'!E:E,MATCH($C798,'Policy Characteristics'!$C:$C,0)))</f>
        <v>indst efficiency standards</v>
      </c>
      <c r="L798" s="237">
        <f>IF(ISBLANK(INDEX('Policy Characteristics'!F:F,MATCH($C798,'Policy Characteristics'!$C:$C,0))),"",INDEX('Policy Characteristics'!F:F,MATCH($C798,'Policy Characteristics'!$C:$C,0)))</f>
        <v>0</v>
      </c>
      <c r="M798" s="237">
        <f>IF(ISBLANK(INDEX('Policy Characteristics'!G:G,MATCH($C798,'Policy Characteristics'!$C:$C,0))),"",INDEX('Policy Characteristics'!G:G,MATCH($C798,'Policy Characteristics'!$C:$C,0)))</f>
        <v>0.25</v>
      </c>
      <c r="N798" s="237">
        <f>IF(ISBLANK(INDEX('Policy Characteristics'!H:H,MATCH($C798,'Policy Characteristics'!$C:$C,0))),"",INDEX('Policy Characteristics'!H:H,MATCH($C798,'Policy Characteristics'!$C:$C,0)))</f>
        <v>0.01</v>
      </c>
      <c r="O798" s="293" t="str">
        <f>IF(ISBLANK(INDEX('Policy Characteristics'!I:I,MATCH($C798,'Policy Characteristics'!$C:$C,0))),"",INDEX('Policy Characteristics'!I:I,MATCH($C798,'Policy Characteristics'!$C:$C,0)))</f>
        <v>% reduction in energy use</v>
      </c>
      <c r="P798" s="29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8" s="293" t="str">
        <f>IF(ISBLANK(INDEX('Policy Characteristics'!K:K,MATCH($C798,'Policy Characteristics'!$C:$C,0))),"",INDEX('Policy Characteristics'!K:K,MATCH($C798,'Policy Characteristics'!$C:$C,0)))</f>
        <v>industry-ag-main.html#eff-stds</v>
      </c>
      <c r="R798" s="293" t="str">
        <f>IF(ISBLANK(INDEX('Policy Characteristics'!L:L,MATCH($C798,'Policy Characteristics'!$C:$C,0))),"",INDEX('Policy Characteristics'!L:L,MATCH($C798,'Policy Characteristics'!$C:$C,0)))</f>
        <v>industry-energy-efficiency-standards.html</v>
      </c>
    </row>
    <row r="799" spans="1:18" s="293" customFormat="1" x14ac:dyDescent="0.25">
      <c r="A799" s="293" t="str">
        <f>IF(ISBLANK(INDEX('Policy Characteristics'!A:A,MATCH($C799,'Policy Characteristics'!$C:$C,0))),"",INDEX('Policy Characteristics'!A:A,MATCH($C799,'Policy Characteristics'!$C:$C,0)))</f>
        <v>Industry</v>
      </c>
      <c r="B799" s="294" t="str">
        <f>IF(ISBLANK(INDEX('Policy Characteristics'!B:B,MATCH($C799,'Policy Characteristics'!$C:$C,0))),"",INDEX('Policy Characteristics'!B:B,MATCH($C799,'Policy Characteristics'!$C:$C,0)))</f>
        <v>Industry Energy Efficiency Standards</v>
      </c>
      <c r="C799" s="293" t="str">
        <f t="shared" si="38"/>
        <v>Percentage Improvement in Eqpt Efficiency Standards above BAU</v>
      </c>
      <c r="D799" s="299" t="s">
        <v>726</v>
      </c>
      <c r="E799" s="298" t="s">
        <v>772</v>
      </c>
      <c r="F799" t="s">
        <v>727</v>
      </c>
      <c r="G799" s="298" t="s">
        <v>791</v>
      </c>
      <c r="H799" s="20">
        <v>1009</v>
      </c>
      <c r="I799" s="295" t="s">
        <v>624</v>
      </c>
      <c r="J799" s="296" t="str">
        <f>IF(ISBLANK(INDEX('Policy Characteristics'!D:D,MATCH($C799,'Policy Characteristics'!$C:$C,0))),"",INDEX('Policy Characteristics'!D:D,MATCH($C799,'Policy Characteristics'!$C:$C,0)))</f>
        <v>Industry Energy Efficiency Standards</v>
      </c>
      <c r="K799" s="293" t="str">
        <f>IF(ISBLANK(INDEX('Policy Characteristics'!E:E,MATCH($C799,'Policy Characteristics'!$C:$C,0))),"",INDEX('Policy Characteristics'!E:E,MATCH($C799,'Policy Characteristics'!$C:$C,0)))</f>
        <v>indst efficiency standards</v>
      </c>
      <c r="L799" s="237">
        <f>IF(ISBLANK(INDEX('Policy Characteristics'!F:F,MATCH($C799,'Policy Characteristics'!$C:$C,0))),"",INDEX('Policy Characteristics'!F:F,MATCH($C799,'Policy Characteristics'!$C:$C,0)))</f>
        <v>0</v>
      </c>
      <c r="M799" s="237">
        <f>IF(ISBLANK(INDEX('Policy Characteristics'!G:G,MATCH($C799,'Policy Characteristics'!$C:$C,0))),"",INDEX('Policy Characteristics'!G:G,MATCH($C799,'Policy Characteristics'!$C:$C,0)))</f>
        <v>0.25</v>
      </c>
      <c r="N799" s="237">
        <f>IF(ISBLANK(INDEX('Policy Characteristics'!H:H,MATCH($C799,'Policy Characteristics'!$C:$C,0))),"",INDEX('Policy Characteristics'!H:H,MATCH($C799,'Policy Characteristics'!$C:$C,0)))</f>
        <v>0.01</v>
      </c>
      <c r="O799" s="293" t="str">
        <f>IF(ISBLANK(INDEX('Policy Characteristics'!I:I,MATCH($C799,'Policy Characteristics'!$C:$C,0))),"",INDEX('Policy Characteristics'!I:I,MATCH($C799,'Policy Characteristics'!$C:$C,0)))</f>
        <v>% reduction in energy use</v>
      </c>
      <c r="P799" s="29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799" s="293" t="str">
        <f>IF(ISBLANK(INDEX('Policy Characteristics'!K:K,MATCH($C799,'Policy Characteristics'!$C:$C,0))),"",INDEX('Policy Characteristics'!K:K,MATCH($C799,'Policy Characteristics'!$C:$C,0)))</f>
        <v>industry-ag-main.html#eff-stds</v>
      </c>
      <c r="R799" s="293" t="str">
        <f>IF(ISBLANK(INDEX('Policy Characteristics'!L:L,MATCH($C799,'Policy Characteristics'!$C:$C,0))),"",INDEX('Policy Characteristics'!L:L,MATCH($C799,'Policy Characteristics'!$C:$C,0)))</f>
        <v>industry-energy-efficiency-standards.html</v>
      </c>
    </row>
    <row r="800" spans="1:18" s="293" customFormat="1" x14ac:dyDescent="0.25">
      <c r="A800" s="293" t="str">
        <f>IF(ISBLANK(INDEX('Policy Characteristics'!A:A,MATCH($C800,'Policy Characteristics'!$C:$C,0))),"",INDEX('Policy Characteristics'!A:A,MATCH($C800,'Policy Characteristics'!$C:$C,0)))</f>
        <v>Industry</v>
      </c>
      <c r="B800" s="294" t="str">
        <f>IF(ISBLANK(INDEX('Policy Characteristics'!B:B,MATCH($C800,'Policy Characteristics'!$C:$C,0))),"",INDEX('Policy Characteristics'!B:B,MATCH($C800,'Policy Characteristics'!$C:$C,0)))</f>
        <v>Industry Energy Efficiency Standards</v>
      </c>
      <c r="C800" s="293" t="str">
        <f t="shared" si="38"/>
        <v>Percentage Improvement in Eqpt Efficiency Standards above BAU</v>
      </c>
      <c r="D800" s="299" t="s">
        <v>726</v>
      </c>
      <c r="E800" s="298" t="s">
        <v>774</v>
      </c>
      <c r="F800" t="s">
        <v>727</v>
      </c>
      <c r="G800" s="298" t="s">
        <v>792</v>
      </c>
      <c r="H800" s="20">
        <v>1010</v>
      </c>
      <c r="I800" s="295" t="s">
        <v>624</v>
      </c>
      <c r="J800" s="296" t="str">
        <f>IF(ISBLANK(INDEX('Policy Characteristics'!D:D,MATCH($C800,'Policy Characteristics'!$C:$C,0))),"",INDEX('Policy Characteristics'!D:D,MATCH($C800,'Policy Characteristics'!$C:$C,0)))</f>
        <v>Industry Energy Efficiency Standards</v>
      </c>
      <c r="K800" s="293" t="str">
        <f>IF(ISBLANK(INDEX('Policy Characteristics'!E:E,MATCH($C800,'Policy Characteristics'!$C:$C,0))),"",INDEX('Policy Characteristics'!E:E,MATCH($C800,'Policy Characteristics'!$C:$C,0)))</f>
        <v>indst efficiency standards</v>
      </c>
      <c r="L800" s="237">
        <f>IF(ISBLANK(INDEX('Policy Characteristics'!F:F,MATCH($C800,'Policy Characteristics'!$C:$C,0))),"",INDEX('Policy Characteristics'!F:F,MATCH($C800,'Policy Characteristics'!$C:$C,0)))</f>
        <v>0</v>
      </c>
      <c r="M800" s="237">
        <f>IF(ISBLANK(INDEX('Policy Characteristics'!G:G,MATCH($C800,'Policy Characteristics'!$C:$C,0))),"",INDEX('Policy Characteristics'!G:G,MATCH($C800,'Policy Characteristics'!$C:$C,0)))</f>
        <v>0.25</v>
      </c>
      <c r="N800" s="237">
        <f>IF(ISBLANK(INDEX('Policy Characteristics'!H:H,MATCH($C800,'Policy Characteristics'!$C:$C,0))),"",INDEX('Policy Characteristics'!H:H,MATCH($C800,'Policy Characteristics'!$C:$C,0)))</f>
        <v>0.01</v>
      </c>
      <c r="O800" s="293" t="str">
        <f>IF(ISBLANK(INDEX('Policy Characteristics'!I:I,MATCH($C800,'Policy Characteristics'!$C:$C,0))),"",INDEX('Policy Characteristics'!I:I,MATCH($C800,'Policy Characteristics'!$C:$C,0)))</f>
        <v>% reduction in energy use</v>
      </c>
      <c r="P800" s="29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0" s="293" t="str">
        <f>IF(ISBLANK(INDEX('Policy Characteristics'!K:K,MATCH($C800,'Policy Characteristics'!$C:$C,0))),"",INDEX('Policy Characteristics'!K:K,MATCH($C800,'Policy Characteristics'!$C:$C,0)))</f>
        <v>industry-ag-main.html#eff-stds</v>
      </c>
      <c r="R800" s="293" t="str">
        <f>IF(ISBLANK(INDEX('Policy Characteristics'!L:L,MATCH($C800,'Policy Characteristics'!$C:$C,0))),"",INDEX('Policy Characteristics'!L:L,MATCH($C800,'Policy Characteristics'!$C:$C,0)))</f>
        <v>industry-energy-efficiency-standards.html</v>
      </c>
    </row>
    <row r="801" spans="1:18" s="293" customFormat="1" x14ac:dyDescent="0.25">
      <c r="A801" s="293" t="str">
        <f>IF(ISBLANK(INDEX('Policy Characteristics'!A:A,MATCH($C801,'Policy Characteristics'!$C:$C,0))),"",INDEX('Policy Characteristics'!A:A,MATCH($C801,'Policy Characteristics'!$C:$C,0)))</f>
        <v>Industry</v>
      </c>
      <c r="B801" s="294" t="str">
        <f>IF(ISBLANK(INDEX('Policy Characteristics'!B:B,MATCH($C801,'Policy Characteristics'!$C:$C,0))),"",INDEX('Policy Characteristics'!B:B,MATCH($C801,'Policy Characteristics'!$C:$C,0)))</f>
        <v>Industry Energy Efficiency Standards</v>
      </c>
      <c r="C801" s="293" t="str">
        <f t="shared" si="38"/>
        <v>Percentage Improvement in Eqpt Efficiency Standards above BAU</v>
      </c>
      <c r="D801" s="299" t="s">
        <v>726</v>
      </c>
      <c r="E801" s="298" t="s">
        <v>776</v>
      </c>
      <c r="F801" t="s">
        <v>727</v>
      </c>
      <c r="G801" s="298" t="s">
        <v>793</v>
      </c>
      <c r="H801" s="20">
        <v>1011</v>
      </c>
      <c r="I801" s="295" t="s">
        <v>634</v>
      </c>
      <c r="J801" s="296" t="str">
        <f>IF(ISBLANK(INDEX('Policy Characteristics'!D:D,MATCH($C801,'Policy Characteristics'!$C:$C,0))),"",INDEX('Policy Characteristics'!D:D,MATCH($C801,'Policy Characteristics'!$C:$C,0)))</f>
        <v>Industry Energy Efficiency Standards</v>
      </c>
      <c r="K801" s="293" t="str">
        <f>IF(ISBLANK(INDEX('Policy Characteristics'!E:E,MATCH($C801,'Policy Characteristics'!$C:$C,0))),"",INDEX('Policy Characteristics'!E:E,MATCH($C801,'Policy Characteristics'!$C:$C,0)))</f>
        <v>indst efficiency standards</v>
      </c>
      <c r="L801" s="237">
        <f>IF(ISBLANK(INDEX('Policy Characteristics'!F:F,MATCH($C801,'Policy Characteristics'!$C:$C,0))),"",INDEX('Policy Characteristics'!F:F,MATCH($C801,'Policy Characteristics'!$C:$C,0)))</f>
        <v>0</v>
      </c>
      <c r="M801" s="237">
        <f>IF(ISBLANK(INDEX('Policy Characteristics'!G:G,MATCH($C801,'Policy Characteristics'!$C:$C,0))),"",INDEX('Policy Characteristics'!G:G,MATCH($C801,'Policy Characteristics'!$C:$C,0)))</f>
        <v>0.25</v>
      </c>
      <c r="N801" s="237">
        <f>IF(ISBLANK(INDEX('Policy Characteristics'!H:H,MATCH($C801,'Policy Characteristics'!$C:$C,0))),"",INDEX('Policy Characteristics'!H:H,MATCH($C801,'Policy Characteristics'!$C:$C,0)))</f>
        <v>0.01</v>
      </c>
      <c r="O801" s="293" t="str">
        <f>IF(ISBLANK(INDEX('Policy Characteristics'!I:I,MATCH($C801,'Policy Characteristics'!$C:$C,0))),"",INDEX('Policy Characteristics'!I:I,MATCH($C801,'Policy Characteristics'!$C:$C,0)))</f>
        <v>% reduction in energy use</v>
      </c>
      <c r="P801" s="29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1" s="293" t="str">
        <f>IF(ISBLANK(INDEX('Policy Characteristics'!K:K,MATCH($C801,'Policy Characteristics'!$C:$C,0))),"",INDEX('Policy Characteristics'!K:K,MATCH($C801,'Policy Characteristics'!$C:$C,0)))</f>
        <v>industry-ag-main.html#eff-stds</v>
      </c>
      <c r="R801" s="293" t="str">
        <f>IF(ISBLANK(INDEX('Policy Characteristics'!L:L,MATCH($C801,'Policy Characteristics'!$C:$C,0))),"",INDEX('Policy Characteristics'!L:L,MATCH($C801,'Policy Characteristics'!$C:$C,0)))</f>
        <v>industry-energy-efficiency-standards.html</v>
      </c>
    </row>
    <row r="802" spans="1:18" s="293" customFormat="1" x14ac:dyDescent="0.25">
      <c r="A802" s="293" t="str">
        <f>IF(ISBLANK(INDEX('Policy Characteristics'!A:A,MATCH($C802,'Policy Characteristics'!$C:$C,0))),"",INDEX('Policy Characteristics'!A:A,MATCH($C802,'Policy Characteristics'!$C:$C,0)))</f>
        <v>Industry</v>
      </c>
      <c r="B802" s="294" t="str">
        <f>IF(ISBLANK(INDEX('Policy Characteristics'!B:B,MATCH($C802,'Policy Characteristics'!$C:$C,0))),"",INDEX('Policy Characteristics'!B:B,MATCH($C802,'Policy Characteristics'!$C:$C,0)))</f>
        <v>Industry Energy Efficiency Standards</v>
      </c>
      <c r="C802" s="293" t="str">
        <f t="shared" si="38"/>
        <v>Percentage Improvement in Eqpt Efficiency Standards above BAU</v>
      </c>
      <c r="D802" s="299" t="s">
        <v>726</v>
      </c>
      <c r="E802" s="298" t="s">
        <v>778</v>
      </c>
      <c r="F802" t="s">
        <v>727</v>
      </c>
      <c r="G802" s="298" t="s">
        <v>794</v>
      </c>
      <c r="H802" s="20">
        <v>1012</v>
      </c>
      <c r="I802" s="295" t="s">
        <v>624</v>
      </c>
      <c r="J802" s="296" t="str">
        <f>IF(ISBLANK(INDEX('Policy Characteristics'!D:D,MATCH($C802,'Policy Characteristics'!$C:$C,0))),"",INDEX('Policy Characteristics'!D:D,MATCH($C802,'Policy Characteristics'!$C:$C,0)))</f>
        <v>Industry Energy Efficiency Standards</v>
      </c>
      <c r="K802" s="293" t="str">
        <f>IF(ISBLANK(INDEX('Policy Characteristics'!E:E,MATCH($C802,'Policy Characteristics'!$C:$C,0))),"",INDEX('Policy Characteristics'!E:E,MATCH($C802,'Policy Characteristics'!$C:$C,0)))</f>
        <v>indst efficiency standards</v>
      </c>
      <c r="L802" s="237">
        <f>IF(ISBLANK(INDEX('Policy Characteristics'!F:F,MATCH($C802,'Policy Characteristics'!$C:$C,0))),"",INDEX('Policy Characteristics'!F:F,MATCH($C802,'Policy Characteristics'!$C:$C,0)))</f>
        <v>0</v>
      </c>
      <c r="M802" s="237">
        <f>IF(ISBLANK(INDEX('Policy Characteristics'!G:G,MATCH($C802,'Policy Characteristics'!$C:$C,0))),"",INDEX('Policy Characteristics'!G:G,MATCH($C802,'Policy Characteristics'!$C:$C,0)))</f>
        <v>0.25</v>
      </c>
      <c r="N802" s="237">
        <f>IF(ISBLANK(INDEX('Policy Characteristics'!H:H,MATCH($C802,'Policy Characteristics'!$C:$C,0))),"",INDEX('Policy Characteristics'!H:H,MATCH($C802,'Policy Characteristics'!$C:$C,0)))</f>
        <v>0.01</v>
      </c>
      <c r="O802" s="293" t="str">
        <f>IF(ISBLANK(INDEX('Policy Characteristics'!I:I,MATCH($C802,'Policy Characteristics'!$C:$C,0))),"",INDEX('Policy Characteristics'!I:I,MATCH($C802,'Policy Characteristics'!$C:$C,0)))</f>
        <v>% reduction in energy use</v>
      </c>
      <c r="P802" s="29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2" s="293" t="str">
        <f>IF(ISBLANK(INDEX('Policy Characteristics'!K:K,MATCH($C802,'Policy Characteristics'!$C:$C,0))),"",INDEX('Policy Characteristics'!K:K,MATCH($C802,'Policy Characteristics'!$C:$C,0)))</f>
        <v>industry-ag-main.html#eff-stds</v>
      </c>
      <c r="R802" s="293" t="str">
        <f>IF(ISBLANK(INDEX('Policy Characteristics'!L:L,MATCH($C802,'Policy Characteristics'!$C:$C,0))),"",INDEX('Policy Characteristics'!L:L,MATCH($C802,'Policy Characteristics'!$C:$C,0)))</f>
        <v>industry-energy-efficiency-standards.html</v>
      </c>
    </row>
    <row r="803" spans="1:18" s="293" customFormat="1" x14ac:dyDescent="0.25">
      <c r="A803" s="293" t="str">
        <f>IF(ISBLANK(INDEX('Policy Characteristics'!A:A,MATCH($C803,'Policy Characteristics'!$C:$C,0))),"",INDEX('Policy Characteristics'!A:A,MATCH($C803,'Policy Characteristics'!$C:$C,0)))</f>
        <v>Industry</v>
      </c>
      <c r="B803" s="294" t="str">
        <f>IF(ISBLANK(INDEX('Policy Characteristics'!B:B,MATCH($C803,'Policy Characteristics'!$C:$C,0))),"",INDEX('Policy Characteristics'!B:B,MATCH($C803,'Policy Characteristics'!$C:$C,0)))</f>
        <v>Industry Energy Efficiency Standards</v>
      </c>
      <c r="C803" s="293" t="str">
        <f t="shared" si="38"/>
        <v>Percentage Improvement in Eqpt Efficiency Standards above BAU</v>
      </c>
      <c r="D803" s="299" t="s">
        <v>726</v>
      </c>
      <c r="E803" s="298" t="s">
        <v>780</v>
      </c>
      <c r="F803" t="s">
        <v>727</v>
      </c>
      <c r="G803" s="298" t="s">
        <v>795</v>
      </c>
      <c r="H803" s="20">
        <v>1013</v>
      </c>
      <c r="I803" s="295" t="s">
        <v>634</v>
      </c>
      <c r="J803" s="296" t="str">
        <f>IF(ISBLANK(INDEX('Policy Characteristics'!D:D,MATCH($C803,'Policy Characteristics'!$C:$C,0))),"",INDEX('Policy Characteristics'!D:D,MATCH($C803,'Policy Characteristics'!$C:$C,0)))</f>
        <v>Industry Energy Efficiency Standards</v>
      </c>
      <c r="K803" s="293" t="str">
        <f>IF(ISBLANK(INDEX('Policy Characteristics'!E:E,MATCH($C803,'Policy Characteristics'!$C:$C,0))),"",INDEX('Policy Characteristics'!E:E,MATCH($C803,'Policy Characteristics'!$C:$C,0)))</f>
        <v>indst efficiency standards</v>
      </c>
      <c r="L803" s="237">
        <f>IF(ISBLANK(INDEX('Policy Characteristics'!F:F,MATCH($C803,'Policy Characteristics'!$C:$C,0))),"",INDEX('Policy Characteristics'!F:F,MATCH($C803,'Policy Characteristics'!$C:$C,0)))</f>
        <v>0</v>
      </c>
      <c r="M803" s="237">
        <f>IF(ISBLANK(INDEX('Policy Characteristics'!G:G,MATCH($C803,'Policy Characteristics'!$C:$C,0))),"",INDEX('Policy Characteristics'!G:G,MATCH($C803,'Policy Characteristics'!$C:$C,0)))</f>
        <v>0.25</v>
      </c>
      <c r="N803" s="237">
        <f>IF(ISBLANK(INDEX('Policy Characteristics'!H:H,MATCH($C803,'Policy Characteristics'!$C:$C,0))),"",INDEX('Policy Characteristics'!H:H,MATCH($C803,'Policy Characteristics'!$C:$C,0)))</f>
        <v>0.01</v>
      </c>
      <c r="O803" s="293" t="str">
        <f>IF(ISBLANK(INDEX('Policy Characteristics'!I:I,MATCH($C803,'Policy Characteristics'!$C:$C,0))),"",INDEX('Policy Characteristics'!I:I,MATCH($C803,'Policy Characteristics'!$C:$C,0)))</f>
        <v>% reduction in energy use</v>
      </c>
      <c r="P803" s="29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3" s="293" t="str">
        <f>IF(ISBLANK(INDEX('Policy Characteristics'!K:K,MATCH($C803,'Policy Characteristics'!$C:$C,0))),"",INDEX('Policy Characteristics'!K:K,MATCH($C803,'Policy Characteristics'!$C:$C,0)))</f>
        <v>industry-ag-main.html#eff-stds</v>
      </c>
      <c r="R803" s="293" t="str">
        <f>IF(ISBLANK(INDEX('Policy Characteristics'!L:L,MATCH($C803,'Policy Characteristics'!$C:$C,0))),"",INDEX('Policy Characteristics'!L:L,MATCH($C803,'Policy Characteristics'!$C:$C,0)))</f>
        <v>industry-energy-efficiency-standards.html</v>
      </c>
    </row>
    <row r="804" spans="1:18" s="293" customFormat="1" x14ac:dyDescent="0.25">
      <c r="A804" s="293" t="str">
        <f>IF(ISBLANK(INDEX('Policy Characteristics'!A:A,MATCH($C804,'Policy Characteristics'!$C:$C,0))),"",INDEX('Policy Characteristics'!A:A,MATCH($C804,'Policy Characteristics'!$C:$C,0)))</f>
        <v>Industry</v>
      </c>
      <c r="B804" s="294" t="str">
        <f>IF(ISBLANK(INDEX('Policy Characteristics'!B:B,MATCH($C804,'Policy Characteristics'!$C:$C,0))),"",INDEX('Policy Characteristics'!B:B,MATCH($C804,'Policy Characteristics'!$C:$C,0)))</f>
        <v>Industry Energy Efficiency Standards</v>
      </c>
      <c r="C804" s="293" t="str">
        <f t="shared" si="38"/>
        <v>Percentage Improvement in Eqpt Efficiency Standards above BAU</v>
      </c>
      <c r="D804" s="299" t="s">
        <v>726</v>
      </c>
      <c r="E804" s="298" t="s">
        <v>782</v>
      </c>
      <c r="F804" t="s">
        <v>727</v>
      </c>
      <c r="G804" s="298" t="s">
        <v>796</v>
      </c>
      <c r="H804" s="20">
        <v>1014</v>
      </c>
      <c r="I804" s="295" t="s">
        <v>634</v>
      </c>
      <c r="J804" s="296" t="str">
        <f>IF(ISBLANK(INDEX('Policy Characteristics'!D:D,MATCH($C804,'Policy Characteristics'!$C:$C,0))),"",INDEX('Policy Characteristics'!D:D,MATCH($C804,'Policy Characteristics'!$C:$C,0)))</f>
        <v>Industry Energy Efficiency Standards</v>
      </c>
      <c r="K804" s="293" t="str">
        <f>IF(ISBLANK(INDEX('Policy Characteristics'!E:E,MATCH($C804,'Policy Characteristics'!$C:$C,0))),"",INDEX('Policy Characteristics'!E:E,MATCH($C804,'Policy Characteristics'!$C:$C,0)))</f>
        <v>indst efficiency standards</v>
      </c>
      <c r="L804" s="237">
        <f>IF(ISBLANK(INDEX('Policy Characteristics'!F:F,MATCH($C804,'Policy Characteristics'!$C:$C,0))),"",INDEX('Policy Characteristics'!F:F,MATCH($C804,'Policy Characteristics'!$C:$C,0)))</f>
        <v>0</v>
      </c>
      <c r="M804" s="237">
        <f>IF(ISBLANK(INDEX('Policy Characteristics'!G:G,MATCH($C804,'Policy Characteristics'!$C:$C,0))),"",INDEX('Policy Characteristics'!G:G,MATCH($C804,'Policy Characteristics'!$C:$C,0)))</f>
        <v>0.25</v>
      </c>
      <c r="N804" s="237">
        <f>IF(ISBLANK(INDEX('Policy Characteristics'!H:H,MATCH($C804,'Policy Characteristics'!$C:$C,0))),"",INDEX('Policy Characteristics'!H:H,MATCH($C804,'Policy Characteristics'!$C:$C,0)))</f>
        <v>0.01</v>
      </c>
      <c r="O804" s="293" t="str">
        <f>IF(ISBLANK(INDEX('Policy Characteristics'!I:I,MATCH($C804,'Policy Characteristics'!$C:$C,0))),"",INDEX('Policy Characteristics'!I:I,MATCH($C804,'Policy Characteristics'!$C:$C,0)))</f>
        <v>% reduction in energy use</v>
      </c>
      <c r="P804" s="29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4" s="293" t="str">
        <f>IF(ISBLANK(INDEX('Policy Characteristics'!K:K,MATCH($C804,'Policy Characteristics'!$C:$C,0))),"",INDEX('Policy Characteristics'!K:K,MATCH($C804,'Policy Characteristics'!$C:$C,0)))</f>
        <v>industry-ag-main.html#eff-stds</v>
      </c>
      <c r="R804" s="293" t="str">
        <f>IF(ISBLANK(INDEX('Policy Characteristics'!L:L,MATCH($C804,'Policy Characteristics'!$C:$C,0))),"",INDEX('Policy Characteristics'!L:L,MATCH($C804,'Policy Characteristics'!$C:$C,0)))</f>
        <v>industry-energy-efficiency-standards.html</v>
      </c>
    </row>
    <row r="805" spans="1:18" s="293" customFormat="1" x14ac:dyDescent="0.25">
      <c r="A805" s="293" t="str">
        <f>IF(ISBLANK(INDEX('Policy Characteristics'!A:A,MATCH($C805,'Policy Characteristics'!$C:$C,0))),"",INDEX('Policy Characteristics'!A:A,MATCH($C805,'Policy Characteristics'!$C:$C,0)))</f>
        <v>Industry</v>
      </c>
      <c r="B805" s="294" t="str">
        <f>IF(ISBLANK(INDEX('Policy Characteristics'!B:B,MATCH($C805,'Policy Characteristics'!$C:$C,0))),"",INDEX('Policy Characteristics'!B:B,MATCH($C805,'Policy Characteristics'!$C:$C,0)))</f>
        <v>Industry Energy Efficiency Standards</v>
      </c>
      <c r="C805" s="293" t="str">
        <f t="shared" si="38"/>
        <v>Percentage Improvement in Eqpt Efficiency Standards above BAU</v>
      </c>
      <c r="D805" s="299" t="s">
        <v>726</v>
      </c>
      <c r="E805" s="298" t="s">
        <v>784</v>
      </c>
      <c r="F805" t="s">
        <v>727</v>
      </c>
      <c r="G805" s="298" t="s">
        <v>797</v>
      </c>
      <c r="H805" s="20">
        <v>1015</v>
      </c>
      <c r="I805" s="295" t="s">
        <v>624</v>
      </c>
      <c r="J805" s="296" t="str">
        <f>IF(ISBLANK(INDEX('Policy Characteristics'!D:D,MATCH($C805,'Policy Characteristics'!$C:$C,0))),"",INDEX('Policy Characteristics'!D:D,MATCH($C805,'Policy Characteristics'!$C:$C,0)))</f>
        <v>Industry Energy Efficiency Standards</v>
      </c>
      <c r="K805" s="293" t="str">
        <f>IF(ISBLANK(INDEX('Policy Characteristics'!E:E,MATCH($C805,'Policy Characteristics'!$C:$C,0))),"",INDEX('Policy Characteristics'!E:E,MATCH($C805,'Policy Characteristics'!$C:$C,0)))</f>
        <v>indst efficiency standards</v>
      </c>
      <c r="L805" s="237">
        <f>IF(ISBLANK(INDEX('Policy Characteristics'!F:F,MATCH($C805,'Policy Characteristics'!$C:$C,0))),"",INDEX('Policy Characteristics'!F:F,MATCH($C805,'Policy Characteristics'!$C:$C,0)))</f>
        <v>0</v>
      </c>
      <c r="M805" s="237">
        <f>IF(ISBLANK(INDEX('Policy Characteristics'!G:G,MATCH($C805,'Policy Characteristics'!$C:$C,0))),"",INDEX('Policy Characteristics'!G:G,MATCH($C805,'Policy Characteristics'!$C:$C,0)))</f>
        <v>0.25</v>
      </c>
      <c r="N805" s="237">
        <f>IF(ISBLANK(INDEX('Policy Characteristics'!H:H,MATCH($C805,'Policy Characteristics'!$C:$C,0))),"",INDEX('Policy Characteristics'!H:H,MATCH($C805,'Policy Characteristics'!$C:$C,0)))</f>
        <v>0.01</v>
      </c>
      <c r="O805" s="293" t="str">
        <f>IF(ISBLANK(INDEX('Policy Characteristics'!I:I,MATCH($C805,'Policy Characteristics'!$C:$C,0))),"",INDEX('Policy Characteristics'!I:I,MATCH($C805,'Policy Characteristics'!$C:$C,0)))</f>
        <v>% reduction in energy use</v>
      </c>
      <c r="P805" s="29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5" s="293" t="str">
        <f>IF(ISBLANK(INDEX('Policy Characteristics'!K:K,MATCH($C805,'Policy Characteristics'!$C:$C,0))),"",INDEX('Policy Characteristics'!K:K,MATCH($C805,'Policy Characteristics'!$C:$C,0)))</f>
        <v>industry-ag-main.html#eff-stds</v>
      </c>
      <c r="R805" s="293" t="str">
        <f>IF(ISBLANK(INDEX('Policy Characteristics'!L:L,MATCH($C805,'Policy Characteristics'!$C:$C,0))),"",INDEX('Policy Characteristics'!L:L,MATCH($C805,'Policy Characteristics'!$C:$C,0)))</f>
        <v>industry-energy-efficiency-standards.html</v>
      </c>
    </row>
    <row r="806" spans="1:18" s="293" customFormat="1" x14ac:dyDescent="0.25">
      <c r="A806" s="293" t="str">
        <f>IF(ISBLANK(INDEX('Policy Characteristics'!A:A,MATCH($C806,'Policy Characteristics'!$C:$C,0))),"",INDEX('Policy Characteristics'!A:A,MATCH($C806,'Policy Characteristics'!$C:$C,0)))</f>
        <v>Industry</v>
      </c>
      <c r="B806" s="294" t="str">
        <f>IF(ISBLANK(INDEX('Policy Characteristics'!B:B,MATCH($C806,'Policy Characteristics'!$C:$C,0))),"",INDEX('Policy Characteristics'!B:B,MATCH($C806,'Policy Characteristics'!$C:$C,0)))</f>
        <v>Industry Energy Efficiency Standards</v>
      </c>
      <c r="C806" s="293" t="str">
        <f t="shared" si="38"/>
        <v>Percentage Improvement in Eqpt Efficiency Standards above BAU</v>
      </c>
      <c r="D806" s="299" t="s">
        <v>726</v>
      </c>
      <c r="E806" s="298" t="s">
        <v>786</v>
      </c>
      <c r="F806" t="s">
        <v>727</v>
      </c>
      <c r="G806" s="298" t="s">
        <v>798</v>
      </c>
      <c r="H806" s="20">
        <v>1016</v>
      </c>
      <c r="I806" s="295" t="s">
        <v>624</v>
      </c>
      <c r="J806" s="296" t="str">
        <f>IF(ISBLANK(INDEX('Policy Characteristics'!D:D,MATCH($C806,'Policy Characteristics'!$C:$C,0))),"",INDEX('Policy Characteristics'!D:D,MATCH($C806,'Policy Characteristics'!$C:$C,0)))</f>
        <v>Industry Energy Efficiency Standards</v>
      </c>
      <c r="K806" s="293" t="str">
        <f>IF(ISBLANK(INDEX('Policy Characteristics'!E:E,MATCH($C806,'Policy Characteristics'!$C:$C,0))),"",INDEX('Policy Characteristics'!E:E,MATCH($C806,'Policy Characteristics'!$C:$C,0)))</f>
        <v>indst efficiency standards</v>
      </c>
      <c r="L806" s="237">
        <f>IF(ISBLANK(INDEX('Policy Characteristics'!F:F,MATCH($C806,'Policy Characteristics'!$C:$C,0))),"",INDEX('Policy Characteristics'!F:F,MATCH($C806,'Policy Characteristics'!$C:$C,0)))</f>
        <v>0</v>
      </c>
      <c r="M806" s="237">
        <f>IF(ISBLANK(INDEX('Policy Characteristics'!G:G,MATCH($C806,'Policy Characteristics'!$C:$C,0))),"",INDEX('Policy Characteristics'!G:G,MATCH($C806,'Policy Characteristics'!$C:$C,0)))</f>
        <v>0.25</v>
      </c>
      <c r="N806" s="237">
        <f>IF(ISBLANK(INDEX('Policy Characteristics'!H:H,MATCH($C806,'Policy Characteristics'!$C:$C,0))),"",INDEX('Policy Characteristics'!H:H,MATCH($C806,'Policy Characteristics'!$C:$C,0)))</f>
        <v>0.01</v>
      </c>
      <c r="O806" s="293" t="str">
        <f>IF(ISBLANK(INDEX('Policy Characteristics'!I:I,MATCH($C806,'Policy Characteristics'!$C:$C,0))),"",INDEX('Policy Characteristics'!I:I,MATCH($C806,'Policy Characteristics'!$C:$C,0)))</f>
        <v>% reduction in energy use</v>
      </c>
      <c r="P806" s="29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6" s="293" t="str">
        <f>IF(ISBLANK(INDEX('Policy Characteristics'!K:K,MATCH($C806,'Policy Characteristics'!$C:$C,0))),"",INDEX('Policy Characteristics'!K:K,MATCH($C806,'Policy Characteristics'!$C:$C,0)))</f>
        <v>industry-ag-main.html#eff-stds</v>
      </c>
      <c r="R806" s="293" t="str">
        <f>IF(ISBLANK(INDEX('Policy Characteristics'!L:L,MATCH($C806,'Policy Characteristics'!$C:$C,0))),"",INDEX('Policy Characteristics'!L:L,MATCH($C806,'Policy Characteristics'!$C:$C,0)))</f>
        <v>industry-energy-efficiency-standards.html</v>
      </c>
    </row>
    <row r="807" spans="1:18" s="293" customFormat="1" x14ac:dyDescent="0.25">
      <c r="A807" s="293" t="str">
        <f>IF(ISBLANK(INDEX('Policy Characteristics'!A:A,MATCH($C807,'Policy Characteristics'!$C:$C,0))),"",INDEX('Policy Characteristics'!A:A,MATCH($C807,'Policy Characteristics'!$C:$C,0)))</f>
        <v>Industry</v>
      </c>
      <c r="B807" s="294" t="str">
        <f>IF(ISBLANK(INDEX('Policy Characteristics'!B:B,MATCH($C807,'Policy Characteristics'!$C:$C,0))),"",INDEX('Policy Characteristics'!B:B,MATCH($C807,'Policy Characteristics'!$C:$C,0)))</f>
        <v>Industry Energy Efficiency Standards</v>
      </c>
      <c r="C807" s="293" t="str">
        <f t="shared" si="38"/>
        <v>Percentage Improvement in Eqpt Efficiency Standards above BAU</v>
      </c>
      <c r="D807" s="299" t="s">
        <v>726</v>
      </c>
      <c r="E807" s="298" t="s">
        <v>788</v>
      </c>
      <c r="F807" t="s">
        <v>727</v>
      </c>
      <c r="G807" s="298" t="s">
        <v>799</v>
      </c>
      <c r="H807" s="20">
        <v>1017</v>
      </c>
      <c r="I807" s="295" t="s">
        <v>634</v>
      </c>
      <c r="J807" s="296" t="str">
        <f>IF(ISBLANK(INDEX('Policy Characteristics'!D:D,MATCH($C807,'Policy Characteristics'!$C:$C,0))),"",INDEX('Policy Characteristics'!D:D,MATCH($C807,'Policy Characteristics'!$C:$C,0)))</f>
        <v>Industry Energy Efficiency Standards</v>
      </c>
      <c r="K807" s="293" t="str">
        <f>IF(ISBLANK(INDEX('Policy Characteristics'!E:E,MATCH($C807,'Policy Characteristics'!$C:$C,0))),"",INDEX('Policy Characteristics'!E:E,MATCH($C807,'Policy Characteristics'!$C:$C,0)))</f>
        <v>indst efficiency standards</v>
      </c>
      <c r="L807" s="237">
        <f>IF(ISBLANK(INDEX('Policy Characteristics'!F:F,MATCH($C807,'Policy Characteristics'!$C:$C,0))),"",INDEX('Policy Characteristics'!F:F,MATCH($C807,'Policy Characteristics'!$C:$C,0)))</f>
        <v>0</v>
      </c>
      <c r="M807" s="237">
        <f>IF(ISBLANK(INDEX('Policy Characteristics'!G:G,MATCH($C807,'Policy Characteristics'!$C:$C,0))),"",INDEX('Policy Characteristics'!G:G,MATCH($C807,'Policy Characteristics'!$C:$C,0)))</f>
        <v>0.25</v>
      </c>
      <c r="N807" s="237">
        <f>IF(ISBLANK(INDEX('Policy Characteristics'!H:H,MATCH($C807,'Policy Characteristics'!$C:$C,0))),"",INDEX('Policy Characteristics'!H:H,MATCH($C807,'Policy Characteristics'!$C:$C,0)))</f>
        <v>0.01</v>
      </c>
      <c r="O807" s="293" t="str">
        <f>IF(ISBLANK(INDEX('Policy Characteristics'!I:I,MATCH($C807,'Policy Characteristics'!$C:$C,0))),"",INDEX('Policy Characteristics'!I:I,MATCH($C807,'Policy Characteristics'!$C:$C,0)))</f>
        <v>% reduction in energy use</v>
      </c>
      <c r="P807" s="29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7" s="293" t="str">
        <f>IF(ISBLANK(INDEX('Policy Characteristics'!K:K,MATCH($C807,'Policy Characteristics'!$C:$C,0))),"",INDEX('Policy Characteristics'!K:K,MATCH($C807,'Policy Characteristics'!$C:$C,0)))</f>
        <v>industry-ag-main.html#eff-stds</v>
      </c>
      <c r="R807" s="293" t="str">
        <f>IF(ISBLANK(INDEX('Policy Characteristics'!L:L,MATCH($C807,'Policy Characteristics'!$C:$C,0))),"",INDEX('Policy Characteristics'!L:L,MATCH($C807,'Policy Characteristics'!$C:$C,0)))</f>
        <v>industry-energy-efficiency-standards.html</v>
      </c>
    </row>
    <row r="808" spans="1:18" s="293" customFormat="1" x14ac:dyDescent="0.25">
      <c r="A808" s="293" t="str">
        <f>IF(ISBLANK(INDEX('Policy Characteristics'!A:A,MATCH($C808,'Policy Characteristics'!$C:$C,0))),"",INDEX('Policy Characteristics'!A:A,MATCH($C808,'Policy Characteristics'!$C:$C,0)))</f>
        <v>Industry</v>
      </c>
      <c r="B808" s="294" t="str">
        <f>IF(ISBLANK(INDEX('Policy Characteristics'!B:B,MATCH($C808,'Policy Characteristics'!$C:$C,0))),"",INDEX('Policy Characteristics'!B:B,MATCH($C808,'Policy Characteristics'!$C:$C,0)))</f>
        <v>Industry Energy Efficiency Standards</v>
      </c>
      <c r="C808" s="293" t="str">
        <f t="shared" si="38"/>
        <v>Percentage Improvement in Eqpt Efficiency Standards above BAU</v>
      </c>
      <c r="D808" s="299" t="s">
        <v>728</v>
      </c>
      <c r="E808" s="298" t="s">
        <v>770</v>
      </c>
      <c r="F808" t="s">
        <v>729</v>
      </c>
      <c r="G808" s="298" t="s">
        <v>790</v>
      </c>
      <c r="H808" s="20">
        <v>1018</v>
      </c>
      <c r="I808" s="295" t="s">
        <v>624</v>
      </c>
      <c r="J808" s="296" t="str">
        <f>IF(ISBLANK(INDEX('Policy Characteristics'!D:D,MATCH($C808,'Policy Characteristics'!$C:$C,0))),"",INDEX('Policy Characteristics'!D:D,MATCH($C808,'Policy Characteristics'!$C:$C,0)))</f>
        <v>Industry Energy Efficiency Standards</v>
      </c>
      <c r="K808" s="293" t="str">
        <f>IF(ISBLANK(INDEX('Policy Characteristics'!E:E,MATCH($C808,'Policy Characteristics'!$C:$C,0))),"",INDEX('Policy Characteristics'!E:E,MATCH($C808,'Policy Characteristics'!$C:$C,0)))</f>
        <v>indst efficiency standards</v>
      </c>
      <c r="L808" s="237">
        <f>IF(ISBLANK(INDEX('Policy Characteristics'!F:F,MATCH($C808,'Policy Characteristics'!$C:$C,0))),"",INDEX('Policy Characteristics'!F:F,MATCH($C808,'Policy Characteristics'!$C:$C,0)))</f>
        <v>0</v>
      </c>
      <c r="M808" s="237">
        <f>IF(ISBLANK(INDEX('Policy Characteristics'!G:G,MATCH($C808,'Policy Characteristics'!$C:$C,0))),"",INDEX('Policy Characteristics'!G:G,MATCH($C808,'Policy Characteristics'!$C:$C,0)))</f>
        <v>0.25</v>
      </c>
      <c r="N808" s="237">
        <f>IF(ISBLANK(INDEX('Policy Characteristics'!H:H,MATCH($C808,'Policy Characteristics'!$C:$C,0))),"",INDEX('Policy Characteristics'!H:H,MATCH($C808,'Policy Characteristics'!$C:$C,0)))</f>
        <v>0.01</v>
      </c>
      <c r="O808" s="293" t="str">
        <f>IF(ISBLANK(INDEX('Policy Characteristics'!I:I,MATCH($C808,'Policy Characteristics'!$C:$C,0))),"",INDEX('Policy Characteristics'!I:I,MATCH($C808,'Policy Characteristics'!$C:$C,0)))</f>
        <v>% reduction in energy use</v>
      </c>
      <c r="P808" s="29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8" s="293" t="str">
        <f>IF(ISBLANK(INDEX('Policy Characteristics'!K:K,MATCH($C808,'Policy Characteristics'!$C:$C,0))),"",INDEX('Policy Characteristics'!K:K,MATCH($C808,'Policy Characteristics'!$C:$C,0)))</f>
        <v>industry-ag-main.html#eff-stds</v>
      </c>
      <c r="R808" s="293" t="str">
        <f>IF(ISBLANK(INDEX('Policy Characteristics'!L:L,MATCH($C808,'Policy Characteristics'!$C:$C,0))),"",INDEX('Policy Characteristics'!L:L,MATCH($C808,'Policy Characteristics'!$C:$C,0)))</f>
        <v>industry-energy-efficiency-standards.html</v>
      </c>
    </row>
    <row r="809" spans="1:18" s="293" customFormat="1" x14ac:dyDescent="0.25">
      <c r="A809" s="293" t="str">
        <f>IF(ISBLANK(INDEX('Policy Characteristics'!A:A,MATCH($C809,'Policy Characteristics'!$C:$C,0))),"",INDEX('Policy Characteristics'!A:A,MATCH($C809,'Policy Characteristics'!$C:$C,0)))</f>
        <v>Industry</v>
      </c>
      <c r="B809" s="294" t="str">
        <f>IF(ISBLANK(INDEX('Policy Characteristics'!B:B,MATCH($C809,'Policy Characteristics'!$C:$C,0))),"",INDEX('Policy Characteristics'!B:B,MATCH($C809,'Policy Characteristics'!$C:$C,0)))</f>
        <v>Industry Energy Efficiency Standards</v>
      </c>
      <c r="C809" s="293" t="str">
        <f t="shared" si="38"/>
        <v>Percentage Improvement in Eqpt Efficiency Standards above BAU</v>
      </c>
      <c r="D809" s="299" t="s">
        <v>728</v>
      </c>
      <c r="E809" s="298" t="s">
        <v>772</v>
      </c>
      <c r="F809" t="s">
        <v>729</v>
      </c>
      <c r="G809" s="298" t="s">
        <v>791</v>
      </c>
      <c r="H809" s="20">
        <v>1019</v>
      </c>
      <c r="I809" s="295" t="s">
        <v>624</v>
      </c>
      <c r="J809" s="296" t="str">
        <f>IF(ISBLANK(INDEX('Policy Characteristics'!D:D,MATCH($C809,'Policy Characteristics'!$C:$C,0))),"",INDEX('Policy Characteristics'!D:D,MATCH($C809,'Policy Characteristics'!$C:$C,0)))</f>
        <v>Industry Energy Efficiency Standards</v>
      </c>
      <c r="K809" s="293" t="str">
        <f>IF(ISBLANK(INDEX('Policy Characteristics'!E:E,MATCH($C809,'Policy Characteristics'!$C:$C,0))),"",INDEX('Policy Characteristics'!E:E,MATCH($C809,'Policy Characteristics'!$C:$C,0)))</f>
        <v>indst efficiency standards</v>
      </c>
      <c r="L809" s="237">
        <f>IF(ISBLANK(INDEX('Policy Characteristics'!F:F,MATCH($C809,'Policy Characteristics'!$C:$C,0))),"",INDEX('Policy Characteristics'!F:F,MATCH($C809,'Policy Characteristics'!$C:$C,0)))</f>
        <v>0</v>
      </c>
      <c r="M809" s="237">
        <f>IF(ISBLANK(INDEX('Policy Characteristics'!G:G,MATCH($C809,'Policy Characteristics'!$C:$C,0))),"",INDEX('Policy Characteristics'!G:G,MATCH($C809,'Policy Characteristics'!$C:$C,0)))</f>
        <v>0.25</v>
      </c>
      <c r="N809" s="237">
        <f>IF(ISBLANK(INDEX('Policy Characteristics'!H:H,MATCH($C809,'Policy Characteristics'!$C:$C,0))),"",INDEX('Policy Characteristics'!H:H,MATCH($C809,'Policy Characteristics'!$C:$C,0)))</f>
        <v>0.01</v>
      </c>
      <c r="O809" s="293" t="str">
        <f>IF(ISBLANK(INDEX('Policy Characteristics'!I:I,MATCH($C809,'Policy Characteristics'!$C:$C,0))),"",INDEX('Policy Characteristics'!I:I,MATCH($C809,'Policy Characteristics'!$C:$C,0)))</f>
        <v>% reduction in energy use</v>
      </c>
      <c r="P809" s="29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09" s="293" t="str">
        <f>IF(ISBLANK(INDEX('Policy Characteristics'!K:K,MATCH($C809,'Policy Characteristics'!$C:$C,0))),"",INDEX('Policy Characteristics'!K:K,MATCH($C809,'Policy Characteristics'!$C:$C,0)))</f>
        <v>industry-ag-main.html#eff-stds</v>
      </c>
      <c r="R809" s="293" t="str">
        <f>IF(ISBLANK(INDEX('Policy Characteristics'!L:L,MATCH($C809,'Policy Characteristics'!$C:$C,0))),"",INDEX('Policy Characteristics'!L:L,MATCH($C809,'Policy Characteristics'!$C:$C,0)))</f>
        <v>industry-energy-efficiency-standards.html</v>
      </c>
    </row>
    <row r="810" spans="1:18" s="293" customFormat="1" x14ac:dyDescent="0.25">
      <c r="A810" s="293" t="str">
        <f>IF(ISBLANK(INDEX('Policy Characteristics'!A:A,MATCH($C810,'Policy Characteristics'!$C:$C,0))),"",INDEX('Policy Characteristics'!A:A,MATCH($C810,'Policy Characteristics'!$C:$C,0)))</f>
        <v>Industry</v>
      </c>
      <c r="B810" s="294" t="str">
        <f>IF(ISBLANK(INDEX('Policy Characteristics'!B:B,MATCH($C810,'Policy Characteristics'!$C:$C,0))),"",INDEX('Policy Characteristics'!B:B,MATCH($C810,'Policy Characteristics'!$C:$C,0)))</f>
        <v>Industry Energy Efficiency Standards</v>
      </c>
      <c r="C810" s="293" t="str">
        <f t="shared" si="38"/>
        <v>Percentage Improvement in Eqpt Efficiency Standards above BAU</v>
      </c>
      <c r="D810" s="299" t="s">
        <v>728</v>
      </c>
      <c r="E810" s="298" t="s">
        <v>774</v>
      </c>
      <c r="F810" t="s">
        <v>729</v>
      </c>
      <c r="G810" s="298" t="s">
        <v>792</v>
      </c>
      <c r="H810" s="20">
        <v>1020</v>
      </c>
      <c r="I810" s="295" t="s">
        <v>624</v>
      </c>
      <c r="J810" s="296" t="str">
        <f>IF(ISBLANK(INDEX('Policy Characteristics'!D:D,MATCH($C810,'Policy Characteristics'!$C:$C,0))),"",INDEX('Policy Characteristics'!D:D,MATCH($C810,'Policy Characteristics'!$C:$C,0)))</f>
        <v>Industry Energy Efficiency Standards</v>
      </c>
      <c r="K810" s="293" t="str">
        <f>IF(ISBLANK(INDEX('Policy Characteristics'!E:E,MATCH($C810,'Policy Characteristics'!$C:$C,0))),"",INDEX('Policy Characteristics'!E:E,MATCH($C810,'Policy Characteristics'!$C:$C,0)))</f>
        <v>indst efficiency standards</v>
      </c>
      <c r="L810" s="237">
        <f>IF(ISBLANK(INDEX('Policy Characteristics'!F:F,MATCH($C810,'Policy Characteristics'!$C:$C,0))),"",INDEX('Policy Characteristics'!F:F,MATCH($C810,'Policy Characteristics'!$C:$C,0)))</f>
        <v>0</v>
      </c>
      <c r="M810" s="237">
        <f>IF(ISBLANK(INDEX('Policy Characteristics'!G:G,MATCH($C810,'Policy Characteristics'!$C:$C,0))),"",INDEX('Policy Characteristics'!G:G,MATCH($C810,'Policy Characteristics'!$C:$C,0)))</f>
        <v>0.25</v>
      </c>
      <c r="N810" s="237">
        <f>IF(ISBLANK(INDEX('Policy Characteristics'!H:H,MATCH($C810,'Policy Characteristics'!$C:$C,0))),"",INDEX('Policy Characteristics'!H:H,MATCH($C810,'Policy Characteristics'!$C:$C,0)))</f>
        <v>0.01</v>
      </c>
      <c r="O810" s="293" t="str">
        <f>IF(ISBLANK(INDEX('Policy Characteristics'!I:I,MATCH($C810,'Policy Characteristics'!$C:$C,0))),"",INDEX('Policy Characteristics'!I:I,MATCH($C810,'Policy Characteristics'!$C:$C,0)))</f>
        <v>% reduction in energy use</v>
      </c>
      <c r="P810" s="29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0" s="293" t="str">
        <f>IF(ISBLANK(INDEX('Policy Characteristics'!K:K,MATCH($C810,'Policy Characteristics'!$C:$C,0))),"",INDEX('Policy Characteristics'!K:K,MATCH($C810,'Policy Characteristics'!$C:$C,0)))</f>
        <v>industry-ag-main.html#eff-stds</v>
      </c>
      <c r="R810" s="293" t="str">
        <f>IF(ISBLANK(INDEX('Policy Characteristics'!L:L,MATCH($C810,'Policy Characteristics'!$C:$C,0))),"",INDEX('Policy Characteristics'!L:L,MATCH($C810,'Policy Characteristics'!$C:$C,0)))</f>
        <v>industry-energy-efficiency-standards.html</v>
      </c>
    </row>
    <row r="811" spans="1:18" s="293" customFormat="1" x14ac:dyDescent="0.25">
      <c r="A811" s="293" t="str">
        <f>IF(ISBLANK(INDEX('Policy Characteristics'!A:A,MATCH($C811,'Policy Characteristics'!$C:$C,0))),"",INDEX('Policy Characteristics'!A:A,MATCH($C811,'Policy Characteristics'!$C:$C,0)))</f>
        <v>Industry</v>
      </c>
      <c r="B811" s="294" t="str">
        <f>IF(ISBLANK(INDEX('Policy Characteristics'!B:B,MATCH($C811,'Policy Characteristics'!$C:$C,0))),"",INDEX('Policy Characteristics'!B:B,MATCH($C811,'Policy Characteristics'!$C:$C,0)))</f>
        <v>Industry Energy Efficiency Standards</v>
      </c>
      <c r="C811" s="293" t="str">
        <f t="shared" si="38"/>
        <v>Percentage Improvement in Eqpt Efficiency Standards above BAU</v>
      </c>
      <c r="D811" s="299" t="s">
        <v>728</v>
      </c>
      <c r="E811" s="298" t="s">
        <v>776</v>
      </c>
      <c r="F811" t="s">
        <v>729</v>
      </c>
      <c r="G811" s="298" t="s">
        <v>793</v>
      </c>
      <c r="H811" s="20">
        <v>1021</v>
      </c>
      <c r="I811" s="295" t="s">
        <v>634</v>
      </c>
      <c r="J811" s="296" t="str">
        <f>IF(ISBLANK(INDEX('Policy Characteristics'!D:D,MATCH($C811,'Policy Characteristics'!$C:$C,0))),"",INDEX('Policy Characteristics'!D:D,MATCH($C811,'Policy Characteristics'!$C:$C,0)))</f>
        <v>Industry Energy Efficiency Standards</v>
      </c>
      <c r="K811" s="293" t="str">
        <f>IF(ISBLANK(INDEX('Policy Characteristics'!E:E,MATCH($C811,'Policy Characteristics'!$C:$C,0))),"",INDEX('Policy Characteristics'!E:E,MATCH($C811,'Policy Characteristics'!$C:$C,0)))</f>
        <v>indst efficiency standards</v>
      </c>
      <c r="L811" s="237">
        <f>IF(ISBLANK(INDEX('Policy Characteristics'!F:F,MATCH($C811,'Policy Characteristics'!$C:$C,0))),"",INDEX('Policy Characteristics'!F:F,MATCH($C811,'Policy Characteristics'!$C:$C,0)))</f>
        <v>0</v>
      </c>
      <c r="M811" s="237">
        <f>IF(ISBLANK(INDEX('Policy Characteristics'!G:G,MATCH($C811,'Policy Characteristics'!$C:$C,0))),"",INDEX('Policy Characteristics'!G:G,MATCH($C811,'Policy Characteristics'!$C:$C,0)))</f>
        <v>0.25</v>
      </c>
      <c r="N811" s="237">
        <f>IF(ISBLANK(INDEX('Policy Characteristics'!H:H,MATCH($C811,'Policy Characteristics'!$C:$C,0))),"",INDEX('Policy Characteristics'!H:H,MATCH($C811,'Policy Characteristics'!$C:$C,0)))</f>
        <v>0.01</v>
      </c>
      <c r="O811" s="293" t="str">
        <f>IF(ISBLANK(INDEX('Policy Characteristics'!I:I,MATCH($C811,'Policy Characteristics'!$C:$C,0))),"",INDEX('Policy Characteristics'!I:I,MATCH($C811,'Policy Characteristics'!$C:$C,0)))</f>
        <v>% reduction in energy use</v>
      </c>
      <c r="P811" s="29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1" s="293" t="str">
        <f>IF(ISBLANK(INDEX('Policy Characteristics'!K:K,MATCH($C811,'Policy Characteristics'!$C:$C,0))),"",INDEX('Policy Characteristics'!K:K,MATCH($C811,'Policy Characteristics'!$C:$C,0)))</f>
        <v>industry-ag-main.html#eff-stds</v>
      </c>
      <c r="R811" s="293" t="str">
        <f>IF(ISBLANK(INDEX('Policy Characteristics'!L:L,MATCH($C811,'Policy Characteristics'!$C:$C,0))),"",INDEX('Policy Characteristics'!L:L,MATCH($C811,'Policy Characteristics'!$C:$C,0)))</f>
        <v>industry-energy-efficiency-standards.html</v>
      </c>
    </row>
    <row r="812" spans="1:18" s="293" customFormat="1" x14ac:dyDescent="0.25">
      <c r="A812" s="293" t="str">
        <f>IF(ISBLANK(INDEX('Policy Characteristics'!A:A,MATCH($C812,'Policy Characteristics'!$C:$C,0))),"",INDEX('Policy Characteristics'!A:A,MATCH($C812,'Policy Characteristics'!$C:$C,0)))</f>
        <v>Industry</v>
      </c>
      <c r="B812" s="294" t="str">
        <f>IF(ISBLANK(INDEX('Policy Characteristics'!B:B,MATCH($C812,'Policy Characteristics'!$C:$C,0))),"",INDEX('Policy Characteristics'!B:B,MATCH($C812,'Policy Characteristics'!$C:$C,0)))</f>
        <v>Industry Energy Efficiency Standards</v>
      </c>
      <c r="C812" s="293" t="str">
        <f t="shared" si="38"/>
        <v>Percentage Improvement in Eqpt Efficiency Standards above BAU</v>
      </c>
      <c r="D812" s="299" t="s">
        <v>728</v>
      </c>
      <c r="E812" s="298" t="s">
        <v>778</v>
      </c>
      <c r="F812" t="s">
        <v>729</v>
      </c>
      <c r="G812" s="298" t="s">
        <v>794</v>
      </c>
      <c r="H812" s="20">
        <v>1022</v>
      </c>
      <c r="I812" s="295" t="s">
        <v>624</v>
      </c>
      <c r="J812" s="296" t="str">
        <f>IF(ISBLANK(INDEX('Policy Characteristics'!D:D,MATCH($C812,'Policy Characteristics'!$C:$C,0))),"",INDEX('Policy Characteristics'!D:D,MATCH($C812,'Policy Characteristics'!$C:$C,0)))</f>
        <v>Industry Energy Efficiency Standards</v>
      </c>
      <c r="K812" s="293" t="str">
        <f>IF(ISBLANK(INDEX('Policy Characteristics'!E:E,MATCH($C812,'Policy Characteristics'!$C:$C,0))),"",INDEX('Policy Characteristics'!E:E,MATCH($C812,'Policy Characteristics'!$C:$C,0)))</f>
        <v>indst efficiency standards</v>
      </c>
      <c r="L812" s="237">
        <f>IF(ISBLANK(INDEX('Policy Characteristics'!F:F,MATCH($C812,'Policy Characteristics'!$C:$C,0))),"",INDEX('Policy Characteristics'!F:F,MATCH($C812,'Policy Characteristics'!$C:$C,0)))</f>
        <v>0</v>
      </c>
      <c r="M812" s="237">
        <f>IF(ISBLANK(INDEX('Policy Characteristics'!G:G,MATCH($C812,'Policy Characteristics'!$C:$C,0))),"",INDEX('Policy Characteristics'!G:G,MATCH($C812,'Policy Characteristics'!$C:$C,0)))</f>
        <v>0.25</v>
      </c>
      <c r="N812" s="237">
        <f>IF(ISBLANK(INDEX('Policy Characteristics'!H:H,MATCH($C812,'Policy Characteristics'!$C:$C,0))),"",INDEX('Policy Characteristics'!H:H,MATCH($C812,'Policy Characteristics'!$C:$C,0)))</f>
        <v>0.01</v>
      </c>
      <c r="O812" s="293" t="str">
        <f>IF(ISBLANK(INDEX('Policy Characteristics'!I:I,MATCH($C812,'Policy Characteristics'!$C:$C,0))),"",INDEX('Policy Characteristics'!I:I,MATCH($C812,'Policy Characteristics'!$C:$C,0)))</f>
        <v>% reduction in energy use</v>
      </c>
      <c r="P812" s="29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2" s="293" t="str">
        <f>IF(ISBLANK(INDEX('Policy Characteristics'!K:K,MATCH($C812,'Policy Characteristics'!$C:$C,0))),"",INDEX('Policy Characteristics'!K:K,MATCH($C812,'Policy Characteristics'!$C:$C,0)))</f>
        <v>industry-ag-main.html#eff-stds</v>
      </c>
      <c r="R812" s="293" t="str">
        <f>IF(ISBLANK(INDEX('Policy Characteristics'!L:L,MATCH($C812,'Policy Characteristics'!$C:$C,0))),"",INDEX('Policy Characteristics'!L:L,MATCH($C812,'Policy Characteristics'!$C:$C,0)))</f>
        <v>industry-energy-efficiency-standards.html</v>
      </c>
    </row>
    <row r="813" spans="1:18" s="293" customFormat="1" x14ac:dyDescent="0.25">
      <c r="A813" s="293" t="str">
        <f>IF(ISBLANK(INDEX('Policy Characteristics'!A:A,MATCH($C813,'Policy Characteristics'!$C:$C,0))),"",INDEX('Policy Characteristics'!A:A,MATCH($C813,'Policy Characteristics'!$C:$C,0)))</f>
        <v>Industry</v>
      </c>
      <c r="B813" s="294" t="str">
        <f>IF(ISBLANK(INDEX('Policy Characteristics'!B:B,MATCH($C813,'Policy Characteristics'!$C:$C,0))),"",INDEX('Policy Characteristics'!B:B,MATCH($C813,'Policy Characteristics'!$C:$C,0)))</f>
        <v>Industry Energy Efficiency Standards</v>
      </c>
      <c r="C813" s="293" t="str">
        <f t="shared" ref="C813:C876" si="39">C$748</f>
        <v>Percentage Improvement in Eqpt Efficiency Standards above BAU</v>
      </c>
      <c r="D813" s="299" t="s">
        <v>728</v>
      </c>
      <c r="E813" s="298" t="s">
        <v>780</v>
      </c>
      <c r="F813" t="s">
        <v>729</v>
      </c>
      <c r="G813" s="298" t="s">
        <v>795</v>
      </c>
      <c r="H813" s="20">
        <v>1023</v>
      </c>
      <c r="I813" s="295" t="s">
        <v>634</v>
      </c>
      <c r="J813" s="296" t="str">
        <f>IF(ISBLANK(INDEX('Policy Characteristics'!D:D,MATCH($C813,'Policy Characteristics'!$C:$C,0))),"",INDEX('Policy Characteristics'!D:D,MATCH($C813,'Policy Characteristics'!$C:$C,0)))</f>
        <v>Industry Energy Efficiency Standards</v>
      </c>
      <c r="K813" s="293" t="str">
        <f>IF(ISBLANK(INDEX('Policy Characteristics'!E:E,MATCH($C813,'Policy Characteristics'!$C:$C,0))),"",INDEX('Policy Characteristics'!E:E,MATCH($C813,'Policy Characteristics'!$C:$C,0)))</f>
        <v>indst efficiency standards</v>
      </c>
      <c r="L813" s="237">
        <f>IF(ISBLANK(INDEX('Policy Characteristics'!F:F,MATCH($C813,'Policy Characteristics'!$C:$C,0))),"",INDEX('Policy Characteristics'!F:F,MATCH($C813,'Policy Characteristics'!$C:$C,0)))</f>
        <v>0</v>
      </c>
      <c r="M813" s="237">
        <f>IF(ISBLANK(INDEX('Policy Characteristics'!G:G,MATCH($C813,'Policy Characteristics'!$C:$C,0))),"",INDEX('Policy Characteristics'!G:G,MATCH($C813,'Policy Characteristics'!$C:$C,0)))</f>
        <v>0.25</v>
      </c>
      <c r="N813" s="237">
        <f>IF(ISBLANK(INDEX('Policy Characteristics'!H:H,MATCH($C813,'Policy Characteristics'!$C:$C,0))),"",INDEX('Policy Characteristics'!H:H,MATCH($C813,'Policy Characteristics'!$C:$C,0)))</f>
        <v>0.01</v>
      </c>
      <c r="O813" s="293" t="str">
        <f>IF(ISBLANK(INDEX('Policy Characteristics'!I:I,MATCH($C813,'Policy Characteristics'!$C:$C,0))),"",INDEX('Policy Characteristics'!I:I,MATCH($C813,'Policy Characteristics'!$C:$C,0)))</f>
        <v>% reduction in energy use</v>
      </c>
      <c r="P813" s="29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3" s="293" t="str">
        <f>IF(ISBLANK(INDEX('Policy Characteristics'!K:K,MATCH($C813,'Policy Characteristics'!$C:$C,0))),"",INDEX('Policy Characteristics'!K:K,MATCH($C813,'Policy Characteristics'!$C:$C,0)))</f>
        <v>industry-ag-main.html#eff-stds</v>
      </c>
      <c r="R813" s="293" t="str">
        <f>IF(ISBLANK(INDEX('Policy Characteristics'!L:L,MATCH($C813,'Policy Characteristics'!$C:$C,0))),"",INDEX('Policy Characteristics'!L:L,MATCH($C813,'Policy Characteristics'!$C:$C,0)))</f>
        <v>industry-energy-efficiency-standards.html</v>
      </c>
    </row>
    <row r="814" spans="1:18" s="293" customFormat="1" x14ac:dyDescent="0.25">
      <c r="A814" s="293" t="str">
        <f>IF(ISBLANK(INDEX('Policy Characteristics'!A:A,MATCH($C814,'Policy Characteristics'!$C:$C,0))),"",INDEX('Policy Characteristics'!A:A,MATCH($C814,'Policy Characteristics'!$C:$C,0)))</f>
        <v>Industry</v>
      </c>
      <c r="B814" s="294" t="str">
        <f>IF(ISBLANK(INDEX('Policy Characteristics'!B:B,MATCH($C814,'Policy Characteristics'!$C:$C,0))),"",INDEX('Policy Characteristics'!B:B,MATCH($C814,'Policy Characteristics'!$C:$C,0)))</f>
        <v>Industry Energy Efficiency Standards</v>
      </c>
      <c r="C814" s="293" t="str">
        <f t="shared" si="39"/>
        <v>Percentage Improvement in Eqpt Efficiency Standards above BAU</v>
      </c>
      <c r="D814" s="299" t="s">
        <v>728</v>
      </c>
      <c r="E814" s="298" t="s">
        <v>782</v>
      </c>
      <c r="F814" t="s">
        <v>729</v>
      </c>
      <c r="G814" s="298" t="s">
        <v>796</v>
      </c>
      <c r="H814" s="20">
        <v>1024</v>
      </c>
      <c r="I814" s="295" t="s">
        <v>634</v>
      </c>
      <c r="J814" s="296" t="str">
        <f>IF(ISBLANK(INDEX('Policy Characteristics'!D:D,MATCH($C814,'Policy Characteristics'!$C:$C,0))),"",INDEX('Policy Characteristics'!D:D,MATCH($C814,'Policy Characteristics'!$C:$C,0)))</f>
        <v>Industry Energy Efficiency Standards</v>
      </c>
      <c r="K814" s="293" t="str">
        <f>IF(ISBLANK(INDEX('Policy Characteristics'!E:E,MATCH($C814,'Policy Characteristics'!$C:$C,0))),"",INDEX('Policy Characteristics'!E:E,MATCH($C814,'Policy Characteristics'!$C:$C,0)))</f>
        <v>indst efficiency standards</v>
      </c>
      <c r="L814" s="237">
        <f>IF(ISBLANK(INDEX('Policy Characteristics'!F:F,MATCH($C814,'Policy Characteristics'!$C:$C,0))),"",INDEX('Policy Characteristics'!F:F,MATCH($C814,'Policy Characteristics'!$C:$C,0)))</f>
        <v>0</v>
      </c>
      <c r="M814" s="237">
        <f>IF(ISBLANK(INDEX('Policy Characteristics'!G:G,MATCH($C814,'Policy Characteristics'!$C:$C,0))),"",INDEX('Policy Characteristics'!G:G,MATCH($C814,'Policy Characteristics'!$C:$C,0)))</f>
        <v>0.25</v>
      </c>
      <c r="N814" s="237">
        <f>IF(ISBLANK(INDEX('Policy Characteristics'!H:H,MATCH($C814,'Policy Characteristics'!$C:$C,0))),"",INDEX('Policy Characteristics'!H:H,MATCH($C814,'Policy Characteristics'!$C:$C,0)))</f>
        <v>0.01</v>
      </c>
      <c r="O814" s="293" t="str">
        <f>IF(ISBLANK(INDEX('Policy Characteristics'!I:I,MATCH($C814,'Policy Characteristics'!$C:$C,0))),"",INDEX('Policy Characteristics'!I:I,MATCH($C814,'Policy Characteristics'!$C:$C,0)))</f>
        <v>% reduction in energy use</v>
      </c>
      <c r="P814" s="29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4" s="293" t="str">
        <f>IF(ISBLANK(INDEX('Policy Characteristics'!K:K,MATCH($C814,'Policy Characteristics'!$C:$C,0))),"",INDEX('Policy Characteristics'!K:K,MATCH($C814,'Policy Characteristics'!$C:$C,0)))</f>
        <v>industry-ag-main.html#eff-stds</v>
      </c>
      <c r="R814" s="293" t="str">
        <f>IF(ISBLANK(INDEX('Policy Characteristics'!L:L,MATCH($C814,'Policy Characteristics'!$C:$C,0))),"",INDEX('Policy Characteristics'!L:L,MATCH($C814,'Policy Characteristics'!$C:$C,0)))</f>
        <v>industry-energy-efficiency-standards.html</v>
      </c>
    </row>
    <row r="815" spans="1:18" s="293" customFormat="1" x14ac:dyDescent="0.25">
      <c r="A815" s="293" t="str">
        <f>IF(ISBLANK(INDEX('Policy Characteristics'!A:A,MATCH($C815,'Policy Characteristics'!$C:$C,0))),"",INDEX('Policy Characteristics'!A:A,MATCH($C815,'Policy Characteristics'!$C:$C,0)))</f>
        <v>Industry</v>
      </c>
      <c r="B815" s="294" t="str">
        <f>IF(ISBLANK(INDEX('Policy Characteristics'!B:B,MATCH($C815,'Policy Characteristics'!$C:$C,0))),"",INDEX('Policy Characteristics'!B:B,MATCH($C815,'Policy Characteristics'!$C:$C,0)))</f>
        <v>Industry Energy Efficiency Standards</v>
      </c>
      <c r="C815" s="293" t="str">
        <f t="shared" si="39"/>
        <v>Percentage Improvement in Eqpt Efficiency Standards above BAU</v>
      </c>
      <c r="D815" s="299" t="s">
        <v>728</v>
      </c>
      <c r="E815" s="298" t="s">
        <v>784</v>
      </c>
      <c r="F815" t="s">
        <v>729</v>
      </c>
      <c r="G815" s="298" t="s">
        <v>797</v>
      </c>
      <c r="H815" s="20">
        <v>1025</v>
      </c>
      <c r="I815" s="295" t="s">
        <v>624</v>
      </c>
      <c r="J815" s="296" t="str">
        <f>IF(ISBLANK(INDEX('Policy Characteristics'!D:D,MATCH($C815,'Policy Characteristics'!$C:$C,0))),"",INDEX('Policy Characteristics'!D:D,MATCH($C815,'Policy Characteristics'!$C:$C,0)))</f>
        <v>Industry Energy Efficiency Standards</v>
      </c>
      <c r="K815" s="293" t="str">
        <f>IF(ISBLANK(INDEX('Policy Characteristics'!E:E,MATCH($C815,'Policy Characteristics'!$C:$C,0))),"",INDEX('Policy Characteristics'!E:E,MATCH($C815,'Policy Characteristics'!$C:$C,0)))</f>
        <v>indst efficiency standards</v>
      </c>
      <c r="L815" s="237">
        <f>IF(ISBLANK(INDEX('Policy Characteristics'!F:F,MATCH($C815,'Policy Characteristics'!$C:$C,0))),"",INDEX('Policy Characteristics'!F:F,MATCH($C815,'Policy Characteristics'!$C:$C,0)))</f>
        <v>0</v>
      </c>
      <c r="M815" s="237">
        <f>IF(ISBLANK(INDEX('Policy Characteristics'!G:G,MATCH($C815,'Policy Characteristics'!$C:$C,0))),"",INDEX('Policy Characteristics'!G:G,MATCH($C815,'Policy Characteristics'!$C:$C,0)))</f>
        <v>0.25</v>
      </c>
      <c r="N815" s="237">
        <f>IF(ISBLANK(INDEX('Policy Characteristics'!H:H,MATCH($C815,'Policy Characteristics'!$C:$C,0))),"",INDEX('Policy Characteristics'!H:H,MATCH($C815,'Policy Characteristics'!$C:$C,0)))</f>
        <v>0.01</v>
      </c>
      <c r="O815" s="293" t="str">
        <f>IF(ISBLANK(INDEX('Policy Characteristics'!I:I,MATCH($C815,'Policy Characteristics'!$C:$C,0))),"",INDEX('Policy Characteristics'!I:I,MATCH($C815,'Policy Characteristics'!$C:$C,0)))</f>
        <v>% reduction in energy use</v>
      </c>
      <c r="P815" s="29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5" s="293" t="str">
        <f>IF(ISBLANK(INDEX('Policy Characteristics'!K:K,MATCH($C815,'Policy Characteristics'!$C:$C,0))),"",INDEX('Policy Characteristics'!K:K,MATCH($C815,'Policy Characteristics'!$C:$C,0)))</f>
        <v>industry-ag-main.html#eff-stds</v>
      </c>
      <c r="R815" s="293" t="str">
        <f>IF(ISBLANK(INDEX('Policy Characteristics'!L:L,MATCH($C815,'Policy Characteristics'!$C:$C,0))),"",INDEX('Policy Characteristics'!L:L,MATCH($C815,'Policy Characteristics'!$C:$C,0)))</f>
        <v>industry-energy-efficiency-standards.html</v>
      </c>
    </row>
    <row r="816" spans="1:18" s="293" customFormat="1" x14ac:dyDescent="0.25">
      <c r="A816" s="293" t="str">
        <f>IF(ISBLANK(INDEX('Policy Characteristics'!A:A,MATCH($C816,'Policy Characteristics'!$C:$C,0))),"",INDEX('Policy Characteristics'!A:A,MATCH($C816,'Policy Characteristics'!$C:$C,0)))</f>
        <v>Industry</v>
      </c>
      <c r="B816" s="294" t="str">
        <f>IF(ISBLANK(INDEX('Policy Characteristics'!B:B,MATCH($C816,'Policy Characteristics'!$C:$C,0))),"",INDEX('Policy Characteristics'!B:B,MATCH($C816,'Policy Characteristics'!$C:$C,0)))</f>
        <v>Industry Energy Efficiency Standards</v>
      </c>
      <c r="C816" s="293" t="str">
        <f t="shared" si="39"/>
        <v>Percentage Improvement in Eqpt Efficiency Standards above BAU</v>
      </c>
      <c r="D816" s="299" t="s">
        <v>728</v>
      </c>
      <c r="E816" s="298" t="s">
        <v>786</v>
      </c>
      <c r="F816" t="s">
        <v>729</v>
      </c>
      <c r="G816" s="298" t="s">
        <v>798</v>
      </c>
      <c r="H816" s="20">
        <v>1026</v>
      </c>
      <c r="I816" s="295" t="s">
        <v>624</v>
      </c>
      <c r="J816" s="296" t="str">
        <f>IF(ISBLANK(INDEX('Policy Characteristics'!D:D,MATCH($C816,'Policy Characteristics'!$C:$C,0))),"",INDEX('Policy Characteristics'!D:D,MATCH($C816,'Policy Characteristics'!$C:$C,0)))</f>
        <v>Industry Energy Efficiency Standards</v>
      </c>
      <c r="K816" s="293" t="str">
        <f>IF(ISBLANK(INDEX('Policy Characteristics'!E:E,MATCH($C816,'Policy Characteristics'!$C:$C,0))),"",INDEX('Policy Characteristics'!E:E,MATCH($C816,'Policy Characteristics'!$C:$C,0)))</f>
        <v>indst efficiency standards</v>
      </c>
      <c r="L816" s="237">
        <f>IF(ISBLANK(INDEX('Policy Characteristics'!F:F,MATCH($C816,'Policy Characteristics'!$C:$C,0))),"",INDEX('Policy Characteristics'!F:F,MATCH($C816,'Policy Characteristics'!$C:$C,0)))</f>
        <v>0</v>
      </c>
      <c r="M816" s="237">
        <f>IF(ISBLANK(INDEX('Policy Characteristics'!G:G,MATCH($C816,'Policy Characteristics'!$C:$C,0))),"",INDEX('Policy Characteristics'!G:G,MATCH($C816,'Policy Characteristics'!$C:$C,0)))</f>
        <v>0.25</v>
      </c>
      <c r="N816" s="237">
        <f>IF(ISBLANK(INDEX('Policy Characteristics'!H:H,MATCH($C816,'Policy Characteristics'!$C:$C,0))),"",INDEX('Policy Characteristics'!H:H,MATCH($C816,'Policy Characteristics'!$C:$C,0)))</f>
        <v>0.01</v>
      </c>
      <c r="O816" s="293" t="str">
        <f>IF(ISBLANK(INDEX('Policy Characteristics'!I:I,MATCH($C816,'Policy Characteristics'!$C:$C,0))),"",INDEX('Policy Characteristics'!I:I,MATCH($C816,'Policy Characteristics'!$C:$C,0)))</f>
        <v>% reduction in energy use</v>
      </c>
      <c r="P816" s="29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6" s="293" t="str">
        <f>IF(ISBLANK(INDEX('Policy Characteristics'!K:K,MATCH($C816,'Policy Characteristics'!$C:$C,0))),"",INDEX('Policy Characteristics'!K:K,MATCH($C816,'Policy Characteristics'!$C:$C,0)))</f>
        <v>industry-ag-main.html#eff-stds</v>
      </c>
      <c r="R816" s="293" t="str">
        <f>IF(ISBLANK(INDEX('Policy Characteristics'!L:L,MATCH($C816,'Policy Characteristics'!$C:$C,0))),"",INDEX('Policy Characteristics'!L:L,MATCH($C816,'Policy Characteristics'!$C:$C,0)))</f>
        <v>industry-energy-efficiency-standards.html</v>
      </c>
    </row>
    <row r="817" spans="1:18" s="293" customFormat="1" x14ac:dyDescent="0.25">
      <c r="A817" s="293" t="str">
        <f>IF(ISBLANK(INDEX('Policy Characteristics'!A:A,MATCH($C817,'Policy Characteristics'!$C:$C,0))),"",INDEX('Policy Characteristics'!A:A,MATCH($C817,'Policy Characteristics'!$C:$C,0)))</f>
        <v>Industry</v>
      </c>
      <c r="B817" s="294" t="str">
        <f>IF(ISBLANK(INDEX('Policy Characteristics'!B:B,MATCH($C817,'Policy Characteristics'!$C:$C,0))),"",INDEX('Policy Characteristics'!B:B,MATCH($C817,'Policy Characteristics'!$C:$C,0)))</f>
        <v>Industry Energy Efficiency Standards</v>
      </c>
      <c r="C817" s="293" t="str">
        <f t="shared" si="39"/>
        <v>Percentage Improvement in Eqpt Efficiency Standards above BAU</v>
      </c>
      <c r="D817" s="299" t="s">
        <v>728</v>
      </c>
      <c r="E817" s="298" t="s">
        <v>788</v>
      </c>
      <c r="F817" t="s">
        <v>729</v>
      </c>
      <c r="G817" s="298" t="s">
        <v>799</v>
      </c>
      <c r="H817" s="20">
        <v>1027</v>
      </c>
      <c r="I817" s="295" t="s">
        <v>634</v>
      </c>
      <c r="J817" s="296" t="str">
        <f>IF(ISBLANK(INDEX('Policy Characteristics'!D:D,MATCH($C817,'Policy Characteristics'!$C:$C,0))),"",INDEX('Policy Characteristics'!D:D,MATCH($C817,'Policy Characteristics'!$C:$C,0)))</f>
        <v>Industry Energy Efficiency Standards</v>
      </c>
      <c r="K817" s="293" t="str">
        <f>IF(ISBLANK(INDEX('Policy Characteristics'!E:E,MATCH($C817,'Policy Characteristics'!$C:$C,0))),"",INDEX('Policy Characteristics'!E:E,MATCH($C817,'Policy Characteristics'!$C:$C,0)))</f>
        <v>indst efficiency standards</v>
      </c>
      <c r="L817" s="237">
        <f>IF(ISBLANK(INDEX('Policy Characteristics'!F:F,MATCH($C817,'Policy Characteristics'!$C:$C,0))),"",INDEX('Policy Characteristics'!F:F,MATCH($C817,'Policy Characteristics'!$C:$C,0)))</f>
        <v>0</v>
      </c>
      <c r="M817" s="237">
        <f>IF(ISBLANK(INDEX('Policy Characteristics'!G:G,MATCH($C817,'Policy Characteristics'!$C:$C,0))),"",INDEX('Policy Characteristics'!G:G,MATCH($C817,'Policy Characteristics'!$C:$C,0)))</f>
        <v>0.25</v>
      </c>
      <c r="N817" s="237">
        <f>IF(ISBLANK(INDEX('Policy Characteristics'!H:H,MATCH($C817,'Policy Characteristics'!$C:$C,0))),"",INDEX('Policy Characteristics'!H:H,MATCH($C817,'Policy Characteristics'!$C:$C,0)))</f>
        <v>0.01</v>
      </c>
      <c r="O817" s="293" t="str">
        <f>IF(ISBLANK(INDEX('Policy Characteristics'!I:I,MATCH($C817,'Policy Characteristics'!$C:$C,0))),"",INDEX('Policy Characteristics'!I:I,MATCH($C817,'Policy Characteristics'!$C:$C,0)))</f>
        <v>% reduction in energy use</v>
      </c>
      <c r="P817" s="29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7" s="293" t="str">
        <f>IF(ISBLANK(INDEX('Policy Characteristics'!K:K,MATCH($C817,'Policy Characteristics'!$C:$C,0))),"",INDEX('Policy Characteristics'!K:K,MATCH($C817,'Policy Characteristics'!$C:$C,0)))</f>
        <v>industry-ag-main.html#eff-stds</v>
      </c>
      <c r="R817" s="293" t="str">
        <f>IF(ISBLANK(INDEX('Policy Characteristics'!L:L,MATCH($C817,'Policy Characteristics'!$C:$C,0))),"",INDEX('Policy Characteristics'!L:L,MATCH($C817,'Policy Characteristics'!$C:$C,0)))</f>
        <v>industry-energy-efficiency-standards.html</v>
      </c>
    </row>
    <row r="818" spans="1:18" s="293" customFormat="1" x14ac:dyDescent="0.25">
      <c r="A818" s="293" t="str">
        <f>IF(ISBLANK(INDEX('Policy Characteristics'!A:A,MATCH($C818,'Policy Characteristics'!$C:$C,0))),"",INDEX('Policy Characteristics'!A:A,MATCH($C818,'Policy Characteristics'!$C:$C,0)))</f>
        <v>Industry</v>
      </c>
      <c r="B818" s="294" t="str">
        <f>IF(ISBLANK(INDEX('Policy Characteristics'!B:B,MATCH($C818,'Policy Characteristics'!$C:$C,0))),"",INDEX('Policy Characteristics'!B:B,MATCH($C818,'Policy Characteristics'!$C:$C,0)))</f>
        <v>Industry Energy Efficiency Standards</v>
      </c>
      <c r="C818" s="293" t="str">
        <f t="shared" si="39"/>
        <v>Percentage Improvement in Eqpt Efficiency Standards above BAU</v>
      </c>
      <c r="D818" s="299" t="s">
        <v>730</v>
      </c>
      <c r="E818" s="298" t="s">
        <v>770</v>
      </c>
      <c r="F818" t="s">
        <v>731</v>
      </c>
      <c r="G818" s="298" t="s">
        <v>790</v>
      </c>
      <c r="H818" s="20">
        <v>1028</v>
      </c>
      <c r="I818" s="295" t="s">
        <v>624</v>
      </c>
      <c r="J818" s="296" t="str">
        <f>IF(ISBLANK(INDEX('Policy Characteristics'!D:D,MATCH($C818,'Policy Characteristics'!$C:$C,0))),"",INDEX('Policy Characteristics'!D:D,MATCH($C818,'Policy Characteristics'!$C:$C,0)))</f>
        <v>Industry Energy Efficiency Standards</v>
      </c>
      <c r="K818" s="293" t="str">
        <f>IF(ISBLANK(INDEX('Policy Characteristics'!E:E,MATCH($C818,'Policy Characteristics'!$C:$C,0))),"",INDEX('Policy Characteristics'!E:E,MATCH($C818,'Policy Characteristics'!$C:$C,0)))</f>
        <v>indst efficiency standards</v>
      </c>
      <c r="L818" s="237">
        <f>IF(ISBLANK(INDEX('Policy Characteristics'!F:F,MATCH($C818,'Policy Characteristics'!$C:$C,0))),"",INDEX('Policy Characteristics'!F:F,MATCH($C818,'Policy Characteristics'!$C:$C,0)))</f>
        <v>0</v>
      </c>
      <c r="M818" s="237">
        <f>IF(ISBLANK(INDEX('Policy Characteristics'!G:G,MATCH($C818,'Policy Characteristics'!$C:$C,0))),"",INDEX('Policy Characteristics'!G:G,MATCH($C818,'Policy Characteristics'!$C:$C,0)))</f>
        <v>0.25</v>
      </c>
      <c r="N818" s="237">
        <f>IF(ISBLANK(INDEX('Policy Characteristics'!H:H,MATCH($C818,'Policy Characteristics'!$C:$C,0))),"",INDEX('Policy Characteristics'!H:H,MATCH($C818,'Policy Characteristics'!$C:$C,0)))</f>
        <v>0.01</v>
      </c>
      <c r="O818" s="293" t="str">
        <f>IF(ISBLANK(INDEX('Policy Characteristics'!I:I,MATCH($C818,'Policy Characteristics'!$C:$C,0))),"",INDEX('Policy Characteristics'!I:I,MATCH($C818,'Policy Characteristics'!$C:$C,0)))</f>
        <v>% reduction in energy use</v>
      </c>
      <c r="P818" s="29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8" s="293" t="str">
        <f>IF(ISBLANK(INDEX('Policy Characteristics'!K:K,MATCH($C818,'Policy Characteristics'!$C:$C,0))),"",INDEX('Policy Characteristics'!K:K,MATCH($C818,'Policy Characteristics'!$C:$C,0)))</f>
        <v>industry-ag-main.html#eff-stds</v>
      </c>
      <c r="R818" s="293" t="str">
        <f>IF(ISBLANK(INDEX('Policy Characteristics'!L:L,MATCH($C818,'Policy Characteristics'!$C:$C,0))),"",INDEX('Policy Characteristics'!L:L,MATCH($C818,'Policy Characteristics'!$C:$C,0)))</f>
        <v>industry-energy-efficiency-standards.html</v>
      </c>
    </row>
    <row r="819" spans="1:18" s="293" customFormat="1" x14ac:dyDescent="0.25">
      <c r="A819" s="293" t="str">
        <f>IF(ISBLANK(INDEX('Policy Characteristics'!A:A,MATCH($C819,'Policy Characteristics'!$C:$C,0))),"",INDEX('Policy Characteristics'!A:A,MATCH($C819,'Policy Characteristics'!$C:$C,0)))</f>
        <v>Industry</v>
      </c>
      <c r="B819" s="294" t="str">
        <f>IF(ISBLANK(INDEX('Policy Characteristics'!B:B,MATCH($C819,'Policy Characteristics'!$C:$C,0))),"",INDEX('Policy Characteristics'!B:B,MATCH($C819,'Policy Characteristics'!$C:$C,0)))</f>
        <v>Industry Energy Efficiency Standards</v>
      </c>
      <c r="C819" s="293" t="str">
        <f t="shared" si="39"/>
        <v>Percentage Improvement in Eqpt Efficiency Standards above BAU</v>
      </c>
      <c r="D819" s="299" t="s">
        <v>730</v>
      </c>
      <c r="E819" s="298" t="s">
        <v>772</v>
      </c>
      <c r="F819" t="s">
        <v>731</v>
      </c>
      <c r="G819" s="298" t="s">
        <v>791</v>
      </c>
      <c r="H819" s="20">
        <v>1029</v>
      </c>
      <c r="I819" s="295" t="s">
        <v>624</v>
      </c>
      <c r="J819" s="296" t="str">
        <f>IF(ISBLANK(INDEX('Policy Characteristics'!D:D,MATCH($C819,'Policy Characteristics'!$C:$C,0))),"",INDEX('Policy Characteristics'!D:D,MATCH($C819,'Policy Characteristics'!$C:$C,0)))</f>
        <v>Industry Energy Efficiency Standards</v>
      </c>
      <c r="K819" s="293" t="str">
        <f>IF(ISBLANK(INDEX('Policy Characteristics'!E:E,MATCH($C819,'Policy Characteristics'!$C:$C,0))),"",INDEX('Policy Characteristics'!E:E,MATCH($C819,'Policy Characteristics'!$C:$C,0)))</f>
        <v>indst efficiency standards</v>
      </c>
      <c r="L819" s="237">
        <f>IF(ISBLANK(INDEX('Policy Characteristics'!F:F,MATCH($C819,'Policy Characteristics'!$C:$C,0))),"",INDEX('Policy Characteristics'!F:F,MATCH($C819,'Policy Characteristics'!$C:$C,0)))</f>
        <v>0</v>
      </c>
      <c r="M819" s="237">
        <f>IF(ISBLANK(INDEX('Policy Characteristics'!G:G,MATCH($C819,'Policy Characteristics'!$C:$C,0))),"",INDEX('Policy Characteristics'!G:G,MATCH($C819,'Policy Characteristics'!$C:$C,0)))</f>
        <v>0.25</v>
      </c>
      <c r="N819" s="237">
        <f>IF(ISBLANK(INDEX('Policy Characteristics'!H:H,MATCH($C819,'Policy Characteristics'!$C:$C,0))),"",INDEX('Policy Characteristics'!H:H,MATCH($C819,'Policy Characteristics'!$C:$C,0)))</f>
        <v>0.01</v>
      </c>
      <c r="O819" s="293" t="str">
        <f>IF(ISBLANK(INDEX('Policy Characteristics'!I:I,MATCH($C819,'Policy Characteristics'!$C:$C,0))),"",INDEX('Policy Characteristics'!I:I,MATCH($C819,'Policy Characteristics'!$C:$C,0)))</f>
        <v>% reduction in energy use</v>
      </c>
      <c r="P819" s="29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19" s="293" t="str">
        <f>IF(ISBLANK(INDEX('Policy Characteristics'!K:K,MATCH($C819,'Policy Characteristics'!$C:$C,0))),"",INDEX('Policy Characteristics'!K:K,MATCH($C819,'Policy Characteristics'!$C:$C,0)))</f>
        <v>industry-ag-main.html#eff-stds</v>
      </c>
      <c r="R819" s="293" t="str">
        <f>IF(ISBLANK(INDEX('Policy Characteristics'!L:L,MATCH($C819,'Policy Characteristics'!$C:$C,0))),"",INDEX('Policy Characteristics'!L:L,MATCH($C819,'Policy Characteristics'!$C:$C,0)))</f>
        <v>industry-energy-efficiency-standards.html</v>
      </c>
    </row>
    <row r="820" spans="1:18" s="293" customFormat="1" x14ac:dyDescent="0.25">
      <c r="A820" s="293" t="str">
        <f>IF(ISBLANK(INDEX('Policy Characteristics'!A:A,MATCH($C820,'Policy Characteristics'!$C:$C,0))),"",INDEX('Policy Characteristics'!A:A,MATCH($C820,'Policy Characteristics'!$C:$C,0)))</f>
        <v>Industry</v>
      </c>
      <c r="B820" s="294" t="str">
        <f>IF(ISBLANK(INDEX('Policy Characteristics'!B:B,MATCH($C820,'Policy Characteristics'!$C:$C,0))),"",INDEX('Policy Characteristics'!B:B,MATCH($C820,'Policy Characteristics'!$C:$C,0)))</f>
        <v>Industry Energy Efficiency Standards</v>
      </c>
      <c r="C820" s="293" t="str">
        <f t="shared" si="39"/>
        <v>Percentage Improvement in Eqpt Efficiency Standards above BAU</v>
      </c>
      <c r="D820" s="299" t="s">
        <v>730</v>
      </c>
      <c r="E820" s="298" t="s">
        <v>774</v>
      </c>
      <c r="F820" t="s">
        <v>731</v>
      </c>
      <c r="G820" s="298" t="s">
        <v>792</v>
      </c>
      <c r="H820" s="20">
        <v>1030</v>
      </c>
      <c r="I820" s="295" t="s">
        <v>624</v>
      </c>
      <c r="J820" s="296" t="str">
        <f>IF(ISBLANK(INDEX('Policy Characteristics'!D:D,MATCH($C820,'Policy Characteristics'!$C:$C,0))),"",INDEX('Policy Characteristics'!D:D,MATCH($C820,'Policy Characteristics'!$C:$C,0)))</f>
        <v>Industry Energy Efficiency Standards</v>
      </c>
      <c r="K820" s="293" t="str">
        <f>IF(ISBLANK(INDEX('Policy Characteristics'!E:E,MATCH($C820,'Policy Characteristics'!$C:$C,0))),"",INDEX('Policy Characteristics'!E:E,MATCH($C820,'Policy Characteristics'!$C:$C,0)))</f>
        <v>indst efficiency standards</v>
      </c>
      <c r="L820" s="237">
        <f>IF(ISBLANK(INDEX('Policy Characteristics'!F:F,MATCH($C820,'Policy Characteristics'!$C:$C,0))),"",INDEX('Policy Characteristics'!F:F,MATCH($C820,'Policy Characteristics'!$C:$C,0)))</f>
        <v>0</v>
      </c>
      <c r="M820" s="237">
        <f>IF(ISBLANK(INDEX('Policy Characteristics'!G:G,MATCH($C820,'Policy Characteristics'!$C:$C,0))),"",INDEX('Policy Characteristics'!G:G,MATCH($C820,'Policy Characteristics'!$C:$C,0)))</f>
        <v>0.25</v>
      </c>
      <c r="N820" s="237">
        <f>IF(ISBLANK(INDEX('Policy Characteristics'!H:H,MATCH($C820,'Policy Characteristics'!$C:$C,0))),"",INDEX('Policy Characteristics'!H:H,MATCH($C820,'Policy Characteristics'!$C:$C,0)))</f>
        <v>0.01</v>
      </c>
      <c r="O820" s="293" t="str">
        <f>IF(ISBLANK(INDEX('Policy Characteristics'!I:I,MATCH($C820,'Policy Characteristics'!$C:$C,0))),"",INDEX('Policy Characteristics'!I:I,MATCH($C820,'Policy Characteristics'!$C:$C,0)))</f>
        <v>% reduction in energy use</v>
      </c>
      <c r="P820" s="29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0" s="293" t="str">
        <f>IF(ISBLANK(INDEX('Policy Characteristics'!K:K,MATCH($C820,'Policy Characteristics'!$C:$C,0))),"",INDEX('Policy Characteristics'!K:K,MATCH($C820,'Policy Characteristics'!$C:$C,0)))</f>
        <v>industry-ag-main.html#eff-stds</v>
      </c>
      <c r="R820" s="293" t="str">
        <f>IF(ISBLANK(INDEX('Policy Characteristics'!L:L,MATCH($C820,'Policy Characteristics'!$C:$C,0))),"",INDEX('Policy Characteristics'!L:L,MATCH($C820,'Policy Characteristics'!$C:$C,0)))</f>
        <v>industry-energy-efficiency-standards.html</v>
      </c>
    </row>
    <row r="821" spans="1:18" s="293" customFormat="1" x14ac:dyDescent="0.25">
      <c r="A821" s="293" t="str">
        <f>IF(ISBLANK(INDEX('Policy Characteristics'!A:A,MATCH($C821,'Policy Characteristics'!$C:$C,0))),"",INDEX('Policy Characteristics'!A:A,MATCH($C821,'Policy Characteristics'!$C:$C,0)))</f>
        <v>Industry</v>
      </c>
      <c r="B821" s="294" t="str">
        <f>IF(ISBLANK(INDEX('Policy Characteristics'!B:B,MATCH($C821,'Policy Characteristics'!$C:$C,0))),"",INDEX('Policy Characteristics'!B:B,MATCH($C821,'Policy Characteristics'!$C:$C,0)))</f>
        <v>Industry Energy Efficiency Standards</v>
      </c>
      <c r="C821" s="293" t="str">
        <f t="shared" si="39"/>
        <v>Percentage Improvement in Eqpt Efficiency Standards above BAU</v>
      </c>
      <c r="D821" s="299" t="s">
        <v>730</v>
      </c>
      <c r="E821" s="298" t="s">
        <v>776</v>
      </c>
      <c r="F821" t="s">
        <v>731</v>
      </c>
      <c r="G821" s="298" t="s">
        <v>793</v>
      </c>
      <c r="H821" s="20">
        <v>1031</v>
      </c>
      <c r="I821" s="295" t="s">
        <v>634</v>
      </c>
      <c r="J821" s="296" t="str">
        <f>IF(ISBLANK(INDEX('Policy Characteristics'!D:D,MATCH($C821,'Policy Characteristics'!$C:$C,0))),"",INDEX('Policy Characteristics'!D:D,MATCH($C821,'Policy Characteristics'!$C:$C,0)))</f>
        <v>Industry Energy Efficiency Standards</v>
      </c>
      <c r="K821" s="293" t="str">
        <f>IF(ISBLANK(INDEX('Policy Characteristics'!E:E,MATCH($C821,'Policy Characteristics'!$C:$C,0))),"",INDEX('Policy Characteristics'!E:E,MATCH($C821,'Policy Characteristics'!$C:$C,0)))</f>
        <v>indst efficiency standards</v>
      </c>
      <c r="L821" s="237">
        <f>IF(ISBLANK(INDEX('Policy Characteristics'!F:F,MATCH($C821,'Policy Characteristics'!$C:$C,0))),"",INDEX('Policy Characteristics'!F:F,MATCH($C821,'Policy Characteristics'!$C:$C,0)))</f>
        <v>0</v>
      </c>
      <c r="M821" s="237">
        <f>IF(ISBLANK(INDEX('Policy Characteristics'!G:G,MATCH($C821,'Policy Characteristics'!$C:$C,0))),"",INDEX('Policy Characteristics'!G:G,MATCH($C821,'Policy Characteristics'!$C:$C,0)))</f>
        <v>0.25</v>
      </c>
      <c r="N821" s="237">
        <f>IF(ISBLANK(INDEX('Policy Characteristics'!H:H,MATCH($C821,'Policy Characteristics'!$C:$C,0))),"",INDEX('Policy Characteristics'!H:H,MATCH($C821,'Policy Characteristics'!$C:$C,0)))</f>
        <v>0.01</v>
      </c>
      <c r="O821" s="293" t="str">
        <f>IF(ISBLANK(INDEX('Policy Characteristics'!I:I,MATCH($C821,'Policy Characteristics'!$C:$C,0))),"",INDEX('Policy Characteristics'!I:I,MATCH($C821,'Policy Characteristics'!$C:$C,0)))</f>
        <v>% reduction in energy use</v>
      </c>
      <c r="P821" s="29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1" s="293" t="str">
        <f>IF(ISBLANK(INDEX('Policy Characteristics'!K:K,MATCH($C821,'Policy Characteristics'!$C:$C,0))),"",INDEX('Policy Characteristics'!K:K,MATCH($C821,'Policy Characteristics'!$C:$C,0)))</f>
        <v>industry-ag-main.html#eff-stds</v>
      </c>
      <c r="R821" s="293" t="str">
        <f>IF(ISBLANK(INDEX('Policy Characteristics'!L:L,MATCH($C821,'Policy Characteristics'!$C:$C,0))),"",INDEX('Policy Characteristics'!L:L,MATCH($C821,'Policy Characteristics'!$C:$C,0)))</f>
        <v>industry-energy-efficiency-standards.html</v>
      </c>
    </row>
    <row r="822" spans="1:18" s="293" customFormat="1" x14ac:dyDescent="0.25">
      <c r="A822" s="293" t="str">
        <f>IF(ISBLANK(INDEX('Policy Characteristics'!A:A,MATCH($C822,'Policy Characteristics'!$C:$C,0))),"",INDEX('Policy Characteristics'!A:A,MATCH($C822,'Policy Characteristics'!$C:$C,0)))</f>
        <v>Industry</v>
      </c>
      <c r="B822" s="294" t="str">
        <f>IF(ISBLANK(INDEX('Policy Characteristics'!B:B,MATCH($C822,'Policy Characteristics'!$C:$C,0))),"",INDEX('Policy Characteristics'!B:B,MATCH($C822,'Policy Characteristics'!$C:$C,0)))</f>
        <v>Industry Energy Efficiency Standards</v>
      </c>
      <c r="C822" s="293" t="str">
        <f t="shared" si="39"/>
        <v>Percentage Improvement in Eqpt Efficiency Standards above BAU</v>
      </c>
      <c r="D822" s="299" t="s">
        <v>730</v>
      </c>
      <c r="E822" s="298" t="s">
        <v>778</v>
      </c>
      <c r="F822" t="s">
        <v>731</v>
      </c>
      <c r="G822" s="298" t="s">
        <v>794</v>
      </c>
      <c r="H822" s="20">
        <v>1032</v>
      </c>
      <c r="I822" s="295" t="s">
        <v>624</v>
      </c>
      <c r="J822" s="296" t="str">
        <f>IF(ISBLANK(INDEX('Policy Characteristics'!D:D,MATCH($C822,'Policy Characteristics'!$C:$C,0))),"",INDEX('Policy Characteristics'!D:D,MATCH($C822,'Policy Characteristics'!$C:$C,0)))</f>
        <v>Industry Energy Efficiency Standards</v>
      </c>
      <c r="K822" s="293" t="str">
        <f>IF(ISBLANK(INDEX('Policy Characteristics'!E:E,MATCH($C822,'Policy Characteristics'!$C:$C,0))),"",INDEX('Policy Characteristics'!E:E,MATCH($C822,'Policy Characteristics'!$C:$C,0)))</f>
        <v>indst efficiency standards</v>
      </c>
      <c r="L822" s="237">
        <f>IF(ISBLANK(INDEX('Policy Characteristics'!F:F,MATCH($C822,'Policy Characteristics'!$C:$C,0))),"",INDEX('Policy Characteristics'!F:F,MATCH($C822,'Policy Characteristics'!$C:$C,0)))</f>
        <v>0</v>
      </c>
      <c r="M822" s="237">
        <f>IF(ISBLANK(INDEX('Policy Characteristics'!G:G,MATCH($C822,'Policy Characteristics'!$C:$C,0))),"",INDEX('Policy Characteristics'!G:G,MATCH($C822,'Policy Characteristics'!$C:$C,0)))</f>
        <v>0.25</v>
      </c>
      <c r="N822" s="237">
        <f>IF(ISBLANK(INDEX('Policy Characteristics'!H:H,MATCH($C822,'Policy Characteristics'!$C:$C,0))),"",INDEX('Policy Characteristics'!H:H,MATCH($C822,'Policy Characteristics'!$C:$C,0)))</f>
        <v>0.01</v>
      </c>
      <c r="O822" s="293" t="str">
        <f>IF(ISBLANK(INDEX('Policy Characteristics'!I:I,MATCH($C822,'Policy Characteristics'!$C:$C,0))),"",INDEX('Policy Characteristics'!I:I,MATCH($C822,'Policy Characteristics'!$C:$C,0)))</f>
        <v>% reduction in energy use</v>
      </c>
      <c r="P822" s="29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2" s="293" t="str">
        <f>IF(ISBLANK(INDEX('Policy Characteristics'!K:K,MATCH($C822,'Policy Characteristics'!$C:$C,0))),"",INDEX('Policy Characteristics'!K:K,MATCH($C822,'Policy Characteristics'!$C:$C,0)))</f>
        <v>industry-ag-main.html#eff-stds</v>
      </c>
      <c r="R822" s="293" t="str">
        <f>IF(ISBLANK(INDEX('Policy Characteristics'!L:L,MATCH($C822,'Policy Characteristics'!$C:$C,0))),"",INDEX('Policy Characteristics'!L:L,MATCH($C822,'Policy Characteristics'!$C:$C,0)))</f>
        <v>industry-energy-efficiency-standards.html</v>
      </c>
    </row>
    <row r="823" spans="1:18" s="293" customFormat="1" x14ac:dyDescent="0.25">
      <c r="A823" s="293" t="str">
        <f>IF(ISBLANK(INDEX('Policy Characteristics'!A:A,MATCH($C823,'Policy Characteristics'!$C:$C,0))),"",INDEX('Policy Characteristics'!A:A,MATCH($C823,'Policy Characteristics'!$C:$C,0)))</f>
        <v>Industry</v>
      </c>
      <c r="B823" s="294" t="str">
        <f>IF(ISBLANK(INDEX('Policy Characteristics'!B:B,MATCH($C823,'Policy Characteristics'!$C:$C,0))),"",INDEX('Policy Characteristics'!B:B,MATCH($C823,'Policy Characteristics'!$C:$C,0)))</f>
        <v>Industry Energy Efficiency Standards</v>
      </c>
      <c r="C823" s="293" t="str">
        <f t="shared" si="39"/>
        <v>Percentage Improvement in Eqpt Efficiency Standards above BAU</v>
      </c>
      <c r="D823" s="299" t="s">
        <v>730</v>
      </c>
      <c r="E823" s="298" t="s">
        <v>780</v>
      </c>
      <c r="F823" t="s">
        <v>731</v>
      </c>
      <c r="G823" s="298" t="s">
        <v>795</v>
      </c>
      <c r="H823" s="20">
        <v>1033</v>
      </c>
      <c r="I823" s="295" t="s">
        <v>634</v>
      </c>
      <c r="J823" s="296" t="str">
        <f>IF(ISBLANK(INDEX('Policy Characteristics'!D:D,MATCH($C823,'Policy Characteristics'!$C:$C,0))),"",INDEX('Policy Characteristics'!D:D,MATCH($C823,'Policy Characteristics'!$C:$C,0)))</f>
        <v>Industry Energy Efficiency Standards</v>
      </c>
      <c r="K823" s="293" t="str">
        <f>IF(ISBLANK(INDEX('Policy Characteristics'!E:E,MATCH($C823,'Policy Characteristics'!$C:$C,0))),"",INDEX('Policy Characteristics'!E:E,MATCH($C823,'Policy Characteristics'!$C:$C,0)))</f>
        <v>indst efficiency standards</v>
      </c>
      <c r="L823" s="237">
        <f>IF(ISBLANK(INDEX('Policy Characteristics'!F:F,MATCH($C823,'Policy Characteristics'!$C:$C,0))),"",INDEX('Policy Characteristics'!F:F,MATCH($C823,'Policy Characteristics'!$C:$C,0)))</f>
        <v>0</v>
      </c>
      <c r="M823" s="237">
        <f>IF(ISBLANK(INDEX('Policy Characteristics'!G:G,MATCH($C823,'Policy Characteristics'!$C:$C,0))),"",INDEX('Policy Characteristics'!G:G,MATCH($C823,'Policy Characteristics'!$C:$C,0)))</f>
        <v>0.25</v>
      </c>
      <c r="N823" s="237">
        <f>IF(ISBLANK(INDEX('Policy Characteristics'!H:H,MATCH($C823,'Policy Characteristics'!$C:$C,0))),"",INDEX('Policy Characteristics'!H:H,MATCH($C823,'Policy Characteristics'!$C:$C,0)))</f>
        <v>0.01</v>
      </c>
      <c r="O823" s="293" t="str">
        <f>IF(ISBLANK(INDEX('Policy Characteristics'!I:I,MATCH($C823,'Policy Characteristics'!$C:$C,0))),"",INDEX('Policy Characteristics'!I:I,MATCH($C823,'Policy Characteristics'!$C:$C,0)))</f>
        <v>% reduction in energy use</v>
      </c>
      <c r="P823" s="29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3" s="293" t="str">
        <f>IF(ISBLANK(INDEX('Policy Characteristics'!K:K,MATCH($C823,'Policy Characteristics'!$C:$C,0))),"",INDEX('Policy Characteristics'!K:K,MATCH($C823,'Policy Characteristics'!$C:$C,0)))</f>
        <v>industry-ag-main.html#eff-stds</v>
      </c>
      <c r="R823" s="293" t="str">
        <f>IF(ISBLANK(INDEX('Policy Characteristics'!L:L,MATCH($C823,'Policy Characteristics'!$C:$C,0))),"",INDEX('Policy Characteristics'!L:L,MATCH($C823,'Policy Characteristics'!$C:$C,0)))</f>
        <v>industry-energy-efficiency-standards.html</v>
      </c>
    </row>
    <row r="824" spans="1:18" s="293" customFormat="1" x14ac:dyDescent="0.25">
      <c r="A824" s="293" t="str">
        <f>IF(ISBLANK(INDEX('Policy Characteristics'!A:A,MATCH($C824,'Policy Characteristics'!$C:$C,0))),"",INDEX('Policy Characteristics'!A:A,MATCH($C824,'Policy Characteristics'!$C:$C,0)))</f>
        <v>Industry</v>
      </c>
      <c r="B824" s="294" t="str">
        <f>IF(ISBLANK(INDEX('Policy Characteristics'!B:B,MATCH($C824,'Policy Characteristics'!$C:$C,0))),"",INDEX('Policy Characteristics'!B:B,MATCH($C824,'Policy Characteristics'!$C:$C,0)))</f>
        <v>Industry Energy Efficiency Standards</v>
      </c>
      <c r="C824" s="293" t="str">
        <f t="shared" si="39"/>
        <v>Percentage Improvement in Eqpt Efficiency Standards above BAU</v>
      </c>
      <c r="D824" s="299" t="s">
        <v>730</v>
      </c>
      <c r="E824" s="298" t="s">
        <v>782</v>
      </c>
      <c r="F824" t="s">
        <v>731</v>
      </c>
      <c r="G824" s="298" t="s">
        <v>796</v>
      </c>
      <c r="H824" s="20">
        <v>1034</v>
      </c>
      <c r="I824" s="295" t="s">
        <v>634</v>
      </c>
      <c r="J824" s="296" t="str">
        <f>IF(ISBLANK(INDEX('Policy Characteristics'!D:D,MATCH($C824,'Policy Characteristics'!$C:$C,0))),"",INDEX('Policy Characteristics'!D:D,MATCH($C824,'Policy Characteristics'!$C:$C,0)))</f>
        <v>Industry Energy Efficiency Standards</v>
      </c>
      <c r="K824" s="293" t="str">
        <f>IF(ISBLANK(INDEX('Policy Characteristics'!E:E,MATCH($C824,'Policy Characteristics'!$C:$C,0))),"",INDEX('Policy Characteristics'!E:E,MATCH($C824,'Policy Characteristics'!$C:$C,0)))</f>
        <v>indst efficiency standards</v>
      </c>
      <c r="L824" s="237">
        <f>IF(ISBLANK(INDEX('Policy Characteristics'!F:F,MATCH($C824,'Policy Characteristics'!$C:$C,0))),"",INDEX('Policy Characteristics'!F:F,MATCH($C824,'Policy Characteristics'!$C:$C,0)))</f>
        <v>0</v>
      </c>
      <c r="M824" s="237">
        <f>IF(ISBLANK(INDEX('Policy Characteristics'!G:G,MATCH($C824,'Policy Characteristics'!$C:$C,0))),"",INDEX('Policy Characteristics'!G:G,MATCH($C824,'Policy Characteristics'!$C:$C,0)))</f>
        <v>0.25</v>
      </c>
      <c r="N824" s="237">
        <f>IF(ISBLANK(INDEX('Policy Characteristics'!H:H,MATCH($C824,'Policy Characteristics'!$C:$C,0))),"",INDEX('Policy Characteristics'!H:H,MATCH($C824,'Policy Characteristics'!$C:$C,0)))</f>
        <v>0.01</v>
      </c>
      <c r="O824" s="293" t="str">
        <f>IF(ISBLANK(INDEX('Policy Characteristics'!I:I,MATCH($C824,'Policy Characteristics'!$C:$C,0))),"",INDEX('Policy Characteristics'!I:I,MATCH($C824,'Policy Characteristics'!$C:$C,0)))</f>
        <v>% reduction in energy use</v>
      </c>
      <c r="P824" s="29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4" s="293" t="str">
        <f>IF(ISBLANK(INDEX('Policy Characteristics'!K:K,MATCH($C824,'Policy Characteristics'!$C:$C,0))),"",INDEX('Policy Characteristics'!K:K,MATCH($C824,'Policy Characteristics'!$C:$C,0)))</f>
        <v>industry-ag-main.html#eff-stds</v>
      </c>
      <c r="R824" s="293" t="str">
        <f>IF(ISBLANK(INDEX('Policy Characteristics'!L:L,MATCH($C824,'Policy Characteristics'!$C:$C,0))),"",INDEX('Policy Characteristics'!L:L,MATCH($C824,'Policy Characteristics'!$C:$C,0)))</f>
        <v>industry-energy-efficiency-standards.html</v>
      </c>
    </row>
    <row r="825" spans="1:18" s="293" customFormat="1" x14ac:dyDescent="0.25">
      <c r="A825" s="293" t="str">
        <f>IF(ISBLANK(INDEX('Policy Characteristics'!A:A,MATCH($C825,'Policy Characteristics'!$C:$C,0))),"",INDEX('Policy Characteristics'!A:A,MATCH($C825,'Policy Characteristics'!$C:$C,0)))</f>
        <v>Industry</v>
      </c>
      <c r="B825" s="294" t="str">
        <f>IF(ISBLANK(INDEX('Policy Characteristics'!B:B,MATCH($C825,'Policy Characteristics'!$C:$C,0))),"",INDEX('Policy Characteristics'!B:B,MATCH($C825,'Policy Characteristics'!$C:$C,0)))</f>
        <v>Industry Energy Efficiency Standards</v>
      </c>
      <c r="C825" s="293" t="str">
        <f t="shared" si="39"/>
        <v>Percentage Improvement in Eqpt Efficiency Standards above BAU</v>
      </c>
      <c r="D825" s="299" t="s">
        <v>730</v>
      </c>
      <c r="E825" s="298" t="s">
        <v>784</v>
      </c>
      <c r="F825" t="s">
        <v>731</v>
      </c>
      <c r="G825" s="298" t="s">
        <v>797</v>
      </c>
      <c r="H825" s="20">
        <v>1035</v>
      </c>
      <c r="I825" s="295" t="s">
        <v>624</v>
      </c>
      <c r="J825" s="296" t="str">
        <f>IF(ISBLANK(INDEX('Policy Characteristics'!D:D,MATCH($C825,'Policy Characteristics'!$C:$C,0))),"",INDEX('Policy Characteristics'!D:D,MATCH($C825,'Policy Characteristics'!$C:$C,0)))</f>
        <v>Industry Energy Efficiency Standards</v>
      </c>
      <c r="K825" s="293" t="str">
        <f>IF(ISBLANK(INDEX('Policy Characteristics'!E:E,MATCH($C825,'Policy Characteristics'!$C:$C,0))),"",INDEX('Policy Characteristics'!E:E,MATCH($C825,'Policy Characteristics'!$C:$C,0)))</f>
        <v>indst efficiency standards</v>
      </c>
      <c r="L825" s="237">
        <f>IF(ISBLANK(INDEX('Policy Characteristics'!F:F,MATCH($C825,'Policy Characteristics'!$C:$C,0))),"",INDEX('Policy Characteristics'!F:F,MATCH($C825,'Policy Characteristics'!$C:$C,0)))</f>
        <v>0</v>
      </c>
      <c r="M825" s="237">
        <f>IF(ISBLANK(INDEX('Policy Characteristics'!G:G,MATCH($C825,'Policy Characteristics'!$C:$C,0))),"",INDEX('Policy Characteristics'!G:G,MATCH($C825,'Policy Characteristics'!$C:$C,0)))</f>
        <v>0.25</v>
      </c>
      <c r="N825" s="237">
        <f>IF(ISBLANK(INDEX('Policy Characteristics'!H:H,MATCH($C825,'Policy Characteristics'!$C:$C,0))),"",INDEX('Policy Characteristics'!H:H,MATCH($C825,'Policy Characteristics'!$C:$C,0)))</f>
        <v>0.01</v>
      </c>
      <c r="O825" s="293" t="str">
        <f>IF(ISBLANK(INDEX('Policy Characteristics'!I:I,MATCH($C825,'Policy Characteristics'!$C:$C,0))),"",INDEX('Policy Characteristics'!I:I,MATCH($C825,'Policy Characteristics'!$C:$C,0)))</f>
        <v>% reduction in energy use</v>
      </c>
      <c r="P825" s="29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5" s="293" t="str">
        <f>IF(ISBLANK(INDEX('Policy Characteristics'!K:K,MATCH($C825,'Policy Characteristics'!$C:$C,0))),"",INDEX('Policy Characteristics'!K:K,MATCH($C825,'Policy Characteristics'!$C:$C,0)))</f>
        <v>industry-ag-main.html#eff-stds</v>
      </c>
      <c r="R825" s="293" t="str">
        <f>IF(ISBLANK(INDEX('Policy Characteristics'!L:L,MATCH($C825,'Policy Characteristics'!$C:$C,0))),"",INDEX('Policy Characteristics'!L:L,MATCH($C825,'Policy Characteristics'!$C:$C,0)))</f>
        <v>industry-energy-efficiency-standards.html</v>
      </c>
    </row>
    <row r="826" spans="1:18" s="293" customFormat="1" x14ac:dyDescent="0.25">
      <c r="A826" s="293" t="str">
        <f>IF(ISBLANK(INDEX('Policy Characteristics'!A:A,MATCH($C826,'Policy Characteristics'!$C:$C,0))),"",INDEX('Policy Characteristics'!A:A,MATCH($C826,'Policy Characteristics'!$C:$C,0)))</f>
        <v>Industry</v>
      </c>
      <c r="B826" s="294" t="str">
        <f>IF(ISBLANK(INDEX('Policy Characteristics'!B:B,MATCH($C826,'Policy Characteristics'!$C:$C,0))),"",INDEX('Policy Characteristics'!B:B,MATCH($C826,'Policy Characteristics'!$C:$C,0)))</f>
        <v>Industry Energy Efficiency Standards</v>
      </c>
      <c r="C826" s="293" t="str">
        <f t="shared" si="39"/>
        <v>Percentage Improvement in Eqpt Efficiency Standards above BAU</v>
      </c>
      <c r="D826" s="299" t="s">
        <v>730</v>
      </c>
      <c r="E826" s="298" t="s">
        <v>786</v>
      </c>
      <c r="F826" t="s">
        <v>731</v>
      </c>
      <c r="G826" s="298" t="s">
        <v>798</v>
      </c>
      <c r="H826" s="20">
        <v>1036</v>
      </c>
      <c r="I826" s="295" t="s">
        <v>624</v>
      </c>
      <c r="J826" s="296" t="str">
        <f>IF(ISBLANK(INDEX('Policy Characteristics'!D:D,MATCH($C826,'Policy Characteristics'!$C:$C,0))),"",INDEX('Policy Characteristics'!D:D,MATCH($C826,'Policy Characteristics'!$C:$C,0)))</f>
        <v>Industry Energy Efficiency Standards</v>
      </c>
      <c r="K826" s="293" t="str">
        <f>IF(ISBLANK(INDEX('Policy Characteristics'!E:E,MATCH($C826,'Policy Characteristics'!$C:$C,0))),"",INDEX('Policy Characteristics'!E:E,MATCH($C826,'Policy Characteristics'!$C:$C,0)))</f>
        <v>indst efficiency standards</v>
      </c>
      <c r="L826" s="237">
        <f>IF(ISBLANK(INDEX('Policy Characteristics'!F:F,MATCH($C826,'Policy Characteristics'!$C:$C,0))),"",INDEX('Policy Characteristics'!F:F,MATCH($C826,'Policy Characteristics'!$C:$C,0)))</f>
        <v>0</v>
      </c>
      <c r="M826" s="237">
        <f>IF(ISBLANK(INDEX('Policy Characteristics'!G:G,MATCH($C826,'Policy Characteristics'!$C:$C,0))),"",INDEX('Policy Characteristics'!G:G,MATCH($C826,'Policy Characteristics'!$C:$C,0)))</f>
        <v>0.25</v>
      </c>
      <c r="N826" s="237">
        <f>IF(ISBLANK(INDEX('Policy Characteristics'!H:H,MATCH($C826,'Policy Characteristics'!$C:$C,0))),"",INDEX('Policy Characteristics'!H:H,MATCH($C826,'Policy Characteristics'!$C:$C,0)))</f>
        <v>0.01</v>
      </c>
      <c r="O826" s="293" t="str">
        <f>IF(ISBLANK(INDEX('Policy Characteristics'!I:I,MATCH($C826,'Policy Characteristics'!$C:$C,0))),"",INDEX('Policy Characteristics'!I:I,MATCH($C826,'Policy Characteristics'!$C:$C,0)))</f>
        <v>% reduction in energy use</v>
      </c>
      <c r="P826" s="29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6" s="293" t="str">
        <f>IF(ISBLANK(INDEX('Policy Characteristics'!K:K,MATCH($C826,'Policy Characteristics'!$C:$C,0))),"",INDEX('Policy Characteristics'!K:K,MATCH($C826,'Policy Characteristics'!$C:$C,0)))</f>
        <v>industry-ag-main.html#eff-stds</v>
      </c>
      <c r="R826" s="293" t="str">
        <f>IF(ISBLANK(INDEX('Policy Characteristics'!L:L,MATCH($C826,'Policy Characteristics'!$C:$C,0))),"",INDEX('Policy Characteristics'!L:L,MATCH($C826,'Policy Characteristics'!$C:$C,0)))</f>
        <v>industry-energy-efficiency-standards.html</v>
      </c>
    </row>
    <row r="827" spans="1:18" s="293" customFormat="1" x14ac:dyDescent="0.25">
      <c r="A827" s="293" t="str">
        <f>IF(ISBLANK(INDEX('Policy Characteristics'!A:A,MATCH($C827,'Policy Characteristics'!$C:$C,0))),"",INDEX('Policy Characteristics'!A:A,MATCH($C827,'Policy Characteristics'!$C:$C,0)))</f>
        <v>Industry</v>
      </c>
      <c r="B827" s="294" t="str">
        <f>IF(ISBLANK(INDEX('Policy Characteristics'!B:B,MATCH($C827,'Policy Characteristics'!$C:$C,0))),"",INDEX('Policy Characteristics'!B:B,MATCH($C827,'Policy Characteristics'!$C:$C,0)))</f>
        <v>Industry Energy Efficiency Standards</v>
      </c>
      <c r="C827" s="293" t="str">
        <f t="shared" si="39"/>
        <v>Percentage Improvement in Eqpt Efficiency Standards above BAU</v>
      </c>
      <c r="D827" s="299" t="s">
        <v>730</v>
      </c>
      <c r="E827" s="298" t="s">
        <v>788</v>
      </c>
      <c r="F827" t="s">
        <v>731</v>
      </c>
      <c r="G827" s="298" t="s">
        <v>799</v>
      </c>
      <c r="H827" s="20">
        <v>1037</v>
      </c>
      <c r="I827" s="295" t="s">
        <v>634</v>
      </c>
      <c r="J827" s="296" t="str">
        <f>IF(ISBLANK(INDEX('Policy Characteristics'!D:D,MATCH($C827,'Policy Characteristics'!$C:$C,0))),"",INDEX('Policy Characteristics'!D:D,MATCH($C827,'Policy Characteristics'!$C:$C,0)))</f>
        <v>Industry Energy Efficiency Standards</v>
      </c>
      <c r="K827" s="293" t="str">
        <f>IF(ISBLANK(INDEX('Policy Characteristics'!E:E,MATCH($C827,'Policy Characteristics'!$C:$C,0))),"",INDEX('Policy Characteristics'!E:E,MATCH($C827,'Policy Characteristics'!$C:$C,0)))</f>
        <v>indst efficiency standards</v>
      </c>
      <c r="L827" s="237">
        <f>IF(ISBLANK(INDEX('Policy Characteristics'!F:F,MATCH($C827,'Policy Characteristics'!$C:$C,0))),"",INDEX('Policy Characteristics'!F:F,MATCH($C827,'Policy Characteristics'!$C:$C,0)))</f>
        <v>0</v>
      </c>
      <c r="M827" s="237">
        <f>IF(ISBLANK(INDEX('Policy Characteristics'!G:G,MATCH($C827,'Policy Characteristics'!$C:$C,0))),"",INDEX('Policy Characteristics'!G:G,MATCH($C827,'Policy Characteristics'!$C:$C,0)))</f>
        <v>0.25</v>
      </c>
      <c r="N827" s="237">
        <f>IF(ISBLANK(INDEX('Policy Characteristics'!H:H,MATCH($C827,'Policy Characteristics'!$C:$C,0))),"",INDEX('Policy Characteristics'!H:H,MATCH($C827,'Policy Characteristics'!$C:$C,0)))</f>
        <v>0.01</v>
      </c>
      <c r="O827" s="293" t="str">
        <f>IF(ISBLANK(INDEX('Policy Characteristics'!I:I,MATCH($C827,'Policy Characteristics'!$C:$C,0))),"",INDEX('Policy Characteristics'!I:I,MATCH($C827,'Policy Characteristics'!$C:$C,0)))</f>
        <v>% reduction in energy use</v>
      </c>
      <c r="P827" s="29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7" s="293" t="str">
        <f>IF(ISBLANK(INDEX('Policy Characteristics'!K:K,MATCH($C827,'Policy Characteristics'!$C:$C,0))),"",INDEX('Policy Characteristics'!K:K,MATCH($C827,'Policy Characteristics'!$C:$C,0)))</f>
        <v>industry-ag-main.html#eff-stds</v>
      </c>
      <c r="R827" s="293" t="str">
        <f>IF(ISBLANK(INDEX('Policy Characteristics'!L:L,MATCH($C827,'Policy Characteristics'!$C:$C,0))),"",INDEX('Policy Characteristics'!L:L,MATCH($C827,'Policy Characteristics'!$C:$C,0)))</f>
        <v>industry-energy-efficiency-standards.html</v>
      </c>
    </row>
    <row r="828" spans="1:18" s="293" customFormat="1" x14ac:dyDescent="0.25">
      <c r="A828" s="293" t="str">
        <f>IF(ISBLANK(INDEX('Policy Characteristics'!A:A,MATCH($C828,'Policy Characteristics'!$C:$C,0))),"",INDEX('Policy Characteristics'!A:A,MATCH($C828,'Policy Characteristics'!$C:$C,0)))</f>
        <v>Industry</v>
      </c>
      <c r="B828" s="294" t="str">
        <f>IF(ISBLANK(INDEX('Policy Characteristics'!B:B,MATCH($C828,'Policy Characteristics'!$C:$C,0))),"",INDEX('Policy Characteristics'!B:B,MATCH($C828,'Policy Characteristics'!$C:$C,0)))</f>
        <v>Industry Energy Efficiency Standards</v>
      </c>
      <c r="C828" s="293" t="str">
        <f t="shared" si="39"/>
        <v>Percentage Improvement in Eqpt Efficiency Standards above BAU</v>
      </c>
      <c r="D828" s="299" t="s">
        <v>732</v>
      </c>
      <c r="E828" s="298" t="s">
        <v>770</v>
      </c>
      <c r="F828" t="s">
        <v>733</v>
      </c>
      <c r="G828" s="298" t="s">
        <v>790</v>
      </c>
      <c r="H828" s="20">
        <v>1038</v>
      </c>
      <c r="I828" s="295" t="s">
        <v>624</v>
      </c>
      <c r="J828" s="296" t="str">
        <f>IF(ISBLANK(INDEX('Policy Characteristics'!D:D,MATCH($C828,'Policy Characteristics'!$C:$C,0))),"",INDEX('Policy Characteristics'!D:D,MATCH($C828,'Policy Characteristics'!$C:$C,0)))</f>
        <v>Industry Energy Efficiency Standards</v>
      </c>
      <c r="K828" s="293" t="str">
        <f>IF(ISBLANK(INDEX('Policy Characteristics'!E:E,MATCH($C828,'Policy Characteristics'!$C:$C,0))),"",INDEX('Policy Characteristics'!E:E,MATCH($C828,'Policy Characteristics'!$C:$C,0)))</f>
        <v>indst efficiency standards</v>
      </c>
      <c r="L828" s="237">
        <f>IF(ISBLANK(INDEX('Policy Characteristics'!F:F,MATCH($C828,'Policy Characteristics'!$C:$C,0))),"",INDEX('Policy Characteristics'!F:F,MATCH($C828,'Policy Characteristics'!$C:$C,0)))</f>
        <v>0</v>
      </c>
      <c r="M828" s="237">
        <f>IF(ISBLANK(INDEX('Policy Characteristics'!G:G,MATCH($C828,'Policy Characteristics'!$C:$C,0))),"",INDEX('Policy Characteristics'!G:G,MATCH($C828,'Policy Characteristics'!$C:$C,0)))</f>
        <v>0.25</v>
      </c>
      <c r="N828" s="237">
        <f>IF(ISBLANK(INDEX('Policy Characteristics'!H:H,MATCH($C828,'Policy Characteristics'!$C:$C,0))),"",INDEX('Policy Characteristics'!H:H,MATCH($C828,'Policy Characteristics'!$C:$C,0)))</f>
        <v>0.01</v>
      </c>
      <c r="O828" s="293" t="str">
        <f>IF(ISBLANK(INDEX('Policy Characteristics'!I:I,MATCH($C828,'Policy Characteristics'!$C:$C,0))),"",INDEX('Policy Characteristics'!I:I,MATCH($C828,'Policy Characteristics'!$C:$C,0)))</f>
        <v>% reduction in energy use</v>
      </c>
      <c r="P828" s="29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8" s="293" t="str">
        <f>IF(ISBLANK(INDEX('Policy Characteristics'!K:K,MATCH($C828,'Policy Characteristics'!$C:$C,0))),"",INDEX('Policy Characteristics'!K:K,MATCH($C828,'Policy Characteristics'!$C:$C,0)))</f>
        <v>industry-ag-main.html#eff-stds</v>
      </c>
      <c r="R828" s="293" t="str">
        <f>IF(ISBLANK(INDEX('Policy Characteristics'!L:L,MATCH($C828,'Policy Characteristics'!$C:$C,0))),"",INDEX('Policy Characteristics'!L:L,MATCH($C828,'Policy Characteristics'!$C:$C,0)))</f>
        <v>industry-energy-efficiency-standards.html</v>
      </c>
    </row>
    <row r="829" spans="1:18" s="293" customFormat="1" x14ac:dyDescent="0.25">
      <c r="A829" s="293" t="str">
        <f>IF(ISBLANK(INDEX('Policy Characteristics'!A:A,MATCH($C829,'Policy Characteristics'!$C:$C,0))),"",INDEX('Policy Characteristics'!A:A,MATCH($C829,'Policy Characteristics'!$C:$C,0)))</f>
        <v>Industry</v>
      </c>
      <c r="B829" s="294" t="str">
        <f>IF(ISBLANK(INDEX('Policy Characteristics'!B:B,MATCH($C829,'Policy Characteristics'!$C:$C,0))),"",INDEX('Policy Characteristics'!B:B,MATCH($C829,'Policy Characteristics'!$C:$C,0)))</f>
        <v>Industry Energy Efficiency Standards</v>
      </c>
      <c r="C829" s="293" t="str">
        <f t="shared" si="39"/>
        <v>Percentage Improvement in Eqpt Efficiency Standards above BAU</v>
      </c>
      <c r="D829" s="299" t="s">
        <v>732</v>
      </c>
      <c r="E829" s="298" t="s">
        <v>772</v>
      </c>
      <c r="F829" t="s">
        <v>733</v>
      </c>
      <c r="G829" s="298" t="s">
        <v>791</v>
      </c>
      <c r="H829" s="20">
        <v>1039</v>
      </c>
      <c r="I829" s="295" t="s">
        <v>624</v>
      </c>
      <c r="J829" s="296" t="str">
        <f>IF(ISBLANK(INDEX('Policy Characteristics'!D:D,MATCH($C829,'Policy Characteristics'!$C:$C,0))),"",INDEX('Policy Characteristics'!D:D,MATCH($C829,'Policy Characteristics'!$C:$C,0)))</f>
        <v>Industry Energy Efficiency Standards</v>
      </c>
      <c r="K829" s="293" t="str">
        <f>IF(ISBLANK(INDEX('Policy Characteristics'!E:E,MATCH($C829,'Policy Characteristics'!$C:$C,0))),"",INDEX('Policy Characteristics'!E:E,MATCH($C829,'Policy Characteristics'!$C:$C,0)))</f>
        <v>indst efficiency standards</v>
      </c>
      <c r="L829" s="237">
        <f>IF(ISBLANK(INDEX('Policy Characteristics'!F:F,MATCH($C829,'Policy Characteristics'!$C:$C,0))),"",INDEX('Policy Characteristics'!F:F,MATCH($C829,'Policy Characteristics'!$C:$C,0)))</f>
        <v>0</v>
      </c>
      <c r="M829" s="237">
        <f>IF(ISBLANK(INDEX('Policy Characteristics'!G:G,MATCH($C829,'Policy Characteristics'!$C:$C,0))),"",INDEX('Policy Characteristics'!G:G,MATCH($C829,'Policy Characteristics'!$C:$C,0)))</f>
        <v>0.25</v>
      </c>
      <c r="N829" s="237">
        <f>IF(ISBLANK(INDEX('Policy Characteristics'!H:H,MATCH($C829,'Policy Characteristics'!$C:$C,0))),"",INDEX('Policy Characteristics'!H:H,MATCH($C829,'Policy Characteristics'!$C:$C,0)))</f>
        <v>0.01</v>
      </c>
      <c r="O829" s="293" t="str">
        <f>IF(ISBLANK(INDEX('Policy Characteristics'!I:I,MATCH($C829,'Policy Characteristics'!$C:$C,0))),"",INDEX('Policy Characteristics'!I:I,MATCH($C829,'Policy Characteristics'!$C:$C,0)))</f>
        <v>% reduction in energy use</v>
      </c>
      <c r="P829" s="29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29" s="293" t="str">
        <f>IF(ISBLANK(INDEX('Policy Characteristics'!K:K,MATCH($C829,'Policy Characteristics'!$C:$C,0))),"",INDEX('Policy Characteristics'!K:K,MATCH($C829,'Policy Characteristics'!$C:$C,0)))</f>
        <v>industry-ag-main.html#eff-stds</v>
      </c>
      <c r="R829" s="293" t="str">
        <f>IF(ISBLANK(INDEX('Policy Characteristics'!L:L,MATCH($C829,'Policy Characteristics'!$C:$C,0))),"",INDEX('Policy Characteristics'!L:L,MATCH($C829,'Policy Characteristics'!$C:$C,0)))</f>
        <v>industry-energy-efficiency-standards.html</v>
      </c>
    </row>
    <row r="830" spans="1:18" s="293" customFormat="1" x14ac:dyDescent="0.25">
      <c r="A830" s="293" t="str">
        <f>IF(ISBLANK(INDEX('Policy Characteristics'!A:A,MATCH($C830,'Policy Characteristics'!$C:$C,0))),"",INDEX('Policy Characteristics'!A:A,MATCH($C830,'Policy Characteristics'!$C:$C,0)))</f>
        <v>Industry</v>
      </c>
      <c r="B830" s="294" t="str">
        <f>IF(ISBLANK(INDEX('Policy Characteristics'!B:B,MATCH($C830,'Policy Characteristics'!$C:$C,0))),"",INDEX('Policy Characteristics'!B:B,MATCH($C830,'Policy Characteristics'!$C:$C,0)))</f>
        <v>Industry Energy Efficiency Standards</v>
      </c>
      <c r="C830" s="293" t="str">
        <f t="shared" si="39"/>
        <v>Percentage Improvement in Eqpt Efficiency Standards above BAU</v>
      </c>
      <c r="D830" s="299" t="s">
        <v>732</v>
      </c>
      <c r="E830" s="298" t="s">
        <v>774</v>
      </c>
      <c r="F830" t="s">
        <v>733</v>
      </c>
      <c r="G830" s="298" t="s">
        <v>792</v>
      </c>
      <c r="H830" s="20">
        <v>1040</v>
      </c>
      <c r="I830" s="295" t="s">
        <v>624</v>
      </c>
      <c r="J830" s="296" t="str">
        <f>IF(ISBLANK(INDEX('Policy Characteristics'!D:D,MATCH($C830,'Policy Characteristics'!$C:$C,0))),"",INDEX('Policy Characteristics'!D:D,MATCH($C830,'Policy Characteristics'!$C:$C,0)))</f>
        <v>Industry Energy Efficiency Standards</v>
      </c>
      <c r="K830" s="293" t="str">
        <f>IF(ISBLANK(INDEX('Policy Characteristics'!E:E,MATCH($C830,'Policy Characteristics'!$C:$C,0))),"",INDEX('Policy Characteristics'!E:E,MATCH($C830,'Policy Characteristics'!$C:$C,0)))</f>
        <v>indst efficiency standards</v>
      </c>
      <c r="L830" s="237">
        <f>IF(ISBLANK(INDEX('Policy Characteristics'!F:F,MATCH($C830,'Policy Characteristics'!$C:$C,0))),"",INDEX('Policy Characteristics'!F:F,MATCH($C830,'Policy Characteristics'!$C:$C,0)))</f>
        <v>0</v>
      </c>
      <c r="M830" s="237">
        <f>IF(ISBLANK(INDEX('Policy Characteristics'!G:G,MATCH($C830,'Policy Characteristics'!$C:$C,0))),"",INDEX('Policy Characteristics'!G:G,MATCH($C830,'Policy Characteristics'!$C:$C,0)))</f>
        <v>0.25</v>
      </c>
      <c r="N830" s="237">
        <f>IF(ISBLANK(INDEX('Policy Characteristics'!H:H,MATCH($C830,'Policy Characteristics'!$C:$C,0))),"",INDEX('Policy Characteristics'!H:H,MATCH($C830,'Policy Characteristics'!$C:$C,0)))</f>
        <v>0.01</v>
      </c>
      <c r="O830" s="293" t="str">
        <f>IF(ISBLANK(INDEX('Policy Characteristics'!I:I,MATCH($C830,'Policy Characteristics'!$C:$C,0))),"",INDEX('Policy Characteristics'!I:I,MATCH($C830,'Policy Characteristics'!$C:$C,0)))</f>
        <v>% reduction in energy use</v>
      </c>
      <c r="P830" s="29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0" s="293" t="str">
        <f>IF(ISBLANK(INDEX('Policy Characteristics'!K:K,MATCH($C830,'Policy Characteristics'!$C:$C,0))),"",INDEX('Policy Characteristics'!K:K,MATCH($C830,'Policy Characteristics'!$C:$C,0)))</f>
        <v>industry-ag-main.html#eff-stds</v>
      </c>
      <c r="R830" s="293" t="str">
        <f>IF(ISBLANK(INDEX('Policy Characteristics'!L:L,MATCH($C830,'Policy Characteristics'!$C:$C,0))),"",INDEX('Policy Characteristics'!L:L,MATCH($C830,'Policy Characteristics'!$C:$C,0)))</f>
        <v>industry-energy-efficiency-standards.html</v>
      </c>
    </row>
    <row r="831" spans="1:18" s="293" customFormat="1" x14ac:dyDescent="0.25">
      <c r="A831" s="293" t="str">
        <f>IF(ISBLANK(INDEX('Policy Characteristics'!A:A,MATCH($C831,'Policy Characteristics'!$C:$C,0))),"",INDEX('Policy Characteristics'!A:A,MATCH($C831,'Policy Characteristics'!$C:$C,0)))</f>
        <v>Industry</v>
      </c>
      <c r="B831" s="294" t="str">
        <f>IF(ISBLANK(INDEX('Policy Characteristics'!B:B,MATCH($C831,'Policy Characteristics'!$C:$C,0))),"",INDEX('Policy Characteristics'!B:B,MATCH($C831,'Policy Characteristics'!$C:$C,0)))</f>
        <v>Industry Energy Efficiency Standards</v>
      </c>
      <c r="C831" s="293" t="str">
        <f t="shared" si="39"/>
        <v>Percentage Improvement in Eqpt Efficiency Standards above BAU</v>
      </c>
      <c r="D831" s="299" t="s">
        <v>732</v>
      </c>
      <c r="E831" s="298" t="s">
        <v>776</v>
      </c>
      <c r="F831" t="s">
        <v>733</v>
      </c>
      <c r="G831" s="298" t="s">
        <v>793</v>
      </c>
      <c r="H831" s="20">
        <v>1041</v>
      </c>
      <c r="I831" s="295" t="s">
        <v>624</v>
      </c>
      <c r="J831" s="296" t="str">
        <f>IF(ISBLANK(INDEX('Policy Characteristics'!D:D,MATCH($C831,'Policy Characteristics'!$C:$C,0))),"",INDEX('Policy Characteristics'!D:D,MATCH($C831,'Policy Characteristics'!$C:$C,0)))</f>
        <v>Industry Energy Efficiency Standards</v>
      </c>
      <c r="K831" s="293" t="str">
        <f>IF(ISBLANK(INDEX('Policy Characteristics'!E:E,MATCH($C831,'Policy Characteristics'!$C:$C,0))),"",INDEX('Policy Characteristics'!E:E,MATCH($C831,'Policy Characteristics'!$C:$C,0)))</f>
        <v>indst efficiency standards</v>
      </c>
      <c r="L831" s="237">
        <f>IF(ISBLANK(INDEX('Policy Characteristics'!F:F,MATCH($C831,'Policy Characteristics'!$C:$C,0))),"",INDEX('Policy Characteristics'!F:F,MATCH($C831,'Policy Characteristics'!$C:$C,0)))</f>
        <v>0</v>
      </c>
      <c r="M831" s="237">
        <f>IF(ISBLANK(INDEX('Policy Characteristics'!G:G,MATCH($C831,'Policy Characteristics'!$C:$C,0))),"",INDEX('Policy Characteristics'!G:G,MATCH($C831,'Policy Characteristics'!$C:$C,0)))</f>
        <v>0.25</v>
      </c>
      <c r="N831" s="237">
        <f>IF(ISBLANK(INDEX('Policy Characteristics'!H:H,MATCH($C831,'Policy Characteristics'!$C:$C,0))),"",INDEX('Policy Characteristics'!H:H,MATCH($C831,'Policy Characteristics'!$C:$C,0)))</f>
        <v>0.01</v>
      </c>
      <c r="O831" s="293" t="str">
        <f>IF(ISBLANK(INDEX('Policy Characteristics'!I:I,MATCH($C831,'Policy Characteristics'!$C:$C,0))),"",INDEX('Policy Characteristics'!I:I,MATCH($C831,'Policy Characteristics'!$C:$C,0)))</f>
        <v>% reduction in energy use</v>
      </c>
      <c r="P831" s="29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1" s="293" t="str">
        <f>IF(ISBLANK(INDEX('Policy Characteristics'!K:K,MATCH($C831,'Policy Characteristics'!$C:$C,0))),"",INDEX('Policy Characteristics'!K:K,MATCH($C831,'Policy Characteristics'!$C:$C,0)))</f>
        <v>industry-ag-main.html#eff-stds</v>
      </c>
      <c r="R831" s="293" t="str">
        <f>IF(ISBLANK(INDEX('Policy Characteristics'!L:L,MATCH($C831,'Policy Characteristics'!$C:$C,0))),"",INDEX('Policy Characteristics'!L:L,MATCH($C831,'Policy Characteristics'!$C:$C,0)))</f>
        <v>industry-energy-efficiency-standards.html</v>
      </c>
    </row>
    <row r="832" spans="1:18" s="293" customFormat="1" x14ac:dyDescent="0.25">
      <c r="A832" s="293" t="str">
        <f>IF(ISBLANK(INDEX('Policy Characteristics'!A:A,MATCH($C832,'Policy Characteristics'!$C:$C,0))),"",INDEX('Policy Characteristics'!A:A,MATCH($C832,'Policy Characteristics'!$C:$C,0)))</f>
        <v>Industry</v>
      </c>
      <c r="B832" s="294" t="str">
        <f>IF(ISBLANK(INDEX('Policy Characteristics'!B:B,MATCH($C832,'Policy Characteristics'!$C:$C,0))),"",INDEX('Policy Characteristics'!B:B,MATCH($C832,'Policy Characteristics'!$C:$C,0)))</f>
        <v>Industry Energy Efficiency Standards</v>
      </c>
      <c r="C832" s="293" t="str">
        <f t="shared" si="39"/>
        <v>Percentage Improvement in Eqpt Efficiency Standards above BAU</v>
      </c>
      <c r="D832" s="299" t="s">
        <v>732</v>
      </c>
      <c r="E832" s="298" t="s">
        <v>778</v>
      </c>
      <c r="F832" t="s">
        <v>733</v>
      </c>
      <c r="G832" s="298" t="s">
        <v>794</v>
      </c>
      <c r="H832" s="20">
        <v>1042</v>
      </c>
      <c r="I832" s="295" t="s">
        <v>634</v>
      </c>
      <c r="J832" s="296" t="str">
        <f>IF(ISBLANK(INDEX('Policy Characteristics'!D:D,MATCH($C832,'Policy Characteristics'!$C:$C,0))),"",INDEX('Policy Characteristics'!D:D,MATCH($C832,'Policy Characteristics'!$C:$C,0)))</f>
        <v>Industry Energy Efficiency Standards</v>
      </c>
      <c r="K832" s="293" t="str">
        <f>IF(ISBLANK(INDEX('Policy Characteristics'!E:E,MATCH($C832,'Policy Characteristics'!$C:$C,0))),"",INDEX('Policy Characteristics'!E:E,MATCH($C832,'Policy Characteristics'!$C:$C,0)))</f>
        <v>indst efficiency standards</v>
      </c>
      <c r="L832" s="237">
        <f>IF(ISBLANK(INDEX('Policy Characteristics'!F:F,MATCH($C832,'Policy Characteristics'!$C:$C,0))),"",INDEX('Policy Characteristics'!F:F,MATCH($C832,'Policy Characteristics'!$C:$C,0)))</f>
        <v>0</v>
      </c>
      <c r="M832" s="237">
        <f>IF(ISBLANK(INDEX('Policy Characteristics'!G:G,MATCH($C832,'Policy Characteristics'!$C:$C,0))),"",INDEX('Policy Characteristics'!G:G,MATCH($C832,'Policy Characteristics'!$C:$C,0)))</f>
        <v>0.25</v>
      </c>
      <c r="N832" s="237">
        <f>IF(ISBLANK(INDEX('Policy Characteristics'!H:H,MATCH($C832,'Policy Characteristics'!$C:$C,0))),"",INDEX('Policy Characteristics'!H:H,MATCH($C832,'Policy Characteristics'!$C:$C,0)))</f>
        <v>0.01</v>
      </c>
      <c r="O832" s="293" t="str">
        <f>IF(ISBLANK(INDEX('Policy Characteristics'!I:I,MATCH($C832,'Policy Characteristics'!$C:$C,0))),"",INDEX('Policy Characteristics'!I:I,MATCH($C832,'Policy Characteristics'!$C:$C,0)))</f>
        <v>% reduction in energy use</v>
      </c>
      <c r="P832" s="29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2" s="293" t="str">
        <f>IF(ISBLANK(INDEX('Policy Characteristics'!K:K,MATCH($C832,'Policy Characteristics'!$C:$C,0))),"",INDEX('Policy Characteristics'!K:K,MATCH($C832,'Policy Characteristics'!$C:$C,0)))</f>
        <v>industry-ag-main.html#eff-stds</v>
      </c>
      <c r="R832" s="293" t="str">
        <f>IF(ISBLANK(INDEX('Policy Characteristics'!L:L,MATCH($C832,'Policy Characteristics'!$C:$C,0))),"",INDEX('Policy Characteristics'!L:L,MATCH($C832,'Policy Characteristics'!$C:$C,0)))</f>
        <v>industry-energy-efficiency-standards.html</v>
      </c>
    </row>
    <row r="833" spans="1:18" s="293" customFormat="1" x14ac:dyDescent="0.25">
      <c r="A833" s="293" t="str">
        <f>IF(ISBLANK(INDEX('Policy Characteristics'!A:A,MATCH($C833,'Policy Characteristics'!$C:$C,0))),"",INDEX('Policy Characteristics'!A:A,MATCH($C833,'Policy Characteristics'!$C:$C,0)))</f>
        <v>Industry</v>
      </c>
      <c r="B833" s="294" t="str">
        <f>IF(ISBLANK(INDEX('Policy Characteristics'!B:B,MATCH($C833,'Policy Characteristics'!$C:$C,0))),"",INDEX('Policy Characteristics'!B:B,MATCH($C833,'Policy Characteristics'!$C:$C,0)))</f>
        <v>Industry Energy Efficiency Standards</v>
      </c>
      <c r="C833" s="293" t="str">
        <f t="shared" si="39"/>
        <v>Percentage Improvement in Eqpt Efficiency Standards above BAU</v>
      </c>
      <c r="D833" s="299" t="s">
        <v>732</v>
      </c>
      <c r="E833" s="298" t="s">
        <v>780</v>
      </c>
      <c r="F833" t="s">
        <v>733</v>
      </c>
      <c r="G833" s="298" t="s">
        <v>795</v>
      </c>
      <c r="H833" s="20">
        <v>1043</v>
      </c>
      <c r="I833" s="295" t="s">
        <v>634</v>
      </c>
      <c r="J833" s="296" t="str">
        <f>IF(ISBLANK(INDEX('Policy Characteristics'!D:D,MATCH($C833,'Policy Characteristics'!$C:$C,0))),"",INDEX('Policy Characteristics'!D:D,MATCH($C833,'Policy Characteristics'!$C:$C,0)))</f>
        <v>Industry Energy Efficiency Standards</v>
      </c>
      <c r="K833" s="293" t="str">
        <f>IF(ISBLANK(INDEX('Policy Characteristics'!E:E,MATCH($C833,'Policy Characteristics'!$C:$C,0))),"",INDEX('Policy Characteristics'!E:E,MATCH($C833,'Policy Characteristics'!$C:$C,0)))</f>
        <v>indst efficiency standards</v>
      </c>
      <c r="L833" s="237">
        <f>IF(ISBLANK(INDEX('Policy Characteristics'!F:F,MATCH($C833,'Policy Characteristics'!$C:$C,0))),"",INDEX('Policy Characteristics'!F:F,MATCH($C833,'Policy Characteristics'!$C:$C,0)))</f>
        <v>0</v>
      </c>
      <c r="M833" s="237">
        <f>IF(ISBLANK(INDEX('Policy Characteristics'!G:G,MATCH($C833,'Policy Characteristics'!$C:$C,0))),"",INDEX('Policy Characteristics'!G:G,MATCH($C833,'Policy Characteristics'!$C:$C,0)))</f>
        <v>0.25</v>
      </c>
      <c r="N833" s="237">
        <f>IF(ISBLANK(INDEX('Policy Characteristics'!H:H,MATCH($C833,'Policy Characteristics'!$C:$C,0))),"",INDEX('Policy Characteristics'!H:H,MATCH($C833,'Policy Characteristics'!$C:$C,0)))</f>
        <v>0.01</v>
      </c>
      <c r="O833" s="293" t="str">
        <f>IF(ISBLANK(INDEX('Policy Characteristics'!I:I,MATCH($C833,'Policy Characteristics'!$C:$C,0))),"",INDEX('Policy Characteristics'!I:I,MATCH($C833,'Policy Characteristics'!$C:$C,0)))</f>
        <v>% reduction in energy use</v>
      </c>
      <c r="P833" s="29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3" s="293" t="str">
        <f>IF(ISBLANK(INDEX('Policy Characteristics'!K:K,MATCH($C833,'Policy Characteristics'!$C:$C,0))),"",INDEX('Policy Characteristics'!K:K,MATCH($C833,'Policy Characteristics'!$C:$C,0)))</f>
        <v>industry-ag-main.html#eff-stds</v>
      </c>
      <c r="R833" s="293" t="str">
        <f>IF(ISBLANK(INDEX('Policy Characteristics'!L:L,MATCH($C833,'Policy Characteristics'!$C:$C,0))),"",INDEX('Policy Characteristics'!L:L,MATCH($C833,'Policy Characteristics'!$C:$C,0)))</f>
        <v>industry-energy-efficiency-standards.html</v>
      </c>
    </row>
    <row r="834" spans="1:18" s="293" customFormat="1" x14ac:dyDescent="0.25">
      <c r="A834" s="293" t="str">
        <f>IF(ISBLANK(INDEX('Policy Characteristics'!A:A,MATCH($C834,'Policy Characteristics'!$C:$C,0))),"",INDEX('Policy Characteristics'!A:A,MATCH($C834,'Policy Characteristics'!$C:$C,0)))</f>
        <v>Industry</v>
      </c>
      <c r="B834" s="294" t="str">
        <f>IF(ISBLANK(INDEX('Policy Characteristics'!B:B,MATCH($C834,'Policy Characteristics'!$C:$C,0))),"",INDEX('Policy Characteristics'!B:B,MATCH($C834,'Policy Characteristics'!$C:$C,0)))</f>
        <v>Industry Energy Efficiency Standards</v>
      </c>
      <c r="C834" s="293" t="str">
        <f t="shared" si="39"/>
        <v>Percentage Improvement in Eqpt Efficiency Standards above BAU</v>
      </c>
      <c r="D834" s="299" t="s">
        <v>732</v>
      </c>
      <c r="E834" s="298" t="s">
        <v>782</v>
      </c>
      <c r="F834" t="s">
        <v>733</v>
      </c>
      <c r="G834" s="298" t="s">
        <v>796</v>
      </c>
      <c r="H834" s="20">
        <v>1044</v>
      </c>
      <c r="I834" s="295" t="s">
        <v>624</v>
      </c>
      <c r="J834" s="296" t="str">
        <f>IF(ISBLANK(INDEX('Policy Characteristics'!D:D,MATCH($C834,'Policy Characteristics'!$C:$C,0))),"",INDEX('Policy Characteristics'!D:D,MATCH($C834,'Policy Characteristics'!$C:$C,0)))</f>
        <v>Industry Energy Efficiency Standards</v>
      </c>
      <c r="K834" s="293" t="str">
        <f>IF(ISBLANK(INDEX('Policy Characteristics'!E:E,MATCH($C834,'Policy Characteristics'!$C:$C,0))),"",INDEX('Policy Characteristics'!E:E,MATCH($C834,'Policy Characteristics'!$C:$C,0)))</f>
        <v>indst efficiency standards</v>
      </c>
      <c r="L834" s="237">
        <f>IF(ISBLANK(INDEX('Policy Characteristics'!F:F,MATCH($C834,'Policy Characteristics'!$C:$C,0))),"",INDEX('Policy Characteristics'!F:F,MATCH($C834,'Policy Characteristics'!$C:$C,0)))</f>
        <v>0</v>
      </c>
      <c r="M834" s="237">
        <f>IF(ISBLANK(INDEX('Policy Characteristics'!G:G,MATCH($C834,'Policy Characteristics'!$C:$C,0))),"",INDEX('Policy Characteristics'!G:G,MATCH($C834,'Policy Characteristics'!$C:$C,0)))</f>
        <v>0.25</v>
      </c>
      <c r="N834" s="237">
        <f>IF(ISBLANK(INDEX('Policy Characteristics'!H:H,MATCH($C834,'Policy Characteristics'!$C:$C,0))),"",INDEX('Policy Characteristics'!H:H,MATCH($C834,'Policy Characteristics'!$C:$C,0)))</f>
        <v>0.01</v>
      </c>
      <c r="O834" s="293" t="str">
        <f>IF(ISBLANK(INDEX('Policy Characteristics'!I:I,MATCH($C834,'Policy Characteristics'!$C:$C,0))),"",INDEX('Policy Characteristics'!I:I,MATCH($C834,'Policy Characteristics'!$C:$C,0)))</f>
        <v>% reduction in energy use</v>
      </c>
      <c r="P834" s="29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4" s="293" t="str">
        <f>IF(ISBLANK(INDEX('Policy Characteristics'!K:K,MATCH($C834,'Policy Characteristics'!$C:$C,0))),"",INDEX('Policy Characteristics'!K:K,MATCH($C834,'Policy Characteristics'!$C:$C,0)))</f>
        <v>industry-ag-main.html#eff-stds</v>
      </c>
      <c r="R834" s="293" t="str">
        <f>IF(ISBLANK(INDEX('Policy Characteristics'!L:L,MATCH($C834,'Policy Characteristics'!$C:$C,0))),"",INDEX('Policy Characteristics'!L:L,MATCH($C834,'Policy Characteristics'!$C:$C,0)))</f>
        <v>industry-energy-efficiency-standards.html</v>
      </c>
    </row>
    <row r="835" spans="1:18" s="293" customFormat="1" x14ac:dyDescent="0.25">
      <c r="A835" s="293" t="str">
        <f>IF(ISBLANK(INDEX('Policy Characteristics'!A:A,MATCH($C835,'Policy Characteristics'!$C:$C,0))),"",INDEX('Policy Characteristics'!A:A,MATCH($C835,'Policy Characteristics'!$C:$C,0)))</f>
        <v>Industry</v>
      </c>
      <c r="B835" s="294" t="str">
        <f>IF(ISBLANK(INDEX('Policy Characteristics'!B:B,MATCH($C835,'Policy Characteristics'!$C:$C,0))),"",INDEX('Policy Characteristics'!B:B,MATCH($C835,'Policy Characteristics'!$C:$C,0)))</f>
        <v>Industry Energy Efficiency Standards</v>
      </c>
      <c r="C835" s="293" t="str">
        <f t="shared" si="39"/>
        <v>Percentage Improvement in Eqpt Efficiency Standards above BAU</v>
      </c>
      <c r="D835" s="299" t="s">
        <v>732</v>
      </c>
      <c r="E835" s="298" t="s">
        <v>784</v>
      </c>
      <c r="F835" t="s">
        <v>733</v>
      </c>
      <c r="G835" s="298" t="s">
        <v>797</v>
      </c>
      <c r="H835" s="20">
        <v>1045</v>
      </c>
      <c r="I835" s="295" t="s">
        <v>634</v>
      </c>
      <c r="J835" s="296" t="str">
        <f>IF(ISBLANK(INDEX('Policy Characteristics'!D:D,MATCH($C835,'Policy Characteristics'!$C:$C,0))),"",INDEX('Policy Characteristics'!D:D,MATCH($C835,'Policy Characteristics'!$C:$C,0)))</f>
        <v>Industry Energy Efficiency Standards</v>
      </c>
      <c r="K835" s="293" t="str">
        <f>IF(ISBLANK(INDEX('Policy Characteristics'!E:E,MATCH($C835,'Policy Characteristics'!$C:$C,0))),"",INDEX('Policy Characteristics'!E:E,MATCH($C835,'Policy Characteristics'!$C:$C,0)))</f>
        <v>indst efficiency standards</v>
      </c>
      <c r="L835" s="237">
        <f>IF(ISBLANK(INDEX('Policy Characteristics'!F:F,MATCH($C835,'Policy Characteristics'!$C:$C,0))),"",INDEX('Policy Characteristics'!F:F,MATCH($C835,'Policy Characteristics'!$C:$C,0)))</f>
        <v>0</v>
      </c>
      <c r="M835" s="237">
        <f>IF(ISBLANK(INDEX('Policy Characteristics'!G:G,MATCH($C835,'Policy Characteristics'!$C:$C,0))),"",INDEX('Policy Characteristics'!G:G,MATCH($C835,'Policy Characteristics'!$C:$C,0)))</f>
        <v>0.25</v>
      </c>
      <c r="N835" s="237">
        <f>IF(ISBLANK(INDEX('Policy Characteristics'!H:H,MATCH($C835,'Policy Characteristics'!$C:$C,0))),"",INDEX('Policy Characteristics'!H:H,MATCH($C835,'Policy Characteristics'!$C:$C,0)))</f>
        <v>0.01</v>
      </c>
      <c r="O835" s="293" t="str">
        <f>IF(ISBLANK(INDEX('Policy Characteristics'!I:I,MATCH($C835,'Policy Characteristics'!$C:$C,0))),"",INDEX('Policy Characteristics'!I:I,MATCH($C835,'Policy Characteristics'!$C:$C,0)))</f>
        <v>% reduction in energy use</v>
      </c>
      <c r="P835" s="29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5" s="293" t="str">
        <f>IF(ISBLANK(INDEX('Policy Characteristics'!K:K,MATCH($C835,'Policy Characteristics'!$C:$C,0))),"",INDEX('Policy Characteristics'!K:K,MATCH($C835,'Policy Characteristics'!$C:$C,0)))</f>
        <v>industry-ag-main.html#eff-stds</v>
      </c>
      <c r="R835" s="293" t="str">
        <f>IF(ISBLANK(INDEX('Policy Characteristics'!L:L,MATCH($C835,'Policy Characteristics'!$C:$C,0))),"",INDEX('Policy Characteristics'!L:L,MATCH($C835,'Policy Characteristics'!$C:$C,0)))</f>
        <v>industry-energy-efficiency-standards.html</v>
      </c>
    </row>
    <row r="836" spans="1:18" s="293" customFormat="1" x14ac:dyDescent="0.25">
      <c r="A836" s="293" t="str">
        <f>IF(ISBLANK(INDEX('Policy Characteristics'!A:A,MATCH($C836,'Policy Characteristics'!$C:$C,0))),"",INDEX('Policy Characteristics'!A:A,MATCH($C836,'Policy Characteristics'!$C:$C,0)))</f>
        <v>Industry</v>
      </c>
      <c r="B836" s="294" t="str">
        <f>IF(ISBLANK(INDEX('Policy Characteristics'!B:B,MATCH($C836,'Policy Characteristics'!$C:$C,0))),"",INDEX('Policy Characteristics'!B:B,MATCH($C836,'Policy Characteristics'!$C:$C,0)))</f>
        <v>Industry Energy Efficiency Standards</v>
      </c>
      <c r="C836" s="293" t="str">
        <f t="shared" si="39"/>
        <v>Percentage Improvement in Eqpt Efficiency Standards above BAU</v>
      </c>
      <c r="D836" s="299" t="s">
        <v>732</v>
      </c>
      <c r="E836" s="298" t="s">
        <v>786</v>
      </c>
      <c r="F836" t="s">
        <v>733</v>
      </c>
      <c r="G836" s="298" t="s">
        <v>798</v>
      </c>
      <c r="H836" s="20">
        <v>1046</v>
      </c>
      <c r="I836" s="295" t="s">
        <v>634</v>
      </c>
      <c r="J836" s="296" t="str">
        <f>IF(ISBLANK(INDEX('Policy Characteristics'!D:D,MATCH($C836,'Policy Characteristics'!$C:$C,0))),"",INDEX('Policy Characteristics'!D:D,MATCH($C836,'Policy Characteristics'!$C:$C,0)))</f>
        <v>Industry Energy Efficiency Standards</v>
      </c>
      <c r="K836" s="293" t="str">
        <f>IF(ISBLANK(INDEX('Policy Characteristics'!E:E,MATCH($C836,'Policy Characteristics'!$C:$C,0))),"",INDEX('Policy Characteristics'!E:E,MATCH($C836,'Policy Characteristics'!$C:$C,0)))</f>
        <v>indst efficiency standards</v>
      </c>
      <c r="L836" s="237">
        <f>IF(ISBLANK(INDEX('Policy Characteristics'!F:F,MATCH($C836,'Policy Characteristics'!$C:$C,0))),"",INDEX('Policy Characteristics'!F:F,MATCH($C836,'Policy Characteristics'!$C:$C,0)))</f>
        <v>0</v>
      </c>
      <c r="M836" s="237">
        <f>IF(ISBLANK(INDEX('Policy Characteristics'!G:G,MATCH($C836,'Policy Characteristics'!$C:$C,0))),"",INDEX('Policy Characteristics'!G:G,MATCH($C836,'Policy Characteristics'!$C:$C,0)))</f>
        <v>0.25</v>
      </c>
      <c r="N836" s="237">
        <f>IF(ISBLANK(INDEX('Policy Characteristics'!H:H,MATCH($C836,'Policy Characteristics'!$C:$C,0))),"",INDEX('Policy Characteristics'!H:H,MATCH($C836,'Policy Characteristics'!$C:$C,0)))</f>
        <v>0.01</v>
      </c>
      <c r="O836" s="293" t="str">
        <f>IF(ISBLANK(INDEX('Policy Characteristics'!I:I,MATCH($C836,'Policy Characteristics'!$C:$C,0))),"",INDEX('Policy Characteristics'!I:I,MATCH($C836,'Policy Characteristics'!$C:$C,0)))</f>
        <v>% reduction in energy use</v>
      </c>
      <c r="P836" s="29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6" s="293" t="str">
        <f>IF(ISBLANK(INDEX('Policy Characteristics'!K:K,MATCH($C836,'Policy Characteristics'!$C:$C,0))),"",INDEX('Policy Characteristics'!K:K,MATCH($C836,'Policy Characteristics'!$C:$C,0)))</f>
        <v>industry-ag-main.html#eff-stds</v>
      </c>
      <c r="R836" s="293" t="str">
        <f>IF(ISBLANK(INDEX('Policy Characteristics'!L:L,MATCH($C836,'Policy Characteristics'!$C:$C,0))),"",INDEX('Policy Characteristics'!L:L,MATCH($C836,'Policy Characteristics'!$C:$C,0)))</f>
        <v>industry-energy-efficiency-standards.html</v>
      </c>
    </row>
    <row r="837" spans="1:18" s="293" customFormat="1" x14ac:dyDescent="0.25">
      <c r="A837" s="293" t="str">
        <f>IF(ISBLANK(INDEX('Policy Characteristics'!A:A,MATCH($C837,'Policy Characteristics'!$C:$C,0))),"",INDEX('Policy Characteristics'!A:A,MATCH($C837,'Policy Characteristics'!$C:$C,0)))</f>
        <v>Industry</v>
      </c>
      <c r="B837" s="294" t="str">
        <f>IF(ISBLANK(INDEX('Policy Characteristics'!B:B,MATCH($C837,'Policy Characteristics'!$C:$C,0))),"",INDEX('Policy Characteristics'!B:B,MATCH($C837,'Policy Characteristics'!$C:$C,0)))</f>
        <v>Industry Energy Efficiency Standards</v>
      </c>
      <c r="C837" s="293" t="str">
        <f t="shared" si="39"/>
        <v>Percentage Improvement in Eqpt Efficiency Standards above BAU</v>
      </c>
      <c r="D837" s="299" t="s">
        <v>732</v>
      </c>
      <c r="E837" s="298" t="s">
        <v>788</v>
      </c>
      <c r="F837" t="s">
        <v>733</v>
      </c>
      <c r="G837" s="298" t="s">
        <v>799</v>
      </c>
      <c r="H837" s="20">
        <v>1047</v>
      </c>
      <c r="I837" s="295" t="s">
        <v>634</v>
      </c>
      <c r="J837" s="296" t="str">
        <f>IF(ISBLANK(INDEX('Policy Characteristics'!D:D,MATCH($C837,'Policy Characteristics'!$C:$C,0))),"",INDEX('Policy Characteristics'!D:D,MATCH($C837,'Policy Characteristics'!$C:$C,0)))</f>
        <v>Industry Energy Efficiency Standards</v>
      </c>
      <c r="K837" s="293" t="str">
        <f>IF(ISBLANK(INDEX('Policy Characteristics'!E:E,MATCH($C837,'Policy Characteristics'!$C:$C,0))),"",INDEX('Policy Characteristics'!E:E,MATCH($C837,'Policy Characteristics'!$C:$C,0)))</f>
        <v>indst efficiency standards</v>
      </c>
      <c r="L837" s="237">
        <f>IF(ISBLANK(INDEX('Policy Characteristics'!F:F,MATCH($C837,'Policy Characteristics'!$C:$C,0))),"",INDEX('Policy Characteristics'!F:F,MATCH($C837,'Policy Characteristics'!$C:$C,0)))</f>
        <v>0</v>
      </c>
      <c r="M837" s="237">
        <f>IF(ISBLANK(INDEX('Policy Characteristics'!G:G,MATCH($C837,'Policy Characteristics'!$C:$C,0))),"",INDEX('Policy Characteristics'!G:G,MATCH($C837,'Policy Characteristics'!$C:$C,0)))</f>
        <v>0.25</v>
      </c>
      <c r="N837" s="237">
        <f>IF(ISBLANK(INDEX('Policy Characteristics'!H:H,MATCH($C837,'Policy Characteristics'!$C:$C,0))),"",INDEX('Policy Characteristics'!H:H,MATCH($C837,'Policy Characteristics'!$C:$C,0)))</f>
        <v>0.01</v>
      </c>
      <c r="O837" s="293" t="str">
        <f>IF(ISBLANK(INDEX('Policy Characteristics'!I:I,MATCH($C837,'Policy Characteristics'!$C:$C,0))),"",INDEX('Policy Characteristics'!I:I,MATCH($C837,'Policy Characteristics'!$C:$C,0)))</f>
        <v>% reduction in energy use</v>
      </c>
      <c r="P837" s="29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7" s="293" t="str">
        <f>IF(ISBLANK(INDEX('Policy Characteristics'!K:K,MATCH($C837,'Policy Characteristics'!$C:$C,0))),"",INDEX('Policy Characteristics'!K:K,MATCH($C837,'Policy Characteristics'!$C:$C,0)))</f>
        <v>industry-ag-main.html#eff-stds</v>
      </c>
      <c r="R837" s="293" t="str">
        <f>IF(ISBLANK(INDEX('Policy Characteristics'!L:L,MATCH($C837,'Policy Characteristics'!$C:$C,0))),"",INDEX('Policy Characteristics'!L:L,MATCH($C837,'Policy Characteristics'!$C:$C,0)))</f>
        <v>industry-energy-efficiency-standards.html</v>
      </c>
    </row>
    <row r="838" spans="1:18" s="293" customFormat="1" x14ac:dyDescent="0.25">
      <c r="A838" s="293" t="str">
        <f>IF(ISBLANK(INDEX('Policy Characteristics'!A:A,MATCH($C838,'Policy Characteristics'!$C:$C,0))),"",INDEX('Policy Characteristics'!A:A,MATCH($C838,'Policy Characteristics'!$C:$C,0)))</f>
        <v>Industry</v>
      </c>
      <c r="B838" s="294" t="str">
        <f>IF(ISBLANK(INDEX('Policy Characteristics'!B:B,MATCH($C838,'Policy Characteristics'!$C:$C,0))),"",INDEX('Policy Characteristics'!B:B,MATCH($C838,'Policy Characteristics'!$C:$C,0)))</f>
        <v>Industry Energy Efficiency Standards</v>
      </c>
      <c r="C838" s="293" t="str">
        <f t="shared" si="39"/>
        <v>Percentage Improvement in Eqpt Efficiency Standards above BAU</v>
      </c>
      <c r="D838" s="299" t="s">
        <v>734</v>
      </c>
      <c r="E838" s="298" t="s">
        <v>770</v>
      </c>
      <c r="F838" t="s">
        <v>735</v>
      </c>
      <c r="G838" s="298" t="s">
        <v>790</v>
      </c>
      <c r="H838" s="20">
        <v>1048</v>
      </c>
      <c r="I838" s="295" t="s">
        <v>624</v>
      </c>
      <c r="J838" s="296" t="str">
        <f>IF(ISBLANK(INDEX('Policy Characteristics'!D:D,MATCH($C838,'Policy Characteristics'!$C:$C,0))),"",INDEX('Policy Characteristics'!D:D,MATCH($C838,'Policy Characteristics'!$C:$C,0)))</f>
        <v>Industry Energy Efficiency Standards</v>
      </c>
      <c r="K838" s="293" t="str">
        <f>IF(ISBLANK(INDEX('Policy Characteristics'!E:E,MATCH($C838,'Policy Characteristics'!$C:$C,0))),"",INDEX('Policy Characteristics'!E:E,MATCH($C838,'Policy Characteristics'!$C:$C,0)))</f>
        <v>indst efficiency standards</v>
      </c>
      <c r="L838" s="237">
        <f>IF(ISBLANK(INDEX('Policy Characteristics'!F:F,MATCH($C838,'Policy Characteristics'!$C:$C,0))),"",INDEX('Policy Characteristics'!F:F,MATCH($C838,'Policy Characteristics'!$C:$C,0)))</f>
        <v>0</v>
      </c>
      <c r="M838" s="237">
        <f>IF(ISBLANK(INDEX('Policy Characteristics'!G:G,MATCH($C838,'Policy Characteristics'!$C:$C,0))),"",INDEX('Policy Characteristics'!G:G,MATCH($C838,'Policy Characteristics'!$C:$C,0)))</f>
        <v>0.25</v>
      </c>
      <c r="N838" s="237">
        <f>IF(ISBLANK(INDEX('Policy Characteristics'!H:H,MATCH($C838,'Policy Characteristics'!$C:$C,0))),"",INDEX('Policy Characteristics'!H:H,MATCH($C838,'Policy Characteristics'!$C:$C,0)))</f>
        <v>0.01</v>
      </c>
      <c r="O838" s="293" t="str">
        <f>IF(ISBLANK(INDEX('Policy Characteristics'!I:I,MATCH($C838,'Policy Characteristics'!$C:$C,0))),"",INDEX('Policy Characteristics'!I:I,MATCH($C838,'Policy Characteristics'!$C:$C,0)))</f>
        <v>% reduction in energy use</v>
      </c>
      <c r="P838" s="29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8" s="293" t="str">
        <f>IF(ISBLANK(INDEX('Policy Characteristics'!K:K,MATCH($C838,'Policy Characteristics'!$C:$C,0))),"",INDEX('Policy Characteristics'!K:K,MATCH($C838,'Policy Characteristics'!$C:$C,0)))</f>
        <v>industry-ag-main.html#eff-stds</v>
      </c>
      <c r="R838" s="293" t="str">
        <f>IF(ISBLANK(INDEX('Policy Characteristics'!L:L,MATCH($C838,'Policy Characteristics'!$C:$C,0))),"",INDEX('Policy Characteristics'!L:L,MATCH($C838,'Policy Characteristics'!$C:$C,0)))</f>
        <v>industry-energy-efficiency-standards.html</v>
      </c>
    </row>
    <row r="839" spans="1:18" s="293" customFormat="1" x14ac:dyDescent="0.25">
      <c r="A839" s="293" t="str">
        <f>IF(ISBLANK(INDEX('Policy Characteristics'!A:A,MATCH($C839,'Policy Characteristics'!$C:$C,0))),"",INDEX('Policy Characteristics'!A:A,MATCH($C839,'Policy Characteristics'!$C:$C,0)))</f>
        <v>Industry</v>
      </c>
      <c r="B839" s="294" t="str">
        <f>IF(ISBLANK(INDEX('Policy Characteristics'!B:B,MATCH($C839,'Policy Characteristics'!$C:$C,0))),"",INDEX('Policy Characteristics'!B:B,MATCH($C839,'Policy Characteristics'!$C:$C,0)))</f>
        <v>Industry Energy Efficiency Standards</v>
      </c>
      <c r="C839" s="293" t="str">
        <f t="shared" si="39"/>
        <v>Percentage Improvement in Eqpt Efficiency Standards above BAU</v>
      </c>
      <c r="D839" s="299" t="s">
        <v>734</v>
      </c>
      <c r="E839" s="298" t="s">
        <v>772</v>
      </c>
      <c r="F839" t="s">
        <v>735</v>
      </c>
      <c r="G839" s="298" t="s">
        <v>791</v>
      </c>
      <c r="H839" s="20">
        <v>1049</v>
      </c>
      <c r="I839" s="295" t="s">
        <v>624</v>
      </c>
      <c r="J839" s="296" t="str">
        <f>IF(ISBLANK(INDEX('Policy Characteristics'!D:D,MATCH($C839,'Policy Characteristics'!$C:$C,0))),"",INDEX('Policy Characteristics'!D:D,MATCH($C839,'Policy Characteristics'!$C:$C,0)))</f>
        <v>Industry Energy Efficiency Standards</v>
      </c>
      <c r="K839" s="293" t="str">
        <f>IF(ISBLANK(INDEX('Policy Characteristics'!E:E,MATCH($C839,'Policy Characteristics'!$C:$C,0))),"",INDEX('Policy Characteristics'!E:E,MATCH($C839,'Policy Characteristics'!$C:$C,0)))</f>
        <v>indst efficiency standards</v>
      </c>
      <c r="L839" s="237">
        <f>IF(ISBLANK(INDEX('Policy Characteristics'!F:F,MATCH($C839,'Policy Characteristics'!$C:$C,0))),"",INDEX('Policy Characteristics'!F:F,MATCH($C839,'Policy Characteristics'!$C:$C,0)))</f>
        <v>0</v>
      </c>
      <c r="M839" s="237">
        <f>IF(ISBLANK(INDEX('Policy Characteristics'!G:G,MATCH($C839,'Policy Characteristics'!$C:$C,0))),"",INDEX('Policy Characteristics'!G:G,MATCH($C839,'Policy Characteristics'!$C:$C,0)))</f>
        <v>0.25</v>
      </c>
      <c r="N839" s="237">
        <f>IF(ISBLANK(INDEX('Policy Characteristics'!H:H,MATCH($C839,'Policy Characteristics'!$C:$C,0))),"",INDEX('Policy Characteristics'!H:H,MATCH($C839,'Policy Characteristics'!$C:$C,0)))</f>
        <v>0.01</v>
      </c>
      <c r="O839" s="293" t="str">
        <f>IF(ISBLANK(INDEX('Policy Characteristics'!I:I,MATCH($C839,'Policy Characteristics'!$C:$C,0))),"",INDEX('Policy Characteristics'!I:I,MATCH($C839,'Policy Characteristics'!$C:$C,0)))</f>
        <v>% reduction in energy use</v>
      </c>
      <c r="P839" s="29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39" s="293" t="str">
        <f>IF(ISBLANK(INDEX('Policy Characteristics'!K:K,MATCH($C839,'Policy Characteristics'!$C:$C,0))),"",INDEX('Policy Characteristics'!K:K,MATCH($C839,'Policy Characteristics'!$C:$C,0)))</f>
        <v>industry-ag-main.html#eff-stds</v>
      </c>
      <c r="R839" s="293" t="str">
        <f>IF(ISBLANK(INDEX('Policy Characteristics'!L:L,MATCH($C839,'Policy Characteristics'!$C:$C,0))),"",INDEX('Policy Characteristics'!L:L,MATCH($C839,'Policy Characteristics'!$C:$C,0)))</f>
        <v>industry-energy-efficiency-standards.html</v>
      </c>
    </row>
    <row r="840" spans="1:18" s="293" customFormat="1" x14ac:dyDescent="0.25">
      <c r="A840" s="293" t="str">
        <f>IF(ISBLANK(INDEX('Policy Characteristics'!A:A,MATCH($C840,'Policy Characteristics'!$C:$C,0))),"",INDEX('Policy Characteristics'!A:A,MATCH($C840,'Policy Characteristics'!$C:$C,0)))</f>
        <v>Industry</v>
      </c>
      <c r="B840" s="294" t="str">
        <f>IF(ISBLANK(INDEX('Policy Characteristics'!B:B,MATCH($C840,'Policy Characteristics'!$C:$C,0))),"",INDEX('Policy Characteristics'!B:B,MATCH($C840,'Policy Characteristics'!$C:$C,0)))</f>
        <v>Industry Energy Efficiency Standards</v>
      </c>
      <c r="C840" s="293" t="str">
        <f t="shared" si="39"/>
        <v>Percentage Improvement in Eqpt Efficiency Standards above BAU</v>
      </c>
      <c r="D840" s="299" t="s">
        <v>734</v>
      </c>
      <c r="E840" s="298" t="s">
        <v>774</v>
      </c>
      <c r="F840" t="s">
        <v>735</v>
      </c>
      <c r="G840" s="298" t="s">
        <v>792</v>
      </c>
      <c r="H840" s="20">
        <v>1050</v>
      </c>
      <c r="I840" s="295" t="s">
        <v>624</v>
      </c>
      <c r="J840" s="296" t="str">
        <f>IF(ISBLANK(INDEX('Policy Characteristics'!D:D,MATCH($C840,'Policy Characteristics'!$C:$C,0))),"",INDEX('Policy Characteristics'!D:D,MATCH($C840,'Policy Characteristics'!$C:$C,0)))</f>
        <v>Industry Energy Efficiency Standards</v>
      </c>
      <c r="K840" s="293" t="str">
        <f>IF(ISBLANK(INDEX('Policy Characteristics'!E:E,MATCH($C840,'Policy Characteristics'!$C:$C,0))),"",INDEX('Policy Characteristics'!E:E,MATCH($C840,'Policy Characteristics'!$C:$C,0)))</f>
        <v>indst efficiency standards</v>
      </c>
      <c r="L840" s="237">
        <f>IF(ISBLANK(INDEX('Policy Characteristics'!F:F,MATCH($C840,'Policy Characteristics'!$C:$C,0))),"",INDEX('Policy Characteristics'!F:F,MATCH($C840,'Policy Characteristics'!$C:$C,0)))</f>
        <v>0</v>
      </c>
      <c r="M840" s="237">
        <f>IF(ISBLANK(INDEX('Policy Characteristics'!G:G,MATCH($C840,'Policy Characteristics'!$C:$C,0))),"",INDEX('Policy Characteristics'!G:G,MATCH($C840,'Policy Characteristics'!$C:$C,0)))</f>
        <v>0.25</v>
      </c>
      <c r="N840" s="237">
        <f>IF(ISBLANK(INDEX('Policy Characteristics'!H:H,MATCH($C840,'Policy Characteristics'!$C:$C,0))),"",INDEX('Policy Characteristics'!H:H,MATCH($C840,'Policy Characteristics'!$C:$C,0)))</f>
        <v>0.01</v>
      </c>
      <c r="O840" s="293" t="str">
        <f>IF(ISBLANK(INDEX('Policy Characteristics'!I:I,MATCH($C840,'Policy Characteristics'!$C:$C,0))),"",INDEX('Policy Characteristics'!I:I,MATCH($C840,'Policy Characteristics'!$C:$C,0)))</f>
        <v>% reduction in energy use</v>
      </c>
      <c r="P840" s="29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0" s="293" t="str">
        <f>IF(ISBLANK(INDEX('Policy Characteristics'!K:K,MATCH($C840,'Policy Characteristics'!$C:$C,0))),"",INDEX('Policy Characteristics'!K:K,MATCH($C840,'Policy Characteristics'!$C:$C,0)))</f>
        <v>industry-ag-main.html#eff-stds</v>
      </c>
      <c r="R840" s="293" t="str">
        <f>IF(ISBLANK(INDEX('Policy Characteristics'!L:L,MATCH($C840,'Policy Characteristics'!$C:$C,0))),"",INDEX('Policy Characteristics'!L:L,MATCH($C840,'Policy Characteristics'!$C:$C,0)))</f>
        <v>industry-energy-efficiency-standards.html</v>
      </c>
    </row>
    <row r="841" spans="1:18" s="293" customFormat="1" x14ac:dyDescent="0.25">
      <c r="A841" s="293" t="str">
        <f>IF(ISBLANK(INDEX('Policy Characteristics'!A:A,MATCH($C841,'Policy Characteristics'!$C:$C,0))),"",INDEX('Policy Characteristics'!A:A,MATCH($C841,'Policy Characteristics'!$C:$C,0)))</f>
        <v>Industry</v>
      </c>
      <c r="B841" s="294" t="str">
        <f>IF(ISBLANK(INDEX('Policy Characteristics'!B:B,MATCH($C841,'Policy Characteristics'!$C:$C,0))),"",INDEX('Policy Characteristics'!B:B,MATCH($C841,'Policy Characteristics'!$C:$C,0)))</f>
        <v>Industry Energy Efficiency Standards</v>
      </c>
      <c r="C841" s="293" t="str">
        <f t="shared" si="39"/>
        <v>Percentage Improvement in Eqpt Efficiency Standards above BAU</v>
      </c>
      <c r="D841" s="299" t="s">
        <v>734</v>
      </c>
      <c r="E841" s="298" t="s">
        <v>776</v>
      </c>
      <c r="F841" t="s">
        <v>735</v>
      </c>
      <c r="G841" s="298" t="s">
        <v>793</v>
      </c>
      <c r="H841" s="20">
        <v>1051</v>
      </c>
      <c r="I841" s="295" t="s">
        <v>634</v>
      </c>
      <c r="J841" s="296" t="str">
        <f>IF(ISBLANK(INDEX('Policy Characteristics'!D:D,MATCH($C841,'Policy Characteristics'!$C:$C,0))),"",INDEX('Policy Characteristics'!D:D,MATCH($C841,'Policy Characteristics'!$C:$C,0)))</f>
        <v>Industry Energy Efficiency Standards</v>
      </c>
      <c r="K841" s="293" t="str">
        <f>IF(ISBLANK(INDEX('Policy Characteristics'!E:E,MATCH($C841,'Policy Characteristics'!$C:$C,0))),"",INDEX('Policy Characteristics'!E:E,MATCH($C841,'Policy Characteristics'!$C:$C,0)))</f>
        <v>indst efficiency standards</v>
      </c>
      <c r="L841" s="237">
        <f>IF(ISBLANK(INDEX('Policy Characteristics'!F:F,MATCH($C841,'Policy Characteristics'!$C:$C,0))),"",INDEX('Policy Characteristics'!F:F,MATCH($C841,'Policy Characteristics'!$C:$C,0)))</f>
        <v>0</v>
      </c>
      <c r="M841" s="237">
        <f>IF(ISBLANK(INDEX('Policy Characteristics'!G:G,MATCH($C841,'Policy Characteristics'!$C:$C,0))),"",INDEX('Policy Characteristics'!G:G,MATCH($C841,'Policy Characteristics'!$C:$C,0)))</f>
        <v>0.25</v>
      </c>
      <c r="N841" s="237">
        <f>IF(ISBLANK(INDEX('Policy Characteristics'!H:H,MATCH($C841,'Policy Characteristics'!$C:$C,0))),"",INDEX('Policy Characteristics'!H:H,MATCH($C841,'Policy Characteristics'!$C:$C,0)))</f>
        <v>0.01</v>
      </c>
      <c r="O841" s="293" t="str">
        <f>IF(ISBLANK(INDEX('Policy Characteristics'!I:I,MATCH($C841,'Policy Characteristics'!$C:$C,0))),"",INDEX('Policy Characteristics'!I:I,MATCH($C841,'Policy Characteristics'!$C:$C,0)))</f>
        <v>% reduction in energy use</v>
      </c>
      <c r="P841" s="29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1" s="293" t="str">
        <f>IF(ISBLANK(INDEX('Policy Characteristics'!K:K,MATCH($C841,'Policy Characteristics'!$C:$C,0))),"",INDEX('Policy Characteristics'!K:K,MATCH($C841,'Policy Characteristics'!$C:$C,0)))</f>
        <v>industry-ag-main.html#eff-stds</v>
      </c>
      <c r="R841" s="293" t="str">
        <f>IF(ISBLANK(INDEX('Policy Characteristics'!L:L,MATCH($C841,'Policy Characteristics'!$C:$C,0))),"",INDEX('Policy Characteristics'!L:L,MATCH($C841,'Policy Characteristics'!$C:$C,0)))</f>
        <v>industry-energy-efficiency-standards.html</v>
      </c>
    </row>
    <row r="842" spans="1:18" s="293" customFormat="1" x14ac:dyDescent="0.25">
      <c r="A842" s="293" t="str">
        <f>IF(ISBLANK(INDEX('Policy Characteristics'!A:A,MATCH($C842,'Policy Characteristics'!$C:$C,0))),"",INDEX('Policy Characteristics'!A:A,MATCH($C842,'Policy Characteristics'!$C:$C,0)))</f>
        <v>Industry</v>
      </c>
      <c r="B842" s="294" t="str">
        <f>IF(ISBLANK(INDEX('Policy Characteristics'!B:B,MATCH($C842,'Policy Characteristics'!$C:$C,0))),"",INDEX('Policy Characteristics'!B:B,MATCH($C842,'Policy Characteristics'!$C:$C,0)))</f>
        <v>Industry Energy Efficiency Standards</v>
      </c>
      <c r="C842" s="293" t="str">
        <f t="shared" si="39"/>
        <v>Percentage Improvement in Eqpt Efficiency Standards above BAU</v>
      </c>
      <c r="D842" s="299" t="s">
        <v>734</v>
      </c>
      <c r="E842" s="298" t="s">
        <v>778</v>
      </c>
      <c r="F842" t="s">
        <v>735</v>
      </c>
      <c r="G842" s="298" t="s">
        <v>794</v>
      </c>
      <c r="H842" s="20">
        <v>1052</v>
      </c>
      <c r="I842" s="295" t="s">
        <v>624</v>
      </c>
      <c r="J842" s="296" t="str">
        <f>IF(ISBLANK(INDEX('Policy Characteristics'!D:D,MATCH($C842,'Policy Characteristics'!$C:$C,0))),"",INDEX('Policy Characteristics'!D:D,MATCH($C842,'Policy Characteristics'!$C:$C,0)))</f>
        <v>Industry Energy Efficiency Standards</v>
      </c>
      <c r="K842" s="293" t="str">
        <f>IF(ISBLANK(INDEX('Policy Characteristics'!E:E,MATCH($C842,'Policy Characteristics'!$C:$C,0))),"",INDEX('Policy Characteristics'!E:E,MATCH($C842,'Policy Characteristics'!$C:$C,0)))</f>
        <v>indst efficiency standards</v>
      </c>
      <c r="L842" s="237">
        <f>IF(ISBLANK(INDEX('Policy Characteristics'!F:F,MATCH($C842,'Policy Characteristics'!$C:$C,0))),"",INDEX('Policy Characteristics'!F:F,MATCH($C842,'Policy Characteristics'!$C:$C,0)))</f>
        <v>0</v>
      </c>
      <c r="M842" s="237">
        <f>IF(ISBLANK(INDEX('Policy Characteristics'!G:G,MATCH($C842,'Policy Characteristics'!$C:$C,0))),"",INDEX('Policy Characteristics'!G:G,MATCH($C842,'Policy Characteristics'!$C:$C,0)))</f>
        <v>0.25</v>
      </c>
      <c r="N842" s="237">
        <f>IF(ISBLANK(INDEX('Policy Characteristics'!H:H,MATCH($C842,'Policy Characteristics'!$C:$C,0))),"",INDEX('Policy Characteristics'!H:H,MATCH($C842,'Policy Characteristics'!$C:$C,0)))</f>
        <v>0.01</v>
      </c>
      <c r="O842" s="293" t="str">
        <f>IF(ISBLANK(INDEX('Policy Characteristics'!I:I,MATCH($C842,'Policy Characteristics'!$C:$C,0))),"",INDEX('Policy Characteristics'!I:I,MATCH($C842,'Policy Characteristics'!$C:$C,0)))</f>
        <v>% reduction in energy use</v>
      </c>
      <c r="P842" s="29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2" s="293" t="str">
        <f>IF(ISBLANK(INDEX('Policy Characteristics'!K:K,MATCH($C842,'Policy Characteristics'!$C:$C,0))),"",INDEX('Policy Characteristics'!K:K,MATCH($C842,'Policy Characteristics'!$C:$C,0)))</f>
        <v>industry-ag-main.html#eff-stds</v>
      </c>
      <c r="R842" s="293" t="str">
        <f>IF(ISBLANK(INDEX('Policy Characteristics'!L:L,MATCH($C842,'Policy Characteristics'!$C:$C,0))),"",INDEX('Policy Characteristics'!L:L,MATCH($C842,'Policy Characteristics'!$C:$C,0)))</f>
        <v>industry-energy-efficiency-standards.html</v>
      </c>
    </row>
    <row r="843" spans="1:18" s="293" customFormat="1" x14ac:dyDescent="0.25">
      <c r="A843" s="293" t="str">
        <f>IF(ISBLANK(INDEX('Policy Characteristics'!A:A,MATCH($C843,'Policy Characteristics'!$C:$C,0))),"",INDEX('Policy Characteristics'!A:A,MATCH($C843,'Policy Characteristics'!$C:$C,0)))</f>
        <v>Industry</v>
      </c>
      <c r="B843" s="294" t="str">
        <f>IF(ISBLANK(INDEX('Policy Characteristics'!B:B,MATCH($C843,'Policy Characteristics'!$C:$C,0))),"",INDEX('Policy Characteristics'!B:B,MATCH($C843,'Policy Characteristics'!$C:$C,0)))</f>
        <v>Industry Energy Efficiency Standards</v>
      </c>
      <c r="C843" s="293" t="str">
        <f t="shared" si="39"/>
        <v>Percentage Improvement in Eqpt Efficiency Standards above BAU</v>
      </c>
      <c r="D843" s="299" t="s">
        <v>734</v>
      </c>
      <c r="E843" s="298" t="s">
        <v>780</v>
      </c>
      <c r="F843" t="s">
        <v>735</v>
      </c>
      <c r="G843" s="298" t="s">
        <v>795</v>
      </c>
      <c r="H843" s="20">
        <v>1053</v>
      </c>
      <c r="I843" s="295" t="s">
        <v>634</v>
      </c>
      <c r="J843" s="296" t="str">
        <f>IF(ISBLANK(INDEX('Policy Characteristics'!D:D,MATCH($C843,'Policy Characteristics'!$C:$C,0))),"",INDEX('Policy Characteristics'!D:D,MATCH($C843,'Policy Characteristics'!$C:$C,0)))</f>
        <v>Industry Energy Efficiency Standards</v>
      </c>
      <c r="K843" s="293" t="str">
        <f>IF(ISBLANK(INDEX('Policy Characteristics'!E:E,MATCH($C843,'Policy Characteristics'!$C:$C,0))),"",INDEX('Policy Characteristics'!E:E,MATCH($C843,'Policy Characteristics'!$C:$C,0)))</f>
        <v>indst efficiency standards</v>
      </c>
      <c r="L843" s="237">
        <f>IF(ISBLANK(INDEX('Policy Characteristics'!F:F,MATCH($C843,'Policy Characteristics'!$C:$C,0))),"",INDEX('Policy Characteristics'!F:F,MATCH($C843,'Policy Characteristics'!$C:$C,0)))</f>
        <v>0</v>
      </c>
      <c r="M843" s="237">
        <f>IF(ISBLANK(INDEX('Policy Characteristics'!G:G,MATCH($C843,'Policy Characteristics'!$C:$C,0))),"",INDEX('Policy Characteristics'!G:G,MATCH($C843,'Policy Characteristics'!$C:$C,0)))</f>
        <v>0.25</v>
      </c>
      <c r="N843" s="237">
        <f>IF(ISBLANK(INDEX('Policy Characteristics'!H:H,MATCH($C843,'Policy Characteristics'!$C:$C,0))),"",INDEX('Policy Characteristics'!H:H,MATCH($C843,'Policy Characteristics'!$C:$C,0)))</f>
        <v>0.01</v>
      </c>
      <c r="O843" s="293" t="str">
        <f>IF(ISBLANK(INDEX('Policy Characteristics'!I:I,MATCH($C843,'Policy Characteristics'!$C:$C,0))),"",INDEX('Policy Characteristics'!I:I,MATCH($C843,'Policy Characteristics'!$C:$C,0)))</f>
        <v>% reduction in energy use</v>
      </c>
      <c r="P843" s="29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3" s="293" t="str">
        <f>IF(ISBLANK(INDEX('Policy Characteristics'!K:K,MATCH($C843,'Policy Characteristics'!$C:$C,0))),"",INDEX('Policy Characteristics'!K:K,MATCH($C843,'Policy Characteristics'!$C:$C,0)))</f>
        <v>industry-ag-main.html#eff-stds</v>
      </c>
      <c r="R843" s="293" t="str">
        <f>IF(ISBLANK(INDEX('Policy Characteristics'!L:L,MATCH($C843,'Policy Characteristics'!$C:$C,0))),"",INDEX('Policy Characteristics'!L:L,MATCH($C843,'Policy Characteristics'!$C:$C,0)))</f>
        <v>industry-energy-efficiency-standards.html</v>
      </c>
    </row>
    <row r="844" spans="1:18" s="293" customFormat="1" x14ac:dyDescent="0.25">
      <c r="A844" s="293" t="str">
        <f>IF(ISBLANK(INDEX('Policy Characteristics'!A:A,MATCH($C844,'Policy Characteristics'!$C:$C,0))),"",INDEX('Policy Characteristics'!A:A,MATCH($C844,'Policy Characteristics'!$C:$C,0)))</f>
        <v>Industry</v>
      </c>
      <c r="B844" s="294" t="str">
        <f>IF(ISBLANK(INDEX('Policy Characteristics'!B:B,MATCH($C844,'Policy Characteristics'!$C:$C,0))),"",INDEX('Policy Characteristics'!B:B,MATCH($C844,'Policy Characteristics'!$C:$C,0)))</f>
        <v>Industry Energy Efficiency Standards</v>
      </c>
      <c r="C844" s="293" t="str">
        <f t="shared" si="39"/>
        <v>Percentage Improvement in Eqpt Efficiency Standards above BAU</v>
      </c>
      <c r="D844" s="299" t="s">
        <v>734</v>
      </c>
      <c r="E844" s="298" t="s">
        <v>782</v>
      </c>
      <c r="F844" t="s">
        <v>735</v>
      </c>
      <c r="G844" s="298" t="s">
        <v>796</v>
      </c>
      <c r="H844" s="20">
        <v>1054</v>
      </c>
      <c r="I844" s="295" t="s">
        <v>634</v>
      </c>
      <c r="J844" s="296" t="str">
        <f>IF(ISBLANK(INDEX('Policy Characteristics'!D:D,MATCH($C844,'Policy Characteristics'!$C:$C,0))),"",INDEX('Policy Characteristics'!D:D,MATCH($C844,'Policy Characteristics'!$C:$C,0)))</f>
        <v>Industry Energy Efficiency Standards</v>
      </c>
      <c r="K844" s="293" t="str">
        <f>IF(ISBLANK(INDEX('Policy Characteristics'!E:E,MATCH($C844,'Policy Characteristics'!$C:$C,0))),"",INDEX('Policy Characteristics'!E:E,MATCH($C844,'Policy Characteristics'!$C:$C,0)))</f>
        <v>indst efficiency standards</v>
      </c>
      <c r="L844" s="237">
        <f>IF(ISBLANK(INDEX('Policy Characteristics'!F:F,MATCH($C844,'Policy Characteristics'!$C:$C,0))),"",INDEX('Policy Characteristics'!F:F,MATCH($C844,'Policy Characteristics'!$C:$C,0)))</f>
        <v>0</v>
      </c>
      <c r="M844" s="237">
        <f>IF(ISBLANK(INDEX('Policy Characteristics'!G:G,MATCH($C844,'Policy Characteristics'!$C:$C,0))),"",INDEX('Policy Characteristics'!G:G,MATCH($C844,'Policy Characteristics'!$C:$C,0)))</f>
        <v>0.25</v>
      </c>
      <c r="N844" s="237">
        <f>IF(ISBLANK(INDEX('Policy Characteristics'!H:H,MATCH($C844,'Policy Characteristics'!$C:$C,0))),"",INDEX('Policy Characteristics'!H:H,MATCH($C844,'Policy Characteristics'!$C:$C,0)))</f>
        <v>0.01</v>
      </c>
      <c r="O844" s="293" t="str">
        <f>IF(ISBLANK(INDEX('Policy Characteristics'!I:I,MATCH($C844,'Policy Characteristics'!$C:$C,0))),"",INDEX('Policy Characteristics'!I:I,MATCH($C844,'Policy Characteristics'!$C:$C,0)))</f>
        <v>% reduction in energy use</v>
      </c>
      <c r="P844" s="29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4" s="293" t="str">
        <f>IF(ISBLANK(INDEX('Policy Characteristics'!K:K,MATCH($C844,'Policy Characteristics'!$C:$C,0))),"",INDEX('Policy Characteristics'!K:K,MATCH($C844,'Policy Characteristics'!$C:$C,0)))</f>
        <v>industry-ag-main.html#eff-stds</v>
      </c>
      <c r="R844" s="293" t="str">
        <f>IF(ISBLANK(INDEX('Policy Characteristics'!L:L,MATCH($C844,'Policy Characteristics'!$C:$C,0))),"",INDEX('Policy Characteristics'!L:L,MATCH($C844,'Policy Characteristics'!$C:$C,0)))</f>
        <v>industry-energy-efficiency-standards.html</v>
      </c>
    </row>
    <row r="845" spans="1:18" s="293" customFormat="1" x14ac:dyDescent="0.25">
      <c r="A845" s="293" t="str">
        <f>IF(ISBLANK(INDEX('Policy Characteristics'!A:A,MATCH($C845,'Policy Characteristics'!$C:$C,0))),"",INDEX('Policy Characteristics'!A:A,MATCH($C845,'Policy Characteristics'!$C:$C,0)))</f>
        <v>Industry</v>
      </c>
      <c r="B845" s="294" t="str">
        <f>IF(ISBLANK(INDEX('Policy Characteristics'!B:B,MATCH($C845,'Policy Characteristics'!$C:$C,0))),"",INDEX('Policy Characteristics'!B:B,MATCH($C845,'Policy Characteristics'!$C:$C,0)))</f>
        <v>Industry Energy Efficiency Standards</v>
      </c>
      <c r="C845" s="293" t="str">
        <f t="shared" si="39"/>
        <v>Percentage Improvement in Eqpt Efficiency Standards above BAU</v>
      </c>
      <c r="D845" s="299" t="s">
        <v>734</v>
      </c>
      <c r="E845" s="298" t="s">
        <v>784</v>
      </c>
      <c r="F845" t="s">
        <v>735</v>
      </c>
      <c r="G845" s="298" t="s">
        <v>797</v>
      </c>
      <c r="H845" s="20">
        <v>1055</v>
      </c>
      <c r="I845" s="295" t="s">
        <v>624</v>
      </c>
      <c r="J845" s="296" t="str">
        <f>IF(ISBLANK(INDEX('Policy Characteristics'!D:D,MATCH($C845,'Policy Characteristics'!$C:$C,0))),"",INDEX('Policy Characteristics'!D:D,MATCH($C845,'Policy Characteristics'!$C:$C,0)))</f>
        <v>Industry Energy Efficiency Standards</v>
      </c>
      <c r="K845" s="293" t="str">
        <f>IF(ISBLANK(INDEX('Policy Characteristics'!E:E,MATCH($C845,'Policy Characteristics'!$C:$C,0))),"",INDEX('Policy Characteristics'!E:E,MATCH($C845,'Policy Characteristics'!$C:$C,0)))</f>
        <v>indst efficiency standards</v>
      </c>
      <c r="L845" s="237">
        <f>IF(ISBLANK(INDEX('Policy Characteristics'!F:F,MATCH($C845,'Policy Characteristics'!$C:$C,0))),"",INDEX('Policy Characteristics'!F:F,MATCH($C845,'Policy Characteristics'!$C:$C,0)))</f>
        <v>0</v>
      </c>
      <c r="M845" s="237">
        <f>IF(ISBLANK(INDEX('Policy Characteristics'!G:G,MATCH($C845,'Policy Characteristics'!$C:$C,0))),"",INDEX('Policy Characteristics'!G:G,MATCH($C845,'Policy Characteristics'!$C:$C,0)))</f>
        <v>0.25</v>
      </c>
      <c r="N845" s="237">
        <f>IF(ISBLANK(INDEX('Policy Characteristics'!H:H,MATCH($C845,'Policy Characteristics'!$C:$C,0))),"",INDEX('Policy Characteristics'!H:H,MATCH($C845,'Policy Characteristics'!$C:$C,0)))</f>
        <v>0.01</v>
      </c>
      <c r="O845" s="293" t="str">
        <f>IF(ISBLANK(INDEX('Policy Characteristics'!I:I,MATCH($C845,'Policy Characteristics'!$C:$C,0))),"",INDEX('Policy Characteristics'!I:I,MATCH($C845,'Policy Characteristics'!$C:$C,0)))</f>
        <v>% reduction in energy use</v>
      </c>
      <c r="P845" s="29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5" s="293" t="str">
        <f>IF(ISBLANK(INDEX('Policy Characteristics'!K:K,MATCH($C845,'Policy Characteristics'!$C:$C,0))),"",INDEX('Policy Characteristics'!K:K,MATCH($C845,'Policy Characteristics'!$C:$C,0)))</f>
        <v>industry-ag-main.html#eff-stds</v>
      </c>
      <c r="R845" s="293" t="str">
        <f>IF(ISBLANK(INDEX('Policy Characteristics'!L:L,MATCH($C845,'Policy Characteristics'!$C:$C,0))),"",INDEX('Policy Characteristics'!L:L,MATCH($C845,'Policy Characteristics'!$C:$C,0)))</f>
        <v>industry-energy-efficiency-standards.html</v>
      </c>
    </row>
    <row r="846" spans="1:18" s="293" customFormat="1" x14ac:dyDescent="0.25">
      <c r="A846" s="293" t="str">
        <f>IF(ISBLANK(INDEX('Policy Characteristics'!A:A,MATCH($C846,'Policy Characteristics'!$C:$C,0))),"",INDEX('Policy Characteristics'!A:A,MATCH($C846,'Policy Characteristics'!$C:$C,0)))</f>
        <v>Industry</v>
      </c>
      <c r="B846" s="294" t="str">
        <f>IF(ISBLANK(INDEX('Policy Characteristics'!B:B,MATCH($C846,'Policy Characteristics'!$C:$C,0))),"",INDEX('Policy Characteristics'!B:B,MATCH($C846,'Policy Characteristics'!$C:$C,0)))</f>
        <v>Industry Energy Efficiency Standards</v>
      </c>
      <c r="C846" s="293" t="str">
        <f t="shared" si="39"/>
        <v>Percentage Improvement in Eqpt Efficiency Standards above BAU</v>
      </c>
      <c r="D846" s="299" t="s">
        <v>734</v>
      </c>
      <c r="E846" s="298" t="s">
        <v>786</v>
      </c>
      <c r="F846" t="s">
        <v>735</v>
      </c>
      <c r="G846" s="298" t="s">
        <v>798</v>
      </c>
      <c r="H846" s="20">
        <v>1056</v>
      </c>
      <c r="I846" s="295" t="s">
        <v>624</v>
      </c>
      <c r="J846" s="296" t="str">
        <f>IF(ISBLANK(INDEX('Policy Characteristics'!D:D,MATCH($C846,'Policy Characteristics'!$C:$C,0))),"",INDEX('Policy Characteristics'!D:D,MATCH($C846,'Policy Characteristics'!$C:$C,0)))</f>
        <v>Industry Energy Efficiency Standards</v>
      </c>
      <c r="K846" s="293" t="str">
        <f>IF(ISBLANK(INDEX('Policy Characteristics'!E:E,MATCH($C846,'Policy Characteristics'!$C:$C,0))),"",INDEX('Policy Characteristics'!E:E,MATCH($C846,'Policy Characteristics'!$C:$C,0)))</f>
        <v>indst efficiency standards</v>
      </c>
      <c r="L846" s="237">
        <f>IF(ISBLANK(INDEX('Policy Characteristics'!F:F,MATCH($C846,'Policy Characteristics'!$C:$C,0))),"",INDEX('Policy Characteristics'!F:F,MATCH($C846,'Policy Characteristics'!$C:$C,0)))</f>
        <v>0</v>
      </c>
      <c r="M846" s="237">
        <f>IF(ISBLANK(INDEX('Policy Characteristics'!G:G,MATCH($C846,'Policy Characteristics'!$C:$C,0))),"",INDEX('Policy Characteristics'!G:G,MATCH($C846,'Policy Characteristics'!$C:$C,0)))</f>
        <v>0.25</v>
      </c>
      <c r="N846" s="237">
        <f>IF(ISBLANK(INDEX('Policy Characteristics'!H:H,MATCH($C846,'Policy Characteristics'!$C:$C,0))),"",INDEX('Policy Characteristics'!H:H,MATCH($C846,'Policy Characteristics'!$C:$C,0)))</f>
        <v>0.01</v>
      </c>
      <c r="O846" s="293" t="str">
        <f>IF(ISBLANK(INDEX('Policy Characteristics'!I:I,MATCH($C846,'Policy Characteristics'!$C:$C,0))),"",INDEX('Policy Characteristics'!I:I,MATCH($C846,'Policy Characteristics'!$C:$C,0)))</f>
        <v>% reduction in energy use</v>
      </c>
      <c r="P846" s="29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6" s="293" t="str">
        <f>IF(ISBLANK(INDEX('Policy Characteristics'!K:K,MATCH($C846,'Policy Characteristics'!$C:$C,0))),"",INDEX('Policy Characteristics'!K:K,MATCH($C846,'Policy Characteristics'!$C:$C,0)))</f>
        <v>industry-ag-main.html#eff-stds</v>
      </c>
      <c r="R846" s="293" t="str">
        <f>IF(ISBLANK(INDEX('Policy Characteristics'!L:L,MATCH($C846,'Policy Characteristics'!$C:$C,0))),"",INDEX('Policy Characteristics'!L:L,MATCH($C846,'Policy Characteristics'!$C:$C,0)))</f>
        <v>industry-energy-efficiency-standards.html</v>
      </c>
    </row>
    <row r="847" spans="1:18" s="293" customFormat="1" x14ac:dyDescent="0.25">
      <c r="A847" s="293" t="str">
        <f>IF(ISBLANK(INDEX('Policy Characteristics'!A:A,MATCH($C847,'Policy Characteristics'!$C:$C,0))),"",INDEX('Policy Characteristics'!A:A,MATCH($C847,'Policy Characteristics'!$C:$C,0)))</f>
        <v>Industry</v>
      </c>
      <c r="B847" s="294" t="str">
        <f>IF(ISBLANK(INDEX('Policy Characteristics'!B:B,MATCH($C847,'Policy Characteristics'!$C:$C,0))),"",INDEX('Policy Characteristics'!B:B,MATCH($C847,'Policy Characteristics'!$C:$C,0)))</f>
        <v>Industry Energy Efficiency Standards</v>
      </c>
      <c r="C847" s="293" t="str">
        <f t="shared" si="39"/>
        <v>Percentage Improvement in Eqpt Efficiency Standards above BAU</v>
      </c>
      <c r="D847" s="299" t="s">
        <v>734</v>
      </c>
      <c r="E847" s="298" t="s">
        <v>788</v>
      </c>
      <c r="F847" t="s">
        <v>735</v>
      </c>
      <c r="G847" s="298" t="s">
        <v>799</v>
      </c>
      <c r="H847" s="20">
        <v>1057</v>
      </c>
      <c r="I847" s="295" t="s">
        <v>634</v>
      </c>
      <c r="J847" s="296" t="str">
        <f>IF(ISBLANK(INDEX('Policy Characteristics'!D:D,MATCH($C847,'Policy Characteristics'!$C:$C,0))),"",INDEX('Policy Characteristics'!D:D,MATCH($C847,'Policy Characteristics'!$C:$C,0)))</f>
        <v>Industry Energy Efficiency Standards</v>
      </c>
      <c r="K847" s="293" t="str">
        <f>IF(ISBLANK(INDEX('Policy Characteristics'!E:E,MATCH($C847,'Policy Characteristics'!$C:$C,0))),"",INDEX('Policy Characteristics'!E:E,MATCH($C847,'Policy Characteristics'!$C:$C,0)))</f>
        <v>indst efficiency standards</v>
      </c>
      <c r="L847" s="237">
        <f>IF(ISBLANK(INDEX('Policy Characteristics'!F:F,MATCH($C847,'Policy Characteristics'!$C:$C,0))),"",INDEX('Policy Characteristics'!F:F,MATCH($C847,'Policy Characteristics'!$C:$C,0)))</f>
        <v>0</v>
      </c>
      <c r="M847" s="237">
        <f>IF(ISBLANK(INDEX('Policy Characteristics'!G:G,MATCH($C847,'Policy Characteristics'!$C:$C,0))),"",INDEX('Policy Characteristics'!G:G,MATCH($C847,'Policy Characteristics'!$C:$C,0)))</f>
        <v>0.25</v>
      </c>
      <c r="N847" s="237">
        <f>IF(ISBLANK(INDEX('Policy Characteristics'!H:H,MATCH($C847,'Policy Characteristics'!$C:$C,0))),"",INDEX('Policy Characteristics'!H:H,MATCH($C847,'Policy Characteristics'!$C:$C,0)))</f>
        <v>0.01</v>
      </c>
      <c r="O847" s="293" t="str">
        <f>IF(ISBLANK(INDEX('Policy Characteristics'!I:I,MATCH($C847,'Policy Characteristics'!$C:$C,0))),"",INDEX('Policy Characteristics'!I:I,MATCH($C847,'Policy Characteristics'!$C:$C,0)))</f>
        <v>% reduction in energy use</v>
      </c>
      <c r="P847" s="29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7" s="293" t="str">
        <f>IF(ISBLANK(INDEX('Policy Characteristics'!K:K,MATCH($C847,'Policy Characteristics'!$C:$C,0))),"",INDEX('Policy Characteristics'!K:K,MATCH($C847,'Policy Characteristics'!$C:$C,0)))</f>
        <v>industry-ag-main.html#eff-stds</v>
      </c>
      <c r="R847" s="293" t="str">
        <f>IF(ISBLANK(INDEX('Policy Characteristics'!L:L,MATCH($C847,'Policy Characteristics'!$C:$C,0))),"",INDEX('Policy Characteristics'!L:L,MATCH($C847,'Policy Characteristics'!$C:$C,0)))</f>
        <v>industry-energy-efficiency-standards.html</v>
      </c>
    </row>
    <row r="848" spans="1:18" s="293" customFormat="1" x14ac:dyDescent="0.25">
      <c r="A848" s="293" t="str">
        <f>IF(ISBLANK(INDEX('Policy Characteristics'!A:A,MATCH($C848,'Policy Characteristics'!$C:$C,0))),"",INDEX('Policy Characteristics'!A:A,MATCH($C848,'Policy Characteristics'!$C:$C,0)))</f>
        <v>Industry</v>
      </c>
      <c r="B848" s="294" t="str">
        <f>IF(ISBLANK(INDEX('Policy Characteristics'!B:B,MATCH($C848,'Policy Characteristics'!$C:$C,0))),"",INDEX('Policy Characteristics'!B:B,MATCH($C848,'Policy Characteristics'!$C:$C,0)))</f>
        <v>Industry Energy Efficiency Standards</v>
      </c>
      <c r="C848" s="293" t="str">
        <f t="shared" si="39"/>
        <v>Percentage Improvement in Eqpt Efficiency Standards above BAU</v>
      </c>
      <c r="D848" s="299" t="s">
        <v>736</v>
      </c>
      <c r="E848" s="298" t="s">
        <v>770</v>
      </c>
      <c r="F848" t="s">
        <v>737</v>
      </c>
      <c r="G848" s="298" t="s">
        <v>790</v>
      </c>
      <c r="H848" s="20">
        <v>1058</v>
      </c>
      <c r="I848" s="295" t="s">
        <v>624</v>
      </c>
      <c r="J848" s="296" t="str">
        <f>IF(ISBLANK(INDEX('Policy Characteristics'!D:D,MATCH($C848,'Policy Characteristics'!$C:$C,0))),"",INDEX('Policy Characteristics'!D:D,MATCH($C848,'Policy Characteristics'!$C:$C,0)))</f>
        <v>Industry Energy Efficiency Standards</v>
      </c>
      <c r="K848" s="293" t="str">
        <f>IF(ISBLANK(INDEX('Policy Characteristics'!E:E,MATCH($C848,'Policy Characteristics'!$C:$C,0))),"",INDEX('Policy Characteristics'!E:E,MATCH($C848,'Policy Characteristics'!$C:$C,0)))</f>
        <v>indst efficiency standards</v>
      </c>
      <c r="L848" s="237">
        <f>IF(ISBLANK(INDEX('Policy Characteristics'!F:F,MATCH($C848,'Policy Characteristics'!$C:$C,0))),"",INDEX('Policy Characteristics'!F:F,MATCH($C848,'Policy Characteristics'!$C:$C,0)))</f>
        <v>0</v>
      </c>
      <c r="M848" s="237">
        <f>IF(ISBLANK(INDEX('Policy Characteristics'!G:G,MATCH($C848,'Policy Characteristics'!$C:$C,0))),"",INDEX('Policy Characteristics'!G:G,MATCH($C848,'Policy Characteristics'!$C:$C,0)))</f>
        <v>0.25</v>
      </c>
      <c r="N848" s="237">
        <f>IF(ISBLANK(INDEX('Policy Characteristics'!H:H,MATCH($C848,'Policy Characteristics'!$C:$C,0))),"",INDEX('Policy Characteristics'!H:H,MATCH($C848,'Policy Characteristics'!$C:$C,0)))</f>
        <v>0.01</v>
      </c>
      <c r="O848" s="293" t="str">
        <f>IF(ISBLANK(INDEX('Policy Characteristics'!I:I,MATCH($C848,'Policy Characteristics'!$C:$C,0))),"",INDEX('Policy Characteristics'!I:I,MATCH($C848,'Policy Characteristics'!$C:$C,0)))</f>
        <v>% reduction in energy use</v>
      </c>
      <c r="P848" s="29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8" s="293" t="str">
        <f>IF(ISBLANK(INDEX('Policy Characteristics'!K:K,MATCH($C848,'Policy Characteristics'!$C:$C,0))),"",INDEX('Policy Characteristics'!K:K,MATCH($C848,'Policy Characteristics'!$C:$C,0)))</f>
        <v>industry-ag-main.html#eff-stds</v>
      </c>
      <c r="R848" s="293" t="str">
        <f>IF(ISBLANK(INDEX('Policy Characteristics'!L:L,MATCH($C848,'Policy Characteristics'!$C:$C,0))),"",INDEX('Policy Characteristics'!L:L,MATCH($C848,'Policy Characteristics'!$C:$C,0)))</f>
        <v>industry-energy-efficiency-standards.html</v>
      </c>
    </row>
    <row r="849" spans="1:18" s="293" customFormat="1" x14ac:dyDescent="0.25">
      <c r="A849" s="293" t="str">
        <f>IF(ISBLANK(INDEX('Policy Characteristics'!A:A,MATCH($C849,'Policy Characteristics'!$C:$C,0))),"",INDEX('Policy Characteristics'!A:A,MATCH($C849,'Policy Characteristics'!$C:$C,0)))</f>
        <v>Industry</v>
      </c>
      <c r="B849" s="294" t="str">
        <f>IF(ISBLANK(INDEX('Policy Characteristics'!B:B,MATCH($C849,'Policy Characteristics'!$C:$C,0))),"",INDEX('Policy Characteristics'!B:B,MATCH($C849,'Policy Characteristics'!$C:$C,0)))</f>
        <v>Industry Energy Efficiency Standards</v>
      </c>
      <c r="C849" s="293" t="str">
        <f t="shared" si="39"/>
        <v>Percentage Improvement in Eqpt Efficiency Standards above BAU</v>
      </c>
      <c r="D849" s="299" t="s">
        <v>736</v>
      </c>
      <c r="E849" s="298" t="s">
        <v>772</v>
      </c>
      <c r="F849" t="s">
        <v>737</v>
      </c>
      <c r="G849" s="298" t="s">
        <v>791</v>
      </c>
      <c r="H849" s="20">
        <v>1059</v>
      </c>
      <c r="I849" s="295" t="s">
        <v>624</v>
      </c>
      <c r="J849" s="296" t="str">
        <f>IF(ISBLANK(INDEX('Policy Characteristics'!D:D,MATCH($C849,'Policy Characteristics'!$C:$C,0))),"",INDEX('Policy Characteristics'!D:D,MATCH($C849,'Policy Characteristics'!$C:$C,0)))</f>
        <v>Industry Energy Efficiency Standards</v>
      </c>
      <c r="K849" s="293" t="str">
        <f>IF(ISBLANK(INDEX('Policy Characteristics'!E:E,MATCH($C849,'Policy Characteristics'!$C:$C,0))),"",INDEX('Policy Characteristics'!E:E,MATCH($C849,'Policy Characteristics'!$C:$C,0)))</f>
        <v>indst efficiency standards</v>
      </c>
      <c r="L849" s="237">
        <f>IF(ISBLANK(INDEX('Policy Characteristics'!F:F,MATCH($C849,'Policy Characteristics'!$C:$C,0))),"",INDEX('Policy Characteristics'!F:F,MATCH($C849,'Policy Characteristics'!$C:$C,0)))</f>
        <v>0</v>
      </c>
      <c r="M849" s="237">
        <f>IF(ISBLANK(INDEX('Policy Characteristics'!G:G,MATCH($C849,'Policy Characteristics'!$C:$C,0))),"",INDEX('Policy Characteristics'!G:G,MATCH($C849,'Policy Characteristics'!$C:$C,0)))</f>
        <v>0.25</v>
      </c>
      <c r="N849" s="237">
        <f>IF(ISBLANK(INDEX('Policy Characteristics'!H:H,MATCH($C849,'Policy Characteristics'!$C:$C,0))),"",INDEX('Policy Characteristics'!H:H,MATCH($C849,'Policy Characteristics'!$C:$C,0)))</f>
        <v>0.01</v>
      </c>
      <c r="O849" s="293" t="str">
        <f>IF(ISBLANK(INDEX('Policy Characteristics'!I:I,MATCH($C849,'Policy Characteristics'!$C:$C,0))),"",INDEX('Policy Characteristics'!I:I,MATCH($C849,'Policy Characteristics'!$C:$C,0)))</f>
        <v>% reduction in energy use</v>
      </c>
      <c r="P849" s="29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49" s="293" t="str">
        <f>IF(ISBLANK(INDEX('Policy Characteristics'!K:K,MATCH($C849,'Policy Characteristics'!$C:$C,0))),"",INDEX('Policy Characteristics'!K:K,MATCH($C849,'Policy Characteristics'!$C:$C,0)))</f>
        <v>industry-ag-main.html#eff-stds</v>
      </c>
      <c r="R849" s="293" t="str">
        <f>IF(ISBLANK(INDEX('Policy Characteristics'!L:L,MATCH($C849,'Policy Characteristics'!$C:$C,0))),"",INDEX('Policy Characteristics'!L:L,MATCH($C849,'Policy Characteristics'!$C:$C,0)))</f>
        <v>industry-energy-efficiency-standards.html</v>
      </c>
    </row>
    <row r="850" spans="1:18" s="293" customFormat="1" x14ac:dyDescent="0.25">
      <c r="A850" s="293" t="str">
        <f>IF(ISBLANK(INDEX('Policy Characteristics'!A:A,MATCH($C850,'Policy Characteristics'!$C:$C,0))),"",INDEX('Policy Characteristics'!A:A,MATCH($C850,'Policy Characteristics'!$C:$C,0)))</f>
        <v>Industry</v>
      </c>
      <c r="B850" s="294" t="str">
        <f>IF(ISBLANK(INDEX('Policy Characteristics'!B:B,MATCH($C850,'Policy Characteristics'!$C:$C,0))),"",INDEX('Policy Characteristics'!B:B,MATCH($C850,'Policy Characteristics'!$C:$C,0)))</f>
        <v>Industry Energy Efficiency Standards</v>
      </c>
      <c r="C850" s="293" t="str">
        <f t="shared" si="39"/>
        <v>Percentage Improvement in Eqpt Efficiency Standards above BAU</v>
      </c>
      <c r="D850" s="299" t="s">
        <v>736</v>
      </c>
      <c r="E850" s="298" t="s">
        <v>774</v>
      </c>
      <c r="F850" t="s">
        <v>737</v>
      </c>
      <c r="G850" s="298" t="s">
        <v>792</v>
      </c>
      <c r="H850" s="20">
        <v>1060</v>
      </c>
      <c r="I850" s="295" t="s">
        <v>624</v>
      </c>
      <c r="J850" s="296" t="str">
        <f>IF(ISBLANK(INDEX('Policy Characteristics'!D:D,MATCH($C850,'Policy Characteristics'!$C:$C,0))),"",INDEX('Policy Characteristics'!D:D,MATCH($C850,'Policy Characteristics'!$C:$C,0)))</f>
        <v>Industry Energy Efficiency Standards</v>
      </c>
      <c r="K850" s="293" t="str">
        <f>IF(ISBLANK(INDEX('Policy Characteristics'!E:E,MATCH($C850,'Policy Characteristics'!$C:$C,0))),"",INDEX('Policy Characteristics'!E:E,MATCH($C850,'Policy Characteristics'!$C:$C,0)))</f>
        <v>indst efficiency standards</v>
      </c>
      <c r="L850" s="237">
        <f>IF(ISBLANK(INDEX('Policy Characteristics'!F:F,MATCH($C850,'Policy Characteristics'!$C:$C,0))),"",INDEX('Policy Characteristics'!F:F,MATCH($C850,'Policy Characteristics'!$C:$C,0)))</f>
        <v>0</v>
      </c>
      <c r="M850" s="237">
        <f>IF(ISBLANK(INDEX('Policy Characteristics'!G:G,MATCH($C850,'Policy Characteristics'!$C:$C,0))),"",INDEX('Policy Characteristics'!G:G,MATCH($C850,'Policy Characteristics'!$C:$C,0)))</f>
        <v>0.25</v>
      </c>
      <c r="N850" s="237">
        <f>IF(ISBLANK(INDEX('Policy Characteristics'!H:H,MATCH($C850,'Policy Characteristics'!$C:$C,0))),"",INDEX('Policy Characteristics'!H:H,MATCH($C850,'Policy Characteristics'!$C:$C,0)))</f>
        <v>0.01</v>
      </c>
      <c r="O850" s="293" t="str">
        <f>IF(ISBLANK(INDEX('Policy Characteristics'!I:I,MATCH($C850,'Policy Characteristics'!$C:$C,0))),"",INDEX('Policy Characteristics'!I:I,MATCH($C850,'Policy Characteristics'!$C:$C,0)))</f>
        <v>% reduction in energy use</v>
      </c>
      <c r="P850" s="29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0" s="293" t="str">
        <f>IF(ISBLANK(INDEX('Policy Characteristics'!K:K,MATCH($C850,'Policy Characteristics'!$C:$C,0))),"",INDEX('Policy Characteristics'!K:K,MATCH($C850,'Policy Characteristics'!$C:$C,0)))</f>
        <v>industry-ag-main.html#eff-stds</v>
      </c>
      <c r="R850" s="293" t="str">
        <f>IF(ISBLANK(INDEX('Policy Characteristics'!L:L,MATCH($C850,'Policy Characteristics'!$C:$C,0))),"",INDEX('Policy Characteristics'!L:L,MATCH($C850,'Policy Characteristics'!$C:$C,0)))</f>
        <v>industry-energy-efficiency-standards.html</v>
      </c>
    </row>
    <row r="851" spans="1:18" s="293" customFormat="1" x14ac:dyDescent="0.25">
      <c r="A851" s="293" t="str">
        <f>IF(ISBLANK(INDEX('Policy Characteristics'!A:A,MATCH($C851,'Policy Characteristics'!$C:$C,0))),"",INDEX('Policy Characteristics'!A:A,MATCH($C851,'Policy Characteristics'!$C:$C,0)))</f>
        <v>Industry</v>
      </c>
      <c r="B851" s="294" t="str">
        <f>IF(ISBLANK(INDEX('Policy Characteristics'!B:B,MATCH($C851,'Policy Characteristics'!$C:$C,0))),"",INDEX('Policy Characteristics'!B:B,MATCH($C851,'Policy Characteristics'!$C:$C,0)))</f>
        <v>Industry Energy Efficiency Standards</v>
      </c>
      <c r="C851" s="293" t="str">
        <f t="shared" si="39"/>
        <v>Percentage Improvement in Eqpt Efficiency Standards above BAU</v>
      </c>
      <c r="D851" s="299" t="s">
        <v>736</v>
      </c>
      <c r="E851" s="298" t="s">
        <v>776</v>
      </c>
      <c r="F851" t="s">
        <v>737</v>
      </c>
      <c r="G851" s="298" t="s">
        <v>793</v>
      </c>
      <c r="H851" s="20">
        <v>1061</v>
      </c>
      <c r="I851" s="295" t="s">
        <v>634</v>
      </c>
      <c r="J851" s="296" t="str">
        <f>IF(ISBLANK(INDEX('Policy Characteristics'!D:D,MATCH($C851,'Policy Characteristics'!$C:$C,0))),"",INDEX('Policy Characteristics'!D:D,MATCH($C851,'Policy Characteristics'!$C:$C,0)))</f>
        <v>Industry Energy Efficiency Standards</v>
      </c>
      <c r="K851" s="293" t="str">
        <f>IF(ISBLANK(INDEX('Policy Characteristics'!E:E,MATCH($C851,'Policy Characteristics'!$C:$C,0))),"",INDEX('Policy Characteristics'!E:E,MATCH($C851,'Policy Characteristics'!$C:$C,0)))</f>
        <v>indst efficiency standards</v>
      </c>
      <c r="L851" s="237">
        <f>IF(ISBLANK(INDEX('Policy Characteristics'!F:F,MATCH($C851,'Policy Characteristics'!$C:$C,0))),"",INDEX('Policy Characteristics'!F:F,MATCH($C851,'Policy Characteristics'!$C:$C,0)))</f>
        <v>0</v>
      </c>
      <c r="M851" s="237">
        <f>IF(ISBLANK(INDEX('Policy Characteristics'!G:G,MATCH($C851,'Policy Characteristics'!$C:$C,0))),"",INDEX('Policy Characteristics'!G:G,MATCH($C851,'Policy Characteristics'!$C:$C,0)))</f>
        <v>0.25</v>
      </c>
      <c r="N851" s="237">
        <f>IF(ISBLANK(INDEX('Policy Characteristics'!H:H,MATCH($C851,'Policy Characteristics'!$C:$C,0))),"",INDEX('Policy Characteristics'!H:H,MATCH($C851,'Policy Characteristics'!$C:$C,0)))</f>
        <v>0.01</v>
      </c>
      <c r="O851" s="293" t="str">
        <f>IF(ISBLANK(INDEX('Policy Characteristics'!I:I,MATCH($C851,'Policy Characteristics'!$C:$C,0))),"",INDEX('Policy Characteristics'!I:I,MATCH($C851,'Policy Characteristics'!$C:$C,0)))</f>
        <v>% reduction in energy use</v>
      </c>
      <c r="P851" s="29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1" s="293" t="str">
        <f>IF(ISBLANK(INDEX('Policy Characteristics'!K:K,MATCH($C851,'Policy Characteristics'!$C:$C,0))),"",INDEX('Policy Characteristics'!K:K,MATCH($C851,'Policy Characteristics'!$C:$C,0)))</f>
        <v>industry-ag-main.html#eff-stds</v>
      </c>
      <c r="R851" s="293" t="str">
        <f>IF(ISBLANK(INDEX('Policy Characteristics'!L:L,MATCH($C851,'Policy Characteristics'!$C:$C,0))),"",INDEX('Policy Characteristics'!L:L,MATCH($C851,'Policy Characteristics'!$C:$C,0)))</f>
        <v>industry-energy-efficiency-standards.html</v>
      </c>
    </row>
    <row r="852" spans="1:18" s="293" customFormat="1" x14ac:dyDescent="0.25">
      <c r="A852" s="293" t="str">
        <f>IF(ISBLANK(INDEX('Policy Characteristics'!A:A,MATCH($C852,'Policy Characteristics'!$C:$C,0))),"",INDEX('Policy Characteristics'!A:A,MATCH($C852,'Policy Characteristics'!$C:$C,0)))</f>
        <v>Industry</v>
      </c>
      <c r="B852" s="294" t="str">
        <f>IF(ISBLANK(INDEX('Policy Characteristics'!B:B,MATCH($C852,'Policy Characteristics'!$C:$C,0))),"",INDEX('Policy Characteristics'!B:B,MATCH($C852,'Policy Characteristics'!$C:$C,0)))</f>
        <v>Industry Energy Efficiency Standards</v>
      </c>
      <c r="C852" s="293" t="str">
        <f t="shared" si="39"/>
        <v>Percentage Improvement in Eqpt Efficiency Standards above BAU</v>
      </c>
      <c r="D852" s="299" t="s">
        <v>736</v>
      </c>
      <c r="E852" s="298" t="s">
        <v>778</v>
      </c>
      <c r="F852" t="s">
        <v>737</v>
      </c>
      <c r="G852" s="298" t="s">
        <v>794</v>
      </c>
      <c r="H852" s="20">
        <v>1062</v>
      </c>
      <c r="I852" s="295" t="s">
        <v>624</v>
      </c>
      <c r="J852" s="296" t="str">
        <f>IF(ISBLANK(INDEX('Policy Characteristics'!D:D,MATCH($C852,'Policy Characteristics'!$C:$C,0))),"",INDEX('Policy Characteristics'!D:D,MATCH($C852,'Policy Characteristics'!$C:$C,0)))</f>
        <v>Industry Energy Efficiency Standards</v>
      </c>
      <c r="K852" s="293" t="str">
        <f>IF(ISBLANK(INDEX('Policy Characteristics'!E:E,MATCH($C852,'Policy Characteristics'!$C:$C,0))),"",INDEX('Policy Characteristics'!E:E,MATCH($C852,'Policy Characteristics'!$C:$C,0)))</f>
        <v>indst efficiency standards</v>
      </c>
      <c r="L852" s="237">
        <f>IF(ISBLANK(INDEX('Policy Characteristics'!F:F,MATCH($C852,'Policy Characteristics'!$C:$C,0))),"",INDEX('Policy Characteristics'!F:F,MATCH($C852,'Policy Characteristics'!$C:$C,0)))</f>
        <v>0</v>
      </c>
      <c r="M852" s="237">
        <f>IF(ISBLANK(INDEX('Policy Characteristics'!G:G,MATCH($C852,'Policy Characteristics'!$C:$C,0))),"",INDEX('Policy Characteristics'!G:G,MATCH($C852,'Policy Characteristics'!$C:$C,0)))</f>
        <v>0.25</v>
      </c>
      <c r="N852" s="237">
        <f>IF(ISBLANK(INDEX('Policy Characteristics'!H:H,MATCH($C852,'Policy Characteristics'!$C:$C,0))),"",INDEX('Policy Characteristics'!H:H,MATCH($C852,'Policy Characteristics'!$C:$C,0)))</f>
        <v>0.01</v>
      </c>
      <c r="O852" s="293" t="str">
        <f>IF(ISBLANK(INDEX('Policy Characteristics'!I:I,MATCH($C852,'Policy Characteristics'!$C:$C,0))),"",INDEX('Policy Characteristics'!I:I,MATCH($C852,'Policy Characteristics'!$C:$C,0)))</f>
        <v>% reduction in energy use</v>
      </c>
      <c r="P852" s="29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2" s="293" t="str">
        <f>IF(ISBLANK(INDEX('Policy Characteristics'!K:K,MATCH($C852,'Policy Characteristics'!$C:$C,0))),"",INDEX('Policy Characteristics'!K:K,MATCH($C852,'Policy Characteristics'!$C:$C,0)))</f>
        <v>industry-ag-main.html#eff-stds</v>
      </c>
      <c r="R852" s="293" t="str">
        <f>IF(ISBLANK(INDEX('Policy Characteristics'!L:L,MATCH($C852,'Policy Characteristics'!$C:$C,0))),"",INDEX('Policy Characteristics'!L:L,MATCH($C852,'Policy Characteristics'!$C:$C,0)))</f>
        <v>industry-energy-efficiency-standards.html</v>
      </c>
    </row>
    <row r="853" spans="1:18" s="293" customFormat="1" x14ac:dyDescent="0.25">
      <c r="A853" s="293" t="str">
        <f>IF(ISBLANK(INDEX('Policy Characteristics'!A:A,MATCH($C853,'Policy Characteristics'!$C:$C,0))),"",INDEX('Policy Characteristics'!A:A,MATCH($C853,'Policy Characteristics'!$C:$C,0)))</f>
        <v>Industry</v>
      </c>
      <c r="B853" s="294" t="str">
        <f>IF(ISBLANK(INDEX('Policy Characteristics'!B:B,MATCH($C853,'Policy Characteristics'!$C:$C,0))),"",INDEX('Policy Characteristics'!B:B,MATCH($C853,'Policy Characteristics'!$C:$C,0)))</f>
        <v>Industry Energy Efficiency Standards</v>
      </c>
      <c r="C853" s="293" t="str">
        <f t="shared" si="39"/>
        <v>Percentage Improvement in Eqpt Efficiency Standards above BAU</v>
      </c>
      <c r="D853" s="299" t="s">
        <v>736</v>
      </c>
      <c r="E853" s="298" t="s">
        <v>780</v>
      </c>
      <c r="F853" t="s">
        <v>737</v>
      </c>
      <c r="G853" s="298" t="s">
        <v>795</v>
      </c>
      <c r="H853" s="20">
        <v>1063</v>
      </c>
      <c r="I853" s="295" t="s">
        <v>634</v>
      </c>
      <c r="J853" s="296" t="str">
        <f>IF(ISBLANK(INDEX('Policy Characteristics'!D:D,MATCH($C853,'Policy Characteristics'!$C:$C,0))),"",INDEX('Policy Characteristics'!D:D,MATCH($C853,'Policy Characteristics'!$C:$C,0)))</f>
        <v>Industry Energy Efficiency Standards</v>
      </c>
      <c r="K853" s="293" t="str">
        <f>IF(ISBLANK(INDEX('Policy Characteristics'!E:E,MATCH($C853,'Policy Characteristics'!$C:$C,0))),"",INDEX('Policy Characteristics'!E:E,MATCH($C853,'Policy Characteristics'!$C:$C,0)))</f>
        <v>indst efficiency standards</v>
      </c>
      <c r="L853" s="237">
        <f>IF(ISBLANK(INDEX('Policy Characteristics'!F:F,MATCH($C853,'Policy Characteristics'!$C:$C,0))),"",INDEX('Policy Characteristics'!F:F,MATCH($C853,'Policy Characteristics'!$C:$C,0)))</f>
        <v>0</v>
      </c>
      <c r="M853" s="237">
        <f>IF(ISBLANK(INDEX('Policy Characteristics'!G:G,MATCH($C853,'Policy Characteristics'!$C:$C,0))),"",INDEX('Policy Characteristics'!G:G,MATCH($C853,'Policy Characteristics'!$C:$C,0)))</f>
        <v>0.25</v>
      </c>
      <c r="N853" s="237">
        <f>IF(ISBLANK(INDEX('Policy Characteristics'!H:H,MATCH($C853,'Policy Characteristics'!$C:$C,0))),"",INDEX('Policy Characteristics'!H:H,MATCH($C853,'Policy Characteristics'!$C:$C,0)))</f>
        <v>0.01</v>
      </c>
      <c r="O853" s="293" t="str">
        <f>IF(ISBLANK(INDEX('Policy Characteristics'!I:I,MATCH($C853,'Policy Characteristics'!$C:$C,0))),"",INDEX('Policy Characteristics'!I:I,MATCH($C853,'Policy Characteristics'!$C:$C,0)))</f>
        <v>% reduction in energy use</v>
      </c>
      <c r="P853" s="29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3" s="293" t="str">
        <f>IF(ISBLANK(INDEX('Policy Characteristics'!K:K,MATCH($C853,'Policy Characteristics'!$C:$C,0))),"",INDEX('Policy Characteristics'!K:K,MATCH($C853,'Policy Characteristics'!$C:$C,0)))</f>
        <v>industry-ag-main.html#eff-stds</v>
      </c>
      <c r="R853" s="293" t="str">
        <f>IF(ISBLANK(INDEX('Policy Characteristics'!L:L,MATCH($C853,'Policy Characteristics'!$C:$C,0))),"",INDEX('Policy Characteristics'!L:L,MATCH($C853,'Policy Characteristics'!$C:$C,0)))</f>
        <v>industry-energy-efficiency-standards.html</v>
      </c>
    </row>
    <row r="854" spans="1:18" s="293" customFormat="1" x14ac:dyDescent="0.25">
      <c r="A854" s="293" t="str">
        <f>IF(ISBLANK(INDEX('Policy Characteristics'!A:A,MATCH($C854,'Policy Characteristics'!$C:$C,0))),"",INDEX('Policy Characteristics'!A:A,MATCH($C854,'Policy Characteristics'!$C:$C,0)))</f>
        <v>Industry</v>
      </c>
      <c r="B854" s="294" t="str">
        <f>IF(ISBLANK(INDEX('Policy Characteristics'!B:B,MATCH($C854,'Policy Characteristics'!$C:$C,0))),"",INDEX('Policy Characteristics'!B:B,MATCH($C854,'Policy Characteristics'!$C:$C,0)))</f>
        <v>Industry Energy Efficiency Standards</v>
      </c>
      <c r="C854" s="293" t="str">
        <f t="shared" si="39"/>
        <v>Percentage Improvement in Eqpt Efficiency Standards above BAU</v>
      </c>
      <c r="D854" s="299" t="s">
        <v>736</v>
      </c>
      <c r="E854" s="298" t="s">
        <v>782</v>
      </c>
      <c r="F854" t="s">
        <v>737</v>
      </c>
      <c r="G854" s="298" t="s">
        <v>796</v>
      </c>
      <c r="H854" s="20">
        <v>1064</v>
      </c>
      <c r="I854" s="295" t="s">
        <v>634</v>
      </c>
      <c r="J854" s="296" t="str">
        <f>IF(ISBLANK(INDEX('Policy Characteristics'!D:D,MATCH($C854,'Policy Characteristics'!$C:$C,0))),"",INDEX('Policy Characteristics'!D:D,MATCH($C854,'Policy Characteristics'!$C:$C,0)))</f>
        <v>Industry Energy Efficiency Standards</v>
      </c>
      <c r="K854" s="293" t="str">
        <f>IF(ISBLANK(INDEX('Policy Characteristics'!E:E,MATCH($C854,'Policy Characteristics'!$C:$C,0))),"",INDEX('Policy Characteristics'!E:E,MATCH($C854,'Policy Characteristics'!$C:$C,0)))</f>
        <v>indst efficiency standards</v>
      </c>
      <c r="L854" s="237">
        <f>IF(ISBLANK(INDEX('Policy Characteristics'!F:F,MATCH($C854,'Policy Characteristics'!$C:$C,0))),"",INDEX('Policy Characteristics'!F:F,MATCH($C854,'Policy Characteristics'!$C:$C,0)))</f>
        <v>0</v>
      </c>
      <c r="M854" s="237">
        <f>IF(ISBLANK(INDEX('Policy Characteristics'!G:G,MATCH($C854,'Policy Characteristics'!$C:$C,0))),"",INDEX('Policy Characteristics'!G:G,MATCH($C854,'Policy Characteristics'!$C:$C,0)))</f>
        <v>0.25</v>
      </c>
      <c r="N854" s="237">
        <f>IF(ISBLANK(INDEX('Policy Characteristics'!H:H,MATCH($C854,'Policy Characteristics'!$C:$C,0))),"",INDEX('Policy Characteristics'!H:H,MATCH($C854,'Policy Characteristics'!$C:$C,0)))</f>
        <v>0.01</v>
      </c>
      <c r="O854" s="293" t="str">
        <f>IF(ISBLANK(INDEX('Policy Characteristics'!I:I,MATCH($C854,'Policy Characteristics'!$C:$C,0))),"",INDEX('Policy Characteristics'!I:I,MATCH($C854,'Policy Characteristics'!$C:$C,0)))</f>
        <v>% reduction in energy use</v>
      </c>
      <c r="P854" s="29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4" s="293" t="str">
        <f>IF(ISBLANK(INDEX('Policy Characteristics'!K:K,MATCH($C854,'Policy Characteristics'!$C:$C,0))),"",INDEX('Policy Characteristics'!K:K,MATCH($C854,'Policy Characteristics'!$C:$C,0)))</f>
        <v>industry-ag-main.html#eff-stds</v>
      </c>
      <c r="R854" s="293" t="str">
        <f>IF(ISBLANK(INDEX('Policy Characteristics'!L:L,MATCH($C854,'Policy Characteristics'!$C:$C,0))),"",INDEX('Policy Characteristics'!L:L,MATCH($C854,'Policy Characteristics'!$C:$C,0)))</f>
        <v>industry-energy-efficiency-standards.html</v>
      </c>
    </row>
    <row r="855" spans="1:18" s="293" customFormat="1" x14ac:dyDescent="0.25">
      <c r="A855" s="293" t="str">
        <f>IF(ISBLANK(INDEX('Policy Characteristics'!A:A,MATCH($C855,'Policy Characteristics'!$C:$C,0))),"",INDEX('Policy Characteristics'!A:A,MATCH($C855,'Policy Characteristics'!$C:$C,0)))</f>
        <v>Industry</v>
      </c>
      <c r="B855" s="294" t="str">
        <f>IF(ISBLANK(INDEX('Policy Characteristics'!B:B,MATCH($C855,'Policy Characteristics'!$C:$C,0))),"",INDEX('Policy Characteristics'!B:B,MATCH($C855,'Policy Characteristics'!$C:$C,0)))</f>
        <v>Industry Energy Efficiency Standards</v>
      </c>
      <c r="C855" s="293" t="str">
        <f t="shared" si="39"/>
        <v>Percentage Improvement in Eqpt Efficiency Standards above BAU</v>
      </c>
      <c r="D855" s="299" t="s">
        <v>736</v>
      </c>
      <c r="E855" s="298" t="s">
        <v>784</v>
      </c>
      <c r="F855" t="s">
        <v>737</v>
      </c>
      <c r="G855" s="298" t="s">
        <v>797</v>
      </c>
      <c r="H855" s="20">
        <v>1065</v>
      </c>
      <c r="I855" s="295" t="s">
        <v>634</v>
      </c>
      <c r="J855" s="296" t="str">
        <f>IF(ISBLANK(INDEX('Policy Characteristics'!D:D,MATCH($C855,'Policy Characteristics'!$C:$C,0))),"",INDEX('Policy Characteristics'!D:D,MATCH($C855,'Policy Characteristics'!$C:$C,0)))</f>
        <v>Industry Energy Efficiency Standards</v>
      </c>
      <c r="K855" s="293" t="str">
        <f>IF(ISBLANK(INDEX('Policy Characteristics'!E:E,MATCH($C855,'Policy Characteristics'!$C:$C,0))),"",INDEX('Policy Characteristics'!E:E,MATCH($C855,'Policy Characteristics'!$C:$C,0)))</f>
        <v>indst efficiency standards</v>
      </c>
      <c r="L855" s="237">
        <f>IF(ISBLANK(INDEX('Policy Characteristics'!F:F,MATCH($C855,'Policy Characteristics'!$C:$C,0))),"",INDEX('Policy Characteristics'!F:F,MATCH($C855,'Policy Characteristics'!$C:$C,0)))</f>
        <v>0</v>
      </c>
      <c r="M855" s="237">
        <f>IF(ISBLANK(INDEX('Policy Characteristics'!G:G,MATCH($C855,'Policy Characteristics'!$C:$C,0))),"",INDEX('Policy Characteristics'!G:G,MATCH($C855,'Policy Characteristics'!$C:$C,0)))</f>
        <v>0.25</v>
      </c>
      <c r="N855" s="237">
        <f>IF(ISBLANK(INDEX('Policy Characteristics'!H:H,MATCH($C855,'Policy Characteristics'!$C:$C,0))),"",INDEX('Policy Characteristics'!H:H,MATCH($C855,'Policy Characteristics'!$C:$C,0)))</f>
        <v>0.01</v>
      </c>
      <c r="O855" s="293" t="str">
        <f>IF(ISBLANK(INDEX('Policy Characteristics'!I:I,MATCH($C855,'Policy Characteristics'!$C:$C,0))),"",INDEX('Policy Characteristics'!I:I,MATCH($C855,'Policy Characteristics'!$C:$C,0)))</f>
        <v>% reduction in energy use</v>
      </c>
      <c r="P855" s="29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5" s="293" t="str">
        <f>IF(ISBLANK(INDEX('Policy Characteristics'!K:K,MATCH($C855,'Policy Characteristics'!$C:$C,0))),"",INDEX('Policy Characteristics'!K:K,MATCH($C855,'Policy Characteristics'!$C:$C,0)))</f>
        <v>industry-ag-main.html#eff-stds</v>
      </c>
      <c r="R855" s="293" t="str">
        <f>IF(ISBLANK(INDEX('Policy Characteristics'!L:L,MATCH($C855,'Policy Characteristics'!$C:$C,0))),"",INDEX('Policy Characteristics'!L:L,MATCH($C855,'Policy Characteristics'!$C:$C,0)))</f>
        <v>industry-energy-efficiency-standards.html</v>
      </c>
    </row>
    <row r="856" spans="1:18" s="293" customFormat="1" x14ac:dyDescent="0.25">
      <c r="A856" s="293" t="str">
        <f>IF(ISBLANK(INDEX('Policy Characteristics'!A:A,MATCH($C856,'Policy Characteristics'!$C:$C,0))),"",INDEX('Policy Characteristics'!A:A,MATCH($C856,'Policy Characteristics'!$C:$C,0)))</f>
        <v>Industry</v>
      </c>
      <c r="B856" s="294" t="str">
        <f>IF(ISBLANK(INDEX('Policy Characteristics'!B:B,MATCH($C856,'Policy Characteristics'!$C:$C,0))),"",INDEX('Policy Characteristics'!B:B,MATCH($C856,'Policy Characteristics'!$C:$C,0)))</f>
        <v>Industry Energy Efficiency Standards</v>
      </c>
      <c r="C856" s="293" t="str">
        <f t="shared" si="39"/>
        <v>Percentage Improvement in Eqpt Efficiency Standards above BAU</v>
      </c>
      <c r="D856" s="299" t="s">
        <v>736</v>
      </c>
      <c r="E856" s="298" t="s">
        <v>786</v>
      </c>
      <c r="F856" t="s">
        <v>737</v>
      </c>
      <c r="G856" s="298" t="s">
        <v>798</v>
      </c>
      <c r="H856" s="20">
        <v>1066</v>
      </c>
      <c r="I856" s="295" t="s">
        <v>624</v>
      </c>
      <c r="J856" s="296" t="str">
        <f>IF(ISBLANK(INDEX('Policy Characteristics'!D:D,MATCH($C856,'Policy Characteristics'!$C:$C,0))),"",INDEX('Policy Characteristics'!D:D,MATCH($C856,'Policy Characteristics'!$C:$C,0)))</f>
        <v>Industry Energy Efficiency Standards</v>
      </c>
      <c r="K856" s="293" t="str">
        <f>IF(ISBLANK(INDEX('Policy Characteristics'!E:E,MATCH($C856,'Policy Characteristics'!$C:$C,0))),"",INDEX('Policy Characteristics'!E:E,MATCH($C856,'Policy Characteristics'!$C:$C,0)))</f>
        <v>indst efficiency standards</v>
      </c>
      <c r="L856" s="237">
        <f>IF(ISBLANK(INDEX('Policy Characteristics'!F:F,MATCH($C856,'Policy Characteristics'!$C:$C,0))),"",INDEX('Policy Characteristics'!F:F,MATCH($C856,'Policy Characteristics'!$C:$C,0)))</f>
        <v>0</v>
      </c>
      <c r="M856" s="237">
        <f>IF(ISBLANK(INDEX('Policy Characteristics'!G:G,MATCH($C856,'Policy Characteristics'!$C:$C,0))),"",INDEX('Policy Characteristics'!G:G,MATCH($C856,'Policy Characteristics'!$C:$C,0)))</f>
        <v>0.25</v>
      </c>
      <c r="N856" s="237">
        <f>IF(ISBLANK(INDEX('Policy Characteristics'!H:H,MATCH($C856,'Policy Characteristics'!$C:$C,0))),"",INDEX('Policy Characteristics'!H:H,MATCH($C856,'Policy Characteristics'!$C:$C,0)))</f>
        <v>0.01</v>
      </c>
      <c r="O856" s="293" t="str">
        <f>IF(ISBLANK(INDEX('Policy Characteristics'!I:I,MATCH($C856,'Policy Characteristics'!$C:$C,0))),"",INDEX('Policy Characteristics'!I:I,MATCH($C856,'Policy Characteristics'!$C:$C,0)))</f>
        <v>% reduction in energy use</v>
      </c>
      <c r="P856" s="29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6" s="293" t="str">
        <f>IF(ISBLANK(INDEX('Policy Characteristics'!K:K,MATCH($C856,'Policy Characteristics'!$C:$C,0))),"",INDEX('Policy Characteristics'!K:K,MATCH($C856,'Policy Characteristics'!$C:$C,0)))</f>
        <v>industry-ag-main.html#eff-stds</v>
      </c>
      <c r="R856" s="293" t="str">
        <f>IF(ISBLANK(INDEX('Policy Characteristics'!L:L,MATCH($C856,'Policy Characteristics'!$C:$C,0))),"",INDEX('Policy Characteristics'!L:L,MATCH($C856,'Policy Characteristics'!$C:$C,0)))</f>
        <v>industry-energy-efficiency-standards.html</v>
      </c>
    </row>
    <row r="857" spans="1:18" s="293" customFormat="1" x14ac:dyDescent="0.25">
      <c r="A857" s="293" t="str">
        <f>IF(ISBLANK(INDEX('Policy Characteristics'!A:A,MATCH($C857,'Policy Characteristics'!$C:$C,0))),"",INDEX('Policy Characteristics'!A:A,MATCH($C857,'Policy Characteristics'!$C:$C,0)))</f>
        <v>Industry</v>
      </c>
      <c r="B857" s="294" t="str">
        <f>IF(ISBLANK(INDEX('Policy Characteristics'!B:B,MATCH($C857,'Policy Characteristics'!$C:$C,0))),"",INDEX('Policy Characteristics'!B:B,MATCH($C857,'Policy Characteristics'!$C:$C,0)))</f>
        <v>Industry Energy Efficiency Standards</v>
      </c>
      <c r="C857" s="293" t="str">
        <f t="shared" si="39"/>
        <v>Percentage Improvement in Eqpt Efficiency Standards above BAU</v>
      </c>
      <c r="D857" s="299" t="s">
        <v>736</v>
      </c>
      <c r="E857" s="298" t="s">
        <v>788</v>
      </c>
      <c r="F857" t="s">
        <v>737</v>
      </c>
      <c r="G857" s="298" t="s">
        <v>799</v>
      </c>
      <c r="H857" s="20">
        <v>1067</v>
      </c>
      <c r="I857" s="295" t="s">
        <v>634</v>
      </c>
      <c r="J857" s="296" t="str">
        <f>IF(ISBLANK(INDEX('Policy Characteristics'!D:D,MATCH($C857,'Policy Characteristics'!$C:$C,0))),"",INDEX('Policy Characteristics'!D:D,MATCH($C857,'Policy Characteristics'!$C:$C,0)))</f>
        <v>Industry Energy Efficiency Standards</v>
      </c>
      <c r="K857" s="293" t="str">
        <f>IF(ISBLANK(INDEX('Policy Characteristics'!E:E,MATCH($C857,'Policy Characteristics'!$C:$C,0))),"",INDEX('Policy Characteristics'!E:E,MATCH($C857,'Policy Characteristics'!$C:$C,0)))</f>
        <v>indst efficiency standards</v>
      </c>
      <c r="L857" s="237">
        <f>IF(ISBLANK(INDEX('Policy Characteristics'!F:F,MATCH($C857,'Policy Characteristics'!$C:$C,0))),"",INDEX('Policy Characteristics'!F:F,MATCH($C857,'Policy Characteristics'!$C:$C,0)))</f>
        <v>0</v>
      </c>
      <c r="M857" s="237">
        <f>IF(ISBLANK(INDEX('Policy Characteristics'!G:G,MATCH($C857,'Policy Characteristics'!$C:$C,0))),"",INDEX('Policy Characteristics'!G:G,MATCH($C857,'Policy Characteristics'!$C:$C,0)))</f>
        <v>0.25</v>
      </c>
      <c r="N857" s="237">
        <f>IF(ISBLANK(INDEX('Policy Characteristics'!H:H,MATCH($C857,'Policy Characteristics'!$C:$C,0))),"",INDEX('Policy Characteristics'!H:H,MATCH($C857,'Policy Characteristics'!$C:$C,0)))</f>
        <v>0.01</v>
      </c>
      <c r="O857" s="293" t="str">
        <f>IF(ISBLANK(INDEX('Policy Characteristics'!I:I,MATCH($C857,'Policy Characteristics'!$C:$C,0))),"",INDEX('Policy Characteristics'!I:I,MATCH($C857,'Policy Characteristics'!$C:$C,0)))</f>
        <v>% reduction in energy use</v>
      </c>
      <c r="P857" s="29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7" s="293" t="str">
        <f>IF(ISBLANK(INDEX('Policy Characteristics'!K:K,MATCH($C857,'Policy Characteristics'!$C:$C,0))),"",INDEX('Policy Characteristics'!K:K,MATCH($C857,'Policy Characteristics'!$C:$C,0)))</f>
        <v>industry-ag-main.html#eff-stds</v>
      </c>
      <c r="R857" s="293" t="str">
        <f>IF(ISBLANK(INDEX('Policy Characteristics'!L:L,MATCH($C857,'Policy Characteristics'!$C:$C,0))),"",INDEX('Policy Characteristics'!L:L,MATCH($C857,'Policy Characteristics'!$C:$C,0)))</f>
        <v>industry-energy-efficiency-standards.html</v>
      </c>
    </row>
    <row r="858" spans="1:18" s="293" customFormat="1" x14ac:dyDescent="0.25">
      <c r="A858" s="293" t="str">
        <f>IF(ISBLANK(INDEX('Policy Characteristics'!A:A,MATCH($C858,'Policy Characteristics'!$C:$C,0))),"",INDEX('Policy Characteristics'!A:A,MATCH($C858,'Policy Characteristics'!$C:$C,0)))</f>
        <v>Industry</v>
      </c>
      <c r="B858" s="294" t="str">
        <f>IF(ISBLANK(INDEX('Policy Characteristics'!B:B,MATCH($C858,'Policy Characteristics'!$C:$C,0))),"",INDEX('Policy Characteristics'!B:B,MATCH($C858,'Policy Characteristics'!$C:$C,0)))</f>
        <v>Industry Energy Efficiency Standards</v>
      </c>
      <c r="C858" s="293" t="str">
        <f t="shared" si="39"/>
        <v>Percentage Improvement in Eqpt Efficiency Standards above BAU</v>
      </c>
      <c r="D858" s="299" t="s">
        <v>738</v>
      </c>
      <c r="E858" s="298" t="s">
        <v>770</v>
      </c>
      <c r="F858" t="s">
        <v>739</v>
      </c>
      <c r="G858" s="298" t="s">
        <v>790</v>
      </c>
      <c r="H858" s="20">
        <v>1068</v>
      </c>
      <c r="I858" s="295" t="s">
        <v>624</v>
      </c>
      <c r="J858" s="296" t="str">
        <f>IF(ISBLANK(INDEX('Policy Characteristics'!D:D,MATCH($C858,'Policy Characteristics'!$C:$C,0))),"",INDEX('Policy Characteristics'!D:D,MATCH($C858,'Policy Characteristics'!$C:$C,0)))</f>
        <v>Industry Energy Efficiency Standards</v>
      </c>
      <c r="K858" s="293" t="str">
        <f>IF(ISBLANK(INDEX('Policy Characteristics'!E:E,MATCH($C858,'Policy Characteristics'!$C:$C,0))),"",INDEX('Policy Characteristics'!E:E,MATCH($C858,'Policy Characteristics'!$C:$C,0)))</f>
        <v>indst efficiency standards</v>
      </c>
      <c r="L858" s="237">
        <f>IF(ISBLANK(INDEX('Policy Characteristics'!F:F,MATCH($C858,'Policy Characteristics'!$C:$C,0))),"",INDEX('Policy Characteristics'!F:F,MATCH($C858,'Policy Characteristics'!$C:$C,0)))</f>
        <v>0</v>
      </c>
      <c r="M858" s="237">
        <f>IF(ISBLANK(INDEX('Policy Characteristics'!G:G,MATCH($C858,'Policy Characteristics'!$C:$C,0))),"",INDEX('Policy Characteristics'!G:G,MATCH($C858,'Policy Characteristics'!$C:$C,0)))</f>
        <v>0.25</v>
      </c>
      <c r="N858" s="237">
        <f>IF(ISBLANK(INDEX('Policy Characteristics'!H:H,MATCH($C858,'Policy Characteristics'!$C:$C,0))),"",INDEX('Policy Characteristics'!H:H,MATCH($C858,'Policy Characteristics'!$C:$C,0)))</f>
        <v>0.01</v>
      </c>
      <c r="O858" s="293" t="str">
        <f>IF(ISBLANK(INDEX('Policy Characteristics'!I:I,MATCH($C858,'Policy Characteristics'!$C:$C,0))),"",INDEX('Policy Characteristics'!I:I,MATCH($C858,'Policy Characteristics'!$C:$C,0)))</f>
        <v>% reduction in energy use</v>
      </c>
      <c r="P858" s="29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8" s="293" t="str">
        <f>IF(ISBLANK(INDEX('Policy Characteristics'!K:K,MATCH($C858,'Policy Characteristics'!$C:$C,0))),"",INDEX('Policy Characteristics'!K:K,MATCH($C858,'Policy Characteristics'!$C:$C,0)))</f>
        <v>industry-ag-main.html#eff-stds</v>
      </c>
      <c r="R858" s="293" t="str">
        <f>IF(ISBLANK(INDEX('Policy Characteristics'!L:L,MATCH($C858,'Policy Characteristics'!$C:$C,0))),"",INDEX('Policy Characteristics'!L:L,MATCH($C858,'Policy Characteristics'!$C:$C,0)))</f>
        <v>industry-energy-efficiency-standards.html</v>
      </c>
    </row>
    <row r="859" spans="1:18" s="293" customFormat="1" x14ac:dyDescent="0.25">
      <c r="A859" s="293" t="str">
        <f>IF(ISBLANK(INDEX('Policy Characteristics'!A:A,MATCH($C859,'Policy Characteristics'!$C:$C,0))),"",INDEX('Policy Characteristics'!A:A,MATCH($C859,'Policy Characteristics'!$C:$C,0)))</f>
        <v>Industry</v>
      </c>
      <c r="B859" s="294" t="str">
        <f>IF(ISBLANK(INDEX('Policy Characteristics'!B:B,MATCH($C859,'Policy Characteristics'!$C:$C,0))),"",INDEX('Policy Characteristics'!B:B,MATCH($C859,'Policy Characteristics'!$C:$C,0)))</f>
        <v>Industry Energy Efficiency Standards</v>
      </c>
      <c r="C859" s="293" t="str">
        <f t="shared" si="39"/>
        <v>Percentage Improvement in Eqpt Efficiency Standards above BAU</v>
      </c>
      <c r="D859" s="299" t="s">
        <v>738</v>
      </c>
      <c r="E859" s="298" t="s">
        <v>772</v>
      </c>
      <c r="F859" t="s">
        <v>739</v>
      </c>
      <c r="G859" s="298" t="s">
        <v>791</v>
      </c>
      <c r="H859" s="20">
        <v>1069</v>
      </c>
      <c r="I859" s="295" t="s">
        <v>634</v>
      </c>
      <c r="J859" s="296" t="str">
        <f>IF(ISBLANK(INDEX('Policy Characteristics'!D:D,MATCH($C859,'Policy Characteristics'!$C:$C,0))),"",INDEX('Policy Characteristics'!D:D,MATCH($C859,'Policy Characteristics'!$C:$C,0)))</f>
        <v>Industry Energy Efficiency Standards</v>
      </c>
      <c r="K859" s="293" t="str">
        <f>IF(ISBLANK(INDEX('Policy Characteristics'!E:E,MATCH($C859,'Policy Characteristics'!$C:$C,0))),"",INDEX('Policy Characteristics'!E:E,MATCH($C859,'Policy Characteristics'!$C:$C,0)))</f>
        <v>indst efficiency standards</v>
      </c>
      <c r="L859" s="237">
        <f>IF(ISBLANK(INDEX('Policy Characteristics'!F:F,MATCH($C859,'Policy Characteristics'!$C:$C,0))),"",INDEX('Policy Characteristics'!F:F,MATCH($C859,'Policy Characteristics'!$C:$C,0)))</f>
        <v>0</v>
      </c>
      <c r="M859" s="237">
        <f>IF(ISBLANK(INDEX('Policy Characteristics'!G:G,MATCH($C859,'Policy Characteristics'!$C:$C,0))),"",INDEX('Policy Characteristics'!G:G,MATCH($C859,'Policy Characteristics'!$C:$C,0)))</f>
        <v>0.25</v>
      </c>
      <c r="N859" s="237">
        <f>IF(ISBLANK(INDEX('Policy Characteristics'!H:H,MATCH($C859,'Policy Characteristics'!$C:$C,0))),"",INDEX('Policy Characteristics'!H:H,MATCH($C859,'Policy Characteristics'!$C:$C,0)))</f>
        <v>0.01</v>
      </c>
      <c r="O859" s="293" t="str">
        <f>IF(ISBLANK(INDEX('Policy Characteristics'!I:I,MATCH($C859,'Policy Characteristics'!$C:$C,0))),"",INDEX('Policy Characteristics'!I:I,MATCH($C859,'Policy Characteristics'!$C:$C,0)))</f>
        <v>% reduction in energy use</v>
      </c>
      <c r="P859" s="29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59" s="293" t="str">
        <f>IF(ISBLANK(INDEX('Policy Characteristics'!K:K,MATCH($C859,'Policy Characteristics'!$C:$C,0))),"",INDEX('Policy Characteristics'!K:K,MATCH($C859,'Policy Characteristics'!$C:$C,0)))</f>
        <v>industry-ag-main.html#eff-stds</v>
      </c>
      <c r="R859" s="293" t="str">
        <f>IF(ISBLANK(INDEX('Policy Characteristics'!L:L,MATCH($C859,'Policy Characteristics'!$C:$C,0))),"",INDEX('Policy Characteristics'!L:L,MATCH($C859,'Policy Characteristics'!$C:$C,0)))</f>
        <v>industry-energy-efficiency-standards.html</v>
      </c>
    </row>
    <row r="860" spans="1:18" s="293" customFormat="1" x14ac:dyDescent="0.25">
      <c r="A860" s="293" t="str">
        <f>IF(ISBLANK(INDEX('Policy Characteristics'!A:A,MATCH($C860,'Policy Characteristics'!$C:$C,0))),"",INDEX('Policy Characteristics'!A:A,MATCH($C860,'Policy Characteristics'!$C:$C,0)))</f>
        <v>Industry</v>
      </c>
      <c r="B860" s="294" t="str">
        <f>IF(ISBLANK(INDEX('Policy Characteristics'!B:B,MATCH($C860,'Policy Characteristics'!$C:$C,0))),"",INDEX('Policy Characteristics'!B:B,MATCH($C860,'Policy Characteristics'!$C:$C,0)))</f>
        <v>Industry Energy Efficiency Standards</v>
      </c>
      <c r="C860" s="293" t="str">
        <f t="shared" si="39"/>
        <v>Percentage Improvement in Eqpt Efficiency Standards above BAU</v>
      </c>
      <c r="D860" s="299" t="s">
        <v>738</v>
      </c>
      <c r="E860" s="298" t="s">
        <v>774</v>
      </c>
      <c r="F860" t="s">
        <v>739</v>
      </c>
      <c r="G860" s="298" t="s">
        <v>792</v>
      </c>
      <c r="H860" s="20">
        <v>1070</v>
      </c>
      <c r="I860" s="295" t="s">
        <v>624</v>
      </c>
      <c r="J860" s="296" t="str">
        <f>IF(ISBLANK(INDEX('Policy Characteristics'!D:D,MATCH($C860,'Policy Characteristics'!$C:$C,0))),"",INDEX('Policy Characteristics'!D:D,MATCH($C860,'Policy Characteristics'!$C:$C,0)))</f>
        <v>Industry Energy Efficiency Standards</v>
      </c>
      <c r="K860" s="293" t="str">
        <f>IF(ISBLANK(INDEX('Policy Characteristics'!E:E,MATCH($C860,'Policy Characteristics'!$C:$C,0))),"",INDEX('Policy Characteristics'!E:E,MATCH($C860,'Policy Characteristics'!$C:$C,0)))</f>
        <v>indst efficiency standards</v>
      </c>
      <c r="L860" s="237">
        <f>IF(ISBLANK(INDEX('Policy Characteristics'!F:F,MATCH($C860,'Policy Characteristics'!$C:$C,0))),"",INDEX('Policy Characteristics'!F:F,MATCH($C860,'Policy Characteristics'!$C:$C,0)))</f>
        <v>0</v>
      </c>
      <c r="M860" s="237">
        <f>IF(ISBLANK(INDEX('Policy Characteristics'!G:G,MATCH($C860,'Policy Characteristics'!$C:$C,0))),"",INDEX('Policy Characteristics'!G:G,MATCH($C860,'Policy Characteristics'!$C:$C,0)))</f>
        <v>0.25</v>
      </c>
      <c r="N860" s="237">
        <f>IF(ISBLANK(INDEX('Policy Characteristics'!H:H,MATCH($C860,'Policy Characteristics'!$C:$C,0))),"",INDEX('Policy Characteristics'!H:H,MATCH($C860,'Policy Characteristics'!$C:$C,0)))</f>
        <v>0.01</v>
      </c>
      <c r="O860" s="293" t="str">
        <f>IF(ISBLANK(INDEX('Policy Characteristics'!I:I,MATCH($C860,'Policy Characteristics'!$C:$C,0))),"",INDEX('Policy Characteristics'!I:I,MATCH($C860,'Policy Characteristics'!$C:$C,0)))</f>
        <v>% reduction in energy use</v>
      </c>
      <c r="P860" s="29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0" s="293" t="str">
        <f>IF(ISBLANK(INDEX('Policy Characteristics'!K:K,MATCH($C860,'Policy Characteristics'!$C:$C,0))),"",INDEX('Policy Characteristics'!K:K,MATCH($C860,'Policy Characteristics'!$C:$C,0)))</f>
        <v>industry-ag-main.html#eff-stds</v>
      </c>
      <c r="R860" s="293" t="str">
        <f>IF(ISBLANK(INDEX('Policy Characteristics'!L:L,MATCH($C860,'Policy Characteristics'!$C:$C,0))),"",INDEX('Policy Characteristics'!L:L,MATCH($C860,'Policy Characteristics'!$C:$C,0)))</f>
        <v>industry-energy-efficiency-standards.html</v>
      </c>
    </row>
    <row r="861" spans="1:18" s="293" customFormat="1" x14ac:dyDescent="0.25">
      <c r="A861" s="293" t="str">
        <f>IF(ISBLANK(INDEX('Policy Characteristics'!A:A,MATCH($C861,'Policy Characteristics'!$C:$C,0))),"",INDEX('Policy Characteristics'!A:A,MATCH($C861,'Policy Characteristics'!$C:$C,0)))</f>
        <v>Industry</v>
      </c>
      <c r="B861" s="294" t="str">
        <f>IF(ISBLANK(INDEX('Policy Characteristics'!B:B,MATCH($C861,'Policy Characteristics'!$C:$C,0))),"",INDEX('Policy Characteristics'!B:B,MATCH($C861,'Policy Characteristics'!$C:$C,0)))</f>
        <v>Industry Energy Efficiency Standards</v>
      </c>
      <c r="C861" s="293" t="str">
        <f t="shared" si="39"/>
        <v>Percentage Improvement in Eqpt Efficiency Standards above BAU</v>
      </c>
      <c r="D861" s="299" t="s">
        <v>738</v>
      </c>
      <c r="E861" s="298" t="s">
        <v>776</v>
      </c>
      <c r="F861" t="s">
        <v>739</v>
      </c>
      <c r="G861" s="298" t="s">
        <v>793</v>
      </c>
      <c r="H861" s="20">
        <v>1071</v>
      </c>
      <c r="I861" s="295" t="s">
        <v>634</v>
      </c>
      <c r="J861" s="296" t="str">
        <f>IF(ISBLANK(INDEX('Policy Characteristics'!D:D,MATCH($C861,'Policy Characteristics'!$C:$C,0))),"",INDEX('Policy Characteristics'!D:D,MATCH($C861,'Policy Characteristics'!$C:$C,0)))</f>
        <v>Industry Energy Efficiency Standards</v>
      </c>
      <c r="K861" s="293" t="str">
        <f>IF(ISBLANK(INDEX('Policy Characteristics'!E:E,MATCH($C861,'Policy Characteristics'!$C:$C,0))),"",INDEX('Policy Characteristics'!E:E,MATCH($C861,'Policy Characteristics'!$C:$C,0)))</f>
        <v>indst efficiency standards</v>
      </c>
      <c r="L861" s="237">
        <f>IF(ISBLANK(INDEX('Policy Characteristics'!F:F,MATCH($C861,'Policy Characteristics'!$C:$C,0))),"",INDEX('Policy Characteristics'!F:F,MATCH($C861,'Policy Characteristics'!$C:$C,0)))</f>
        <v>0</v>
      </c>
      <c r="M861" s="237">
        <f>IF(ISBLANK(INDEX('Policy Characteristics'!G:G,MATCH($C861,'Policy Characteristics'!$C:$C,0))),"",INDEX('Policy Characteristics'!G:G,MATCH($C861,'Policy Characteristics'!$C:$C,0)))</f>
        <v>0.25</v>
      </c>
      <c r="N861" s="237">
        <f>IF(ISBLANK(INDEX('Policy Characteristics'!H:H,MATCH($C861,'Policy Characteristics'!$C:$C,0))),"",INDEX('Policy Characteristics'!H:H,MATCH($C861,'Policy Characteristics'!$C:$C,0)))</f>
        <v>0.01</v>
      </c>
      <c r="O861" s="293" t="str">
        <f>IF(ISBLANK(INDEX('Policy Characteristics'!I:I,MATCH($C861,'Policy Characteristics'!$C:$C,0))),"",INDEX('Policy Characteristics'!I:I,MATCH($C861,'Policy Characteristics'!$C:$C,0)))</f>
        <v>% reduction in energy use</v>
      </c>
      <c r="P861" s="29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1" s="293" t="str">
        <f>IF(ISBLANK(INDEX('Policy Characteristics'!K:K,MATCH($C861,'Policy Characteristics'!$C:$C,0))),"",INDEX('Policy Characteristics'!K:K,MATCH($C861,'Policy Characteristics'!$C:$C,0)))</f>
        <v>industry-ag-main.html#eff-stds</v>
      </c>
      <c r="R861" s="293" t="str">
        <f>IF(ISBLANK(INDEX('Policy Characteristics'!L:L,MATCH($C861,'Policy Characteristics'!$C:$C,0))),"",INDEX('Policy Characteristics'!L:L,MATCH($C861,'Policy Characteristics'!$C:$C,0)))</f>
        <v>industry-energy-efficiency-standards.html</v>
      </c>
    </row>
    <row r="862" spans="1:18" s="293" customFormat="1" x14ac:dyDescent="0.25">
      <c r="A862" s="293" t="str">
        <f>IF(ISBLANK(INDEX('Policy Characteristics'!A:A,MATCH($C862,'Policy Characteristics'!$C:$C,0))),"",INDEX('Policy Characteristics'!A:A,MATCH($C862,'Policy Characteristics'!$C:$C,0)))</f>
        <v>Industry</v>
      </c>
      <c r="B862" s="294" t="str">
        <f>IF(ISBLANK(INDEX('Policy Characteristics'!B:B,MATCH($C862,'Policy Characteristics'!$C:$C,0))),"",INDEX('Policy Characteristics'!B:B,MATCH($C862,'Policy Characteristics'!$C:$C,0)))</f>
        <v>Industry Energy Efficiency Standards</v>
      </c>
      <c r="C862" s="293" t="str">
        <f t="shared" si="39"/>
        <v>Percentage Improvement in Eqpt Efficiency Standards above BAU</v>
      </c>
      <c r="D862" s="299" t="s">
        <v>738</v>
      </c>
      <c r="E862" s="298" t="s">
        <v>778</v>
      </c>
      <c r="F862" t="s">
        <v>739</v>
      </c>
      <c r="G862" s="298" t="s">
        <v>794</v>
      </c>
      <c r="H862" s="20">
        <v>1072</v>
      </c>
      <c r="I862" s="295" t="s">
        <v>624</v>
      </c>
      <c r="J862" s="296" t="str">
        <f>IF(ISBLANK(INDEX('Policy Characteristics'!D:D,MATCH($C862,'Policy Characteristics'!$C:$C,0))),"",INDEX('Policy Characteristics'!D:D,MATCH($C862,'Policy Characteristics'!$C:$C,0)))</f>
        <v>Industry Energy Efficiency Standards</v>
      </c>
      <c r="K862" s="293" t="str">
        <f>IF(ISBLANK(INDEX('Policy Characteristics'!E:E,MATCH($C862,'Policy Characteristics'!$C:$C,0))),"",INDEX('Policy Characteristics'!E:E,MATCH($C862,'Policy Characteristics'!$C:$C,0)))</f>
        <v>indst efficiency standards</v>
      </c>
      <c r="L862" s="237">
        <f>IF(ISBLANK(INDEX('Policy Characteristics'!F:F,MATCH($C862,'Policy Characteristics'!$C:$C,0))),"",INDEX('Policy Characteristics'!F:F,MATCH($C862,'Policy Characteristics'!$C:$C,0)))</f>
        <v>0</v>
      </c>
      <c r="M862" s="237">
        <f>IF(ISBLANK(INDEX('Policy Characteristics'!G:G,MATCH($C862,'Policy Characteristics'!$C:$C,0))),"",INDEX('Policy Characteristics'!G:G,MATCH($C862,'Policy Characteristics'!$C:$C,0)))</f>
        <v>0.25</v>
      </c>
      <c r="N862" s="237">
        <f>IF(ISBLANK(INDEX('Policy Characteristics'!H:H,MATCH($C862,'Policy Characteristics'!$C:$C,0))),"",INDEX('Policy Characteristics'!H:H,MATCH($C862,'Policy Characteristics'!$C:$C,0)))</f>
        <v>0.01</v>
      </c>
      <c r="O862" s="293" t="str">
        <f>IF(ISBLANK(INDEX('Policy Characteristics'!I:I,MATCH($C862,'Policy Characteristics'!$C:$C,0))),"",INDEX('Policy Characteristics'!I:I,MATCH($C862,'Policy Characteristics'!$C:$C,0)))</f>
        <v>% reduction in energy use</v>
      </c>
      <c r="P862" s="29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2" s="293" t="str">
        <f>IF(ISBLANK(INDEX('Policy Characteristics'!K:K,MATCH($C862,'Policy Characteristics'!$C:$C,0))),"",INDEX('Policy Characteristics'!K:K,MATCH($C862,'Policy Characteristics'!$C:$C,0)))</f>
        <v>industry-ag-main.html#eff-stds</v>
      </c>
      <c r="R862" s="293" t="str">
        <f>IF(ISBLANK(INDEX('Policy Characteristics'!L:L,MATCH($C862,'Policy Characteristics'!$C:$C,0))),"",INDEX('Policy Characteristics'!L:L,MATCH($C862,'Policy Characteristics'!$C:$C,0)))</f>
        <v>industry-energy-efficiency-standards.html</v>
      </c>
    </row>
    <row r="863" spans="1:18" s="293" customFormat="1" x14ac:dyDescent="0.25">
      <c r="A863" s="293" t="str">
        <f>IF(ISBLANK(INDEX('Policy Characteristics'!A:A,MATCH($C863,'Policy Characteristics'!$C:$C,0))),"",INDEX('Policy Characteristics'!A:A,MATCH($C863,'Policy Characteristics'!$C:$C,0)))</f>
        <v>Industry</v>
      </c>
      <c r="B863" s="294" t="str">
        <f>IF(ISBLANK(INDEX('Policy Characteristics'!B:B,MATCH($C863,'Policy Characteristics'!$C:$C,0))),"",INDEX('Policy Characteristics'!B:B,MATCH($C863,'Policy Characteristics'!$C:$C,0)))</f>
        <v>Industry Energy Efficiency Standards</v>
      </c>
      <c r="C863" s="293" t="str">
        <f t="shared" si="39"/>
        <v>Percentage Improvement in Eqpt Efficiency Standards above BAU</v>
      </c>
      <c r="D863" s="299" t="s">
        <v>738</v>
      </c>
      <c r="E863" s="298" t="s">
        <v>780</v>
      </c>
      <c r="F863" t="s">
        <v>739</v>
      </c>
      <c r="G863" s="298" t="s">
        <v>795</v>
      </c>
      <c r="H863" s="20">
        <v>1073</v>
      </c>
      <c r="I863" s="295" t="s">
        <v>634</v>
      </c>
      <c r="J863" s="296" t="str">
        <f>IF(ISBLANK(INDEX('Policy Characteristics'!D:D,MATCH($C863,'Policy Characteristics'!$C:$C,0))),"",INDEX('Policy Characteristics'!D:D,MATCH($C863,'Policy Characteristics'!$C:$C,0)))</f>
        <v>Industry Energy Efficiency Standards</v>
      </c>
      <c r="K863" s="293" t="str">
        <f>IF(ISBLANK(INDEX('Policy Characteristics'!E:E,MATCH($C863,'Policy Characteristics'!$C:$C,0))),"",INDEX('Policy Characteristics'!E:E,MATCH($C863,'Policy Characteristics'!$C:$C,0)))</f>
        <v>indst efficiency standards</v>
      </c>
      <c r="L863" s="237">
        <f>IF(ISBLANK(INDEX('Policy Characteristics'!F:F,MATCH($C863,'Policy Characteristics'!$C:$C,0))),"",INDEX('Policy Characteristics'!F:F,MATCH($C863,'Policy Characteristics'!$C:$C,0)))</f>
        <v>0</v>
      </c>
      <c r="M863" s="237">
        <f>IF(ISBLANK(INDEX('Policy Characteristics'!G:G,MATCH($C863,'Policy Characteristics'!$C:$C,0))),"",INDEX('Policy Characteristics'!G:G,MATCH($C863,'Policy Characteristics'!$C:$C,0)))</f>
        <v>0.25</v>
      </c>
      <c r="N863" s="237">
        <f>IF(ISBLANK(INDEX('Policy Characteristics'!H:H,MATCH($C863,'Policy Characteristics'!$C:$C,0))),"",INDEX('Policy Characteristics'!H:H,MATCH($C863,'Policy Characteristics'!$C:$C,0)))</f>
        <v>0.01</v>
      </c>
      <c r="O863" s="293" t="str">
        <f>IF(ISBLANK(INDEX('Policy Characteristics'!I:I,MATCH($C863,'Policy Characteristics'!$C:$C,0))),"",INDEX('Policy Characteristics'!I:I,MATCH($C863,'Policy Characteristics'!$C:$C,0)))</f>
        <v>% reduction in energy use</v>
      </c>
      <c r="P863" s="29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3" s="293" t="str">
        <f>IF(ISBLANK(INDEX('Policy Characteristics'!K:K,MATCH($C863,'Policy Characteristics'!$C:$C,0))),"",INDEX('Policy Characteristics'!K:K,MATCH($C863,'Policy Characteristics'!$C:$C,0)))</f>
        <v>industry-ag-main.html#eff-stds</v>
      </c>
      <c r="R863" s="293" t="str">
        <f>IF(ISBLANK(INDEX('Policy Characteristics'!L:L,MATCH($C863,'Policy Characteristics'!$C:$C,0))),"",INDEX('Policy Characteristics'!L:L,MATCH($C863,'Policy Characteristics'!$C:$C,0)))</f>
        <v>industry-energy-efficiency-standards.html</v>
      </c>
    </row>
    <row r="864" spans="1:18" s="293" customFormat="1" x14ac:dyDescent="0.25">
      <c r="A864" s="293" t="str">
        <f>IF(ISBLANK(INDEX('Policy Characteristics'!A:A,MATCH($C864,'Policy Characteristics'!$C:$C,0))),"",INDEX('Policy Characteristics'!A:A,MATCH($C864,'Policy Characteristics'!$C:$C,0)))</f>
        <v>Industry</v>
      </c>
      <c r="B864" s="294" t="str">
        <f>IF(ISBLANK(INDEX('Policy Characteristics'!B:B,MATCH($C864,'Policy Characteristics'!$C:$C,0))),"",INDEX('Policy Characteristics'!B:B,MATCH($C864,'Policy Characteristics'!$C:$C,0)))</f>
        <v>Industry Energy Efficiency Standards</v>
      </c>
      <c r="C864" s="293" t="str">
        <f t="shared" si="39"/>
        <v>Percentage Improvement in Eqpt Efficiency Standards above BAU</v>
      </c>
      <c r="D864" s="299" t="s">
        <v>738</v>
      </c>
      <c r="E864" s="298" t="s">
        <v>782</v>
      </c>
      <c r="F864" t="s">
        <v>739</v>
      </c>
      <c r="G864" s="298" t="s">
        <v>796</v>
      </c>
      <c r="H864" s="20">
        <v>1074</v>
      </c>
      <c r="I864" s="295" t="s">
        <v>634</v>
      </c>
      <c r="J864" s="296" t="str">
        <f>IF(ISBLANK(INDEX('Policy Characteristics'!D:D,MATCH($C864,'Policy Characteristics'!$C:$C,0))),"",INDEX('Policy Characteristics'!D:D,MATCH($C864,'Policy Characteristics'!$C:$C,0)))</f>
        <v>Industry Energy Efficiency Standards</v>
      </c>
      <c r="K864" s="293" t="str">
        <f>IF(ISBLANK(INDEX('Policy Characteristics'!E:E,MATCH($C864,'Policy Characteristics'!$C:$C,0))),"",INDEX('Policy Characteristics'!E:E,MATCH($C864,'Policy Characteristics'!$C:$C,0)))</f>
        <v>indst efficiency standards</v>
      </c>
      <c r="L864" s="237">
        <f>IF(ISBLANK(INDEX('Policy Characteristics'!F:F,MATCH($C864,'Policy Characteristics'!$C:$C,0))),"",INDEX('Policy Characteristics'!F:F,MATCH($C864,'Policy Characteristics'!$C:$C,0)))</f>
        <v>0</v>
      </c>
      <c r="M864" s="237">
        <f>IF(ISBLANK(INDEX('Policy Characteristics'!G:G,MATCH($C864,'Policy Characteristics'!$C:$C,0))),"",INDEX('Policy Characteristics'!G:G,MATCH($C864,'Policy Characteristics'!$C:$C,0)))</f>
        <v>0.25</v>
      </c>
      <c r="N864" s="237">
        <f>IF(ISBLANK(INDEX('Policy Characteristics'!H:H,MATCH($C864,'Policy Characteristics'!$C:$C,0))),"",INDEX('Policy Characteristics'!H:H,MATCH($C864,'Policy Characteristics'!$C:$C,0)))</f>
        <v>0.01</v>
      </c>
      <c r="O864" s="293" t="str">
        <f>IF(ISBLANK(INDEX('Policy Characteristics'!I:I,MATCH($C864,'Policy Characteristics'!$C:$C,0))),"",INDEX('Policy Characteristics'!I:I,MATCH($C864,'Policy Characteristics'!$C:$C,0)))</f>
        <v>% reduction in energy use</v>
      </c>
      <c r="P864" s="29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4" s="293" t="str">
        <f>IF(ISBLANK(INDEX('Policy Characteristics'!K:K,MATCH($C864,'Policy Characteristics'!$C:$C,0))),"",INDEX('Policy Characteristics'!K:K,MATCH($C864,'Policy Characteristics'!$C:$C,0)))</f>
        <v>industry-ag-main.html#eff-stds</v>
      </c>
      <c r="R864" s="293" t="str">
        <f>IF(ISBLANK(INDEX('Policy Characteristics'!L:L,MATCH($C864,'Policy Characteristics'!$C:$C,0))),"",INDEX('Policy Characteristics'!L:L,MATCH($C864,'Policy Characteristics'!$C:$C,0)))</f>
        <v>industry-energy-efficiency-standards.html</v>
      </c>
    </row>
    <row r="865" spans="1:18" s="293" customFormat="1" x14ac:dyDescent="0.25">
      <c r="A865" s="293" t="str">
        <f>IF(ISBLANK(INDEX('Policy Characteristics'!A:A,MATCH($C865,'Policy Characteristics'!$C:$C,0))),"",INDEX('Policy Characteristics'!A:A,MATCH($C865,'Policy Characteristics'!$C:$C,0)))</f>
        <v>Industry</v>
      </c>
      <c r="B865" s="294" t="str">
        <f>IF(ISBLANK(INDEX('Policy Characteristics'!B:B,MATCH($C865,'Policy Characteristics'!$C:$C,0))),"",INDEX('Policy Characteristics'!B:B,MATCH($C865,'Policy Characteristics'!$C:$C,0)))</f>
        <v>Industry Energy Efficiency Standards</v>
      </c>
      <c r="C865" s="293" t="str">
        <f t="shared" si="39"/>
        <v>Percentage Improvement in Eqpt Efficiency Standards above BAU</v>
      </c>
      <c r="D865" s="299" t="s">
        <v>738</v>
      </c>
      <c r="E865" s="298" t="s">
        <v>784</v>
      </c>
      <c r="F865" t="s">
        <v>739</v>
      </c>
      <c r="G865" s="298" t="s">
        <v>797</v>
      </c>
      <c r="H865" s="20">
        <v>1075</v>
      </c>
      <c r="I865" s="295" t="s">
        <v>634</v>
      </c>
      <c r="J865" s="296" t="str">
        <f>IF(ISBLANK(INDEX('Policy Characteristics'!D:D,MATCH($C865,'Policy Characteristics'!$C:$C,0))),"",INDEX('Policy Characteristics'!D:D,MATCH($C865,'Policy Characteristics'!$C:$C,0)))</f>
        <v>Industry Energy Efficiency Standards</v>
      </c>
      <c r="K865" s="293" t="str">
        <f>IF(ISBLANK(INDEX('Policy Characteristics'!E:E,MATCH($C865,'Policy Characteristics'!$C:$C,0))),"",INDEX('Policy Characteristics'!E:E,MATCH($C865,'Policy Characteristics'!$C:$C,0)))</f>
        <v>indst efficiency standards</v>
      </c>
      <c r="L865" s="237">
        <f>IF(ISBLANK(INDEX('Policy Characteristics'!F:F,MATCH($C865,'Policy Characteristics'!$C:$C,0))),"",INDEX('Policy Characteristics'!F:F,MATCH($C865,'Policy Characteristics'!$C:$C,0)))</f>
        <v>0</v>
      </c>
      <c r="M865" s="237">
        <f>IF(ISBLANK(INDEX('Policy Characteristics'!G:G,MATCH($C865,'Policy Characteristics'!$C:$C,0))),"",INDEX('Policy Characteristics'!G:G,MATCH($C865,'Policy Characteristics'!$C:$C,0)))</f>
        <v>0.25</v>
      </c>
      <c r="N865" s="237">
        <f>IF(ISBLANK(INDEX('Policy Characteristics'!H:H,MATCH($C865,'Policy Characteristics'!$C:$C,0))),"",INDEX('Policy Characteristics'!H:H,MATCH($C865,'Policy Characteristics'!$C:$C,0)))</f>
        <v>0.01</v>
      </c>
      <c r="O865" s="293" t="str">
        <f>IF(ISBLANK(INDEX('Policy Characteristics'!I:I,MATCH($C865,'Policy Characteristics'!$C:$C,0))),"",INDEX('Policy Characteristics'!I:I,MATCH($C865,'Policy Characteristics'!$C:$C,0)))</f>
        <v>% reduction in energy use</v>
      </c>
      <c r="P865" s="29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5" s="293" t="str">
        <f>IF(ISBLANK(INDEX('Policy Characteristics'!K:K,MATCH($C865,'Policy Characteristics'!$C:$C,0))),"",INDEX('Policy Characteristics'!K:K,MATCH($C865,'Policy Characteristics'!$C:$C,0)))</f>
        <v>industry-ag-main.html#eff-stds</v>
      </c>
      <c r="R865" s="293" t="str">
        <f>IF(ISBLANK(INDEX('Policy Characteristics'!L:L,MATCH($C865,'Policy Characteristics'!$C:$C,0))),"",INDEX('Policy Characteristics'!L:L,MATCH($C865,'Policy Characteristics'!$C:$C,0)))</f>
        <v>industry-energy-efficiency-standards.html</v>
      </c>
    </row>
    <row r="866" spans="1:18" s="293" customFormat="1" x14ac:dyDescent="0.25">
      <c r="A866" s="293" t="str">
        <f>IF(ISBLANK(INDEX('Policy Characteristics'!A:A,MATCH($C866,'Policy Characteristics'!$C:$C,0))),"",INDEX('Policy Characteristics'!A:A,MATCH($C866,'Policy Characteristics'!$C:$C,0)))</f>
        <v>Industry</v>
      </c>
      <c r="B866" s="294" t="str">
        <f>IF(ISBLANK(INDEX('Policy Characteristics'!B:B,MATCH($C866,'Policy Characteristics'!$C:$C,0))),"",INDEX('Policy Characteristics'!B:B,MATCH($C866,'Policy Characteristics'!$C:$C,0)))</f>
        <v>Industry Energy Efficiency Standards</v>
      </c>
      <c r="C866" s="293" t="str">
        <f t="shared" si="39"/>
        <v>Percentage Improvement in Eqpt Efficiency Standards above BAU</v>
      </c>
      <c r="D866" s="299" t="s">
        <v>738</v>
      </c>
      <c r="E866" s="298" t="s">
        <v>786</v>
      </c>
      <c r="F866" t="s">
        <v>739</v>
      </c>
      <c r="G866" s="298" t="s">
        <v>798</v>
      </c>
      <c r="H866" s="20">
        <v>1076</v>
      </c>
      <c r="I866" s="295" t="s">
        <v>624</v>
      </c>
      <c r="J866" s="296" t="str">
        <f>IF(ISBLANK(INDEX('Policy Characteristics'!D:D,MATCH($C866,'Policy Characteristics'!$C:$C,0))),"",INDEX('Policy Characteristics'!D:D,MATCH($C866,'Policy Characteristics'!$C:$C,0)))</f>
        <v>Industry Energy Efficiency Standards</v>
      </c>
      <c r="K866" s="293" t="str">
        <f>IF(ISBLANK(INDEX('Policy Characteristics'!E:E,MATCH($C866,'Policy Characteristics'!$C:$C,0))),"",INDEX('Policy Characteristics'!E:E,MATCH($C866,'Policy Characteristics'!$C:$C,0)))</f>
        <v>indst efficiency standards</v>
      </c>
      <c r="L866" s="237">
        <f>IF(ISBLANK(INDEX('Policy Characteristics'!F:F,MATCH($C866,'Policy Characteristics'!$C:$C,0))),"",INDEX('Policy Characteristics'!F:F,MATCH($C866,'Policy Characteristics'!$C:$C,0)))</f>
        <v>0</v>
      </c>
      <c r="M866" s="237">
        <f>IF(ISBLANK(INDEX('Policy Characteristics'!G:G,MATCH($C866,'Policy Characteristics'!$C:$C,0))),"",INDEX('Policy Characteristics'!G:G,MATCH($C866,'Policy Characteristics'!$C:$C,0)))</f>
        <v>0.25</v>
      </c>
      <c r="N866" s="237">
        <f>IF(ISBLANK(INDEX('Policy Characteristics'!H:H,MATCH($C866,'Policy Characteristics'!$C:$C,0))),"",INDEX('Policy Characteristics'!H:H,MATCH($C866,'Policy Characteristics'!$C:$C,0)))</f>
        <v>0.01</v>
      </c>
      <c r="O866" s="293" t="str">
        <f>IF(ISBLANK(INDEX('Policy Characteristics'!I:I,MATCH($C866,'Policy Characteristics'!$C:$C,0))),"",INDEX('Policy Characteristics'!I:I,MATCH($C866,'Policy Characteristics'!$C:$C,0)))</f>
        <v>% reduction in energy use</v>
      </c>
      <c r="P866" s="29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6" s="293" t="str">
        <f>IF(ISBLANK(INDEX('Policy Characteristics'!K:K,MATCH($C866,'Policy Characteristics'!$C:$C,0))),"",INDEX('Policy Characteristics'!K:K,MATCH($C866,'Policy Characteristics'!$C:$C,0)))</f>
        <v>industry-ag-main.html#eff-stds</v>
      </c>
      <c r="R866" s="293" t="str">
        <f>IF(ISBLANK(INDEX('Policy Characteristics'!L:L,MATCH($C866,'Policy Characteristics'!$C:$C,0))),"",INDEX('Policy Characteristics'!L:L,MATCH($C866,'Policy Characteristics'!$C:$C,0)))</f>
        <v>industry-energy-efficiency-standards.html</v>
      </c>
    </row>
    <row r="867" spans="1:18" s="293" customFormat="1" x14ac:dyDescent="0.25">
      <c r="A867" s="293" t="str">
        <f>IF(ISBLANK(INDEX('Policy Characteristics'!A:A,MATCH($C867,'Policy Characteristics'!$C:$C,0))),"",INDEX('Policy Characteristics'!A:A,MATCH($C867,'Policy Characteristics'!$C:$C,0)))</f>
        <v>Industry</v>
      </c>
      <c r="B867" s="294" t="str">
        <f>IF(ISBLANK(INDEX('Policy Characteristics'!B:B,MATCH($C867,'Policy Characteristics'!$C:$C,0))),"",INDEX('Policy Characteristics'!B:B,MATCH($C867,'Policy Characteristics'!$C:$C,0)))</f>
        <v>Industry Energy Efficiency Standards</v>
      </c>
      <c r="C867" s="293" t="str">
        <f t="shared" si="39"/>
        <v>Percentage Improvement in Eqpt Efficiency Standards above BAU</v>
      </c>
      <c r="D867" s="299" t="s">
        <v>738</v>
      </c>
      <c r="E867" s="298" t="s">
        <v>788</v>
      </c>
      <c r="F867" t="s">
        <v>739</v>
      </c>
      <c r="G867" s="298" t="s">
        <v>799</v>
      </c>
      <c r="H867" s="20">
        <v>1077</v>
      </c>
      <c r="I867" s="295" t="s">
        <v>634</v>
      </c>
      <c r="J867" s="296" t="str">
        <f>IF(ISBLANK(INDEX('Policy Characteristics'!D:D,MATCH($C867,'Policy Characteristics'!$C:$C,0))),"",INDEX('Policy Characteristics'!D:D,MATCH($C867,'Policy Characteristics'!$C:$C,0)))</f>
        <v>Industry Energy Efficiency Standards</v>
      </c>
      <c r="K867" s="293" t="str">
        <f>IF(ISBLANK(INDEX('Policy Characteristics'!E:E,MATCH($C867,'Policy Characteristics'!$C:$C,0))),"",INDEX('Policy Characteristics'!E:E,MATCH($C867,'Policy Characteristics'!$C:$C,0)))</f>
        <v>indst efficiency standards</v>
      </c>
      <c r="L867" s="237">
        <f>IF(ISBLANK(INDEX('Policy Characteristics'!F:F,MATCH($C867,'Policy Characteristics'!$C:$C,0))),"",INDEX('Policy Characteristics'!F:F,MATCH($C867,'Policy Characteristics'!$C:$C,0)))</f>
        <v>0</v>
      </c>
      <c r="M867" s="237">
        <f>IF(ISBLANK(INDEX('Policy Characteristics'!G:G,MATCH($C867,'Policy Characteristics'!$C:$C,0))),"",INDEX('Policy Characteristics'!G:G,MATCH($C867,'Policy Characteristics'!$C:$C,0)))</f>
        <v>0.25</v>
      </c>
      <c r="N867" s="237">
        <f>IF(ISBLANK(INDEX('Policy Characteristics'!H:H,MATCH($C867,'Policy Characteristics'!$C:$C,0))),"",INDEX('Policy Characteristics'!H:H,MATCH($C867,'Policy Characteristics'!$C:$C,0)))</f>
        <v>0.01</v>
      </c>
      <c r="O867" s="293" t="str">
        <f>IF(ISBLANK(INDEX('Policy Characteristics'!I:I,MATCH($C867,'Policy Characteristics'!$C:$C,0))),"",INDEX('Policy Characteristics'!I:I,MATCH($C867,'Policy Characteristics'!$C:$C,0)))</f>
        <v>% reduction in energy use</v>
      </c>
      <c r="P867" s="29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7" s="293" t="str">
        <f>IF(ISBLANK(INDEX('Policy Characteristics'!K:K,MATCH($C867,'Policy Characteristics'!$C:$C,0))),"",INDEX('Policy Characteristics'!K:K,MATCH($C867,'Policy Characteristics'!$C:$C,0)))</f>
        <v>industry-ag-main.html#eff-stds</v>
      </c>
      <c r="R867" s="293" t="str">
        <f>IF(ISBLANK(INDEX('Policy Characteristics'!L:L,MATCH($C867,'Policy Characteristics'!$C:$C,0))),"",INDEX('Policy Characteristics'!L:L,MATCH($C867,'Policy Characteristics'!$C:$C,0)))</f>
        <v>industry-energy-efficiency-standards.html</v>
      </c>
    </row>
    <row r="868" spans="1:18" s="293" customFormat="1" x14ac:dyDescent="0.25">
      <c r="A868" s="293" t="str">
        <f>IF(ISBLANK(INDEX('Policy Characteristics'!A:A,MATCH($C868,'Policy Characteristics'!$C:$C,0))),"",INDEX('Policy Characteristics'!A:A,MATCH($C868,'Policy Characteristics'!$C:$C,0)))</f>
        <v>Industry</v>
      </c>
      <c r="B868" s="294" t="str">
        <f>IF(ISBLANK(INDEX('Policy Characteristics'!B:B,MATCH($C868,'Policy Characteristics'!$C:$C,0))),"",INDEX('Policy Characteristics'!B:B,MATCH($C868,'Policy Characteristics'!$C:$C,0)))</f>
        <v>Industry Energy Efficiency Standards</v>
      </c>
      <c r="C868" s="293" t="str">
        <f t="shared" si="39"/>
        <v>Percentage Improvement in Eqpt Efficiency Standards above BAU</v>
      </c>
      <c r="D868" s="299" t="s">
        <v>740</v>
      </c>
      <c r="E868" s="298" t="s">
        <v>770</v>
      </c>
      <c r="F868" t="s">
        <v>741</v>
      </c>
      <c r="G868" s="298" t="s">
        <v>790</v>
      </c>
      <c r="H868" s="20">
        <v>1078</v>
      </c>
      <c r="I868" s="295" t="s">
        <v>624</v>
      </c>
      <c r="J868" s="296" t="str">
        <f>IF(ISBLANK(INDEX('Policy Characteristics'!D:D,MATCH($C868,'Policy Characteristics'!$C:$C,0))),"",INDEX('Policy Characteristics'!D:D,MATCH($C868,'Policy Characteristics'!$C:$C,0)))</f>
        <v>Industry Energy Efficiency Standards</v>
      </c>
      <c r="K868" s="293" t="str">
        <f>IF(ISBLANK(INDEX('Policy Characteristics'!E:E,MATCH($C868,'Policy Characteristics'!$C:$C,0))),"",INDEX('Policy Characteristics'!E:E,MATCH($C868,'Policy Characteristics'!$C:$C,0)))</f>
        <v>indst efficiency standards</v>
      </c>
      <c r="L868" s="237">
        <f>IF(ISBLANK(INDEX('Policy Characteristics'!F:F,MATCH($C868,'Policy Characteristics'!$C:$C,0))),"",INDEX('Policy Characteristics'!F:F,MATCH($C868,'Policy Characteristics'!$C:$C,0)))</f>
        <v>0</v>
      </c>
      <c r="M868" s="237">
        <f>IF(ISBLANK(INDEX('Policy Characteristics'!G:G,MATCH($C868,'Policy Characteristics'!$C:$C,0))),"",INDEX('Policy Characteristics'!G:G,MATCH($C868,'Policy Characteristics'!$C:$C,0)))</f>
        <v>0.25</v>
      </c>
      <c r="N868" s="237">
        <f>IF(ISBLANK(INDEX('Policy Characteristics'!H:H,MATCH($C868,'Policy Characteristics'!$C:$C,0))),"",INDEX('Policy Characteristics'!H:H,MATCH($C868,'Policy Characteristics'!$C:$C,0)))</f>
        <v>0.01</v>
      </c>
      <c r="O868" s="293" t="str">
        <f>IF(ISBLANK(INDEX('Policy Characteristics'!I:I,MATCH($C868,'Policy Characteristics'!$C:$C,0))),"",INDEX('Policy Characteristics'!I:I,MATCH($C868,'Policy Characteristics'!$C:$C,0)))</f>
        <v>% reduction in energy use</v>
      </c>
      <c r="P868" s="29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8" s="293" t="str">
        <f>IF(ISBLANK(INDEX('Policy Characteristics'!K:K,MATCH($C868,'Policy Characteristics'!$C:$C,0))),"",INDEX('Policy Characteristics'!K:K,MATCH($C868,'Policy Characteristics'!$C:$C,0)))</f>
        <v>industry-ag-main.html#eff-stds</v>
      </c>
      <c r="R868" s="293" t="str">
        <f>IF(ISBLANK(INDEX('Policy Characteristics'!L:L,MATCH($C868,'Policy Characteristics'!$C:$C,0))),"",INDEX('Policy Characteristics'!L:L,MATCH($C868,'Policy Characteristics'!$C:$C,0)))</f>
        <v>industry-energy-efficiency-standards.html</v>
      </c>
    </row>
    <row r="869" spans="1:18" s="293" customFormat="1" x14ac:dyDescent="0.25">
      <c r="A869" s="293" t="str">
        <f>IF(ISBLANK(INDEX('Policy Characteristics'!A:A,MATCH($C869,'Policy Characteristics'!$C:$C,0))),"",INDEX('Policy Characteristics'!A:A,MATCH($C869,'Policy Characteristics'!$C:$C,0)))</f>
        <v>Industry</v>
      </c>
      <c r="B869" s="294" t="str">
        <f>IF(ISBLANK(INDEX('Policy Characteristics'!B:B,MATCH($C869,'Policy Characteristics'!$C:$C,0))),"",INDEX('Policy Characteristics'!B:B,MATCH($C869,'Policy Characteristics'!$C:$C,0)))</f>
        <v>Industry Energy Efficiency Standards</v>
      </c>
      <c r="C869" s="293" t="str">
        <f t="shared" si="39"/>
        <v>Percentage Improvement in Eqpt Efficiency Standards above BAU</v>
      </c>
      <c r="D869" s="299" t="s">
        <v>740</v>
      </c>
      <c r="E869" s="298" t="s">
        <v>772</v>
      </c>
      <c r="F869" t="s">
        <v>741</v>
      </c>
      <c r="G869" s="298" t="s">
        <v>791</v>
      </c>
      <c r="H869" s="20">
        <v>1079</v>
      </c>
      <c r="I869" s="295" t="s">
        <v>624</v>
      </c>
      <c r="J869" s="296" t="str">
        <f>IF(ISBLANK(INDEX('Policy Characteristics'!D:D,MATCH($C869,'Policy Characteristics'!$C:$C,0))),"",INDEX('Policy Characteristics'!D:D,MATCH($C869,'Policy Characteristics'!$C:$C,0)))</f>
        <v>Industry Energy Efficiency Standards</v>
      </c>
      <c r="K869" s="293" t="str">
        <f>IF(ISBLANK(INDEX('Policy Characteristics'!E:E,MATCH($C869,'Policy Characteristics'!$C:$C,0))),"",INDEX('Policy Characteristics'!E:E,MATCH($C869,'Policy Characteristics'!$C:$C,0)))</f>
        <v>indst efficiency standards</v>
      </c>
      <c r="L869" s="237">
        <f>IF(ISBLANK(INDEX('Policy Characteristics'!F:F,MATCH($C869,'Policy Characteristics'!$C:$C,0))),"",INDEX('Policy Characteristics'!F:F,MATCH($C869,'Policy Characteristics'!$C:$C,0)))</f>
        <v>0</v>
      </c>
      <c r="M869" s="237">
        <f>IF(ISBLANK(INDEX('Policy Characteristics'!G:G,MATCH($C869,'Policy Characteristics'!$C:$C,0))),"",INDEX('Policy Characteristics'!G:G,MATCH($C869,'Policy Characteristics'!$C:$C,0)))</f>
        <v>0.25</v>
      </c>
      <c r="N869" s="237">
        <f>IF(ISBLANK(INDEX('Policy Characteristics'!H:H,MATCH($C869,'Policy Characteristics'!$C:$C,0))),"",INDEX('Policy Characteristics'!H:H,MATCH($C869,'Policy Characteristics'!$C:$C,0)))</f>
        <v>0.01</v>
      </c>
      <c r="O869" s="293" t="str">
        <f>IF(ISBLANK(INDEX('Policy Characteristics'!I:I,MATCH($C869,'Policy Characteristics'!$C:$C,0))),"",INDEX('Policy Characteristics'!I:I,MATCH($C869,'Policy Characteristics'!$C:$C,0)))</f>
        <v>% reduction in energy use</v>
      </c>
      <c r="P869" s="29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69" s="293" t="str">
        <f>IF(ISBLANK(INDEX('Policy Characteristics'!K:K,MATCH($C869,'Policy Characteristics'!$C:$C,0))),"",INDEX('Policy Characteristics'!K:K,MATCH($C869,'Policy Characteristics'!$C:$C,0)))</f>
        <v>industry-ag-main.html#eff-stds</v>
      </c>
      <c r="R869" s="293" t="str">
        <f>IF(ISBLANK(INDEX('Policy Characteristics'!L:L,MATCH($C869,'Policy Characteristics'!$C:$C,0))),"",INDEX('Policy Characteristics'!L:L,MATCH($C869,'Policy Characteristics'!$C:$C,0)))</f>
        <v>industry-energy-efficiency-standards.html</v>
      </c>
    </row>
    <row r="870" spans="1:18" s="293" customFormat="1" x14ac:dyDescent="0.25">
      <c r="A870" s="293" t="str">
        <f>IF(ISBLANK(INDEX('Policy Characteristics'!A:A,MATCH($C870,'Policy Characteristics'!$C:$C,0))),"",INDEX('Policy Characteristics'!A:A,MATCH($C870,'Policy Characteristics'!$C:$C,0)))</f>
        <v>Industry</v>
      </c>
      <c r="B870" s="294" t="str">
        <f>IF(ISBLANK(INDEX('Policy Characteristics'!B:B,MATCH($C870,'Policy Characteristics'!$C:$C,0))),"",INDEX('Policy Characteristics'!B:B,MATCH($C870,'Policy Characteristics'!$C:$C,0)))</f>
        <v>Industry Energy Efficiency Standards</v>
      </c>
      <c r="C870" s="293" t="str">
        <f t="shared" si="39"/>
        <v>Percentage Improvement in Eqpt Efficiency Standards above BAU</v>
      </c>
      <c r="D870" s="299" t="s">
        <v>740</v>
      </c>
      <c r="E870" s="298" t="s">
        <v>774</v>
      </c>
      <c r="F870" t="s">
        <v>741</v>
      </c>
      <c r="G870" s="298" t="s">
        <v>792</v>
      </c>
      <c r="H870" s="20">
        <v>1080</v>
      </c>
      <c r="I870" s="295" t="s">
        <v>624</v>
      </c>
      <c r="J870" s="296" t="str">
        <f>IF(ISBLANK(INDEX('Policy Characteristics'!D:D,MATCH($C870,'Policy Characteristics'!$C:$C,0))),"",INDEX('Policy Characteristics'!D:D,MATCH($C870,'Policy Characteristics'!$C:$C,0)))</f>
        <v>Industry Energy Efficiency Standards</v>
      </c>
      <c r="K870" s="293" t="str">
        <f>IF(ISBLANK(INDEX('Policy Characteristics'!E:E,MATCH($C870,'Policy Characteristics'!$C:$C,0))),"",INDEX('Policy Characteristics'!E:E,MATCH($C870,'Policy Characteristics'!$C:$C,0)))</f>
        <v>indst efficiency standards</v>
      </c>
      <c r="L870" s="237">
        <f>IF(ISBLANK(INDEX('Policy Characteristics'!F:F,MATCH($C870,'Policy Characteristics'!$C:$C,0))),"",INDEX('Policy Characteristics'!F:F,MATCH($C870,'Policy Characteristics'!$C:$C,0)))</f>
        <v>0</v>
      </c>
      <c r="M870" s="237">
        <f>IF(ISBLANK(INDEX('Policy Characteristics'!G:G,MATCH($C870,'Policy Characteristics'!$C:$C,0))),"",INDEX('Policy Characteristics'!G:G,MATCH($C870,'Policy Characteristics'!$C:$C,0)))</f>
        <v>0.25</v>
      </c>
      <c r="N870" s="237">
        <f>IF(ISBLANK(INDEX('Policy Characteristics'!H:H,MATCH($C870,'Policy Characteristics'!$C:$C,0))),"",INDEX('Policy Characteristics'!H:H,MATCH($C870,'Policy Characteristics'!$C:$C,0)))</f>
        <v>0.01</v>
      </c>
      <c r="O870" s="293" t="str">
        <f>IF(ISBLANK(INDEX('Policy Characteristics'!I:I,MATCH($C870,'Policy Characteristics'!$C:$C,0))),"",INDEX('Policy Characteristics'!I:I,MATCH($C870,'Policy Characteristics'!$C:$C,0)))</f>
        <v>% reduction in energy use</v>
      </c>
      <c r="P870" s="29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0" s="293" t="str">
        <f>IF(ISBLANK(INDEX('Policy Characteristics'!K:K,MATCH($C870,'Policy Characteristics'!$C:$C,0))),"",INDEX('Policy Characteristics'!K:K,MATCH($C870,'Policy Characteristics'!$C:$C,0)))</f>
        <v>industry-ag-main.html#eff-stds</v>
      </c>
      <c r="R870" s="293" t="str">
        <f>IF(ISBLANK(INDEX('Policy Characteristics'!L:L,MATCH($C870,'Policy Characteristics'!$C:$C,0))),"",INDEX('Policy Characteristics'!L:L,MATCH($C870,'Policy Characteristics'!$C:$C,0)))</f>
        <v>industry-energy-efficiency-standards.html</v>
      </c>
    </row>
    <row r="871" spans="1:18" s="293" customFormat="1" x14ac:dyDescent="0.25">
      <c r="A871" s="293" t="str">
        <f>IF(ISBLANK(INDEX('Policy Characteristics'!A:A,MATCH($C871,'Policy Characteristics'!$C:$C,0))),"",INDEX('Policy Characteristics'!A:A,MATCH($C871,'Policy Characteristics'!$C:$C,0)))</f>
        <v>Industry</v>
      </c>
      <c r="B871" s="294" t="str">
        <f>IF(ISBLANK(INDEX('Policy Characteristics'!B:B,MATCH($C871,'Policy Characteristics'!$C:$C,0))),"",INDEX('Policy Characteristics'!B:B,MATCH($C871,'Policy Characteristics'!$C:$C,0)))</f>
        <v>Industry Energy Efficiency Standards</v>
      </c>
      <c r="C871" s="293" t="str">
        <f t="shared" si="39"/>
        <v>Percentage Improvement in Eqpt Efficiency Standards above BAU</v>
      </c>
      <c r="D871" s="299" t="s">
        <v>740</v>
      </c>
      <c r="E871" s="298" t="s">
        <v>776</v>
      </c>
      <c r="F871" t="s">
        <v>741</v>
      </c>
      <c r="G871" s="298" t="s">
        <v>793</v>
      </c>
      <c r="H871" s="20">
        <v>1081</v>
      </c>
      <c r="I871" s="295" t="s">
        <v>634</v>
      </c>
      <c r="J871" s="296" t="str">
        <f>IF(ISBLANK(INDEX('Policy Characteristics'!D:D,MATCH($C871,'Policy Characteristics'!$C:$C,0))),"",INDEX('Policy Characteristics'!D:D,MATCH($C871,'Policy Characteristics'!$C:$C,0)))</f>
        <v>Industry Energy Efficiency Standards</v>
      </c>
      <c r="K871" s="293" t="str">
        <f>IF(ISBLANK(INDEX('Policy Characteristics'!E:E,MATCH($C871,'Policy Characteristics'!$C:$C,0))),"",INDEX('Policy Characteristics'!E:E,MATCH($C871,'Policy Characteristics'!$C:$C,0)))</f>
        <v>indst efficiency standards</v>
      </c>
      <c r="L871" s="237">
        <f>IF(ISBLANK(INDEX('Policy Characteristics'!F:F,MATCH($C871,'Policy Characteristics'!$C:$C,0))),"",INDEX('Policy Characteristics'!F:F,MATCH($C871,'Policy Characteristics'!$C:$C,0)))</f>
        <v>0</v>
      </c>
      <c r="M871" s="237">
        <f>IF(ISBLANK(INDEX('Policy Characteristics'!G:G,MATCH($C871,'Policy Characteristics'!$C:$C,0))),"",INDEX('Policy Characteristics'!G:G,MATCH($C871,'Policy Characteristics'!$C:$C,0)))</f>
        <v>0.25</v>
      </c>
      <c r="N871" s="237">
        <f>IF(ISBLANK(INDEX('Policy Characteristics'!H:H,MATCH($C871,'Policy Characteristics'!$C:$C,0))),"",INDEX('Policy Characteristics'!H:H,MATCH($C871,'Policy Characteristics'!$C:$C,0)))</f>
        <v>0.01</v>
      </c>
      <c r="O871" s="293" t="str">
        <f>IF(ISBLANK(INDEX('Policy Characteristics'!I:I,MATCH($C871,'Policy Characteristics'!$C:$C,0))),"",INDEX('Policy Characteristics'!I:I,MATCH($C871,'Policy Characteristics'!$C:$C,0)))</f>
        <v>% reduction in energy use</v>
      </c>
      <c r="P871" s="29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1" s="293" t="str">
        <f>IF(ISBLANK(INDEX('Policy Characteristics'!K:K,MATCH($C871,'Policy Characteristics'!$C:$C,0))),"",INDEX('Policy Characteristics'!K:K,MATCH($C871,'Policy Characteristics'!$C:$C,0)))</f>
        <v>industry-ag-main.html#eff-stds</v>
      </c>
      <c r="R871" s="293" t="str">
        <f>IF(ISBLANK(INDEX('Policy Characteristics'!L:L,MATCH($C871,'Policy Characteristics'!$C:$C,0))),"",INDEX('Policy Characteristics'!L:L,MATCH($C871,'Policy Characteristics'!$C:$C,0)))</f>
        <v>industry-energy-efficiency-standards.html</v>
      </c>
    </row>
    <row r="872" spans="1:18" s="293" customFormat="1" x14ac:dyDescent="0.25">
      <c r="A872" s="293" t="str">
        <f>IF(ISBLANK(INDEX('Policy Characteristics'!A:A,MATCH($C872,'Policy Characteristics'!$C:$C,0))),"",INDEX('Policy Characteristics'!A:A,MATCH($C872,'Policy Characteristics'!$C:$C,0)))</f>
        <v>Industry</v>
      </c>
      <c r="B872" s="294" t="str">
        <f>IF(ISBLANK(INDEX('Policy Characteristics'!B:B,MATCH($C872,'Policy Characteristics'!$C:$C,0))),"",INDEX('Policy Characteristics'!B:B,MATCH($C872,'Policy Characteristics'!$C:$C,0)))</f>
        <v>Industry Energy Efficiency Standards</v>
      </c>
      <c r="C872" s="293" t="str">
        <f t="shared" si="39"/>
        <v>Percentage Improvement in Eqpt Efficiency Standards above BAU</v>
      </c>
      <c r="D872" s="299" t="s">
        <v>740</v>
      </c>
      <c r="E872" s="298" t="s">
        <v>778</v>
      </c>
      <c r="F872" t="s">
        <v>741</v>
      </c>
      <c r="G872" s="298" t="s">
        <v>794</v>
      </c>
      <c r="H872" s="20">
        <v>1082</v>
      </c>
      <c r="I872" s="295" t="s">
        <v>624</v>
      </c>
      <c r="J872" s="296" t="str">
        <f>IF(ISBLANK(INDEX('Policy Characteristics'!D:D,MATCH($C872,'Policy Characteristics'!$C:$C,0))),"",INDEX('Policy Characteristics'!D:D,MATCH($C872,'Policy Characteristics'!$C:$C,0)))</f>
        <v>Industry Energy Efficiency Standards</v>
      </c>
      <c r="K872" s="293" t="str">
        <f>IF(ISBLANK(INDEX('Policy Characteristics'!E:E,MATCH($C872,'Policy Characteristics'!$C:$C,0))),"",INDEX('Policy Characteristics'!E:E,MATCH($C872,'Policy Characteristics'!$C:$C,0)))</f>
        <v>indst efficiency standards</v>
      </c>
      <c r="L872" s="237">
        <f>IF(ISBLANK(INDEX('Policy Characteristics'!F:F,MATCH($C872,'Policy Characteristics'!$C:$C,0))),"",INDEX('Policy Characteristics'!F:F,MATCH($C872,'Policy Characteristics'!$C:$C,0)))</f>
        <v>0</v>
      </c>
      <c r="M872" s="237">
        <f>IF(ISBLANK(INDEX('Policy Characteristics'!G:G,MATCH($C872,'Policy Characteristics'!$C:$C,0))),"",INDEX('Policy Characteristics'!G:G,MATCH($C872,'Policy Characteristics'!$C:$C,0)))</f>
        <v>0.25</v>
      </c>
      <c r="N872" s="237">
        <f>IF(ISBLANK(INDEX('Policy Characteristics'!H:H,MATCH($C872,'Policy Characteristics'!$C:$C,0))),"",INDEX('Policy Characteristics'!H:H,MATCH($C872,'Policy Characteristics'!$C:$C,0)))</f>
        <v>0.01</v>
      </c>
      <c r="O872" s="293" t="str">
        <f>IF(ISBLANK(INDEX('Policy Characteristics'!I:I,MATCH($C872,'Policy Characteristics'!$C:$C,0))),"",INDEX('Policy Characteristics'!I:I,MATCH($C872,'Policy Characteristics'!$C:$C,0)))</f>
        <v>% reduction in energy use</v>
      </c>
      <c r="P872" s="29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2" s="293" t="str">
        <f>IF(ISBLANK(INDEX('Policy Characteristics'!K:K,MATCH($C872,'Policy Characteristics'!$C:$C,0))),"",INDEX('Policy Characteristics'!K:K,MATCH($C872,'Policy Characteristics'!$C:$C,0)))</f>
        <v>industry-ag-main.html#eff-stds</v>
      </c>
      <c r="R872" s="293" t="str">
        <f>IF(ISBLANK(INDEX('Policy Characteristics'!L:L,MATCH($C872,'Policy Characteristics'!$C:$C,0))),"",INDEX('Policy Characteristics'!L:L,MATCH($C872,'Policy Characteristics'!$C:$C,0)))</f>
        <v>industry-energy-efficiency-standards.html</v>
      </c>
    </row>
    <row r="873" spans="1:18" s="293" customFormat="1" x14ac:dyDescent="0.25">
      <c r="A873" s="293" t="str">
        <f>IF(ISBLANK(INDEX('Policy Characteristics'!A:A,MATCH($C873,'Policy Characteristics'!$C:$C,0))),"",INDEX('Policy Characteristics'!A:A,MATCH($C873,'Policy Characteristics'!$C:$C,0)))</f>
        <v>Industry</v>
      </c>
      <c r="B873" s="294" t="str">
        <f>IF(ISBLANK(INDEX('Policy Characteristics'!B:B,MATCH($C873,'Policy Characteristics'!$C:$C,0))),"",INDEX('Policy Characteristics'!B:B,MATCH($C873,'Policy Characteristics'!$C:$C,0)))</f>
        <v>Industry Energy Efficiency Standards</v>
      </c>
      <c r="C873" s="293" t="str">
        <f t="shared" si="39"/>
        <v>Percentage Improvement in Eqpt Efficiency Standards above BAU</v>
      </c>
      <c r="D873" s="299" t="s">
        <v>740</v>
      </c>
      <c r="E873" s="298" t="s">
        <v>780</v>
      </c>
      <c r="F873" t="s">
        <v>741</v>
      </c>
      <c r="G873" s="298" t="s">
        <v>795</v>
      </c>
      <c r="H873" s="20">
        <v>1083</v>
      </c>
      <c r="I873" s="295" t="s">
        <v>634</v>
      </c>
      <c r="J873" s="296" t="str">
        <f>IF(ISBLANK(INDEX('Policy Characteristics'!D:D,MATCH($C873,'Policy Characteristics'!$C:$C,0))),"",INDEX('Policy Characteristics'!D:D,MATCH($C873,'Policy Characteristics'!$C:$C,0)))</f>
        <v>Industry Energy Efficiency Standards</v>
      </c>
      <c r="K873" s="293" t="str">
        <f>IF(ISBLANK(INDEX('Policy Characteristics'!E:E,MATCH($C873,'Policy Characteristics'!$C:$C,0))),"",INDEX('Policy Characteristics'!E:E,MATCH($C873,'Policy Characteristics'!$C:$C,0)))</f>
        <v>indst efficiency standards</v>
      </c>
      <c r="L873" s="237">
        <f>IF(ISBLANK(INDEX('Policy Characteristics'!F:F,MATCH($C873,'Policy Characteristics'!$C:$C,0))),"",INDEX('Policy Characteristics'!F:F,MATCH($C873,'Policy Characteristics'!$C:$C,0)))</f>
        <v>0</v>
      </c>
      <c r="M873" s="237">
        <f>IF(ISBLANK(INDEX('Policy Characteristics'!G:G,MATCH($C873,'Policy Characteristics'!$C:$C,0))),"",INDEX('Policy Characteristics'!G:G,MATCH($C873,'Policy Characteristics'!$C:$C,0)))</f>
        <v>0.25</v>
      </c>
      <c r="N873" s="237">
        <f>IF(ISBLANK(INDEX('Policy Characteristics'!H:H,MATCH($C873,'Policy Characteristics'!$C:$C,0))),"",INDEX('Policy Characteristics'!H:H,MATCH($C873,'Policy Characteristics'!$C:$C,0)))</f>
        <v>0.01</v>
      </c>
      <c r="O873" s="293" t="str">
        <f>IF(ISBLANK(INDEX('Policy Characteristics'!I:I,MATCH($C873,'Policy Characteristics'!$C:$C,0))),"",INDEX('Policy Characteristics'!I:I,MATCH($C873,'Policy Characteristics'!$C:$C,0)))</f>
        <v>% reduction in energy use</v>
      </c>
      <c r="P873" s="29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3" s="293" t="str">
        <f>IF(ISBLANK(INDEX('Policy Characteristics'!K:K,MATCH($C873,'Policy Characteristics'!$C:$C,0))),"",INDEX('Policy Characteristics'!K:K,MATCH($C873,'Policy Characteristics'!$C:$C,0)))</f>
        <v>industry-ag-main.html#eff-stds</v>
      </c>
      <c r="R873" s="293" t="str">
        <f>IF(ISBLANK(INDEX('Policy Characteristics'!L:L,MATCH($C873,'Policy Characteristics'!$C:$C,0))),"",INDEX('Policy Characteristics'!L:L,MATCH($C873,'Policy Characteristics'!$C:$C,0)))</f>
        <v>industry-energy-efficiency-standards.html</v>
      </c>
    </row>
    <row r="874" spans="1:18" s="293" customFormat="1" x14ac:dyDescent="0.25">
      <c r="A874" s="293" t="str">
        <f>IF(ISBLANK(INDEX('Policy Characteristics'!A:A,MATCH($C874,'Policy Characteristics'!$C:$C,0))),"",INDEX('Policy Characteristics'!A:A,MATCH($C874,'Policy Characteristics'!$C:$C,0)))</f>
        <v>Industry</v>
      </c>
      <c r="B874" s="294" t="str">
        <f>IF(ISBLANK(INDEX('Policy Characteristics'!B:B,MATCH($C874,'Policy Characteristics'!$C:$C,0))),"",INDEX('Policy Characteristics'!B:B,MATCH($C874,'Policy Characteristics'!$C:$C,0)))</f>
        <v>Industry Energy Efficiency Standards</v>
      </c>
      <c r="C874" s="293" t="str">
        <f t="shared" si="39"/>
        <v>Percentage Improvement in Eqpt Efficiency Standards above BAU</v>
      </c>
      <c r="D874" s="299" t="s">
        <v>740</v>
      </c>
      <c r="E874" s="298" t="s">
        <v>782</v>
      </c>
      <c r="F874" t="s">
        <v>741</v>
      </c>
      <c r="G874" s="298" t="s">
        <v>796</v>
      </c>
      <c r="H874" s="20">
        <v>1084</v>
      </c>
      <c r="I874" s="295" t="s">
        <v>634</v>
      </c>
      <c r="J874" s="296" t="str">
        <f>IF(ISBLANK(INDEX('Policy Characteristics'!D:D,MATCH($C874,'Policy Characteristics'!$C:$C,0))),"",INDEX('Policy Characteristics'!D:D,MATCH($C874,'Policy Characteristics'!$C:$C,0)))</f>
        <v>Industry Energy Efficiency Standards</v>
      </c>
      <c r="K874" s="293" t="str">
        <f>IF(ISBLANK(INDEX('Policy Characteristics'!E:E,MATCH($C874,'Policy Characteristics'!$C:$C,0))),"",INDEX('Policy Characteristics'!E:E,MATCH($C874,'Policy Characteristics'!$C:$C,0)))</f>
        <v>indst efficiency standards</v>
      </c>
      <c r="L874" s="237">
        <f>IF(ISBLANK(INDEX('Policy Characteristics'!F:F,MATCH($C874,'Policy Characteristics'!$C:$C,0))),"",INDEX('Policy Characteristics'!F:F,MATCH($C874,'Policy Characteristics'!$C:$C,0)))</f>
        <v>0</v>
      </c>
      <c r="M874" s="237">
        <f>IF(ISBLANK(INDEX('Policy Characteristics'!G:G,MATCH($C874,'Policy Characteristics'!$C:$C,0))),"",INDEX('Policy Characteristics'!G:G,MATCH($C874,'Policy Characteristics'!$C:$C,0)))</f>
        <v>0.25</v>
      </c>
      <c r="N874" s="237">
        <f>IF(ISBLANK(INDEX('Policy Characteristics'!H:H,MATCH($C874,'Policy Characteristics'!$C:$C,0))),"",INDEX('Policy Characteristics'!H:H,MATCH($C874,'Policy Characteristics'!$C:$C,0)))</f>
        <v>0.01</v>
      </c>
      <c r="O874" s="293" t="str">
        <f>IF(ISBLANK(INDEX('Policy Characteristics'!I:I,MATCH($C874,'Policy Characteristics'!$C:$C,0))),"",INDEX('Policy Characteristics'!I:I,MATCH($C874,'Policy Characteristics'!$C:$C,0)))</f>
        <v>% reduction in energy use</v>
      </c>
      <c r="P874" s="29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4" s="293" t="str">
        <f>IF(ISBLANK(INDEX('Policy Characteristics'!K:K,MATCH($C874,'Policy Characteristics'!$C:$C,0))),"",INDEX('Policy Characteristics'!K:K,MATCH($C874,'Policy Characteristics'!$C:$C,0)))</f>
        <v>industry-ag-main.html#eff-stds</v>
      </c>
      <c r="R874" s="293" t="str">
        <f>IF(ISBLANK(INDEX('Policy Characteristics'!L:L,MATCH($C874,'Policy Characteristics'!$C:$C,0))),"",INDEX('Policy Characteristics'!L:L,MATCH($C874,'Policy Characteristics'!$C:$C,0)))</f>
        <v>industry-energy-efficiency-standards.html</v>
      </c>
    </row>
    <row r="875" spans="1:18" s="293" customFormat="1" x14ac:dyDescent="0.25">
      <c r="A875" s="293" t="str">
        <f>IF(ISBLANK(INDEX('Policy Characteristics'!A:A,MATCH($C875,'Policy Characteristics'!$C:$C,0))),"",INDEX('Policy Characteristics'!A:A,MATCH($C875,'Policy Characteristics'!$C:$C,0)))</f>
        <v>Industry</v>
      </c>
      <c r="B875" s="294" t="str">
        <f>IF(ISBLANK(INDEX('Policy Characteristics'!B:B,MATCH($C875,'Policy Characteristics'!$C:$C,0))),"",INDEX('Policy Characteristics'!B:B,MATCH($C875,'Policy Characteristics'!$C:$C,0)))</f>
        <v>Industry Energy Efficiency Standards</v>
      </c>
      <c r="C875" s="293" t="str">
        <f t="shared" si="39"/>
        <v>Percentage Improvement in Eqpt Efficiency Standards above BAU</v>
      </c>
      <c r="D875" s="299" t="s">
        <v>740</v>
      </c>
      <c r="E875" s="298" t="s">
        <v>784</v>
      </c>
      <c r="F875" t="s">
        <v>741</v>
      </c>
      <c r="G875" s="298" t="s">
        <v>797</v>
      </c>
      <c r="H875" s="20">
        <v>1085</v>
      </c>
      <c r="I875" s="295" t="s">
        <v>624</v>
      </c>
      <c r="J875" s="296" t="str">
        <f>IF(ISBLANK(INDEX('Policy Characteristics'!D:D,MATCH($C875,'Policy Characteristics'!$C:$C,0))),"",INDEX('Policy Characteristics'!D:D,MATCH($C875,'Policy Characteristics'!$C:$C,0)))</f>
        <v>Industry Energy Efficiency Standards</v>
      </c>
      <c r="K875" s="293" t="str">
        <f>IF(ISBLANK(INDEX('Policy Characteristics'!E:E,MATCH($C875,'Policy Characteristics'!$C:$C,0))),"",INDEX('Policy Characteristics'!E:E,MATCH($C875,'Policy Characteristics'!$C:$C,0)))</f>
        <v>indst efficiency standards</v>
      </c>
      <c r="L875" s="237">
        <f>IF(ISBLANK(INDEX('Policy Characteristics'!F:F,MATCH($C875,'Policy Characteristics'!$C:$C,0))),"",INDEX('Policy Characteristics'!F:F,MATCH($C875,'Policy Characteristics'!$C:$C,0)))</f>
        <v>0</v>
      </c>
      <c r="M875" s="237">
        <f>IF(ISBLANK(INDEX('Policy Characteristics'!G:G,MATCH($C875,'Policy Characteristics'!$C:$C,0))),"",INDEX('Policy Characteristics'!G:G,MATCH($C875,'Policy Characteristics'!$C:$C,0)))</f>
        <v>0.25</v>
      </c>
      <c r="N875" s="237">
        <f>IF(ISBLANK(INDEX('Policy Characteristics'!H:H,MATCH($C875,'Policy Characteristics'!$C:$C,0))),"",INDEX('Policy Characteristics'!H:H,MATCH($C875,'Policy Characteristics'!$C:$C,0)))</f>
        <v>0.01</v>
      </c>
      <c r="O875" s="293" t="str">
        <f>IF(ISBLANK(INDEX('Policy Characteristics'!I:I,MATCH($C875,'Policy Characteristics'!$C:$C,0))),"",INDEX('Policy Characteristics'!I:I,MATCH($C875,'Policy Characteristics'!$C:$C,0)))</f>
        <v>% reduction in energy use</v>
      </c>
      <c r="P875" s="29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5" s="293" t="str">
        <f>IF(ISBLANK(INDEX('Policy Characteristics'!K:K,MATCH($C875,'Policy Characteristics'!$C:$C,0))),"",INDEX('Policy Characteristics'!K:K,MATCH($C875,'Policy Characteristics'!$C:$C,0)))</f>
        <v>industry-ag-main.html#eff-stds</v>
      </c>
      <c r="R875" s="293" t="str">
        <f>IF(ISBLANK(INDEX('Policy Characteristics'!L:L,MATCH($C875,'Policy Characteristics'!$C:$C,0))),"",INDEX('Policy Characteristics'!L:L,MATCH($C875,'Policy Characteristics'!$C:$C,0)))</f>
        <v>industry-energy-efficiency-standards.html</v>
      </c>
    </row>
    <row r="876" spans="1:18" s="293" customFormat="1" x14ac:dyDescent="0.25">
      <c r="A876" s="293" t="str">
        <f>IF(ISBLANK(INDEX('Policy Characteristics'!A:A,MATCH($C876,'Policy Characteristics'!$C:$C,0))),"",INDEX('Policy Characteristics'!A:A,MATCH($C876,'Policy Characteristics'!$C:$C,0)))</f>
        <v>Industry</v>
      </c>
      <c r="B876" s="294" t="str">
        <f>IF(ISBLANK(INDEX('Policy Characteristics'!B:B,MATCH($C876,'Policy Characteristics'!$C:$C,0))),"",INDEX('Policy Characteristics'!B:B,MATCH($C876,'Policy Characteristics'!$C:$C,0)))</f>
        <v>Industry Energy Efficiency Standards</v>
      </c>
      <c r="C876" s="293" t="str">
        <f t="shared" si="39"/>
        <v>Percentage Improvement in Eqpt Efficiency Standards above BAU</v>
      </c>
      <c r="D876" s="299" t="s">
        <v>740</v>
      </c>
      <c r="E876" s="298" t="s">
        <v>786</v>
      </c>
      <c r="F876" t="s">
        <v>741</v>
      </c>
      <c r="G876" s="298" t="s">
        <v>798</v>
      </c>
      <c r="H876" s="20">
        <v>1086</v>
      </c>
      <c r="I876" s="295" t="s">
        <v>624</v>
      </c>
      <c r="J876" s="296" t="str">
        <f>IF(ISBLANK(INDEX('Policy Characteristics'!D:D,MATCH($C876,'Policy Characteristics'!$C:$C,0))),"",INDEX('Policy Characteristics'!D:D,MATCH($C876,'Policy Characteristics'!$C:$C,0)))</f>
        <v>Industry Energy Efficiency Standards</v>
      </c>
      <c r="K876" s="293" t="str">
        <f>IF(ISBLANK(INDEX('Policy Characteristics'!E:E,MATCH($C876,'Policy Characteristics'!$C:$C,0))),"",INDEX('Policy Characteristics'!E:E,MATCH($C876,'Policy Characteristics'!$C:$C,0)))</f>
        <v>indst efficiency standards</v>
      </c>
      <c r="L876" s="237">
        <f>IF(ISBLANK(INDEX('Policy Characteristics'!F:F,MATCH($C876,'Policy Characteristics'!$C:$C,0))),"",INDEX('Policy Characteristics'!F:F,MATCH($C876,'Policy Characteristics'!$C:$C,0)))</f>
        <v>0</v>
      </c>
      <c r="M876" s="237">
        <f>IF(ISBLANK(INDEX('Policy Characteristics'!G:G,MATCH($C876,'Policy Characteristics'!$C:$C,0))),"",INDEX('Policy Characteristics'!G:G,MATCH($C876,'Policy Characteristics'!$C:$C,0)))</f>
        <v>0.25</v>
      </c>
      <c r="N876" s="237">
        <f>IF(ISBLANK(INDEX('Policy Characteristics'!H:H,MATCH($C876,'Policy Characteristics'!$C:$C,0))),"",INDEX('Policy Characteristics'!H:H,MATCH($C876,'Policy Characteristics'!$C:$C,0)))</f>
        <v>0.01</v>
      </c>
      <c r="O876" s="293" t="str">
        <f>IF(ISBLANK(INDEX('Policy Characteristics'!I:I,MATCH($C876,'Policy Characteristics'!$C:$C,0))),"",INDEX('Policy Characteristics'!I:I,MATCH($C876,'Policy Characteristics'!$C:$C,0)))</f>
        <v>% reduction in energy use</v>
      </c>
      <c r="P876" s="29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6" s="293" t="str">
        <f>IF(ISBLANK(INDEX('Policy Characteristics'!K:K,MATCH($C876,'Policy Characteristics'!$C:$C,0))),"",INDEX('Policy Characteristics'!K:K,MATCH($C876,'Policy Characteristics'!$C:$C,0)))</f>
        <v>industry-ag-main.html#eff-stds</v>
      </c>
      <c r="R876" s="293" t="str">
        <f>IF(ISBLANK(INDEX('Policy Characteristics'!L:L,MATCH($C876,'Policy Characteristics'!$C:$C,0))),"",INDEX('Policy Characteristics'!L:L,MATCH($C876,'Policy Characteristics'!$C:$C,0)))</f>
        <v>industry-energy-efficiency-standards.html</v>
      </c>
    </row>
    <row r="877" spans="1:18" s="293" customFormat="1" x14ac:dyDescent="0.25">
      <c r="A877" s="293" t="str">
        <f>IF(ISBLANK(INDEX('Policy Characteristics'!A:A,MATCH($C877,'Policy Characteristics'!$C:$C,0))),"",INDEX('Policy Characteristics'!A:A,MATCH($C877,'Policy Characteristics'!$C:$C,0)))</f>
        <v>Industry</v>
      </c>
      <c r="B877" s="294" t="str">
        <f>IF(ISBLANK(INDEX('Policy Characteristics'!B:B,MATCH($C877,'Policy Characteristics'!$C:$C,0))),"",INDEX('Policy Characteristics'!B:B,MATCH($C877,'Policy Characteristics'!$C:$C,0)))</f>
        <v>Industry Energy Efficiency Standards</v>
      </c>
      <c r="C877" s="293" t="str">
        <f t="shared" ref="C877:C940" si="40">C$748</f>
        <v>Percentage Improvement in Eqpt Efficiency Standards above BAU</v>
      </c>
      <c r="D877" s="299" t="s">
        <v>740</v>
      </c>
      <c r="E877" s="298" t="s">
        <v>788</v>
      </c>
      <c r="F877" t="s">
        <v>741</v>
      </c>
      <c r="G877" s="298" t="s">
        <v>799</v>
      </c>
      <c r="H877" s="20">
        <v>1087</v>
      </c>
      <c r="I877" s="295" t="s">
        <v>634</v>
      </c>
      <c r="J877" s="296" t="str">
        <f>IF(ISBLANK(INDEX('Policy Characteristics'!D:D,MATCH($C877,'Policy Characteristics'!$C:$C,0))),"",INDEX('Policy Characteristics'!D:D,MATCH($C877,'Policy Characteristics'!$C:$C,0)))</f>
        <v>Industry Energy Efficiency Standards</v>
      </c>
      <c r="K877" s="293" t="str">
        <f>IF(ISBLANK(INDEX('Policy Characteristics'!E:E,MATCH($C877,'Policy Characteristics'!$C:$C,0))),"",INDEX('Policy Characteristics'!E:E,MATCH($C877,'Policy Characteristics'!$C:$C,0)))</f>
        <v>indst efficiency standards</v>
      </c>
      <c r="L877" s="237">
        <f>IF(ISBLANK(INDEX('Policy Characteristics'!F:F,MATCH($C877,'Policy Characteristics'!$C:$C,0))),"",INDEX('Policy Characteristics'!F:F,MATCH($C877,'Policy Characteristics'!$C:$C,0)))</f>
        <v>0</v>
      </c>
      <c r="M877" s="237">
        <f>IF(ISBLANK(INDEX('Policy Characteristics'!G:G,MATCH($C877,'Policy Characteristics'!$C:$C,0))),"",INDEX('Policy Characteristics'!G:G,MATCH($C877,'Policy Characteristics'!$C:$C,0)))</f>
        <v>0.25</v>
      </c>
      <c r="N877" s="237">
        <f>IF(ISBLANK(INDEX('Policy Characteristics'!H:H,MATCH($C877,'Policy Characteristics'!$C:$C,0))),"",INDEX('Policy Characteristics'!H:H,MATCH($C877,'Policy Characteristics'!$C:$C,0)))</f>
        <v>0.01</v>
      </c>
      <c r="O877" s="293" t="str">
        <f>IF(ISBLANK(INDEX('Policy Characteristics'!I:I,MATCH($C877,'Policy Characteristics'!$C:$C,0))),"",INDEX('Policy Characteristics'!I:I,MATCH($C877,'Policy Characteristics'!$C:$C,0)))</f>
        <v>% reduction in energy use</v>
      </c>
      <c r="P877" s="29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7" s="293" t="str">
        <f>IF(ISBLANK(INDEX('Policy Characteristics'!K:K,MATCH($C877,'Policy Characteristics'!$C:$C,0))),"",INDEX('Policy Characteristics'!K:K,MATCH($C877,'Policy Characteristics'!$C:$C,0)))</f>
        <v>industry-ag-main.html#eff-stds</v>
      </c>
      <c r="R877" s="293" t="str">
        <f>IF(ISBLANK(INDEX('Policy Characteristics'!L:L,MATCH($C877,'Policy Characteristics'!$C:$C,0))),"",INDEX('Policy Characteristics'!L:L,MATCH($C877,'Policy Characteristics'!$C:$C,0)))</f>
        <v>industry-energy-efficiency-standards.html</v>
      </c>
    </row>
    <row r="878" spans="1:18" s="293" customFormat="1" x14ac:dyDescent="0.25">
      <c r="A878" s="293" t="str">
        <f>IF(ISBLANK(INDEX('Policy Characteristics'!A:A,MATCH($C878,'Policy Characteristics'!$C:$C,0))),"",INDEX('Policy Characteristics'!A:A,MATCH($C878,'Policy Characteristics'!$C:$C,0)))</f>
        <v>Industry</v>
      </c>
      <c r="B878" s="294" t="str">
        <f>IF(ISBLANK(INDEX('Policy Characteristics'!B:B,MATCH($C878,'Policy Characteristics'!$C:$C,0))),"",INDEX('Policy Characteristics'!B:B,MATCH($C878,'Policy Characteristics'!$C:$C,0)))</f>
        <v>Industry Energy Efficiency Standards</v>
      </c>
      <c r="C878" s="293" t="str">
        <f t="shared" si="40"/>
        <v>Percentage Improvement in Eqpt Efficiency Standards above BAU</v>
      </c>
      <c r="D878" s="299" t="s">
        <v>742</v>
      </c>
      <c r="E878" s="298" t="s">
        <v>770</v>
      </c>
      <c r="F878" t="s">
        <v>743</v>
      </c>
      <c r="G878" s="298" t="s">
        <v>790</v>
      </c>
      <c r="H878" s="20">
        <v>1088</v>
      </c>
      <c r="I878" s="295" t="s">
        <v>624</v>
      </c>
      <c r="J878" s="296" t="str">
        <f>IF(ISBLANK(INDEX('Policy Characteristics'!D:D,MATCH($C878,'Policy Characteristics'!$C:$C,0))),"",INDEX('Policy Characteristics'!D:D,MATCH($C878,'Policy Characteristics'!$C:$C,0)))</f>
        <v>Industry Energy Efficiency Standards</v>
      </c>
      <c r="K878" s="293" t="str">
        <f>IF(ISBLANK(INDEX('Policy Characteristics'!E:E,MATCH($C878,'Policy Characteristics'!$C:$C,0))),"",INDEX('Policy Characteristics'!E:E,MATCH($C878,'Policy Characteristics'!$C:$C,0)))</f>
        <v>indst efficiency standards</v>
      </c>
      <c r="L878" s="237">
        <f>IF(ISBLANK(INDEX('Policy Characteristics'!F:F,MATCH($C878,'Policy Characteristics'!$C:$C,0))),"",INDEX('Policy Characteristics'!F:F,MATCH($C878,'Policy Characteristics'!$C:$C,0)))</f>
        <v>0</v>
      </c>
      <c r="M878" s="237">
        <f>IF(ISBLANK(INDEX('Policy Characteristics'!G:G,MATCH($C878,'Policy Characteristics'!$C:$C,0))),"",INDEX('Policy Characteristics'!G:G,MATCH($C878,'Policy Characteristics'!$C:$C,0)))</f>
        <v>0.25</v>
      </c>
      <c r="N878" s="237">
        <f>IF(ISBLANK(INDEX('Policy Characteristics'!H:H,MATCH($C878,'Policy Characteristics'!$C:$C,0))),"",INDEX('Policy Characteristics'!H:H,MATCH($C878,'Policy Characteristics'!$C:$C,0)))</f>
        <v>0.01</v>
      </c>
      <c r="O878" s="293" t="str">
        <f>IF(ISBLANK(INDEX('Policy Characteristics'!I:I,MATCH($C878,'Policy Characteristics'!$C:$C,0))),"",INDEX('Policy Characteristics'!I:I,MATCH($C878,'Policy Characteristics'!$C:$C,0)))</f>
        <v>% reduction in energy use</v>
      </c>
      <c r="P878" s="29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8" s="293" t="str">
        <f>IF(ISBLANK(INDEX('Policy Characteristics'!K:K,MATCH($C878,'Policy Characteristics'!$C:$C,0))),"",INDEX('Policy Characteristics'!K:K,MATCH($C878,'Policy Characteristics'!$C:$C,0)))</f>
        <v>industry-ag-main.html#eff-stds</v>
      </c>
      <c r="R878" s="293" t="str">
        <f>IF(ISBLANK(INDEX('Policy Characteristics'!L:L,MATCH($C878,'Policy Characteristics'!$C:$C,0))),"",INDEX('Policy Characteristics'!L:L,MATCH($C878,'Policy Characteristics'!$C:$C,0)))</f>
        <v>industry-energy-efficiency-standards.html</v>
      </c>
    </row>
    <row r="879" spans="1:18" s="293" customFormat="1" x14ac:dyDescent="0.25">
      <c r="A879" s="293" t="str">
        <f>IF(ISBLANK(INDEX('Policy Characteristics'!A:A,MATCH($C879,'Policy Characteristics'!$C:$C,0))),"",INDEX('Policy Characteristics'!A:A,MATCH($C879,'Policy Characteristics'!$C:$C,0)))</f>
        <v>Industry</v>
      </c>
      <c r="B879" s="294" t="str">
        <f>IF(ISBLANK(INDEX('Policy Characteristics'!B:B,MATCH($C879,'Policy Characteristics'!$C:$C,0))),"",INDEX('Policy Characteristics'!B:B,MATCH($C879,'Policy Characteristics'!$C:$C,0)))</f>
        <v>Industry Energy Efficiency Standards</v>
      </c>
      <c r="C879" s="293" t="str">
        <f t="shared" si="40"/>
        <v>Percentage Improvement in Eqpt Efficiency Standards above BAU</v>
      </c>
      <c r="D879" s="299" t="s">
        <v>742</v>
      </c>
      <c r="E879" s="298" t="s">
        <v>772</v>
      </c>
      <c r="F879" t="s">
        <v>743</v>
      </c>
      <c r="G879" s="298" t="s">
        <v>791</v>
      </c>
      <c r="H879" s="20">
        <v>1089</v>
      </c>
      <c r="I879" s="295" t="s">
        <v>624</v>
      </c>
      <c r="J879" s="296" t="str">
        <f>IF(ISBLANK(INDEX('Policy Characteristics'!D:D,MATCH($C879,'Policy Characteristics'!$C:$C,0))),"",INDEX('Policy Characteristics'!D:D,MATCH($C879,'Policy Characteristics'!$C:$C,0)))</f>
        <v>Industry Energy Efficiency Standards</v>
      </c>
      <c r="K879" s="293" t="str">
        <f>IF(ISBLANK(INDEX('Policy Characteristics'!E:E,MATCH($C879,'Policy Characteristics'!$C:$C,0))),"",INDEX('Policy Characteristics'!E:E,MATCH($C879,'Policy Characteristics'!$C:$C,0)))</f>
        <v>indst efficiency standards</v>
      </c>
      <c r="L879" s="237">
        <f>IF(ISBLANK(INDEX('Policy Characteristics'!F:F,MATCH($C879,'Policy Characteristics'!$C:$C,0))),"",INDEX('Policy Characteristics'!F:F,MATCH($C879,'Policy Characteristics'!$C:$C,0)))</f>
        <v>0</v>
      </c>
      <c r="M879" s="237">
        <f>IF(ISBLANK(INDEX('Policy Characteristics'!G:G,MATCH($C879,'Policy Characteristics'!$C:$C,0))),"",INDEX('Policy Characteristics'!G:G,MATCH($C879,'Policy Characteristics'!$C:$C,0)))</f>
        <v>0.25</v>
      </c>
      <c r="N879" s="237">
        <f>IF(ISBLANK(INDEX('Policy Characteristics'!H:H,MATCH($C879,'Policy Characteristics'!$C:$C,0))),"",INDEX('Policy Characteristics'!H:H,MATCH($C879,'Policy Characteristics'!$C:$C,0)))</f>
        <v>0.01</v>
      </c>
      <c r="O879" s="293" t="str">
        <f>IF(ISBLANK(INDEX('Policy Characteristics'!I:I,MATCH($C879,'Policy Characteristics'!$C:$C,0))),"",INDEX('Policy Characteristics'!I:I,MATCH($C879,'Policy Characteristics'!$C:$C,0)))</f>
        <v>% reduction in energy use</v>
      </c>
      <c r="P879" s="29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79" s="293" t="str">
        <f>IF(ISBLANK(INDEX('Policy Characteristics'!K:K,MATCH($C879,'Policy Characteristics'!$C:$C,0))),"",INDEX('Policy Characteristics'!K:K,MATCH($C879,'Policy Characteristics'!$C:$C,0)))</f>
        <v>industry-ag-main.html#eff-stds</v>
      </c>
      <c r="R879" s="293" t="str">
        <f>IF(ISBLANK(INDEX('Policy Characteristics'!L:L,MATCH($C879,'Policy Characteristics'!$C:$C,0))),"",INDEX('Policy Characteristics'!L:L,MATCH($C879,'Policy Characteristics'!$C:$C,0)))</f>
        <v>industry-energy-efficiency-standards.html</v>
      </c>
    </row>
    <row r="880" spans="1:18" s="293" customFormat="1" x14ac:dyDescent="0.25">
      <c r="A880" s="293" t="str">
        <f>IF(ISBLANK(INDEX('Policy Characteristics'!A:A,MATCH($C880,'Policy Characteristics'!$C:$C,0))),"",INDEX('Policy Characteristics'!A:A,MATCH($C880,'Policy Characteristics'!$C:$C,0)))</f>
        <v>Industry</v>
      </c>
      <c r="B880" s="294" t="str">
        <f>IF(ISBLANK(INDEX('Policy Characteristics'!B:B,MATCH($C880,'Policy Characteristics'!$C:$C,0))),"",INDEX('Policy Characteristics'!B:B,MATCH($C880,'Policy Characteristics'!$C:$C,0)))</f>
        <v>Industry Energy Efficiency Standards</v>
      </c>
      <c r="C880" s="293" t="str">
        <f t="shared" si="40"/>
        <v>Percentage Improvement in Eqpt Efficiency Standards above BAU</v>
      </c>
      <c r="D880" s="299" t="s">
        <v>742</v>
      </c>
      <c r="E880" s="298" t="s">
        <v>774</v>
      </c>
      <c r="F880" t="s">
        <v>743</v>
      </c>
      <c r="G880" s="298" t="s">
        <v>792</v>
      </c>
      <c r="H880" s="20">
        <v>1090</v>
      </c>
      <c r="I880" s="295" t="s">
        <v>624</v>
      </c>
      <c r="J880" s="296" t="str">
        <f>IF(ISBLANK(INDEX('Policy Characteristics'!D:D,MATCH($C880,'Policy Characteristics'!$C:$C,0))),"",INDEX('Policy Characteristics'!D:D,MATCH($C880,'Policy Characteristics'!$C:$C,0)))</f>
        <v>Industry Energy Efficiency Standards</v>
      </c>
      <c r="K880" s="293" t="str">
        <f>IF(ISBLANK(INDEX('Policy Characteristics'!E:E,MATCH($C880,'Policy Characteristics'!$C:$C,0))),"",INDEX('Policy Characteristics'!E:E,MATCH($C880,'Policy Characteristics'!$C:$C,0)))</f>
        <v>indst efficiency standards</v>
      </c>
      <c r="L880" s="237">
        <f>IF(ISBLANK(INDEX('Policy Characteristics'!F:F,MATCH($C880,'Policy Characteristics'!$C:$C,0))),"",INDEX('Policy Characteristics'!F:F,MATCH($C880,'Policy Characteristics'!$C:$C,0)))</f>
        <v>0</v>
      </c>
      <c r="M880" s="237">
        <f>IF(ISBLANK(INDEX('Policy Characteristics'!G:G,MATCH($C880,'Policy Characteristics'!$C:$C,0))),"",INDEX('Policy Characteristics'!G:G,MATCH($C880,'Policy Characteristics'!$C:$C,0)))</f>
        <v>0.25</v>
      </c>
      <c r="N880" s="237">
        <f>IF(ISBLANK(INDEX('Policy Characteristics'!H:H,MATCH($C880,'Policy Characteristics'!$C:$C,0))),"",INDEX('Policy Characteristics'!H:H,MATCH($C880,'Policy Characteristics'!$C:$C,0)))</f>
        <v>0.01</v>
      </c>
      <c r="O880" s="293" t="str">
        <f>IF(ISBLANK(INDEX('Policy Characteristics'!I:I,MATCH($C880,'Policy Characteristics'!$C:$C,0))),"",INDEX('Policy Characteristics'!I:I,MATCH($C880,'Policy Characteristics'!$C:$C,0)))</f>
        <v>% reduction in energy use</v>
      </c>
      <c r="P880" s="29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0" s="293" t="str">
        <f>IF(ISBLANK(INDEX('Policy Characteristics'!K:K,MATCH($C880,'Policy Characteristics'!$C:$C,0))),"",INDEX('Policy Characteristics'!K:K,MATCH($C880,'Policy Characteristics'!$C:$C,0)))</f>
        <v>industry-ag-main.html#eff-stds</v>
      </c>
      <c r="R880" s="293" t="str">
        <f>IF(ISBLANK(INDEX('Policy Characteristics'!L:L,MATCH($C880,'Policy Characteristics'!$C:$C,0))),"",INDEX('Policy Characteristics'!L:L,MATCH($C880,'Policy Characteristics'!$C:$C,0)))</f>
        <v>industry-energy-efficiency-standards.html</v>
      </c>
    </row>
    <row r="881" spans="1:18" s="293" customFormat="1" x14ac:dyDescent="0.25">
      <c r="A881" s="293" t="str">
        <f>IF(ISBLANK(INDEX('Policy Characteristics'!A:A,MATCH($C881,'Policy Characteristics'!$C:$C,0))),"",INDEX('Policy Characteristics'!A:A,MATCH($C881,'Policy Characteristics'!$C:$C,0)))</f>
        <v>Industry</v>
      </c>
      <c r="B881" s="294" t="str">
        <f>IF(ISBLANK(INDEX('Policy Characteristics'!B:B,MATCH($C881,'Policy Characteristics'!$C:$C,0))),"",INDEX('Policy Characteristics'!B:B,MATCH($C881,'Policy Characteristics'!$C:$C,0)))</f>
        <v>Industry Energy Efficiency Standards</v>
      </c>
      <c r="C881" s="293" t="str">
        <f t="shared" si="40"/>
        <v>Percentage Improvement in Eqpt Efficiency Standards above BAU</v>
      </c>
      <c r="D881" s="299" t="s">
        <v>742</v>
      </c>
      <c r="E881" s="298" t="s">
        <v>776</v>
      </c>
      <c r="F881" t="s">
        <v>743</v>
      </c>
      <c r="G881" s="298" t="s">
        <v>793</v>
      </c>
      <c r="H881" s="20">
        <v>1091</v>
      </c>
      <c r="I881" s="295" t="s">
        <v>634</v>
      </c>
      <c r="J881" s="296" t="str">
        <f>IF(ISBLANK(INDEX('Policy Characteristics'!D:D,MATCH($C881,'Policy Characteristics'!$C:$C,0))),"",INDEX('Policy Characteristics'!D:D,MATCH($C881,'Policy Characteristics'!$C:$C,0)))</f>
        <v>Industry Energy Efficiency Standards</v>
      </c>
      <c r="K881" s="293" t="str">
        <f>IF(ISBLANK(INDEX('Policy Characteristics'!E:E,MATCH($C881,'Policy Characteristics'!$C:$C,0))),"",INDEX('Policy Characteristics'!E:E,MATCH($C881,'Policy Characteristics'!$C:$C,0)))</f>
        <v>indst efficiency standards</v>
      </c>
      <c r="L881" s="237">
        <f>IF(ISBLANK(INDEX('Policy Characteristics'!F:F,MATCH($C881,'Policy Characteristics'!$C:$C,0))),"",INDEX('Policy Characteristics'!F:F,MATCH($C881,'Policy Characteristics'!$C:$C,0)))</f>
        <v>0</v>
      </c>
      <c r="M881" s="237">
        <f>IF(ISBLANK(INDEX('Policy Characteristics'!G:G,MATCH($C881,'Policy Characteristics'!$C:$C,0))),"",INDEX('Policy Characteristics'!G:G,MATCH($C881,'Policy Characteristics'!$C:$C,0)))</f>
        <v>0.25</v>
      </c>
      <c r="N881" s="237">
        <f>IF(ISBLANK(INDEX('Policy Characteristics'!H:H,MATCH($C881,'Policy Characteristics'!$C:$C,0))),"",INDEX('Policy Characteristics'!H:H,MATCH($C881,'Policy Characteristics'!$C:$C,0)))</f>
        <v>0.01</v>
      </c>
      <c r="O881" s="293" t="str">
        <f>IF(ISBLANK(INDEX('Policy Characteristics'!I:I,MATCH($C881,'Policy Characteristics'!$C:$C,0))),"",INDEX('Policy Characteristics'!I:I,MATCH($C881,'Policy Characteristics'!$C:$C,0)))</f>
        <v>% reduction in energy use</v>
      </c>
      <c r="P881" s="29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1" s="293" t="str">
        <f>IF(ISBLANK(INDEX('Policy Characteristics'!K:K,MATCH($C881,'Policy Characteristics'!$C:$C,0))),"",INDEX('Policy Characteristics'!K:K,MATCH($C881,'Policy Characteristics'!$C:$C,0)))</f>
        <v>industry-ag-main.html#eff-stds</v>
      </c>
      <c r="R881" s="293" t="str">
        <f>IF(ISBLANK(INDEX('Policy Characteristics'!L:L,MATCH($C881,'Policy Characteristics'!$C:$C,0))),"",INDEX('Policy Characteristics'!L:L,MATCH($C881,'Policy Characteristics'!$C:$C,0)))</f>
        <v>industry-energy-efficiency-standards.html</v>
      </c>
    </row>
    <row r="882" spans="1:18" s="293" customFormat="1" x14ac:dyDescent="0.25">
      <c r="A882" s="293" t="str">
        <f>IF(ISBLANK(INDEX('Policy Characteristics'!A:A,MATCH($C882,'Policy Characteristics'!$C:$C,0))),"",INDEX('Policy Characteristics'!A:A,MATCH($C882,'Policy Characteristics'!$C:$C,0)))</f>
        <v>Industry</v>
      </c>
      <c r="B882" s="294" t="str">
        <f>IF(ISBLANK(INDEX('Policy Characteristics'!B:B,MATCH($C882,'Policy Characteristics'!$C:$C,0))),"",INDEX('Policy Characteristics'!B:B,MATCH($C882,'Policy Characteristics'!$C:$C,0)))</f>
        <v>Industry Energy Efficiency Standards</v>
      </c>
      <c r="C882" s="293" t="str">
        <f t="shared" si="40"/>
        <v>Percentage Improvement in Eqpt Efficiency Standards above BAU</v>
      </c>
      <c r="D882" s="299" t="s">
        <v>742</v>
      </c>
      <c r="E882" s="298" t="s">
        <v>778</v>
      </c>
      <c r="F882" t="s">
        <v>743</v>
      </c>
      <c r="G882" s="298" t="s">
        <v>794</v>
      </c>
      <c r="H882" s="20">
        <v>1092</v>
      </c>
      <c r="I882" s="295" t="s">
        <v>624</v>
      </c>
      <c r="J882" s="296" t="str">
        <f>IF(ISBLANK(INDEX('Policy Characteristics'!D:D,MATCH($C882,'Policy Characteristics'!$C:$C,0))),"",INDEX('Policy Characteristics'!D:D,MATCH($C882,'Policy Characteristics'!$C:$C,0)))</f>
        <v>Industry Energy Efficiency Standards</v>
      </c>
      <c r="K882" s="293" t="str">
        <f>IF(ISBLANK(INDEX('Policy Characteristics'!E:E,MATCH($C882,'Policy Characteristics'!$C:$C,0))),"",INDEX('Policy Characteristics'!E:E,MATCH($C882,'Policy Characteristics'!$C:$C,0)))</f>
        <v>indst efficiency standards</v>
      </c>
      <c r="L882" s="237">
        <f>IF(ISBLANK(INDEX('Policy Characteristics'!F:F,MATCH($C882,'Policy Characteristics'!$C:$C,0))),"",INDEX('Policy Characteristics'!F:F,MATCH($C882,'Policy Characteristics'!$C:$C,0)))</f>
        <v>0</v>
      </c>
      <c r="M882" s="237">
        <f>IF(ISBLANK(INDEX('Policy Characteristics'!G:G,MATCH($C882,'Policy Characteristics'!$C:$C,0))),"",INDEX('Policy Characteristics'!G:G,MATCH($C882,'Policy Characteristics'!$C:$C,0)))</f>
        <v>0.25</v>
      </c>
      <c r="N882" s="237">
        <f>IF(ISBLANK(INDEX('Policy Characteristics'!H:H,MATCH($C882,'Policy Characteristics'!$C:$C,0))),"",INDEX('Policy Characteristics'!H:H,MATCH($C882,'Policy Characteristics'!$C:$C,0)))</f>
        <v>0.01</v>
      </c>
      <c r="O882" s="293" t="str">
        <f>IF(ISBLANK(INDEX('Policy Characteristics'!I:I,MATCH($C882,'Policy Characteristics'!$C:$C,0))),"",INDEX('Policy Characteristics'!I:I,MATCH($C882,'Policy Characteristics'!$C:$C,0)))</f>
        <v>% reduction in energy use</v>
      </c>
      <c r="P882" s="29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2" s="293" t="str">
        <f>IF(ISBLANK(INDEX('Policy Characteristics'!K:K,MATCH($C882,'Policy Characteristics'!$C:$C,0))),"",INDEX('Policy Characteristics'!K:K,MATCH($C882,'Policy Characteristics'!$C:$C,0)))</f>
        <v>industry-ag-main.html#eff-stds</v>
      </c>
      <c r="R882" s="293" t="str">
        <f>IF(ISBLANK(INDEX('Policy Characteristics'!L:L,MATCH($C882,'Policy Characteristics'!$C:$C,0))),"",INDEX('Policy Characteristics'!L:L,MATCH($C882,'Policy Characteristics'!$C:$C,0)))</f>
        <v>industry-energy-efficiency-standards.html</v>
      </c>
    </row>
    <row r="883" spans="1:18" s="293" customFormat="1" x14ac:dyDescent="0.25">
      <c r="A883" s="293" t="str">
        <f>IF(ISBLANK(INDEX('Policy Characteristics'!A:A,MATCH($C883,'Policy Characteristics'!$C:$C,0))),"",INDEX('Policy Characteristics'!A:A,MATCH($C883,'Policy Characteristics'!$C:$C,0)))</f>
        <v>Industry</v>
      </c>
      <c r="B883" s="294" t="str">
        <f>IF(ISBLANK(INDEX('Policy Characteristics'!B:B,MATCH($C883,'Policy Characteristics'!$C:$C,0))),"",INDEX('Policy Characteristics'!B:B,MATCH($C883,'Policy Characteristics'!$C:$C,0)))</f>
        <v>Industry Energy Efficiency Standards</v>
      </c>
      <c r="C883" s="293" t="str">
        <f t="shared" si="40"/>
        <v>Percentage Improvement in Eqpt Efficiency Standards above BAU</v>
      </c>
      <c r="D883" s="299" t="s">
        <v>742</v>
      </c>
      <c r="E883" s="298" t="s">
        <v>780</v>
      </c>
      <c r="F883" t="s">
        <v>743</v>
      </c>
      <c r="G883" s="298" t="s">
        <v>795</v>
      </c>
      <c r="H883" s="20">
        <v>1093</v>
      </c>
      <c r="I883" s="295" t="s">
        <v>634</v>
      </c>
      <c r="J883" s="296" t="str">
        <f>IF(ISBLANK(INDEX('Policy Characteristics'!D:D,MATCH($C883,'Policy Characteristics'!$C:$C,0))),"",INDEX('Policy Characteristics'!D:D,MATCH($C883,'Policy Characteristics'!$C:$C,0)))</f>
        <v>Industry Energy Efficiency Standards</v>
      </c>
      <c r="K883" s="293" t="str">
        <f>IF(ISBLANK(INDEX('Policy Characteristics'!E:E,MATCH($C883,'Policy Characteristics'!$C:$C,0))),"",INDEX('Policy Characteristics'!E:E,MATCH($C883,'Policy Characteristics'!$C:$C,0)))</f>
        <v>indst efficiency standards</v>
      </c>
      <c r="L883" s="237">
        <f>IF(ISBLANK(INDEX('Policy Characteristics'!F:F,MATCH($C883,'Policy Characteristics'!$C:$C,0))),"",INDEX('Policy Characteristics'!F:F,MATCH($C883,'Policy Characteristics'!$C:$C,0)))</f>
        <v>0</v>
      </c>
      <c r="M883" s="237">
        <f>IF(ISBLANK(INDEX('Policy Characteristics'!G:G,MATCH($C883,'Policy Characteristics'!$C:$C,0))),"",INDEX('Policy Characteristics'!G:G,MATCH($C883,'Policy Characteristics'!$C:$C,0)))</f>
        <v>0.25</v>
      </c>
      <c r="N883" s="237">
        <f>IF(ISBLANK(INDEX('Policy Characteristics'!H:H,MATCH($C883,'Policy Characteristics'!$C:$C,0))),"",INDEX('Policy Characteristics'!H:H,MATCH($C883,'Policy Characteristics'!$C:$C,0)))</f>
        <v>0.01</v>
      </c>
      <c r="O883" s="293" t="str">
        <f>IF(ISBLANK(INDEX('Policy Characteristics'!I:I,MATCH($C883,'Policy Characteristics'!$C:$C,0))),"",INDEX('Policy Characteristics'!I:I,MATCH($C883,'Policy Characteristics'!$C:$C,0)))</f>
        <v>% reduction in energy use</v>
      </c>
      <c r="P883" s="29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3" s="293" t="str">
        <f>IF(ISBLANK(INDEX('Policy Characteristics'!K:K,MATCH($C883,'Policy Characteristics'!$C:$C,0))),"",INDEX('Policy Characteristics'!K:K,MATCH($C883,'Policy Characteristics'!$C:$C,0)))</f>
        <v>industry-ag-main.html#eff-stds</v>
      </c>
      <c r="R883" s="293" t="str">
        <f>IF(ISBLANK(INDEX('Policy Characteristics'!L:L,MATCH($C883,'Policy Characteristics'!$C:$C,0))),"",INDEX('Policy Characteristics'!L:L,MATCH($C883,'Policy Characteristics'!$C:$C,0)))</f>
        <v>industry-energy-efficiency-standards.html</v>
      </c>
    </row>
    <row r="884" spans="1:18" s="293" customFormat="1" x14ac:dyDescent="0.25">
      <c r="A884" s="293" t="str">
        <f>IF(ISBLANK(INDEX('Policy Characteristics'!A:A,MATCH($C884,'Policy Characteristics'!$C:$C,0))),"",INDEX('Policy Characteristics'!A:A,MATCH($C884,'Policy Characteristics'!$C:$C,0)))</f>
        <v>Industry</v>
      </c>
      <c r="B884" s="294" t="str">
        <f>IF(ISBLANK(INDEX('Policy Characteristics'!B:B,MATCH($C884,'Policy Characteristics'!$C:$C,0))),"",INDEX('Policy Characteristics'!B:B,MATCH($C884,'Policy Characteristics'!$C:$C,0)))</f>
        <v>Industry Energy Efficiency Standards</v>
      </c>
      <c r="C884" s="293" t="str">
        <f t="shared" si="40"/>
        <v>Percentage Improvement in Eqpt Efficiency Standards above BAU</v>
      </c>
      <c r="D884" s="299" t="s">
        <v>742</v>
      </c>
      <c r="E884" s="298" t="s">
        <v>782</v>
      </c>
      <c r="F884" t="s">
        <v>743</v>
      </c>
      <c r="G884" s="298" t="s">
        <v>796</v>
      </c>
      <c r="H884" s="20">
        <v>1094</v>
      </c>
      <c r="I884" s="295" t="s">
        <v>634</v>
      </c>
      <c r="J884" s="296" t="str">
        <f>IF(ISBLANK(INDEX('Policy Characteristics'!D:D,MATCH($C884,'Policy Characteristics'!$C:$C,0))),"",INDEX('Policy Characteristics'!D:D,MATCH($C884,'Policy Characteristics'!$C:$C,0)))</f>
        <v>Industry Energy Efficiency Standards</v>
      </c>
      <c r="K884" s="293" t="str">
        <f>IF(ISBLANK(INDEX('Policy Characteristics'!E:E,MATCH($C884,'Policy Characteristics'!$C:$C,0))),"",INDEX('Policy Characteristics'!E:E,MATCH($C884,'Policy Characteristics'!$C:$C,0)))</f>
        <v>indst efficiency standards</v>
      </c>
      <c r="L884" s="237">
        <f>IF(ISBLANK(INDEX('Policy Characteristics'!F:F,MATCH($C884,'Policy Characteristics'!$C:$C,0))),"",INDEX('Policy Characteristics'!F:F,MATCH($C884,'Policy Characteristics'!$C:$C,0)))</f>
        <v>0</v>
      </c>
      <c r="M884" s="237">
        <f>IF(ISBLANK(INDEX('Policy Characteristics'!G:G,MATCH($C884,'Policy Characteristics'!$C:$C,0))),"",INDEX('Policy Characteristics'!G:G,MATCH($C884,'Policy Characteristics'!$C:$C,0)))</f>
        <v>0.25</v>
      </c>
      <c r="N884" s="237">
        <f>IF(ISBLANK(INDEX('Policy Characteristics'!H:H,MATCH($C884,'Policy Characteristics'!$C:$C,0))),"",INDEX('Policy Characteristics'!H:H,MATCH($C884,'Policy Characteristics'!$C:$C,0)))</f>
        <v>0.01</v>
      </c>
      <c r="O884" s="293" t="str">
        <f>IF(ISBLANK(INDEX('Policy Characteristics'!I:I,MATCH($C884,'Policy Characteristics'!$C:$C,0))),"",INDEX('Policy Characteristics'!I:I,MATCH($C884,'Policy Characteristics'!$C:$C,0)))</f>
        <v>% reduction in energy use</v>
      </c>
      <c r="P884" s="29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4" s="293" t="str">
        <f>IF(ISBLANK(INDEX('Policy Characteristics'!K:K,MATCH($C884,'Policy Characteristics'!$C:$C,0))),"",INDEX('Policy Characteristics'!K:K,MATCH($C884,'Policy Characteristics'!$C:$C,0)))</f>
        <v>industry-ag-main.html#eff-stds</v>
      </c>
      <c r="R884" s="293" t="str">
        <f>IF(ISBLANK(INDEX('Policy Characteristics'!L:L,MATCH($C884,'Policy Characteristics'!$C:$C,0))),"",INDEX('Policy Characteristics'!L:L,MATCH($C884,'Policy Characteristics'!$C:$C,0)))</f>
        <v>industry-energy-efficiency-standards.html</v>
      </c>
    </row>
    <row r="885" spans="1:18" s="293" customFormat="1" x14ac:dyDescent="0.25">
      <c r="A885" s="293" t="str">
        <f>IF(ISBLANK(INDEX('Policy Characteristics'!A:A,MATCH($C885,'Policy Characteristics'!$C:$C,0))),"",INDEX('Policy Characteristics'!A:A,MATCH($C885,'Policy Characteristics'!$C:$C,0)))</f>
        <v>Industry</v>
      </c>
      <c r="B885" s="294" t="str">
        <f>IF(ISBLANK(INDEX('Policy Characteristics'!B:B,MATCH($C885,'Policy Characteristics'!$C:$C,0))),"",INDEX('Policy Characteristics'!B:B,MATCH($C885,'Policy Characteristics'!$C:$C,0)))</f>
        <v>Industry Energy Efficiency Standards</v>
      </c>
      <c r="C885" s="293" t="str">
        <f t="shared" si="40"/>
        <v>Percentage Improvement in Eqpt Efficiency Standards above BAU</v>
      </c>
      <c r="D885" s="299" t="s">
        <v>742</v>
      </c>
      <c r="E885" s="298" t="s">
        <v>784</v>
      </c>
      <c r="F885" t="s">
        <v>743</v>
      </c>
      <c r="G885" s="298" t="s">
        <v>797</v>
      </c>
      <c r="H885" s="20">
        <v>1095</v>
      </c>
      <c r="I885" s="295" t="s">
        <v>624</v>
      </c>
      <c r="J885" s="296" t="str">
        <f>IF(ISBLANK(INDEX('Policy Characteristics'!D:D,MATCH($C885,'Policy Characteristics'!$C:$C,0))),"",INDEX('Policy Characteristics'!D:D,MATCH($C885,'Policy Characteristics'!$C:$C,0)))</f>
        <v>Industry Energy Efficiency Standards</v>
      </c>
      <c r="K885" s="293" t="str">
        <f>IF(ISBLANK(INDEX('Policy Characteristics'!E:E,MATCH($C885,'Policy Characteristics'!$C:$C,0))),"",INDEX('Policy Characteristics'!E:E,MATCH($C885,'Policy Characteristics'!$C:$C,0)))</f>
        <v>indst efficiency standards</v>
      </c>
      <c r="L885" s="237">
        <f>IF(ISBLANK(INDEX('Policy Characteristics'!F:F,MATCH($C885,'Policy Characteristics'!$C:$C,0))),"",INDEX('Policy Characteristics'!F:F,MATCH($C885,'Policy Characteristics'!$C:$C,0)))</f>
        <v>0</v>
      </c>
      <c r="M885" s="237">
        <f>IF(ISBLANK(INDEX('Policy Characteristics'!G:G,MATCH($C885,'Policy Characteristics'!$C:$C,0))),"",INDEX('Policy Characteristics'!G:G,MATCH($C885,'Policy Characteristics'!$C:$C,0)))</f>
        <v>0.25</v>
      </c>
      <c r="N885" s="237">
        <f>IF(ISBLANK(INDEX('Policy Characteristics'!H:H,MATCH($C885,'Policy Characteristics'!$C:$C,0))),"",INDEX('Policy Characteristics'!H:H,MATCH($C885,'Policy Characteristics'!$C:$C,0)))</f>
        <v>0.01</v>
      </c>
      <c r="O885" s="293" t="str">
        <f>IF(ISBLANK(INDEX('Policy Characteristics'!I:I,MATCH($C885,'Policy Characteristics'!$C:$C,0))),"",INDEX('Policy Characteristics'!I:I,MATCH($C885,'Policy Characteristics'!$C:$C,0)))</f>
        <v>% reduction in energy use</v>
      </c>
      <c r="P885" s="29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5" s="293" t="str">
        <f>IF(ISBLANK(INDEX('Policy Characteristics'!K:K,MATCH($C885,'Policy Characteristics'!$C:$C,0))),"",INDEX('Policy Characteristics'!K:K,MATCH($C885,'Policy Characteristics'!$C:$C,0)))</f>
        <v>industry-ag-main.html#eff-stds</v>
      </c>
      <c r="R885" s="293" t="str">
        <f>IF(ISBLANK(INDEX('Policy Characteristics'!L:L,MATCH($C885,'Policy Characteristics'!$C:$C,0))),"",INDEX('Policy Characteristics'!L:L,MATCH($C885,'Policy Characteristics'!$C:$C,0)))</f>
        <v>industry-energy-efficiency-standards.html</v>
      </c>
    </row>
    <row r="886" spans="1:18" s="293" customFormat="1" x14ac:dyDescent="0.25">
      <c r="A886" s="293" t="str">
        <f>IF(ISBLANK(INDEX('Policy Characteristics'!A:A,MATCH($C886,'Policy Characteristics'!$C:$C,0))),"",INDEX('Policy Characteristics'!A:A,MATCH($C886,'Policy Characteristics'!$C:$C,0)))</f>
        <v>Industry</v>
      </c>
      <c r="B886" s="294" t="str">
        <f>IF(ISBLANK(INDEX('Policy Characteristics'!B:B,MATCH($C886,'Policy Characteristics'!$C:$C,0))),"",INDEX('Policy Characteristics'!B:B,MATCH($C886,'Policy Characteristics'!$C:$C,0)))</f>
        <v>Industry Energy Efficiency Standards</v>
      </c>
      <c r="C886" s="293" t="str">
        <f t="shared" si="40"/>
        <v>Percentage Improvement in Eqpt Efficiency Standards above BAU</v>
      </c>
      <c r="D886" s="299" t="s">
        <v>742</v>
      </c>
      <c r="E886" s="298" t="s">
        <v>786</v>
      </c>
      <c r="F886" t="s">
        <v>743</v>
      </c>
      <c r="G886" s="298" t="s">
        <v>798</v>
      </c>
      <c r="H886" s="20">
        <v>1096</v>
      </c>
      <c r="I886" s="295" t="s">
        <v>624</v>
      </c>
      <c r="J886" s="296" t="str">
        <f>IF(ISBLANK(INDEX('Policy Characteristics'!D:D,MATCH($C886,'Policy Characteristics'!$C:$C,0))),"",INDEX('Policy Characteristics'!D:D,MATCH($C886,'Policy Characteristics'!$C:$C,0)))</f>
        <v>Industry Energy Efficiency Standards</v>
      </c>
      <c r="K886" s="293" t="str">
        <f>IF(ISBLANK(INDEX('Policy Characteristics'!E:E,MATCH($C886,'Policy Characteristics'!$C:$C,0))),"",INDEX('Policy Characteristics'!E:E,MATCH($C886,'Policy Characteristics'!$C:$C,0)))</f>
        <v>indst efficiency standards</v>
      </c>
      <c r="L886" s="237">
        <f>IF(ISBLANK(INDEX('Policy Characteristics'!F:F,MATCH($C886,'Policy Characteristics'!$C:$C,0))),"",INDEX('Policy Characteristics'!F:F,MATCH($C886,'Policy Characteristics'!$C:$C,0)))</f>
        <v>0</v>
      </c>
      <c r="M886" s="237">
        <f>IF(ISBLANK(INDEX('Policy Characteristics'!G:G,MATCH($C886,'Policy Characteristics'!$C:$C,0))),"",INDEX('Policy Characteristics'!G:G,MATCH($C886,'Policy Characteristics'!$C:$C,0)))</f>
        <v>0.25</v>
      </c>
      <c r="N886" s="237">
        <f>IF(ISBLANK(INDEX('Policy Characteristics'!H:H,MATCH($C886,'Policy Characteristics'!$C:$C,0))),"",INDEX('Policy Characteristics'!H:H,MATCH($C886,'Policy Characteristics'!$C:$C,0)))</f>
        <v>0.01</v>
      </c>
      <c r="O886" s="293" t="str">
        <f>IF(ISBLANK(INDEX('Policy Characteristics'!I:I,MATCH($C886,'Policy Characteristics'!$C:$C,0))),"",INDEX('Policy Characteristics'!I:I,MATCH($C886,'Policy Characteristics'!$C:$C,0)))</f>
        <v>% reduction in energy use</v>
      </c>
      <c r="P886" s="29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6" s="293" t="str">
        <f>IF(ISBLANK(INDEX('Policy Characteristics'!K:K,MATCH($C886,'Policy Characteristics'!$C:$C,0))),"",INDEX('Policy Characteristics'!K:K,MATCH($C886,'Policy Characteristics'!$C:$C,0)))</f>
        <v>industry-ag-main.html#eff-stds</v>
      </c>
      <c r="R886" s="293" t="str">
        <f>IF(ISBLANK(INDEX('Policy Characteristics'!L:L,MATCH($C886,'Policy Characteristics'!$C:$C,0))),"",INDEX('Policy Characteristics'!L:L,MATCH($C886,'Policy Characteristics'!$C:$C,0)))</f>
        <v>industry-energy-efficiency-standards.html</v>
      </c>
    </row>
    <row r="887" spans="1:18" s="293" customFormat="1" x14ac:dyDescent="0.25">
      <c r="A887" s="293" t="str">
        <f>IF(ISBLANK(INDEX('Policy Characteristics'!A:A,MATCH($C887,'Policy Characteristics'!$C:$C,0))),"",INDEX('Policy Characteristics'!A:A,MATCH($C887,'Policy Characteristics'!$C:$C,0)))</f>
        <v>Industry</v>
      </c>
      <c r="B887" s="294" t="str">
        <f>IF(ISBLANK(INDEX('Policy Characteristics'!B:B,MATCH($C887,'Policy Characteristics'!$C:$C,0))),"",INDEX('Policy Characteristics'!B:B,MATCH($C887,'Policy Characteristics'!$C:$C,0)))</f>
        <v>Industry Energy Efficiency Standards</v>
      </c>
      <c r="C887" s="293" t="str">
        <f t="shared" si="40"/>
        <v>Percentage Improvement in Eqpt Efficiency Standards above BAU</v>
      </c>
      <c r="D887" s="299" t="s">
        <v>742</v>
      </c>
      <c r="E887" s="298" t="s">
        <v>788</v>
      </c>
      <c r="F887" t="s">
        <v>743</v>
      </c>
      <c r="G887" s="298" t="s">
        <v>799</v>
      </c>
      <c r="H887" s="20">
        <v>1097</v>
      </c>
      <c r="I887" s="295" t="s">
        <v>634</v>
      </c>
      <c r="J887" s="296" t="str">
        <f>IF(ISBLANK(INDEX('Policy Characteristics'!D:D,MATCH($C887,'Policy Characteristics'!$C:$C,0))),"",INDEX('Policy Characteristics'!D:D,MATCH($C887,'Policy Characteristics'!$C:$C,0)))</f>
        <v>Industry Energy Efficiency Standards</v>
      </c>
      <c r="K887" s="293" t="str">
        <f>IF(ISBLANK(INDEX('Policy Characteristics'!E:E,MATCH($C887,'Policy Characteristics'!$C:$C,0))),"",INDEX('Policy Characteristics'!E:E,MATCH($C887,'Policy Characteristics'!$C:$C,0)))</f>
        <v>indst efficiency standards</v>
      </c>
      <c r="L887" s="237">
        <f>IF(ISBLANK(INDEX('Policy Characteristics'!F:F,MATCH($C887,'Policy Characteristics'!$C:$C,0))),"",INDEX('Policy Characteristics'!F:F,MATCH($C887,'Policy Characteristics'!$C:$C,0)))</f>
        <v>0</v>
      </c>
      <c r="M887" s="237">
        <f>IF(ISBLANK(INDEX('Policy Characteristics'!G:G,MATCH($C887,'Policy Characteristics'!$C:$C,0))),"",INDEX('Policy Characteristics'!G:G,MATCH($C887,'Policy Characteristics'!$C:$C,0)))</f>
        <v>0.25</v>
      </c>
      <c r="N887" s="237">
        <f>IF(ISBLANK(INDEX('Policy Characteristics'!H:H,MATCH($C887,'Policy Characteristics'!$C:$C,0))),"",INDEX('Policy Characteristics'!H:H,MATCH($C887,'Policy Characteristics'!$C:$C,0)))</f>
        <v>0.01</v>
      </c>
      <c r="O887" s="293" t="str">
        <f>IF(ISBLANK(INDEX('Policy Characteristics'!I:I,MATCH($C887,'Policy Characteristics'!$C:$C,0))),"",INDEX('Policy Characteristics'!I:I,MATCH($C887,'Policy Characteristics'!$C:$C,0)))</f>
        <v>% reduction in energy use</v>
      </c>
      <c r="P887" s="29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7" s="293" t="str">
        <f>IF(ISBLANK(INDEX('Policy Characteristics'!K:K,MATCH($C887,'Policy Characteristics'!$C:$C,0))),"",INDEX('Policy Characteristics'!K:K,MATCH($C887,'Policy Characteristics'!$C:$C,0)))</f>
        <v>industry-ag-main.html#eff-stds</v>
      </c>
      <c r="R887" s="293" t="str">
        <f>IF(ISBLANK(INDEX('Policy Characteristics'!L:L,MATCH($C887,'Policy Characteristics'!$C:$C,0))),"",INDEX('Policy Characteristics'!L:L,MATCH($C887,'Policy Characteristics'!$C:$C,0)))</f>
        <v>industry-energy-efficiency-standards.html</v>
      </c>
    </row>
    <row r="888" spans="1:18" s="293" customFormat="1" x14ac:dyDescent="0.25">
      <c r="A888" s="293" t="str">
        <f>IF(ISBLANK(INDEX('Policy Characteristics'!A:A,MATCH($C888,'Policy Characteristics'!$C:$C,0))),"",INDEX('Policy Characteristics'!A:A,MATCH($C888,'Policy Characteristics'!$C:$C,0)))</f>
        <v>Industry</v>
      </c>
      <c r="B888" s="294" t="str">
        <f>IF(ISBLANK(INDEX('Policy Characteristics'!B:B,MATCH($C888,'Policy Characteristics'!$C:$C,0))),"",INDEX('Policy Characteristics'!B:B,MATCH($C888,'Policy Characteristics'!$C:$C,0)))</f>
        <v>Industry Energy Efficiency Standards</v>
      </c>
      <c r="C888" s="293" t="str">
        <f t="shared" si="40"/>
        <v>Percentage Improvement in Eqpt Efficiency Standards above BAU</v>
      </c>
      <c r="D888" s="299" t="s">
        <v>744</v>
      </c>
      <c r="E888" s="298" t="s">
        <v>770</v>
      </c>
      <c r="F888" t="s">
        <v>745</v>
      </c>
      <c r="G888" s="298" t="s">
        <v>790</v>
      </c>
      <c r="H888" s="20">
        <v>1098</v>
      </c>
      <c r="I888" s="295" t="s">
        <v>624</v>
      </c>
      <c r="J888" s="296" t="str">
        <f>IF(ISBLANK(INDEX('Policy Characteristics'!D:D,MATCH($C888,'Policy Characteristics'!$C:$C,0))),"",INDEX('Policy Characteristics'!D:D,MATCH($C888,'Policy Characteristics'!$C:$C,0)))</f>
        <v>Industry Energy Efficiency Standards</v>
      </c>
      <c r="K888" s="293" t="str">
        <f>IF(ISBLANK(INDEX('Policy Characteristics'!E:E,MATCH($C888,'Policy Characteristics'!$C:$C,0))),"",INDEX('Policy Characteristics'!E:E,MATCH($C888,'Policy Characteristics'!$C:$C,0)))</f>
        <v>indst efficiency standards</v>
      </c>
      <c r="L888" s="237">
        <f>IF(ISBLANK(INDEX('Policy Characteristics'!F:F,MATCH($C888,'Policy Characteristics'!$C:$C,0))),"",INDEX('Policy Characteristics'!F:F,MATCH($C888,'Policy Characteristics'!$C:$C,0)))</f>
        <v>0</v>
      </c>
      <c r="M888" s="237">
        <f>IF(ISBLANK(INDEX('Policy Characteristics'!G:G,MATCH($C888,'Policy Characteristics'!$C:$C,0))),"",INDEX('Policy Characteristics'!G:G,MATCH($C888,'Policy Characteristics'!$C:$C,0)))</f>
        <v>0.25</v>
      </c>
      <c r="N888" s="237">
        <f>IF(ISBLANK(INDEX('Policy Characteristics'!H:H,MATCH($C888,'Policy Characteristics'!$C:$C,0))),"",INDEX('Policy Characteristics'!H:H,MATCH($C888,'Policy Characteristics'!$C:$C,0)))</f>
        <v>0.01</v>
      </c>
      <c r="O888" s="293" t="str">
        <f>IF(ISBLANK(INDEX('Policy Characteristics'!I:I,MATCH($C888,'Policy Characteristics'!$C:$C,0))),"",INDEX('Policy Characteristics'!I:I,MATCH($C888,'Policy Characteristics'!$C:$C,0)))</f>
        <v>% reduction in energy use</v>
      </c>
      <c r="P888" s="29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8" s="293" t="str">
        <f>IF(ISBLANK(INDEX('Policy Characteristics'!K:K,MATCH($C888,'Policy Characteristics'!$C:$C,0))),"",INDEX('Policy Characteristics'!K:K,MATCH($C888,'Policy Characteristics'!$C:$C,0)))</f>
        <v>industry-ag-main.html#eff-stds</v>
      </c>
      <c r="R888" s="293" t="str">
        <f>IF(ISBLANK(INDEX('Policy Characteristics'!L:L,MATCH($C888,'Policy Characteristics'!$C:$C,0))),"",INDEX('Policy Characteristics'!L:L,MATCH($C888,'Policy Characteristics'!$C:$C,0)))</f>
        <v>industry-energy-efficiency-standards.html</v>
      </c>
    </row>
    <row r="889" spans="1:18" s="293" customFormat="1" x14ac:dyDescent="0.25">
      <c r="A889" s="293" t="str">
        <f>IF(ISBLANK(INDEX('Policy Characteristics'!A:A,MATCH($C889,'Policy Characteristics'!$C:$C,0))),"",INDEX('Policy Characteristics'!A:A,MATCH($C889,'Policy Characteristics'!$C:$C,0)))</f>
        <v>Industry</v>
      </c>
      <c r="B889" s="294" t="str">
        <f>IF(ISBLANK(INDEX('Policy Characteristics'!B:B,MATCH($C889,'Policy Characteristics'!$C:$C,0))),"",INDEX('Policy Characteristics'!B:B,MATCH($C889,'Policy Characteristics'!$C:$C,0)))</f>
        <v>Industry Energy Efficiency Standards</v>
      </c>
      <c r="C889" s="293" t="str">
        <f t="shared" si="40"/>
        <v>Percentage Improvement in Eqpt Efficiency Standards above BAU</v>
      </c>
      <c r="D889" s="299" t="s">
        <v>744</v>
      </c>
      <c r="E889" s="298" t="s">
        <v>772</v>
      </c>
      <c r="F889" t="s">
        <v>745</v>
      </c>
      <c r="G889" s="298" t="s">
        <v>791</v>
      </c>
      <c r="H889" s="20">
        <v>1099</v>
      </c>
      <c r="I889" s="295" t="s">
        <v>624</v>
      </c>
      <c r="J889" s="296" t="str">
        <f>IF(ISBLANK(INDEX('Policy Characteristics'!D:D,MATCH($C889,'Policy Characteristics'!$C:$C,0))),"",INDEX('Policy Characteristics'!D:D,MATCH($C889,'Policy Characteristics'!$C:$C,0)))</f>
        <v>Industry Energy Efficiency Standards</v>
      </c>
      <c r="K889" s="293" t="str">
        <f>IF(ISBLANK(INDEX('Policy Characteristics'!E:E,MATCH($C889,'Policy Characteristics'!$C:$C,0))),"",INDEX('Policy Characteristics'!E:E,MATCH($C889,'Policy Characteristics'!$C:$C,0)))</f>
        <v>indst efficiency standards</v>
      </c>
      <c r="L889" s="237">
        <f>IF(ISBLANK(INDEX('Policy Characteristics'!F:F,MATCH($C889,'Policy Characteristics'!$C:$C,0))),"",INDEX('Policy Characteristics'!F:F,MATCH($C889,'Policy Characteristics'!$C:$C,0)))</f>
        <v>0</v>
      </c>
      <c r="M889" s="237">
        <f>IF(ISBLANK(INDEX('Policy Characteristics'!G:G,MATCH($C889,'Policy Characteristics'!$C:$C,0))),"",INDEX('Policy Characteristics'!G:G,MATCH($C889,'Policy Characteristics'!$C:$C,0)))</f>
        <v>0.25</v>
      </c>
      <c r="N889" s="237">
        <f>IF(ISBLANK(INDEX('Policy Characteristics'!H:H,MATCH($C889,'Policy Characteristics'!$C:$C,0))),"",INDEX('Policy Characteristics'!H:H,MATCH($C889,'Policy Characteristics'!$C:$C,0)))</f>
        <v>0.01</v>
      </c>
      <c r="O889" s="293" t="str">
        <f>IF(ISBLANK(INDEX('Policy Characteristics'!I:I,MATCH($C889,'Policy Characteristics'!$C:$C,0))),"",INDEX('Policy Characteristics'!I:I,MATCH($C889,'Policy Characteristics'!$C:$C,0)))</f>
        <v>% reduction in energy use</v>
      </c>
      <c r="P889" s="29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89" s="293" t="str">
        <f>IF(ISBLANK(INDEX('Policy Characteristics'!K:K,MATCH($C889,'Policy Characteristics'!$C:$C,0))),"",INDEX('Policy Characteristics'!K:K,MATCH($C889,'Policy Characteristics'!$C:$C,0)))</f>
        <v>industry-ag-main.html#eff-stds</v>
      </c>
      <c r="R889" s="293" t="str">
        <f>IF(ISBLANK(INDEX('Policy Characteristics'!L:L,MATCH($C889,'Policy Characteristics'!$C:$C,0))),"",INDEX('Policy Characteristics'!L:L,MATCH($C889,'Policy Characteristics'!$C:$C,0)))</f>
        <v>industry-energy-efficiency-standards.html</v>
      </c>
    </row>
    <row r="890" spans="1:18" s="293" customFormat="1" x14ac:dyDescent="0.25">
      <c r="A890" s="293" t="str">
        <f>IF(ISBLANK(INDEX('Policy Characteristics'!A:A,MATCH($C890,'Policy Characteristics'!$C:$C,0))),"",INDEX('Policy Characteristics'!A:A,MATCH($C890,'Policy Characteristics'!$C:$C,0)))</f>
        <v>Industry</v>
      </c>
      <c r="B890" s="294" t="str">
        <f>IF(ISBLANK(INDEX('Policy Characteristics'!B:B,MATCH($C890,'Policy Characteristics'!$C:$C,0))),"",INDEX('Policy Characteristics'!B:B,MATCH($C890,'Policy Characteristics'!$C:$C,0)))</f>
        <v>Industry Energy Efficiency Standards</v>
      </c>
      <c r="C890" s="293" t="str">
        <f t="shared" si="40"/>
        <v>Percentage Improvement in Eqpt Efficiency Standards above BAU</v>
      </c>
      <c r="D890" s="299" t="s">
        <v>744</v>
      </c>
      <c r="E890" s="298" t="s">
        <v>774</v>
      </c>
      <c r="F890" t="s">
        <v>745</v>
      </c>
      <c r="G890" s="298" t="s">
        <v>792</v>
      </c>
      <c r="H890" s="20">
        <v>1100</v>
      </c>
      <c r="I890" s="295" t="s">
        <v>624</v>
      </c>
      <c r="J890" s="296" t="str">
        <f>IF(ISBLANK(INDEX('Policy Characteristics'!D:D,MATCH($C890,'Policy Characteristics'!$C:$C,0))),"",INDEX('Policy Characteristics'!D:D,MATCH($C890,'Policy Characteristics'!$C:$C,0)))</f>
        <v>Industry Energy Efficiency Standards</v>
      </c>
      <c r="K890" s="293" t="str">
        <f>IF(ISBLANK(INDEX('Policy Characteristics'!E:E,MATCH($C890,'Policy Characteristics'!$C:$C,0))),"",INDEX('Policy Characteristics'!E:E,MATCH($C890,'Policy Characteristics'!$C:$C,0)))</f>
        <v>indst efficiency standards</v>
      </c>
      <c r="L890" s="237">
        <f>IF(ISBLANK(INDEX('Policy Characteristics'!F:F,MATCH($C890,'Policy Characteristics'!$C:$C,0))),"",INDEX('Policy Characteristics'!F:F,MATCH($C890,'Policy Characteristics'!$C:$C,0)))</f>
        <v>0</v>
      </c>
      <c r="M890" s="237">
        <f>IF(ISBLANK(INDEX('Policy Characteristics'!G:G,MATCH($C890,'Policy Characteristics'!$C:$C,0))),"",INDEX('Policy Characteristics'!G:G,MATCH($C890,'Policy Characteristics'!$C:$C,0)))</f>
        <v>0.25</v>
      </c>
      <c r="N890" s="237">
        <f>IF(ISBLANK(INDEX('Policy Characteristics'!H:H,MATCH($C890,'Policy Characteristics'!$C:$C,0))),"",INDEX('Policy Characteristics'!H:H,MATCH($C890,'Policy Characteristics'!$C:$C,0)))</f>
        <v>0.01</v>
      </c>
      <c r="O890" s="293" t="str">
        <f>IF(ISBLANK(INDEX('Policy Characteristics'!I:I,MATCH($C890,'Policy Characteristics'!$C:$C,0))),"",INDEX('Policy Characteristics'!I:I,MATCH($C890,'Policy Characteristics'!$C:$C,0)))</f>
        <v>% reduction in energy use</v>
      </c>
      <c r="P890" s="29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0" s="293" t="str">
        <f>IF(ISBLANK(INDEX('Policy Characteristics'!K:K,MATCH($C890,'Policy Characteristics'!$C:$C,0))),"",INDEX('Policy Characteristics'!K:K,MATCH($C890,'Policy Characteristics'!$C:$C,0)))</f>
        <v>industry-ag-main.html#eff-stds</v>
      </c>
      <c r="R890" s="293" t="str">
        <f>IF(ISBLANK(INDEX('Policy Characteristics'!L:L,MATCH($C890,'Policy Characteristics'!$C:$C,0))),"",INDEX('Policy Characteristics'!L:L,MATCH($C890,'Policy Characteristics'!$C:$C,0)))</f>
        <v>industry-energy-efficiency-standards.html</v>
      </c>
    </row>
    <row r="891" spans="1:18" s="293" customFormat="1" x14ac:dyDescent="0.25">
      <c r="A891" s="293" t="str">
        <f>IF(ISBLANK(INDEX('Policy Characteristics'!A:A,MATCH($C891,'Policy Characteristics'!$C:$C,0))),"",INDEX('Policy Characteristics'!A:A,MATCH($C891,'Policy Characteristics'!$C:$C,0)))</f>
        <v>Industry</v>
      </c>
      <c r="B891" s="294" t="str">
        <f>IF(ISBLANK(INDEX('Policy Characteristics'!B:B,MATCH($C891,'Policy Characteristics'!$C:$C,0))),"",INDEX('Policy Characteristics'!B:B,MATCH($C891,'Policy Characteristics'!$C:$C,0)))</f>
        <v>Industry Energy Efficiency Standards</v>
      </c>
      <c r="C891" s="293" t="str">
        <f t="shared" si="40"/>
        <v>Percentage Improvement in Eqpt Efficiency Standards above BAU</v>
      </c>
      <c r="D891" s="299" t="s">
        <v>744</v>
      </c>
      <c r="E891" s="298" t="s">
        <v>776</v>
      </c>
      <c r="F891" t="s">
        <v>745</v>
      </c>
      <c r="G891" s="298" t="s">
        <v>793</v>
      </c>
      <c r="H891" s="20">
        <v>1101</v>
      </c>
      <c r="I891" s="295" t="s">
        <v>634</v>
      </c>
      <c r="J891" s="296" t="str">
        <f>IF(ISBLANK(INDEX('Policy Characteristics'!D:D,MATCH($C891,'Policy Characteristics'!$C:$C,0))),"",INDEX('Policy Characteristics'!D:D,MATCH($C891,'Policy Characteristics'!$C:$C,0)))</f>
        <v>Industry Energy Efficiency Standards</v>
      </c>
      <c r="K891" s="293" t="str">
        <f>IF(ISBLANK(INDEX('Policy Characteristics'!E:E,MATCH($C891,'Policy Characteristics'!$C:$C,0))),"",INDEX('Policy Characteristics'!E:E,MATCH($C891,'Policy Characteristics'!$C:$C,0)))</f>
        <v>indst efficiency standards</v>
      </c>
      <c r="L891" s="237">
        <f>IF(ISBLANK(INDEX('Policy Characteristics'!F:F,MATCH($C891,'Policy Characteristics'!$C:$C,0))),"",INDEX('Policy Characteristics'!F:F,MATCH($C891,'Policy Characteristics'!$C:$C,0)))</f>
        <v>0</v>
      </c>
      <c r="M891" s="237">
        <f>IF(ISBLANK(INDEX('Policy Characteristics'!G:G,MATCH($C891,'Policy Characteristics'!$C:$C,0))),"",INDEX('Policy Characteristics'!G:G,MATCH($C891,'Policy Characteristics'!$C:$C,0)))</f>
        <v>0.25</v>
      </c>
      <c r="N891" s="237">
        <f>IF(ISBLANK(INDEX('Policy Characteristics'!H:H,MATCH($C891,'Policy Characteristics'!$C:$C,0))),"",INDEX('Policy Characteristics'!H:H,MATCH($C891,'Policy Characteristics'!$C:$C,0)))</f>
        <v>0.01</v>
      </c>
      <c r="O891" s="293" t="str">
        <f>IF(ISBLANK(INDEX('Policy Characteristics'!I:I,MATCH($C891,'Policy Characteristics'!$C:$C,0))),"",INDEX('Policy Characteristics'!I:I,MATCH($C891,'Policy Characteristics'!$C:$C,0)))</f>
        <v>% reduction in energy use</v>
      </c>
      <c r="P891" s="29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1" s="293" t="str">
        <f>IF(ISBLANK(INDEX('Policy Characteristics'!K:K,MATCH($C891,'Policy Characteristics'!$C:$C,0))),"",INDEX('Policy Characteristics'!K:K,MATCH($C891,'Policy Characteristics'!$C:$C,0)))</f>
        <v>industry-ag-main.html#eff-stds</v>
      </c>
      <c r="R891" s="293" t="str">
        <f>IF(ISBLANK(INDEX('Policy Characteristics'!L:L,MATCH($C891,'Policy Characteristics'!$C:$C,0))),"",INDEX('Policy Characteristics'!L:L,MATCH($C891,'Policy Characteristics'!$C:$C,0)))</f>
        <v>industry-energy-efficiency-standards.html</v>
      </c>
    </row>
    <row r="892" spans="1:18" s="293" customFormat="1" x14ac:dyDescent="0.25">
      <c r="A892" s="293" t="str">
        <f>IF(ISBLANK(INDEX('Policy Characteristics'!A:A,MATCH($C892,'Policy Characteristics'!$C:$C,0))),"",INDEX('Policy Characteristics'!A:A,MATCH($C892,'Policy Characteristics'!$C:$C,0)))</f>
        <v>Industry</v>
      </c>
      <c r="B892" s="294" t="str">
        <f>IF(ISBLANK(INDEX('Policy Characteristics'!B:B,MATCH($C892,'Policy Characteristics'!$C:$C,0))),"",INDEX('Policy Characteristics'!B:B,MATCH($C892,'Policy Characteristics'!$C:$C,0)))</f>
        <v>Industry Energy Efficiency Standards</v>
      </c>
      <c r="C892" s="293" t="str">
        <f t="shared" si="40"/>
        <v>Percentage Improvement in Eqpt Efficiency Standards above BAU</v>
      </c>
      <c r="D892" s="299" t="s">
        <v>744</v>
      </c>
      <c r="E892" s="298" t="s">
        <v>778</v>
      </c>
      <c r="F892" t="s">
        <v>745</v>
      </c>
      <c r="G892" s="298" t="s">
        <v>794</v>
      </c>
      <c r="H892" s="20">
        <v>1102</v>
      </c>
      <c r="I892" s="295" t="s">
        <v>624</v>
      </c>
      <c r="J892" s="296" t="str">
        <f>IF(ISBLANK(INDEX('Policy Characteristics'!D:D,MATCH($C892,'Policy Characteristics'!$C:$C,0))),"",INDEX('Policy Characteristics'!D:D,MATCH($C892,'Policy Characteristics'!$C:$C,0)))</f>
        <v>Industry Energy Efficiency Standards</v>
      </c>
      <c r="K892" s="293" t="str">
        <f>IF(ISBLANK(INDEX('Policy Characteristics'!E:E,MATCH($C892,'Policy Characteristics'!$C:$C,0))),"",INDEX('Policy Characteristics'!E:E,MATCH($C892,'Policy Characteristics'!$C:$C,0)))</f>
        <v>indst efficiency standards</v>
      </c>
      <c r="L892" s="237">
        <f>IF(ISBLANK(INDEX('Policy Characteristics'!F:F,MATCH($C892,'Policy Characteristics'!$C:$C,0))),"",INDEX('Policy Characteristics'!F:F,MATCH($C892,'Policy Characteristics'!$C:$C,0)))</f>
        <v>0</v>
      </c>
      <c r="M892" s="237">
        <f>IF(ISBLANK(INDEX('Policy Characteristics'!G:G,MATCH($C892,'Policy Characteristics'!$C:$C,0))),"",INDEX('Policy Characteristics'!G:G,MATCH($C892,'Policy Characteristics'!$C:$C,0)))</f>
        <v>0.25</v>
      </c>
      <c r="N892" s="237">
        <f>IF(ISBLANK(INDEX('Policy Characteristics'!H:H,MATCH($C892,'Policy Characteristics'!$C:$C,0))),"",INDEX('Policy Characteristics'!H:H,MATCH($C892,'Policy Characteristics'!$C:$C,0)))</f>
        <v>0.01</v>
      </c>
      <c r="O892" s="293" t="str">
        <f>IF(ISBLANK(INDEX('Policy Characteristics'!I:I,MATCH($C892,'Policy Characteristics'!$C:$C,0))),"",INDEX('Policy Characteristics'!I:I,MATCH($C892,'Policy Characteristics'!$C:$C,0)))</f>
        <v>% reduction in energy use</v>
      </c>
      <c r="P892" s="29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2" s="293" t="str">
        <f>IF(ISBLANK(INDEX('Policy Characteristics'!K:K,MATCH($C892,'Policy Characteristics'!$C:$C,0))),"",INDEX('Policy Characteristics'!K:K,MATCH($C892,'Policy Characteristics'!$C:$C,0)))</f>
        <v>industry-ag-main.html#eff-stds</v>
      </c>
      <c r="R892" s="293" t="str">
        <f>IF(ISBLANK(INDEX('Policy Characteristics'!L:L,MATCH($C892,'Policy Characteristics'!$C:$C,0))),"",INDEX('Policy Characteristics'!L:L,MATCH($C892,'Policy Characteristics'!$C:$C,0)))</f>
        <v>industry-energy-efficiency-standards.html</v>
      </c>
    </row>
    <row r="893" spans="1:18" s="293" customFormat="1" x14ac:dyDescent="0.25">
      <c r="A893" s="293" t="str">
        <f>IF(ISBLANK(INDEX('Policy Characteristics'!A:A,MATCH($C893,'Policy Characteristics'!$C:$C,0))),"",INDEX('Policy Characteristics'!A:A,MATCH($C893,'Policy Characteristics'!$C:$C,0)))</f>
        <v>Industry</v>
      </c>
      <c r="B893" s="294" t="str">
        <f>IF(ISBLANK(INDEX('Policy Characteristics'!B:B,MATCH($C893,'Policy Characteristics'!$C:$C,0))),"",INDEX('Policy Characteristics'!B:B,MATCH($C893,'Policy Characteristics'!$C:$C,0)))</f>
        <v>Industry Energy Efficiency Standards</v>
      </c>
      <c r="C893" s="293" t="str">
        <f t="shared" si="40"/>
        <v>Percentage Improvement in Eqpt Efficiency Standards above BAU</v>
      </c>
      <c r="D893" s="299" t="s">
        <v>744</v>
      </c>
      <c r="E893" s="298" t="s">
        <v>780</v>
      </c>
      <c r="F893" t="s">
        <v>745</v>
      </c>
      <c r="G893" s="298" t="s">
        <v>795</v>
      </c>
      <c r="H893" s="20">
        <v>1103</v>
      </c>
      <c r="I893" s="295" t="s">
        <v>634</v>
      </c>
      <c r="J893" s="296" t="str">
        <f>IF(ISBLANK(INDEX('Policy Characteristics'!D:D,MATCH($C893,'Policy Characteristics'!$C:$C,0))),"",INDEX('Policy Characteristics'!D:D,MATCH($C893,'Policy Characteristics'!$C:$C,0)))</f>
        <v>Industry Energy Efficiency Standards</v>
      </c>
      <c r="K893" s="293" t="str">
        <f>IF(ISBLANK(INDEX('Policy Characteristics'!E:E,MATCH($C893,'Policy Characteristics'!$C:$C,0))),"",INDEX('Policy Characteristics'!E:E,MATCH($C893,'Policy Characteristics'!$C:$C,0)))</f>
        <v>indst efficiency standards</v>
      </c>
      <c r="L893" s="237">
        <f>IF(ISBLANK(INDEX('Policy Characteristics'!F:F,MATCH($C893,'Policy Characteristics'!$C:$C,0))),"",INDEX('Policy Characteristics'!F:F,MATCH($C893,'Policy Characteristics'!$C:$C,0)))</f>
        <v>0</v>
      </c>
      <c r="M893" s="237">
        <f>IF(ISBLANK(INDEX('Policy Characteristics'!G:G,MATCH($C893,'Policy Characteristics'!$C:$C,0))),"",INDEX('Policy Characteristics'!G:G,MATCH($C893,'Policy Characteristics'!$C:$C,0)))</f>
        <v>0.25</v>
      </c>
      <c r="N893" s="237">
        <f>IF(ISBLANK(INDEX('Policy Characteristics'!H:H,MATCH($C893,'Policy Characteristics'!$C:$C,0))),"",INDEX('Policy Characteristics'!H:H,MATCH($C893,'Policy Characteristics'!$C:$C,0)))</f>
        <v>0.01</v>
      </c>
      <c r="O893" s="293" t="str">
        <f>IF(ISBLANK(INDEX('Policy Characteristics'!I:I,MATCH($C893,'Policy Characteristics'!$C:$C,0))),"",INDEX('Policy Characteristics'!I:I,MATCH($C893,'Policy Characteristics'!$C:$C,0)))</f>
        <v>% reduction in energy use</v>
      </c>
      <c r="P893" s="29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3" s="293" t="str">
        <f>IF(ISBLANK(INDEX('Policy Characteristics'!K:K,MATCH($C893,'Policy Characteristics'!$C:$C,0))),"",INDEX('Policy Characteristics'!K:K,MATCH($C893,'Policy Characteristics'!$C:$C,0)))</f>
        <v>industry-ag-main.html#eff-stds</v>
      </c>
      <c r="R893" s="293" t="str">
        <f>IF(ISBLANK(INDEX('Policy Characteristics'!L:L,MATCH($C893,'Policy Characteristics'!$C:$C,0))),"",INDEX('Policy Characteristics'!L:L,MATCH($C893,'Policy Characteristics'!$C:$C,0)))</f>
        <v>industry-energy-efficiency-standards.html</v>
      </c>
    </row>
    <row r="894" spans="1:18" s="293" customFormat="1" x14ac:dyDescent="0.25">
      <c r="A894" s="293" t="str">
        <f>IF(ISBLANK(INDEX('Policy Characteristics'!A:A,MATCH($C894,'Policy Characteristics'!$C:$C,0))),"",INDEX('Policy Characteristics'!A:A,MATCH($C894,'Policy Characteristics'!$C:$C,0)))</f>
        <v>Industry</v>
      </c>
      <c r="B894" s="294" t="str">
        <f>IF(ISBLANK(INDEX('Policy Characteristics'!B:B,MATCH($C894,'Policy Characteristics'!$C:$C,0))),"",INDEX('Policy Characteristics'!B:B,MATCH($C894,'Policy Characteristics'!$C:$C,0)))</f>
        <v>Industry Energy Efficiency Standards</v>
      </c>
      <c r="C894" s="293" t="str">
        <f t="shared" si="40"/>
        <v>Percentage Improvement in Eqpt Efficiency Standards above BAU</v>
      </c>
      <c r="D894" s="299" t="s">
        <v>744</v>
      </c>
      <c r="E894" s="298" t="s">
        <v>782</v>
      </c>
      <c r="F894" t="s">
        <v>745</v>
      </c>
      <c r="G894" s="298" t="s">
        <v>796</v>
      </c>
      <c r="H894" s="20">
        <v>1104</v>
      </c>
      <c r="I894" s="295" t="s">
        <v>634</v>
      </c>
      <c r="J894" s="296" t="str">
        <f>IF(ISBLANK(INDEX('Policy Characteristics'!D:D,MATCH($C894,'Policy Characteristics'!$C:$C,0))),"",INDEX('Policy Characteristics'!D:D,MATCH($C894,'Policy Characteristics'!$C:$C,0)))</f>
        <v>Industry Energy Efficiency Standards</v>
      </c>
      <c r="K894" s="293" t="str">
        <f>IF(ISBLANK(INDEX('Policy Characteristics'!E:E,MATCH($C894,'Policy Characteristics'!$C:$C,0))),"",INDEX('Policy Characteristics'!E:E,MATCH($C894,'Policy Characteristics'!$C:$C,0)))</f>
        <v>indst efficiency standards</v>
      </c>
      <c r="L894" s="237">
        <f>IF(ISBLANK(INDEX('Policy Characteristics'!F:F,MATCH($C894,'Policy Characteristics'!$C:$C,0))),"",INDEX('Policy Characteristics'!F:F,MATCH($C894,'Policy Characteristics'!$C:$C,0)))</f>
        <v>0</v>
      </c>
      <c r="M894" s="237">
        <f>IF(ISBLANK(INDEX('Policy Characteristics'!G:G,MATCH($C894,'Policy Characteristics'!$C:$C,0))),"",INDEX('Policy Characteristics'!G:G,MATCH($C894,'Policy Characteristics'!$C:$C,0)))</f>
        <v>0.25</v>
      </c>
      <c r="N894" s="237">
        <f>IF(ISBLANK(INDEX('Policy Characteristics'!H:H,MATCH($C894,'Policy Characteristics'!$C:$C,0))),"",INDEX('Policy Characteristics'!H:H,MATCH($C894,'Policy Characteristics'!$C:$C,0)))</f>
        <v>0.01</v>
      </c>
      <c r="O894" s="293" t="str">
        <f>IF(ISBLANK(INDEX('Policy Characteristics'!I:I,MATCH($C894,'Policy Characteristics'!$C:$C,0))),"",INDEX('Policy Characteristics'!I:I,MATCH($C894,'Policy Characteristics'!$C:$C,0)))</f>
        <v>% reduction in energy use</v>
      </c>
      <c r="P894" s="29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4" s="293" t="str">
        <f>IF(ISBLANK(INDEX('Policy Characteristics'!K:K,MATCH($C894,'Policy Characteristics'!$C:$C,0))),"",INDEX('Policy Characteristics'!K:K,MATCH($C894,'Policy Characteristics'!$C:$C,0)))</f>
        <v>industry-ag-main.html#eff-stds</v>
      </c>
      <c r="R894" s="293" t="str">
        <f>IF(ISBLANK(INDEX('Policy Characteristics'!L:L,MATCH($C894,'Policy Characteristics'!$C:$C,0))),"",INDEX('Policy Characteristics'!L:L,MATCH($C894,'Policy Characteristics'!$C:$C,0)))</f>
        <v>industry-energy-efficiency-standards.html</v>
      </c>
    </row>
    <row r="895" spans="1:18" s="293" customFormat="1" x14ac:dyDescent="0.25">
      <c r="A895" s="293" t="str">
        <f>IF(ISBLANK(INDEX('Policy Characteristics'!A:A,MATCH($C895,'Policy Characteristics'!$C:$C,0))),"",INDEX('Policy Characteristics'!A:A,MATCH($C895,'Policy Characteristics'!$C:$C,0)))</f>
        <v>Industry</v>
      </c>
      <c r="B895" s="294" t="str">
        <f>IF(ISBLANK(INDEX('Policy Characteristics'!B:B,MATCH($C895,'Policy Characteristics'!$C:$C,0))),"",INDEX('Policy Characteristics'!B:B,MATCH($C895,'Policy Characteristics'!$C:$C,0)))</f>
        <v>Industry Energy Efficiency Standards</v>
      </c>
      <c r="C895" s="293" t="str">
        <f t="shared" si="40"/>
        <v>Percentage Improvement in Eqpt Efficiency Standards above BAU</v>
      </c>
      <c r="D895" s="299" t="s">
        <v>744</v>
      </c>
      <c r="E895" s="298" t="s">
        <v>784</v>
      </c>
      <c r="F895" t="s">
        <v>745</v>
      </c>
      <c r="G895" s="298" t="s">
        <v>797</v>
      </c>
      <c r="H895" s="20">
        <v>1105</v>
      </c>
      <c r="I895" s="295" t="s">
        <v>624</v>
      </c>
      <c r="J895" s="296" t="str">
        <f>IF(ISBLANK(INDEX('Policy Characteristics'!D:D,MATCH($C895,'Policy Characteristics'!$C:$C,0))),"",INDEX('Policy Characteristics'!D:D,MATCH($C895,'Policy Characteristics'!$C:$C,0)))</f>
        <v>Industry Energy Efficiency Standards</v>
      </c>
      <c r="K895" s="293" t="str">
        <f>IF(ISBLANK(INDEX('Policy Characteristics'!E:E,MATCH($C895,'Policy Characteristics'!$C:$C,0))),"",INDEX('Policy Characteristics'!E:E,MATCH($C895,'Policy Characteristics'!$C:$C,0)))</f>
        <v>indst efficiency standards</v>
      </c>
      <c r="L895" s="237">
        <f>IF(ISBLANK(INDEX('Policy Characteristics'!F:F,MATCH($C895,'Policy Characteristics'!$C:$C,0))),"",INDEX('Policy Characteristics'!F:F,MATCH($C895,'Policy Characteristics'!$C:$C,0)))</f>
        <v>0</v>
      </c>
      <c r="M895" s="237">
        <f>IF(ISBLANK(INDEX('Policy Characteristics'!G:G,MATCH($C895,'Policy Characteristics'!$C:$C,0))),"",INDEX('Policy Characteristics'!G:G,MATCH($C895,'Policy Characteristics'!$C:$C,0)))</f>
        <v>0.25</v>
      </c>
      <c r="N895" s="237">
        <f>IF(ISBLANK(INDEX('Policy Characteristics'!H:H,MATCH($C895,'Policy Characteristics'!$C:$C,0))),"",INDEX('Policy Characteristics'!H:H,MATCH($C895,'Policy Characteristics'!$C:$C,0)))</f>
        <v>0.01</v>
      </c>
      <c r="O895" s="293" t="str">
        <f>IF(ISBLANK(INDEX('Policy Characteristics'!I:I,MATCH($C895,'Policy Characteristics'!$C:$C,0))),"",INDEX('Policy Characteristics'!I:I,MATCH($C895,'Policy Characteristics'!$C:$C,0)))</f>
        <v>% reduction in energy use</v>
      </c>
      <c r="P895" s="29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5" s="293" t="str">
        <f>IF(ISBLANK(INDEX('Policy Characteristics'!K:K,MATCH($C895,'Policy Characteristics'!$C:$C,0))),"",INDEX('Policy Characteristics'!K:K,MATCH($C895,'Policy Characteristics'!$C:$C,0)))</f>
        <v>industry-ag-main.html#eff-stds</v>
      </c>
      <c r="R895" s="293" t="str">
        <f>IF(ISBLANK(INDEX('Policy Characteristics'!L:L,MATCH($C895,'Policy Characteristics'!$C:$C,0))),"",INDEX('Policy Characteristics'!L:L,MATCH($C895,'Policy Characteristics'!$C:$C,0)))</f>
        <v>industry-energy-efficiency-standards.html</v>
      </c>
    </row>
    <row r="896" spans="1:18" s="293" customFormat="1" x14ac:dyDescent="0.25">
      <c r="A896" s="293" t="str">
        <f>IF(ISBLANK(INDEX('Policy Characteristics'!A:A,MATCH($C896,'Policy Characteristics'!$C:$C,0))),"",INDEX('Policy Characteristics'!A:A,MATCH($C896,'Policy Characteristics'!$C:$C,0)))</f>
        <v>Industry</v>
      </c>
      <c r="B896" s="294" t="str">
        <f>IF(ISBLANK(INDEX('Policy Characteristics'!B:B,MATCH($C896,'Policy Characteristics'!$C:$C,0))),"",INDEX('Policy Characteristics'!B:B,MATCH($C896,'Policy Characteristics'!$C:$C,0)))</f>
        <v>Industry Energy Efficiency Standards</v>
      </c>
      <c r="C896" s="293" t="str">
        <f t="shared" si="40"/>
        <v>Percentage Improvement in Eqpt Efficiency Standards above BAU</v>
      </c>
      <c r="D896" s="299" t="s">
        <v>744</v>
      </c>
      <c r="E896" s="298" t="s">
        <v>786</v>
      </c>
      <c r="F896" t="s">
        <v>745</v>
      </c>
      <c r="G896" s="298" t="s">
        <v>798</v>
      </c>
      <c r="H896" s="20">
        <v>1106</v>
      </c>
      <c r="I896" s="295" t="s">
        <v>624</v>
      </c>
      <c r="J896" s="296" t="str">
        <f>IF(ISBLANK(INDEX('Policy Characteristics'!D:D,MATCH($C896,'Policy Characteristics'!$C:$C,0))),"",INDEX('Policy Characteristics'!D:D,MATCH($C896,'Policy Characteristics'!$C:$C,0)))</f>
        <v>Industry Energy Efficiency Standards</v>
      </c>
      <c r="K896" s="293" t="str">
        <f>IF(ISBLANK(INDEX('Policy Characteristics'!E:E,MATCH($C896,'Policy Characteristics'!$C:$C,0))),"",INDEX('Policy Characteristics'!E:E,MATCH($C896,'Policy Characteristics'!$C:$C,0)))</f>
        <v>indst efficiency standards</v>
      </c>
      <c r="L896" s="237">
        <f>IF(ISBLANK(INDEX('Policy Characteristics'!F:F,MATCH($C896,'Policy Characteristics'!$C:$C,0))),"",INDEX('Policy Characteristics'!F:F,MATCH($C896,'Policy Characteristics'!$C:$C,0)))</f>
        <v>0</v>
      </c>
      <c r="M896" s="237">
        <f>IF(ISBLANK(INDEX('Policy Characteristics'!G:G,MATCH($C896,'Policy Characteristics'!$C:$C,0))),"",INDEX('Policy Characteristics'!G:G,MATCH($C896,'Policy Characteristics'!$C:$C,0)))</f>
        <v>0.25</v>
      </c>
      <c r="N896" s="237">
        <f>IF(ISBLANK(INDEX('Policy Characteristics'!H:H,MATCH($C896,'Policy Characteristics'!$C:$C,0))),"",INDEX('Policy Characteristics'!H:H,MATCH($C896,'Policy Characteristics'!$C:$C,0)))</f>
        <v>0.01</v>
      </c>
      <c r="O896" s="293" t="str">
        <f>IF(ISBLANK(INDEX('Policy Characteristics'!I:I,MATCH($C896,'Policy Characteristics'!$C:$C,0))),"",INDEX('Policy Characteristics'!I:I,MATCH($C896,'Policy Characteristics'!$C:$C,0)))</f>
        <v>% reduction in energy use</v>
      </c>
      <c r="P896" s="29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6" s="293" t="str">
        <f>IF(ISBLANK(INDEX('Policy Characteristics'!K:K,MATCH($C896,'Policy Characteristics'!$C:$C,0))),"",INDEX('Policy Characteristics'!K:K,MATCH($C896,'Policy Characteristics'!$C:$C,0)))</f>
        <v>industry-ag-main.html#eff-stds</v>
      </c>
      <c r="R896" s="293" t="str">
        <f>IF(ISBLANK(INDEX('Policy Characteristics'!L:L,MATCH($C896,'Policy Characteristics'!$C:$C,0))),"",INDEX('Policy Characteristics'!L:L,MATCH($C896,'Policy Characteristics'!$C:$C,0)))</f>
        <v>industry-energy-efficiency-standards.html</v>
      </c>
    </row>
    <row r="897" spans="1:18" s="293" customFormat="1" x14ac:dyDescent="0.25">
      <c r="A897" s="293" t="str">
        <f>IF(ISBLANK(INDEX('Policy Characteristics'!A:A,MATCH($C897,'Policy Characteristics'!$C:$C,0))),"",INDEX('Policy Characteristics'!A:A,MATCH($C897,'Policy Characteristics'!$C:$C,0)))</f>
        <v>Industry</v>
      </c>
      <c r="B897" s="294" t="str">
        <f>IF(ISBLANK(INDEX('Policy Characteristics'!B:B,MATCH($C897,'Policy Characteristics'!$C:$C,0))),"",INDEX('Policy Characteristics'!B:B,MATCH($C897,'Policy Characteristics'!$C:$C,0)))</f>
        <v>Industry Energy Efficiency Standards</v>
      </c>
      <c r="C897" s="293" t="str">
        <f t="shared" si="40"/>
        <v>Percentage Improvement in Eqpt Efficiency Standards above BAU</v>
      </c>
      <c r="D897" s="299" t="s">
        <v>744</v>
      </c>
      <c r="E897" s="298" t="s">
        <v>788</v>
      </c>
      <c r="F897" t="s">
        <v>745</v>
      </c>
      <c r="G897" s="298" t="s">
        <v>799</v>
      </c>
      <c r="H897" s="20">
        <v>1107</v>
      </c>
      <c r="I897" s="295" t="s">
        <v>634</v>
      </c>
      <c r="J897" s="296" t="str">
        <f>IF(ISBLANK(INDEX('Policy Characteristics'!D:D,MATCH($C897,'Policy Characteristics'!$C:$C,0))),"",INDEX('Policy Characteristics'!D:D,MATCH($C897,'Policy Characteristics'!$C:$C,0)))</f>
        <v>Industry Energy Efficiency Standards</v>
      </c>
      <c r="K897" s="293" t="str">
        <f>IF(ISBLANK(INDEX('Policy Characteristics'!E:E,MATCH($C897,'Policy Characteristics'!$C:$C,0))),"",INDEX('Policy Characteristics'!E:E,MATCH($C897,'Policy Characteristics'!$C:$C,0)))</f>
        <v>indst efficiency standards</v>
      </c>
      <c r="L897" s="237">
        <f>IF(ISBLANK(INDEX('Policy Characteristics'!F:F,MATCH($C897,'Policy Characteristics'!$C:$C,0))),"",INDEX('Policy Characteristics'!F:F,MATCH($C897,'Policy Characteristics'!$C:$C,0)))</f>
        <v>0</v>
      </c>
      <c r="M897" s="237">
        <f>IF(ISBLANK(INDEX('Policy Characteristics'!G:G,MATCH($C897,'Policy Characteristics'!$C:$C,0))),"",INDEX('Policy Characteristics'!G:G,MATCH($C897,'Policy Characteristics'!$C:$C,0)))</f>
        <v>0.25</v>
      </c>
      <c r="N897" s="237">
        <f>IF(ISBLANK(INDEX('Policy Characteristics'!H:H,MATCH($C897,'Policy Characteristics'!$C:$C,0))),"",INDEX('Policy Characteristics'!H:H,MATCH($C897,'Policy Characteristics'!$C:$C,0)))</f>
        <v>0.01</v>
      </c>
      <c r="O897" s="293" t="str">
        <f>IF(ISBLANK(INDEX('Policy Characteristics'!I:I,MATCH($C897,'Policy Characteristics'!$C:$C,0))),"",INDEX('Policy Characteristics'!I:I,MATCH($C897,'Policy Characteristics'!$C:$C,0)))</f>
        <v>% reduction in energy use</v>
      </c>
      <c r="P897" s="29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7" s="293" t="str">
        <f>IF(ISBLANK(INDEX('Policy Characteristics'!K:K,MATCH($C897,'Policy Characteristics'!$C:$C,0))),"",INDEX('Policy Characteristics'!K:K,MATCH($C897,'Policy Characteristics'!$C:$C,0)))</f>
        <v>industry-ag-main.html#eff-stds</v>
      </c>
      <c r="R897" s="293" t="str">
        <f>IF(ISBLANK(INDEX('Policy Characteristics'!L:L,MATCH($C897,'Policy Characteristics'!$C:$C,0))),"",INDEX('Policy Characteristics'!L:L,MATCH($C897,'Policy Characteristics'!$C:$C,0)))</f>
        <v>industry-energy-efficiency-standards.html</v>
      </c>
    </row>
    <row r="898" spans="1:18" s="293" customFormat="1" x14ac:dyDescent="0.25">
      <c r="A898" s="293" t="str">
        <f>IF(ISBLANK(INDEX('Policy Characteristics'!A:A,MATCH($C898,'Policy Characteristics'!$C:$C,0))),"",INDEX('Policy Characteristics'!A:A,MATCH($C898,'Policy Characteristics'!$C:$C,0)))</f>
        <v>Industry</v>
      </c>
      <c r="B898" s="294" t="str">
        <f>IF(ISBLANK(INDEX('Policy Characteristics'!B:B,MATCH($C898,'Policy Characteristics'!$C:$C,0))),"",INDEX('Policy Characteristics'!B:B,MATCH($C898,'Policy Characteristics'!$C:$C,0)))</f>
        <v>Industry Energy Efficiency Standards</v>
      </c>
      <c r="C898" s="293" t="str">
        <f t="shared" si="40"/>
        <v>Percentage Improvement in Eqpt Efficiency Standards above BAU</v>
      </c>
      <c r="D898" s="299" t="s">
        <v>746</v>
      </c>
      <c r="E898" s="298" t="s">
        <v>770</v>
      </c>
      <c r="F898" t="s">
        <v>747</v>
      </c>
      <c r="G898" s="298" t="s">
        <v>790</v>
      </c>
      <c r="H898" s="20">
        <v>1108</v>
      </c>
      <c r="I898" s="295" t="s">
        <v>624</v>
      </c>
      <c r="J898" s="296" t="str">
        <f>IF(ISBLANK(INDEX('Policy Characteristics'!D:D,MATCH($C898,'Policy Characteristics'!$C:$C,0))),"",INDEX('Policy Characteristics'!D:D,MATCH($C898,'Policy Characteristics'!$C:$C,0)))</f>
        <v>Industry Energy Efficiency Standards</v>
      </c>
      <c r="K898" s="293" t="str">
        <f>IF(ISBLANK(INDEX('Policy Characteristics'!E:E,MATCH($C898,'Policy Characteristics'!$C:$C,0))),"",INDEX('Policy Characteristics'!E:E,MATCH($C898,'Policy Characteristics'!$C:$C,0)))</f>
        <v>indst efficiency standards</v>
      </c>
      <c r="L898" s="237">
        <f>IF(ISBLANK(INDEX('Policy Characteristics'!F:F,MATCH($C898,'Policy Characteristics'!$C:$C,0))),"",INDEX('Policy Characteristics'!F:F,MATCH($C898,'Policy Characteristics'!$C:$C,0)))</f>
        <v>0</v>
      </c>
      <c r="M898" s="237">
        <f>IF(ISBLANK(INDEX('Policy Characteristics'!G:G,MATCH($C898,'Policy Characteristics'!$C:$C,0))),"",INDEX('Policy Characteristics'!G:G,MATCH($C898,'Policy Characteristics'!$C:$C,0)))</f>
        <v>0.25</v>
      </c>
      <c r="N898" s="237">
        <f>IF(ISBLANK(INDEX('Policy Characteristics'!H:H,MATCH($C898,'Policy Characteristics'!$C:$C,0))),"",INDEX('Policy Characteristics'!H:H,MATCH($C898,'Policy Characteristics'!$C:$C,0)))</f>
        <v>0.01</v>
      </c>
      <c r="O898" s="293" t="str">
        <f>IF(ISBLANK(INDEX('Policy Characteristics'!I:I,MATCH($C898,'Policy Characteristics'!$C:$C,0))),"",INDEX('Policy Characteristics'!I:I,MATCH($C898,'Policy Characteristics'!$C:$C,0)))</f>
        <v>% reduction in energy use</v>
      </c>
      <c r="P898" s="29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8" s="293" t="str">
        <f>IF(ISBLANK(INDEX('Policy Characteristics'!K:K,MATCH($C898,'Policy Characteristics'!$C:$C,0))),"",INDEX('Policy Characteristics'!K:K,MATCH($C898,'Policy Characteristics'!$C:$C,0)))</f>
        <v>industry-ag-main.html#eff-stds</v>
      </c>
      <c r="R898" s="293" t="str">
        <f>IF(ISBLANK(INDEX('Policy Characteristics'!L:L,MATCH($C898,'Policy Characteristics'!$C:$C,0))),"",INDEX('Policy Characteristics'!L:L,MATCH($C898,'Policy Characteristics'!$C:$C,0)))</f>
        <v>industry-energy-efficiency-standards.html</v>
      </c>
    </row>
    <row r="899" spans="1:18" s="293" customFormat="1" x14ac:dyDescent="0.25">
      <c r="A899" s="293" t="str">
        <f>IF(ISBLANK(INDEX('Policy Characteristics'!A:A,MATCH($C899,'Policy Characteristics'!$C:$C,0))),"",INDEX('Policy Characteristics'!A:A,MATCH($C899,'Policy Characteristics'!$C:$C,0)))</f>
        <v>Industry</v>
      </c>
      <c r="B899" s="294" t="str">
        <f>IF(ISBLANK(INDEX('Policy Characteristics'!B:B,MATCH($C899,'Policy Characteristics'!$C:$C,0))),"",INDEX('Policy Characteristics'!B:B,MATCH($C899,'Policy Characteristics'!$C:$C,0)))</f>
        <v>Industry Energy Efficiency Standards</v>
      </c>
      <c r="C899" s="293" t="str">
        <f t="shared" si="40"/>
        <v>Percentage Improvement in Eqpt Efficiency Standards above BAU</v>
      </c>
      <c r="D899" s="299" t="s">
        <v>746</v>
      </c>
      <c r="E899" s="298" t="s">
        <v>772</v>
      </c>
      <c r="F899" t="s">
        <v>747</v>
      </c>
      <c r="G899" s="298" t="s">
        <v>791</v>
      </c>
      <c r="H899" s="20">
        <v>1109</v>
      </c>
      <c r="I899" s="295" t="s">
        <v>634</v>
      </c>
      <c r="J899" s="296" t="str">
        <f>IF(ISBLANK(INDEX('Policy Characteristics'!D:D,MATCH($C899,'Policy Characteristics'!$C:$C,0))),"",INDEX('Policy Characteristics'!D:D,MATCH($C899,'Policy Characteristics'!$C:$C,0)))</f>
        <v>Industry Energy Efficiency Standards</v>
      </c>
      <c r="K899" s="293" t="str">
        <f>IF(ISBLANK(INDEX('Policy Characteristics'!E:E,MATCH($C899,'Policy Characteristics'!$C:$C,0))),"",INDEX('Policy Characteristics'!E:E,MATCH($C899,'Policy Characteristics'!$C:$C,0)))</f>
        <v>indst efficiency standards</v>
      </c>
      <c r="L899" s="237">
        <f>IF(ISBLANK(INDEX('Policy Characteristics'!F:F,MATCH($C899,'Policy Characteristics'!$C:$C,0))),"",INDEX('Policy Characteristics'!F:F,MATCH($C899,'Policy Characteristics'!$C:$C,0)))</f>
        <v>0</v>
      </c>
      <c r="M899" s="237">
        <f>IF(ISBLANK(INDEX('Policy Characteristics'!G:G,MATCH($C899,'Policy Characteristics'!$C:$C,0))),"",INDEX('Policy Characteristics'!G:G,MATCH($C899,'Policy Characteristics'!$C:$C,0)))</f>
        <v>0.25</v>
      </c>
      <c r="N899" s="237">
        <f>IF(ISBLANK(INDEX('Policy Characteristics'!H:H,MATCH($C899,'Policy Characteristics'!$C:$C,0))),"",INDEX('Policy Characteristics'!H:H,MATCH($C899,'Policy Characteristics'!$C:$C,0)))</f>
        <v>0.01</v>
      </c>
      <c r="O899" s="293" t="str">
        <f>IF(ISBLANK(INDEX('Policy Characteristics'!I:I,MATCH($C899,'Policy Characteristics'!$C:$C,0))),"",INDEX('Policy Characteristics'!I:I,MATCH($C899,'Policy Characteristics'!$C:$C,0)))</f>
        <v>% reduction in energy use</v>
      </c>
      <c r="P899" s="29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899" s="293" t="str">
        <f>IF(ISBLANK(INDEX('Policy Characteristics'!K:K,MATCH($C899,'Policy Characteristics'!$C:$C,0))),"",INDEX('Policy Characteristics'!K:K,MATCH($C899,'Policy Characteristics'!$C:$C,0)))</f>
        <v>industry-ag-main.html#eff-stds</v>
      </c>
      <c r="R899" s="293" t="str">
        <f>IF(ISBLANK(INDEX('Policy Characteristics'!L:L,MATCH($C899,'Policy Characteristics'!$C:$C,0))),"",INDEX('Policy Characteristics'!L:L,MATCH($C899,'Policy Characteristics'!$C:$C,0)))</f>
        <v>industry-energy-efficiency-standards.html</v>
      </c>
    </row>
    <row r="900" spans="1:18" s="293" customFormat="1" x14ac:dyDescent="0.25">
      <c r="A900" s="293" t="str">
        <f>IF(ISBLANK(INDEX('Policy Characteristics'!A:A,MATCH($C900,'Policy Characteristics'!$C:$C,0))),"",INDEX('Policy Characteristics'!A:A,MATCH($C900,'Policy Characteristics'!$C:$C,0)))</f>
        <v>Industry</v>
      </c>
      <c r="B900" s="294" t="str">
        <f>IF(ISBLANK(INDEX('Policy Characteristics'!B:B,MATCH($C900,'Policy Characteristics'!$C:$C,0))),"",INDEX('Policy Characteristics'!B:B,MATCH($C900,'Policy Characteristics'!$C:$C,0)))</f>
        <v>Industry Energy Efficiency Standards</v>
      </c>
      <c r="C900" s="293" t="str">
        <f t="shared" si="40"/>
        <v>Percentage Improvement in Eqpt Efficiency Standards above BAU</v>
      </c>
      <c r="D900" s="299" t="s">
        <v>746</v>
      </c>
      <c r="E900" s="298" t="s">
        <v>774</v>
      </c>
      <c r="F900" t="s">
        <v>747</v>
      </c>
      <c r="G900" s="298" t="s">
        <v>792</v>
      </c>
      <c r="H900" s="20">
        <v>1110</v>
      </c>
      <c r="I900" s="295" t="s">
        <v>624</v>
      </c>
      <c r="J900" s="296" t="str">
        <f>IF(ISBLANK(INDEX('Policy Characteristics'!D:D,MATCH($C900,'Policy Characteristics'!$C:$C,0))),"",INDEX('Policy Characteristics'!D:D,MATCH($C900,'Policy Characteristics'!$C:$C,0)))</f>
        <v>Industry Energy Efficiency Standards</v>
      </c>
      <c r="K900" s="293" t="str">
        <f>IF(ISBLANK(INDEX('Policy Characteristics'!E:E,MATCH($C900,'Policy Characteristics'!$C:$C,0))),"",INDEX('Policy Characteristics'!E:E,MATCH($C900,'Policy Characteristics'!$C:$C,0)))</f>
        <v>indst efficiency standards</v>
      </c>
      <c r="L900" s="237">
        <f>IF(ISBLANK(INDEX('Policy Characteristics'!F:F,MATCH($C900,'Policy Characteristics'!$C:$C,0))),"",INDEX('Policy Characteristics'!F:F,MATCH($C900,'Policy Characteristics'!$C:$C,0)))</f>
        <v>0</v>
      </c>
      <c r="M900" s="237">
        <f>IF(ISBLANK(INDEX('Policy Characteristics'!G:G,MATCH($C900,'Policy Characteristics'!$C:$C,0))),"",INDEX('Policy Characteristics'!G:G,MATCH($C900,'Policy Characteristics'!$C:$C,0)))</f>
        <v>0.25</v>
      </c>
      <c r="N900" s="237">
        <f>IF(ISBLANK(INDEX('Policy Characteristics'!H:H,MATCH($C900,'Policy Characteristics'!$C:$C,0))),"",INDEX('Policy Characteristics'!H:H,MATCH($C900,'Policy Characteristics'!$C:$C,0)))</f>
        <v>0.01</v>
      </c>
      <c r="O900" s="293" t="str">
        <f>IF(ISBLANK(INDEX('Policy Characteristics'!I:I,MATCH($C900,'Policy Characteristics'!$C:$C,0))),"",INDEX('Policy Characteristics'!I:I,MATCH($C900,'Policy Characteristics'!$C:$C,0)))</f>
        <v>% reduction in energy use</v>
      </c>
      <c r="P900" s="29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0" s="293" t="str">
        <f>IF(ISBLANK(INDEX('Policy Characteristics'!K:K,MATCH($C900,'Policy Characteristics'!$C:$C,0))),"",INDEX('Policy Characteristics'!K:K,MATCH($C900,'Policy Characteristics'!$C:$C,0)))</f>
        <v>industry-ag-main.html#eff-stds</v>
      </c>
      <c r="R900" s="293" t="str">
        <f>IF(ISBLANK(INDEX('Policy Characteristics'!L:L,MATCH($C900,'Policy Characteristics'!$C:$C,0))),"",INDEX('Policy Characteristics'!L:L,MATCH($C900,'Policy Characteristics'!$C:$C,0)))</f>
        <v>industry-energy-efficiency-standards.html</v>
      </c>
    </row>
    <row r="901" spans="1:18" s="293" customFormat="1" x14ac:dyDescent="0.25">
      <c r="A901" s="293" t="str">
        <f>IF(ISBLANK(INDEX('Policy Characteristics'!A:A,MATCH($C901,'Policy Characteristics'!$C:$C,0))),"",INDEX('Policy Characteristics'!A:A,MATCH($C901,'Policy Characteristics'!$C:$C,0)))</f>
        <v>Industry</v>
      </c>
      <c r="B901" s="294" t="str">
        <f>IF(ISBLANK(INDEX('Policy Characteristics'!B:B,MATCH($C901,'Policy Characteristics'!$C:$C,0))),"",INDEX('Policy Characteristics'!B:B,MATCH($C901,'Policy Characteristics'!$C:$C,0)))</f>
        <v>Industry Energy Efficiency Standards</v>
      </c>
      <c r="C901" s="293" t="str">
        <f t="shared" si="40"/>
        <v>Percentage Improvement in Eqpt Efficiency Standards above BAU</v>
      </c>
      <c r="D901" s="299" t="s">
        <v>746</v>
      </c>
      <c r="E901" s="298" t="s">
        <v>776</v>
      </c>
      <c r="F901" t="s">
        <v>747</v>
      </c>
      <c r="G901" s="298" t="s">
        <v>793</v>
      </c>
      <c r="H901" s="20">
        <v>1111</v>
      </c>
      <c r="I901" s="295" t="s">
        <v>634</v>
      </c>
      <c r="J901" s="296" t="str">
        <f>IF(ISBLANK(INDEX('Policy Characteristics'!D:D,MATCH($C901,'Policy Characteristics'!$C:$C,0))),"",INDEX('Policy Characteristics'!D:D,MATCH($C901,'Policy Characteristics'!$C:$C,0)))</f>
        <v>Industry Energy Efficiency Standards</v>
      </c>
      <c r="K901" s="293" t="str">
        <f>IF(ISBLANK(INDEX('Policy Characteristics'!E:E,MATCH($C901,'Policy Characteristics'!$C:$C,0))),"",INDEX('Policy Characteristics'!E:E,MATCH($C901,'Policy Characteristics'!$C:$C,0)))</f>
        <v>indst efficiency standards</v>
      </c>
      <c r="L901" s="237">
        <f>IF(ISBLANK(INDEX('Policy Characteristics'!F:F,MATCH($C901,'Policy Characteristics'!$C:$C,0))),"",INDEX('Policy Characteristics'!F:F,MATCH($C901,'Policy Characteristics'!$C:$C,0)))</f>
        <v>0</v>
      </c>
      <c r="M901" s="237">
        <f>IF(ISBLANK(INDEX('Policy Characteristics'!G:G,MATCH($C901,'Policy Characteristics'!$C:$C,0))),"",INDEX('Policy Characteristics'!G:G,MATCH($C901,'Policy Characteristics'!$C:$C,0)))</f>
        <v>0.25</v>
      </c>
      <c r="N901" s="237">
        <f>IF(ISBLANK(INDEX('Policy Characteristics'!H:H,MATCH($C901,'Policy Characteristics'!$C:$C,0))),"",INDEX('Policy Characteristics'!H:H,MATCH($C901,'Policy Characteristics'!$C:$C,0)))</f>
        <v>0.01</v>
      </c>
      <c r="O901" s="293" t="str">
        <f>IF(ISBLANK(INDEX('Policy Characteristics'!I:I,MATCH($C901,'Policy Characteristics'!$C:$C,0))),"",INDEX('Policy Characteristics'!I:I,MATCH($C901,'Policy Characteristics'!$C:$C,0)))</f>
        <v>% reduction in energy use</v>
      </c>
      <c r="P901" s="29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1" s="293" t="str">
        <f>IF(ISBLANK(INDEX('Policy Characteristics'!K:K,MATCH($C901,'Policy Characteristics'!$C:$C,0))),"",INDEX('Policy Characteristics'!K:K,MATCH($C901,'Policy Characteristics'!$C:$C,0)))</f>
        <v>industry-ag-main.html#eff-stds</v>
      </c>
      <c r="R901" s="293" t="str">
        <f>IF(ISBLANK(INDEX('Policy Characteristics'!L:L,MATCH($C901,'Policy Characteristics'!$C:$C,0))),"",INDEX('Policy Characteristics'!L:L,MATCH($C901,'Policy Characteristics'!$C:$C,0)))</f>
        <v>industry-energy-efficiency-standards.html</v>
      </c>
    </row>
    <row r="902" spans="1:18" s="293" customFormat="1" x14ac:dyDescent="0.25">
      <c r="A902" s="293" t="str">
        <f>IF(ISBLANK(INDEX('Policy Characteristics'!A:A,MATCH($C902,'Policy Characteristics'!$C:$C,0))),"",INDEX('Policy Characteristics'!A:A,MATCH($C902,'Policy Characteristics'!$C:$C,0)))</f>
        <v>Industry</v>
      </c>
      <c r="B902" s="294" t="str">
        <f>IF(ISBLANK(INDEX('Policy Characteristics'!B:B,MATCH($C902,'Policy Characteristics'!$C:$C,0))),"",INDEX('Policy Characteristics'!B:B,MATCH($C902,'Policy Characteristics'!$C:$C,0)))</f>
        <v>Industry Energy Efficiency Standards</v>
      </c>
      <c r="C902" s="293" t="str">
        <f t="shared" si="40"/>
        <v>Percentage Improvement in Eqpt Efficiency Standards above BAU</v>
      </c>
      <c r="D902" s="299" t="s">
        <v>746</v>
      </c>
      <c r="E902" s="298" t="s">
        <v>778</v>
      </c>
      <c r="F902" t="s">
        <v>747</v>
      </c>
      <c r="G902" s="298" t="s">
        <v>794</v>
      </c>
      <c r="H902" s="20">
        <v>1112</v>
      </c>
      <c r="I902" s="295" t="s">
        <v>624</v>
      </c>
      <c r="J902" s="296" t="str">
        <f>IF(ISBLANK(INDEX('Policy Characteristics'!D:D,MATCH($C902,'Policy Characteristics'!$C:$C,0))),"",INDEX('Policy Characteristics'!D:D,MATCH($C902,'Policy Characteristics'!$C:$C,0)))</f>
        <v>Industry Energy Efficiency Standards</v>
      </c>
      <c r="K902" s="293" t="str">
        <f>IF(ISBLANK(INDEX('Policy Characteristics'!E:E,MATCH($C902,'Policy Characteristics'!$C:$C,0))),"",INDEX('Policy Characteristics'!E:E,MATCH($C902,'Policy Characteristics'!$C:$C,0)))</f>
        <v>indst efficiency standards</v>
      </c>
      <c r="L902" s="237">
        <f>IF(ISBLANK(INDEX('Policy Characteristics'!F:F,MATCH($C902,'Policy Characteristics'!$C:$C,0))),"",INDEX('Policy Characteristics'!F:F,MATCH($C902,'Policy Characteristics'!$C:$C,0)))</f>
        <v>0</v>
      </c>
      <c r="M902" s="237">
        <f>IF(ISBLANK(INDEX('Policy Characteristics'!G:G,MATCH($C902,'Policy Characteristics'!$C:$C,0))),"",INDEX('Policy Characteristics'!G:G,MATCH($C902,'Policy Characteristics'!$C:$C,0)))</f>
        <v>0.25</v>
      </c>
      <c r="N902" s="237">
        <f>IF(ISBLANK(INDEX('Policy Characteristics'!H:H,MATCH($C902,'Policy Characteristics'!$C:$C,0))),"",INDEX('Policy Characteristics'!H:H,MATCH($C902,'Policy Characteristics'!$C:$C,0)))</f>
        <v>0.01</v>
      </c>
      <c r="O902" s="293" t="str">
        <f>IF(ISBLANK(INDEX('Policy Characteristics'!I:I,MATCH($C902,'Policy Characteristics'!$C:$C,0))),"",INDEX('Policy Characteristics'!I:I,MATCH($C902,'Policy Characteristics'!$C:$C,0)))</f>
        <v>% reduction in energy use</v>
      </c>
      <c r="P902" s="29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2" s="293" t="str">
        <f>IF(ISBLANK(INDEX('Policy Characteristics'!K:K,MATCH($C902,'Policy Characteristics'!$C:$C,0))),"",INDEX('Policy Characteristics'!K:K,MATCH($C902,'Policy Characteristics'!$C:$C,0)))</f>
        <v>industry-ag-main.html#eff-stds</v>
      </c>
      <c r="R902" s="293" t="str">
        <f>IF(ISBLANK(INDEX('Policy Characteristics'!L:L,MATCH($C902,'Policy Characteristics'!$C:$C,0))),"",INDEX('Policy Characteristics'!L:L,MATCH($C902,'Policy Characteristics'!$C:$C,0)))</f>
        <v>industry-energy-efficiency-standards.html</v>
      </c>
    </row>
    <row r="903" spans="1:18" s="293" customFormat="1" x14ac:dyDescent="0.25">
      <c r="A903" s="293" t="str">
        <f>IF(ISBLANK(INDEX('Policy Characteristics'!A:A,MATCH($C903,'Policy Characteristics'!$C:$C,0))),"",INDEX('Policy Characteristics'!A:A,MATCH($C903,'Policy Characteristics'!$C:$C,0)))</f>
        <v>Industry</v>
      </c>
      <c r="B903" s="294" t="str">
        <f>IF(ISBLANK(INDEX('Policy Characteristics'!B:B,MATCH($C903,'Policy Characteristics'!$C:$C,0))),"",INDEX('Policy Characteristics'!B:B,MATCH($C903,'Policy Characteristics'!$C:$C,0)))</f>
        <v>Industry Energy Efficiency Standards</v>
      </c>
      <c r="C903" s="293" t="str">
        <f t="shared" si="40"/>
        <v>Percentage Improvement in Eqpt Efficiency Standards above BAU</v>
      </c>
      <c r="D903" s="299" t="s">
        <v>746</v>
      </c>
      <c r="E903" s="298" t="s">
        <v>780</v>
      </c>
      <c r="F903" t="s">
        <v>747</v>
      </c>
      <c r="G903" s="298" t="s">
        <v>795</v>
      </c>
      <c r="H903" s="20">
        <v>1113</v>
      </c>
      <c r="I903" s="295" t="s">
        <v>634</v>
      </c>
      <c r="J903" s="296" t="str">
        <f>IF(ISBLANK(INDEX('Policy Characteristics'!D:D,MATCH($C903,'Policy Characteristics'!$C:$C,0))),"",INDEX('Policy Characteristics'!D:D,MATCH($C903,'Policy Characteristics'!$C:$C,0)))</f>
        <v>Industry Energy Efficiency Standards</v>
      </c>
      <c r="K903" s="293" t="str">
        <f>IF(ISBLANK(INDEX('Policy Characteristics'!E:E,MATCH($C903,'Policy Characteristics'!$C:$C,0))),"",INDEX('Policy Characteristics'!E:E,MATCH($C903,'Policy Characteristics'!$C:$C,0)))</f>
        <v>indst efficiency standards</v>
      </c>
      <c r="L903" s="237">
        <f>IF(ISBLANK(INDEX('Policy Characteristics'!F:F,MATCH($C903,'Policy Characteristics'!$C:$C,0))),"",INDEX('Policy Characteristics'!F:F,MATCH($C903,'Policy Characteristics'!$C:$C,0)))</f>
        <v>0</v>
      </c>
      <c r="M903" s="237">
        <f>IF(ISBLANK(INDEX('Policy Characteristics'!G:G,MATCH($C903,'Policy Characteristics'!$C:$C,0))),"",INDEX('Policy Characteristics'!G:G,MATCH($C903,'Policy Characteristics'!$C:$C,0)))</f>
        <v>0.25</v>
      </c>
      <c r="N903" s="237">
        <f>IF(ISBLANK(INDEX('Policy Characteristics'!H:H,MATCH($C903,'Policy Characteristics'!$C:$C,0))),"",INDEX('Policy Characteristics'!H:H,MATCH($C903,'Policy Characteristics'!$C:$C,0)))</f>
        <v>0.01</v>
      </c>
      <c r="O903" s="293" t="str">
        <f>IF(ISBLANK(INDEX('Policy Characteristics'!I:I,MATCH($C903,'Policy Characteristics'!$C:$C,0))),"",INDEX('Policy Characteristics'!I:I,MATCH($C903,'Policy Characteristics'!$C:$C,0)))</f>
        <v>% reduction in energy use</v>
      </c>
      <c r="P903" s="29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3" s="293" t="str">
        <f>IF(ISBLANK(INDEX('Policy Characteristics'!K:K,MATCH($C903,'Policy Characteristics'!$C:$C,0))),"",INDEX('Policy Characteristics'!K:K,MATCH($C903,'Policy Characteristics'!$C:$C,0)))</f>
        <v>industry-ag-main.html#eff-stds</v>
      </c>
      <c r="R903" s="293" t="str">
        <f>IF(ISBLANK(INDEX('Policy Characteristics'!L:L,MATCH($C903,'Policy Characteristics'!$C:$C,0))),"",INDEX('Policy Characteristics'!L:L,MATCH($C903,'Policy Characteristics'!$C:$C,0)))</f>
        <v>industry-energy-efficiency-standards.html</v>
      </c>
    </row>
    <row r="904" spans="1:18" s="293" customFormat="1" x14ac:dyDescent="0.25">
      <c r="A904" s="293" t="str">
        <f>IF(ISBLANK(INDEX('Policy Characteristics'!A:A,MATCH($C904,'Policy Characteristics'!$C:$C,0))),"",INDEX('Policy Characteristics'!A:A,MATCH($C904,'Policy Characteristics'!$C:$C,0)))</f>
        <v>Industry</v>
      </c>
      <c r="B904" s="294" t="str">
        <f>IF(ISBLANK(INDEX('Policy Characteristics'!B:B,MATCH($C904,'Policy Characteristics'!$C:$C,0))),"",INDEX('Policy Characteristics'!B:B,MATCH($C904,'Policy Characteristics'!$C:$C,0)))</f>
        <v>Industry Energy Efficiency Standards</v>
      </c>
      <c r="C904" s="293" t="str">
        <f t="shared" si="40"/>
        <v>Percentage Improvement in Eqpt Efficiency Standards above BAU</v>
      </c>
      <c r="D904" s="299" t="s">
        <v>746</v>
      </c>
      <c r="E904" s="298" t="s">
        <v>782</v>
      </c>
      <c r="F904" t="s">
        <v>747</v>
      </c>
      <c r="G904" s="298" t="s">
        <v>796</v>
      </c>
      <c r="H904" s="20">
        <v>1114</v>
      </c>
      <c r="I904" s="295" t="s">
        <v>634</v>
      </c>
      <c r="J904" s="296" t="str">
        <f>IF(ISBLANK(INDEX('Policy Characteristics'!D:D,MATCH($C904,'Policy Characteristics'!$C:$C,0))),"",INDEX('Policy Characteristics'!D:D,MATCH($C904,'Policy Characteristics'!$C:$C,0)))</f>
        <v>Industry Energy Efficiency Standards</v>
      </c>
      <c r="K904" s="293" t="str">
        <f>IF(ISBLANK(INDEX('Policy Characteristics'!E:E,MATCH($C904,'Policy Characteristics'!$C:$C,0))),"",INDEX('Policy Characteristics'!E:E,MATCH($C904,'Policy Characteristics'!$C:$C,0)))</f>
        <v>indst efficiency standards</v>
      </c>
      <c r="L904" s="237">
        <f>IF(ISBLANK(INDEX('Policy Characteristics'!F:F,MATCH($C904,'Policy Characteristics'!$C:$C,0))),"",INDEX('Policy Characteristics'!F:F,MATCH($C904,'Policy Characteristics'!$C:$C,0)))</f>
        <v>0</v>
      </c>
      <c r="M904" s="237">
        <f>IF(ISBLANK(INDEX('Policy Characteristics'!G:G,MATCH($C904,'Policy Characteristics'!$C:$C,0))),"",INDEX('Policy Characteristics'!G:G,MATCH($C904,'Policy Characteristics'!$C:$C,0)))</f>
        <v>0.25</v>
      </c>
      <c r="N904" s="237">
        <f>IF(ISBLANK(INDEX('Policy Characteristics'!H:H,MATCH($C904,'Policy Characteristics'!$C:$C,0))),"",INDEX('Policy Characteristics'!H:H,MATCH($C904,'Policy Characteristics'!$C:$C,0)))</f>
        <v>0.01</v>
      </c>
      <c r="O904" s="293" t="str">
        <f>IF(ISBLANK(INDEX('Policy Characteristics'!I:I,MATCH($C904,'Policy Characteristics'!$C:$C,0))),"",INDEX('Policy Characteristics'!I:I,MATCH($C904,'Policy Characteristics'!$C:$C,0)))</f>
        <v>% reduction in energy use</v>
      </c>
      <c r="P904" s="29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4" s="293" t="str">
        <f>IF(ISBLANK(INDEX('Policy Characteristics'!K:K,MATCH($C904,'Policy Characteristics'!$C:$C,0))),"",INDEX('Policy Characteristics'!K:K,MATCH($C904,'Policy Characteristics'!$C:$C,0)))</f>
        <v>industry-ag-main.html#eff-stds</v>
      </c>
      <c r="R904" s="293" t="str">
        <f>IF(ISBLANK(INDEX('Policy Characteristics'!L:L,MATCH($C904,'Policy Characteristics'!$C:$C,0))),"",INDEX('Policy Characteristics'!L:L,MATCH($C904,'Policy Characteristics'!$C:$C,0)))</f>
        <v>industry-energy-efficiency-standards.html</v>
      </c>
    </row>
    <row r="905" spans="1:18" s="293" customFormat="1" x14ac:dyDescent="0.25">
      <c r="A905" s="293" t="str">
        <f>IF(ISBLANK(INDEX('Policy Characteristics'!A:A,MATCH($C905,'Policy Characteristics'!$C:$C,0))),"",INDEX('Policy Characteristics'!A:A,MATCH($C905,'Policy Characteristics'!$C:$C,0)))</f>
        <v>Industry</v>
      </c>
      <c r="B905" s="294" t="str">
        <f>IF(ISBLANK(INDEX('Policy Characteristics'!B:B,MATCH($C905,'Policy Characteristics'!$C:$C,0))),"",INDEX('Policy Characteristics'!B:B,MATCH($C905,'Policy Characteristics'!$C:$C,0)))</f>
        <v>Industry Energy Efficiency Standards</v>
      </c>
      <c r="C905" s="293" t="str">
        <f t="shared" si="40"/>
        <v>Percentage Improvement in Eqpt Efficiency Standards above BAU</v>
      </c>
      <c r="D905" s="299" t="s">
        <v>746</v>
      </c>
      <c r="E905" s="298" t="s">
        <v>784</v>
      </c>
      <c r="F905" t="s">
        <v>747</v>
      </c>
      <c r="G905" s="298" t="s">
        <v>797</v>
      </c>
      <c r="H905" s="20">
        <v>1115</v>
      </c>
      <c r="I905" s="295" t="s">
        <v>634</v>
      </c>
      <c r="J905" s="296" t="str">
        <f>IF(ISBLANK(INDEX('Policy Characteristics'!D:D,MATCH($C905,'Policy Characteristics'!$C:$C,0))),"",INDEX('Policy Characteristics'!D:D,MATCH($C905,'Policy Characteristics'!$C:$C,0)))</f>
        <v>Industry Energy Efficiency Standards</v>
      </c>
      <c r="K905" s="293" t="str">
        <f>IF(ISBLANK(INDEX('Policy Characteristics'!E:E,MATCH($C905,'Policy Characteristics'!$C:$C,0))),"",INDEX('Policy Characteristics'!E:E,MATCH($C905,'Policy Characteristics'!$C:$C,0)))</f>
        <v>indst efficiency standards</v>
      </c>
      <c r="L905" s="237">
        <f>IF(ISBLANK(INDEX('Policy Characteristics'!F:F,MATCH($C905,'Policy Characteristics'!$C:$C,0))),"",INDEX('Policy Characteristics'!F:F,MATCH($C905,'Policy Characteristics'!$C:$C,0)))</f>
        <v>0</v>
      </c>
      <c r="M905" s="237">
        <f>IF(ISBLANK(INDEX('Policy Characteristics'!G:G,MATCH($C905,'Policy Characteristics'!$C:$C,0))),"",INDEX('Policy Characteristics'!G:G,MATCH($C905,'Policy Characteristics'!$C:$C,0)))</f>
        <v>0.25</v>
      </c>
      <c r="N905" s="237">
        <f>IF(ISBLANK(INDEX('Policy Characteristics'!H:H,MATCH($C905,'Policy Characteristics'!$C:$C,0))),"",INDEX('Policy Characteristics'!H:H,MATCH($C905,'Policy Characteristics'!$C:$C,0)))</f>
        <v>0.01</v>
      </c>
      <c r="O905" s="293" t="str">
        <f>IF(ISBLANK(INDEX('Policy Characteristics'!I:I,MATCH($C905,'Policy Characteristics'!$C:$C,0))),"",INDEX('Policy Characteristics'!I:I,MATCH($C905,'Policy Characteristics'!$C:$C,0)))</f>
        <v>% reduction in energy use</v>
      </c>
      <c r="P905" s="29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5" s="293" t="str">
        <f>IF(ISBLANK(INDEX('Policy Characteristics'!K:K,MATCH($C905,'Policy Characteristics'!$C:$C,0))),"",INDEX('Policy Characteristics'!K:K,MATCH($C905,'Policy Characteristics'!$C:$C,0)))</f>
        <v>industry-ag-main.html#eff-stds</v>
      </c>
      <c r="R905" s="293" t="str">
        <f>IF(ISBLANK(INDEX('Policy Characteristics'!L:L,MATCH($C905,'Policy Characteristics'!$C:$C,0))),"",INDEX('Policy Characteristics'!L:L,MATCH($C905,'Policy Characteristics'!$C:$C,0)))</f>
        <v>industry-energy-efficiency-standards.html</v>
      </c>
    </row>
    <row r="906" spans="1:18" s="293" customFormat="1" x14ac:dyDescent="0.25">
      <c r="A906" s="293" t="str">
        <f>IF(ISBLANK(INDEX('Policy Characteristics'!A:A,MATCH($C906,'Policy Characteristics'!$C:$C,0))),"",INDEX('Policy Characteristics'!A:A,MATCH($C906,'Policy Characteristics'!$C:$C,0)))</f>
        <v>Industry</v>
      </c>
      <c r="B906" s="294" t="str">
        <f>IF(ISBLANK(INDEX('Policy Characteristics'!B:B,MATCH($C906,'Policy Characteristics'!$C:$C,0))),"",INDEX('Policy Characteristics'!B:B,MATCH($C906,'Policy Characteristics'!$C:$C,0)))</f>
        <v>Industry Energy Efficiency Standards</v>
      </c>
      <c r="C906" s="293" t="str">
        <f t="shared" si="40"/>
        <v>Percentage Improvement in Eqpt Efficiency Standards above BAU</v>
      </c>
      <c r="D906" s="299" t="s">
        <v>746</v>
      </c>
      <c r="E906" s="298" t="s">
        <v>786</v>
      </c>
      <c r="F906" t="s">
        <v>747</v>
      </c>
      <c r="G906" s="298" t="s">
        <v>798</v>
      </c>
      <c r="H906" s="20">
        <v>1116</v>
      </c>
      <c r="I906" s="295" t="s">
        <v>624</v>
      </c>
      <c r="J906" s="296" t="str">
        <f>IF(ISBLANK(INDEX('Policy Characteristics'!D:D,MATCH($C906,'Policy Characteristics'!$C:$C,0))),"",INDEX('Policy Characteristics'!D:D,MATCH($C906,'Policy Characteristics'!$C:$C,0)))</f>
        <v>Industry Energy Efficiency Standards</v>
      </c>
      <c r="K906" s="293" t="str">
        <f>IF(ISBLANK(INDEX('Policy Characteristics'!E:E,MATCH($C906,'Policy Characteristics'!$C:$C,0))),"",INDEX('Policy Characteristics'!E:E,MATCH($C906,'Policy Characteristics'!$C:$C,0)))</f>
        <v>indst efficiency standards</v>
      </c>
      <c r="L906" s="237">
        <f>IF(ISBLANK(INDEX('Policy Characteristics'!F:F,MATCH($C906,'Policy Characteristics'!$C:$C,0))),"",INDEX('Policy Characteristics'!F:F,MATCH($C906,'Policy Characteristics'!$C:$C,0)))</f>
        <v>0</v>
      </c>
      <c r="M906" s="237">
        <f>IF(ISBLANK(INDEX('Policy Characteristics'!G:G,MATCH($C906,'Policy Characteristics'!$C:$C,0))),"",INDEX('Policy Characteristics'!G:G,MATCH($C906,'Policy Characteristics'!$C:$C,0)))</f>
        <v>0.25</v>
      </c>
      <c r="N906" s="237">
        <f>IF(ISBLANK(INDEX('Policy Characteristics'!H:H,MATCH($C906,'Policy Characteristics'!$C:$C,0))),"",INDEX('Policy Characteristics'!H:H,MATCH($C906,'Policy Characteristics'!$C:$C,0)))</f>
        <v>0.01</v>
      </c>
      <c r="O906" s="293" t="str">
        <f>IF(ISBLANK(INDEX('Policy Characteristics'!I:I,MATCH($C906,'Policy Characteristics'!$C:$C,0))),"",INDEX('Policy Characteristics'!I:I,MATCH($C906,'Policy Characteristics'!$C:$C,0)))</f>
        <v>% reduction in energy use</v>
      </c>
      <c r="P906" s="29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6" s="293" t="str">
        <f>IF(ISBLANK(INDEX('Policy Characteristics'!K:K,MATCH($C906,'Policy Characteristics'!$C:$C,0))),"",INDEX('Policy Characteristics'!K:K,MATCH($C906,'Policy Characteristics'!$C:$C,0)))</f>
        <v>industry-ag-main.html#eff-stds</v>
      </c>
      <c r="R906" s="293" t="str">
        <f>IF(ISBLANK(INDEX('Policy Characteristics'!L:L,MATCH($C906,'Policy Characteristics'!$C:$C,0))),"",INDEX('Policy Characteristics'!L:L,MATCH($C906,'Policy Characteristics'!$C:$C,0)))</f>
        <v>industry-energy-efficiency-standards.html</v>
      </c>
    </row>
    <row r="907" spans="1:18" s="293" customFormat="1" x14ac:dyDescent="0.25">
      <c r="A907" s="293" t="str">
        <f>IF(ISBLANK(INDEX('Policy Characteristics'!A:A,MATCH($C907,'Policy Characteristics'!$C:$C,0))),"",INDEX('Policy Characteristics'!A:A,MATCH($C907,'Policy Characteristics'!$C:$C,0)))</f>
        <v>Industry</v>
      </c>
      <c r="B907" s="294" t="str">
        <f>IF(ISBLANK(INDEX('Policy Characteristics'!B:B,MATCH($C907,'Policy Characteristics'!$C:$C,0))),"",INDEX('Policy Characteristics'!B:B,MATCH($C907,'Policy Characteristics'!$C:$C,0)))</f>
        <v>Industry Energy Efficiency Standards</v>
      </c>
      <c r="C907" s="293" t="str">
        <f t="shared" si="40"/>
        <v>Percentage Improvement in Eqpt Efficiency Standards above BAU</v>
      </c>
      <c r="D907" s="299" t="s">
        <v>746</v>
      </c>
      <c r="E907" s="298" t="s">
        <v>788</v>
      </c>
      <c r="F907" t="s">
        <v>747</v>
      </c>
      <c r="G907" s="298" t="s">
        <v>799</v>
      </c>
      <c r="H907" s="20">
        <v>1117</v>
      </c>
      <c r="I907" s="295" t="s">
        <v>634</v>
      </c>
      <c r="J907" s="296" t="str">
        <f>IF(ISBLANK(INDEX('Policy Characteristics'!D:D,MATCH($C907,'Policy Characteristics'!$C:$C,0))),"",INDEX('Policy Characteristics'!D:D,MATCH($C907,'Policy Characteristics'!$C:$C,0)))</f>
        <v>Industry Energy Efficiency Standards</v>
      </c>
      <c r="K907" s="293" t="str">
        <f>IF(ISBLANK(INDEX('Policy Characteristics'!E:E,MATCH($C907,'Policy Characteristics'!$C:$C,0))),"",INDEX('Policy Characteristics'!E:E,MATCH($C907,'Policy Characteristics'!$C:$C,0)))</f>
        <v>indst efficiency standards</v>
      </c>
      <c r="L907" s="237">
        <f>IF(ISBLANK(INDEX('Policy Characteristics'!F:F,MATCH($C907,'Policy Characteristics'!$C:$C,0))),"",INDEX('Policy Characteristics'!F:F,MATCH($C907,'Policy Characteristics'!$C:$C,0)))</f>
        <v>0</v>
      </c>
      <c r="M907" s="237">
        <f>IF(ISBLANK(INDEX('Policy Characteristics'!G:G,MATCH($C907,'Policy Characteristics'!$C:$C,0))),"",INDEX('Policy Characteristics'!G:G,MATCH($C907,'Policy Characteristics'!$C:$C,0)))</f>
        <v>0.25</v>
      </c>
      <c r="N907" s="237">
        <f>IF(ISBLANK(INDEX('Policy Characteristics'!H:H,MATCH($C907,'Policy Characteristics'!$C:$C,0))),"",INDEX('Policy Characteristics'!H:H,MATCH($C907,'Policy Characteristics'!$C:$C,0)))</f>
        <v>0.01</v>
      </c>
      <c r="O907" s="293" t="str">
        <f>IF(ISBLANK(INDEX('Policy Characteristics'!I:I,MATCH($C907,'Policy Characteristics'!$C:$C,0))),"",INDEX('Policy Characteristics'!I:I,MATCH($C907,'Policy Characteristics'!$C:$C,0)))</f>
        <v>% reduction in energy use</v>
      </c>
      <c r="P907" s="29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7" s="293" t="str">
        <f>IF(ISBLANK(INDEX('Policy Characteristics'!K:K,MATCH($C907,'Policy Characteristics'!$C:$C,0))),"",INDEX('Policy Characteristics'!K:K,MATCH($C907,'Policy Characteristics'!$C:$C,0)))</f>
        <v>industry-ag-main.html#eff-stds</v>
      </c>
      <c r="R907" s="293" t="str">
        <f>IF(ISBLANK(INDEX('Policy Characteristics'!L:L,MATCH($C907,'Policy Characteristics'!$C:$C,0))),"",INDEX('Policy Characteristics'!L:L,MATCH($C907,'Policy Characteristics'!$C:$C,0)))</f>
        <v>industry-energy-efficiency-standards.html</v>
      </c>
    </row>
    <row r="908" spans="1:18" s="293" customFormat="1" x14ac:dyDescent="0.25">
      <c r="A908" s="293" t="str">
        <f>IF(ISBLANK(INDEX('Policy Characteristics'!A:A,MATCH($C908,'Policy Characteristics'!$C:$C,0))),"",INDEX('Policy Characteristics'!A:A,MATCH($C908,'Policy Characteristics'!$C:$C,0)))</f>
        <v>Industry</v>
      </c>
      <c r="B908" s="294" t="str">
        <f>IF(ISBLANK(INDEX('Policy Characteristics'!B:B,MATCH($C908,'Policy Characteristics'!$C:$C,0))),"",INDEX('Policy Characteristics'!B:B,MATCH($C908,'Policy Characteristics'!$C:$C,0)))</f>
        <v>Industry Energy Efficiency Standards</v>
      </c>
      <c r="C908" s="293" t="str">
        <f t="shared" si="40"/>
        <v>Percentage Improvement in Eqpt Efficiency Standards above BAU</v>
      </c>
      <c r="D908" s="299" t="s">
        <v>748</v>
      </c>
      <c r="E908" s="298" t="s">
        <v>770</v>
      </c>
      <c r="F908" t="s">
        <v>749</v>
      </c>
      <c r="G908" s="298" t="s">
        <v>790</v>
      </c>
      <c r="H908" s="20">
        <v>1118</v>
      </c>
      <c r="I908" s="295" t="s">
        <v>624</v>
      </c>
      <c r="J908" s="296" t="str">
        <f>IF(ISBLANK(INDEX('Policy Characteristics'!D:D,MATCH($C908,'Policy Characteristics'!$C:$C,0))),"",INDEX('Policy Characteristics'!D:D,MATCH($C908,'Policy Characteristics'!$C:$C,0)))</f>
        <v>Industry Energy Efficiency Standards</v>
      </c>
      <c r="K908" s="293" t="str">
        <f>IF(ISBLANK(INDEX('Policy Characteristics'!E:E,MATCH($C908,'Policy Characteristics'!$C:$C,0))),"",INDEX('Policy Characteristics'!E:E,MATCH($C908,'Policy Characteristics'!$C:$C,0)))</f>
        <v>indst efficiency standards</v>
      </c>
      <c r="L908" s="237">
        <f>IF(ISBLANK(INDEX('Policy Characteristics'!F:F,MATCH($C908,'Policy Characteristics'!$C:$C,0))),"",INDEX('Policy Characteristics'!F:F,MATCH($C908,'Policy Characteristics'!$C:$C,0)))</f>
        <v>0</v>
      </c>
      <c r="M908" s="237">
        <f>IF(ISBLANK(INDEX('Policy Characteristics'!G:G,MATCH($C908,'Policy Characteristics'!$C:$C,0))),"",INDEX('Policy Characteristics'!G:G,MATCH($C908,'Policy Characteristics'!$C:$C,0)))</f>
        <v>0.25</v>
      </c>
      <c r="N908" s="237">
        <f>IF(ISBLANK(INDEX('Policy Characteristics'!H:H,MATCH($C908,'Policy Characteristics'!$C:$C,0))),"",INDEX('Policy Characteristics'!H:H,MATCH($C908,'Policy Characteristics'!$C:$C,0)))</f>
        <v>0.01</v>
      </c>
      <c r="O908" s="293" t="str">
        <f>IF(ISBLANK(INDEX('Policy Characteristics'!I:I,MATCH($C908,'Policy Characteristics'!$C:$C,0))),"",INDEX('Policy Characteristics'!I:I,MATCH($C908,'Policy Characteristics'!$C:$C,0)))</f>
        <v>% reduction in energy use</v>
      </c>
      <c r="P908" s="29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8" s="293" t="str">
        <f>IF(ISBLANK(INDEX('Policy Characteristics'!K:K,MATCH($C908,'Policy Characteristics'!$C:$C,0))),"",INDEX('Policy Characteristics'!K:K,MATCH($C908,'Policy Characteristics'!$C:$C,0)))</f>
        <v>industry-ag-main.html#eff-stds</v>
      </c>
      <c r="R908" s="293" t="str">
        <f>IF(ISBLANK(INDEX('Policy Characteristics'!L:L,MATCH($C908,'Policy Characteristics'!$C:$C,0))),"",INDEX('Policy Characteristics'!L:L,MATCH($C908,'Policy Characteristics'!$C:$C,0)))</f>
        <v>industry-energy-efficiency-standards.html</v>
      </c>
    </row>
    <row r="909" spans="1:18" s="293" customFormat="1" x14ac:dyDescent="0.25">
      <c r="A909" s="293" t="str">
        <f>IF(ISBLANK(INDEX('Policy Characteristics'!A:A,MATCH($C909,'Policy Characteristics'!$C:$C,0))),"",INDEX('Policy Characteristics'!A:A,MATCH($C909,'Policy Characteristics'!$C:$C,0)))</f>
        <v>Industry</v>
      </c>
      <c r="B909" s="294" t="str">
        <f>IF(ISBLANK(INDEX('Policy Characteristics'!B:B,MATCH($C909,'Policy Characteristics'!$C:$C,0))),"",INDEX('Policy Characteristics'!B:B,MATCH($C909,'Policy Characteristics'!$C:$C,0)))</f>
        <v>Industry Energy Efficiency Standards</v>
      </c>
      <c r="C909" s="293" t="str">
        <f t="shared" si="40"/>
        <v>Percentage Improvement in Eqpt Efficiency Standards above BAU</v>
      </c>
      <c r="D909" s="299" t="s">
        <v>748</v>
      </c>
      <c r="E909" s="298" t="s">
        <v>772</v>
      </c>
      <c r="F909" t="s">
        <v>749</v>
      </c>
      <c r="G909" s="298" t="s">
        <v>791</v>
      </c>
      <c r="H909" s="20">
        <v>1119</v>
      </c>
      <c r="I909" s="295" t="s">
        <v>634</v>
      </c>
      <c r="J909" s="296" t="str">
        <f>IF(ISBLANK(INDEX('Policy Characteristics'!D:D,MATCH($C909,'Policy Characteristics'!$C:$C,0))),"",INDEX('Policy Characteristics'!D:D,MATCH($C909,'Policy Characteristics'!$C:$C,0)))</f>
        <v>Industry Energy Efficiency Standards</v>
      </c>
      <c r="K909" s="293" t="str">
        <f>IF(ISBLANK(INDEX('Policy Characteristics'!E:E,MATCH($C909,'Policy Characteristics'!$C:$C,0))),"",INDEX('Policy Characteristics'!E:E,MATCH($C909,'Policy Characteristics'!$C:$C,0)))</f>
        <v>indst efficiency standards</v>
      </c>
      <c r="L909" s="237">
        <f>IF(ISBLANK(INDEX('Policy Characteristics'!F:F,MATCH($C909,'Policy Characteristics'!$C:$C,0))),"",INDEX('Policy Characteristics'!F:F,MATCH($C909,'Policy Characteristics'!$C:$C,0)))</f>
        <v>0</v>
      </c>
      <c r="M909" s="237">
        <f>IF(ISBLANK(INDEX('Policy Characteristics'!G:G,MATCH($C909,'Policy Characteristics'!$C:$C,0))),"",INDEX('Policy Characteristics'!G:G,MATCH($C909,'Policy Characteristics'!$C:$C,0)))</f>
        <v>0.25</v>
      </c>
      <c r="N909" s="237">
        <f>IF(ISBLANK(INDEX('Policy Characteristics'!H:H,MATCH($C909,'Policy Characteristics'!$C:$C,0))),"",INDEX('Policy Characteristics'!H:H,MATCH($C909,'Policy Characteristics'!$C:$C,0)))</f>
        <v>0.01</v>
      </c>
      <c r="O909" s="293" t="str">
        <f>IF(ISBLANK(INDEX('Policy Characteristics'!I:I,MATCH($C909,'Policy Characteristics'!$C:$C,0))),"",INDEX('Policy Characteristics'!I:I,MATCH($C909,'Policy Characteristics'!$C:$C,0)))</f>
        <v>% reduction in energy use</v>
      </c>
      <c r="P909" s="29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09" s="293" t="str">
        <f>IF(ISBLANK(INDEX('Policy Characteristics'!K:K,MATCH($C909,'Policy Characteristics'!$C:$C,0))),"",INDEX('Policy Characteristics'!K:K,MATCH($C909,'Policy Characteristics'!$C:$C,0)))</f>
        <v>industry-ag-main.html#eff-stds</v>
      </c>
      <c r="R909" s="293" t="str">
        <f>IF(ISBLANK(INDEX('Policy Characteristics'!L:L,MATCH($C909,'Policy Characteristics'!$C:$C,0))),"",INDEX('Policy Characteristics'!L:L,MATCH($C909,'Policy Characteristics'!$C:$C,0)))</f>
        <v>industry-energy-efficiency-standards.html</v>
      </c>
    </row>
    <row r="910" spans="1:18" s="293" customFormat="1" x14ac:dyDescent="0.25">
      <c r="A910" s="293" t="str">
        <f>IF(ISBLANK(INDEX('Policy Characteristics'!A:A,MATCH($C910,'Policy Characteristics'!$C:$C,0))),"",INDEX('Policy Characteristics'!A:A,MATCH($C910,'Policy Characteristics'!$C:$C,0)))</f>
        <v>Industry</v>
      </c>
      <c r="B910" s="294" t="str">
        <f>IF(ISBLANK(INDEX('Policy Characteristics'!B:B,MATCH($C910,'Policy Characteristics'!$C:$C,0))),"",INDEX('Policy Characteristics'!B:B,MATCH($C910,'Policy Characteristics'!$C:$C,0)))</f>
        <v>Industry Energy Efficiency Standards</v>
      </c>
      <c r="C910" s="293" t="str">
        <f t="shared" si="40"/>
        <v>Percentage Improvement in Eqpt Efficiency Standards above BAU</v>
      </c>
      <c r="D910" s="299" t="s">
        <v>748</v>
      </c>
      <c r="E910" s="298" t="s">
        <v>774</v>
      </c>
      <c r="F910" t="s">
        <v>749</v>
      </c>
      <c r="G910" s="298" t="s">
        <v>792</v>
      </c>
      <c r="H910" s="20">
        <v>1120</v>
      </c>
      <c r="I910" s="295" t="s">
        <v>624</v>
      </c>
      <c r="J910" s="296" t="str">
        <f>IF(ISBLANK(INDEX('Policy Characteristics'!D:D,MATCH($C910,'Policy Characteristics'!$C:$C,0))),"",INDEX('Policy Characteristics'!D:D,MATCH($C910,'Policy Characteristics'!$C:$C,0)))</f>
        <v>Industry Energy Efficiency Standards</v>
      </c>
      <c r="K910" s="293" t="str">
        <f>IF(ISBLANK(INDEX('Policy Characteristics'!E:E,MATCH($C910,'Policy Characteristics'!$C:$C,0))),"",INDEX('Policy Characteristics'!E:E,MATCH($C910,'Policy Characteristics'!$C:$C,0)))</f>
        <v>indst efficiency standards</v>
      </c>
      <c r="L910" s="237">
        <f>IF(ISBLANK(INDEX('Policy Characteristics'!F:F,MATCH($C910,'Policy Characteristics'!$C:$C,0))),"",INDEX('Policy Characteristics'!F:F,MATCH($C910,'Policy Characteristics'!$C:$C,0)))</f>
        <v>0</v>
      </c>
      <c r="M910" s="237">
        <f>IF(ISBLANK(INDEX('Policy Characteristics'!G:G,MATCH($C910,'Policy Characteristics'!$C:$C,0))),"",INDEX('Policy Characteristics'!G:G,MATCH($C910,'Policy Characteristics'!$C:$C,0)))</f>
        <v>0.25</v>
      </c>
      <c r="N910" s="237">
        <f>IF(ISBLANK(INDEX('Policy Characteristics'!H:H,MATCH($C910,'Policy Characteristics'!$C:$C,0))),"",INDEX('Policy Characteristics'!H:H,MATCH($C910,'Policy Characteristics'!$C:$C,0)))</f>
        <v>0.01</v>
      </c>
      <c r="O910" s="293" t="str">
        <f>IF(ISBLANK(INDEX('Policy Characteristics'!I:I,MATCH($C910,'Policy Characteristics'!$C:$C,0))),"",INDEX('Policy Characteristics'!I:I,MATCH($C910,'Policy Characteristics'!$C:$C,0)))</f>
        <v>% reduction in energy use</v>
      </c>
      <c r="P910" s="29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0" s="293" t="str">
        <f>IF(ISBLANK(INDEX('Policy Characteristics'!K:K,MATCH($C910,'Policy Characteristics'!$C:$C,0))),"",INDEX('Policy Characteristics'!K:K,MATCH($C910,'Policy Characteristics'!$C:$C,0)))</f>
        <v>industry-ag-main.html#eff-stds</v>
      </c>
      <c r="R910" s="293" t="str">
        <f>IF(ISBLANK(INDEX('Policy Characteristics'!L:L,MATCH($C910,'Policy Characteristics'!$C:$C,0))),"",INDEX('Policy Characteristics'!L:L,MATCH($C910,'Policy Characteristics'!$C:$C,0)))</f>
        <v>industry-energy-efficiency-standards.html</v>
      </c>
    </row>
    <row r="911" spans="1:18" s="293" customFormat="1" x14ac:dyDescent="0.25">
      <c r="A911" s="293" t="str">
        <f>IF(ISBLANK(INDEX('Policy Characteristics'!A:A,MATCH($C911,'Policy Characteristics'!$C:$C,0))),"",INDEX('Policy Characteristics'!A:A,MATCH($C911,'Policy Characteristics'!$C:$C,0)))</f>
        <v>Industry</v>
      </c>
      <c r="B911" s="294" t="str">
        <f>IF(ISBLANK(INDEX('Policy Characteristics'!B:B,MATCH($C911,'Policy Characteristics'!$C:$C,0))),"",INDEX('Policy Characteristics'!B:B,MATCH($C911,'Policy Characteristics'!$C:$C,0)))</f>
        <v>Industry Energy Efficiency Standards</v>
      </c>
      <c r="C911" s="293" t="str">
        <f t="shared" si="40"/>
        <v>Percentage Improvement in Eqpt Efficiency Standards above BAU</v>
      </c>
      <c r="D911" s="299" t="s">
        <v>748</v>
      </c>
      <c r="E911" s="298" t="s">
        <v>776</v>
      </c>
      <c r="F911" t="s">
        <v>749</v>
      </c>
      <c r="G911" s="298" t="s">
        <v>793</v>
      </c>
      <c r="H911" s="20">
        <v>1121</v>
      </c>
      <c r="I911" s="295" t="s">
        <v>634</v>
      </c>
      <c r="J911" s="296" t="str">
        <f>IF(ISBLANK(INDEX('Policy Characteristics'!D:D,MATCH($C911,'Policy Characteristics'!$C:$C,0))),"",INDEX('Policy Characteristics'!D:D,MATCH($C911,'Policy Characteristics'!$C:$C,0)))</f>
        <v>Industry Energy Efficiency Standards</v>
      </c>
      <c r="K911" s="293" t="str">
        <f>IF(ISBLANK(INDEX('Policy Characteristics'!E:E,MATCH($C911,'Policy Characteristics'!$C:$C,0))),"",INDEX('Policy Characteristics'!E:E,MATCH($C911,'Policy Characteristics'!$C:$C,0)))</f>
        <v>indst efficiency standards</v>
      </c>
      <c r="L911" s="237">
        <f>IF(ISBLANK(INDEX('Policy Characteristics'!F:F,MATCH($C911,'Policy Characteristics'!$C:$C,0))),"",INDEX('Policy Characteristics'!F:F,MATCH($C911,'Policy Characteristics'!$C:$C,0)))</f>
        <v>0</v>
      </c>
      <c r="M911" s="237">
        <f>IF(ISBLANK(INDEX('Policy Characteristics'!G:G,MATCH($C911,'Policy Characteristics'!$C:$C,0))),"",INDEX('Policy Characteristics'!G:G,MATCH($C911,'Policy Characteristics'!$C:$C,0)))</f>
        <v>0.25</v>
      </c>
      <c r="N911" s="237">
        <f>IF(ISBLANK(INDEX('Policy Characteristics'!H:H,MATCH($C911,'Policy Characteristics'!$C:$C,0))),"",INDEX('Policy Characteristics'!H:H,MATCH($C911,'Policy Characteristics'!$C:$C,0)))</f>
        <v>0.01</v>
      </c>
      <c r="O911" s="293" t="str">
        <f>IF(ISBLANK(INDEX('Policy Characteristics'!I:I,MATCH($C911,'Policy Characteristics'!$C:$C,0))),"",INDEX('Policy Characteristics'!I:I,MATCH($C911,'Policy Characteristics'!$C:$C,0)))</f>
        <v>% reduction in energy use</v>
      </c>
      <c r="P911" s="29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1" s="293" t="str">
        <f>IF(ISBLANK(INDEX('Policy Characteristics'!K:K,MATCH($C911,'Policy Characteristics'!$C:$C,0))),"",INDEX('Policy Characteristics'!K:K,MATCH($C911,'Policy Characteristics'!$C:$C,0)))</f>
        <v>industry-ag-main.html#eff-stds</v>
      </c>
      <c r="R911" s="293" t="str">
        <f>IF(ISBLANK(INDEX('Policy Characteristics'!L:L,MATCH($C911,'Policy Characteristics'!$C:$C,0))),"",INDEX('Policy Characteristics'!L:L,MATCH($C911,'Policy Characteristics'!$C:$C,0)))</f>
        <v>industry-energy-efficiency-standards.html</v>
      </c>
    </row>
    <row r="912" spans="1:18" s="293" customFormat="1" x14ac:dyDescent="0.25">
      <c r="A912" s="293" t="str">
        <f>IF(ISBLANK(INDEX('Policy Characteristics'!A:A,MATCH($C912,'Policy Characteristics'!$C:$C,0))),"",INDEX('Policy Characteristics'!A:A,MATCH($C912,'Policy Characteristics'!$C:$C,0)))</f>
        <v>Industry</v>
      </c>
      <c r="B912" s="294" t="str">
        <f>IF(ISBLANK(INDEX('Policy Characteristics'!B:B,MATCH($C912,'Policy Characteristics'!$C:$C,0))),"",INDEX('Policy Characteristics'!B:B,MATCH($C912,'Policy Characteristics'!$C:$C,0)))</f>
        <v>Industry Energy Efficiency Standards</v>
      </c>
      <c r="C912" s="293" t="str">
        <f t="shared" si="40"/>
        <v>Percentage Improvement in Eqpt Efficiency Standards above BAU</v>
      </c>
      <c r="D912" s="299" t="s">
        <v>748</v>
      </c>
      <c r="E912" s="298" t="s">
        <v>778</v>
      </c>
      <c r="F912" t="s">
        <v>749</v>
      </c>
      <c r="G912" s="298" t="s">
        <v>794</v>
      </c>
      <c r="H912" s="20">
        <v>1122</v>
      </c>
      <c r="I912" s="295" t="s">
        <v>624</v>
      </c>
      <c r="J912" s="296" t="str">
        <f>IF(ISBLANK(INDEX('Policy Characteristics'!D:D,MATCH($C912,'Policy Characteristics'!$C:$C,0))),"",INDEX('Policy Characteristics'!D:D,MATCH($C912,'Policy Characteristics'!$C:$C,0)))</f>
        <v>Industry Energy Efficiency Standards</v>
      </c>
      <c r="K912" s="293" t="str">
        <f>IF(ISBLANK(INDEX('Policy Characteristics'!E:E,MATCH($C912,'Policy Characteristics'!$C:$C,0))),"",INDEX('Policy Characteristics'!E:E,MATCH($C912,'Policy Characteristics'!$C:$C,0)))</f>
        <v>indst efficiency standards</v>
      </c>
      <c r="L912" s="237">
        <f>IF(ISBLANK(INDEX('Policy Characteristics'!F:F,MATCH($C912,'Policy Characteristics'!$C:$C,0))),"",INDEX('Policy Characteristics'!F:F,MATCH($C912,'Policy Characteristics'!$C:$C,0)))</f>
        <v>0</v>
      </c>
      <c r="M912" s="237">
        <f>IF(ISBLANK(INDEX('Policy Characteristics'!G:G,MATCH($C912,'Policy Characteristics'!$C:$C,0))),"",INDEX('Policy Characteristics'!G:G,MATCH($C912,'Policy Characteristics'!$C:$C,0)))</f>
        <v>0.25</v>
      </c>
      <c r="N912" s="237">
        <f>IF(ISBLANK(INDEX('Policy Characteristics'!H:H,MATCH($C912,'Policy Characteristics'!$C:$C,0))),"",INDEX('Policy Characteristics'!H:H,MATCH($C912,'Policy Characteristics'!$C:$C,0)))</f>
        <v>0.01</v>
      </c>
      <c r="O912" s="293" t="str">
        <f>IF(ISBLANK(INDEX('Policy Characteristics'!I:I,MATCH($C912,'Policy Characteristics'!$C:$C,0))),"",INDEX('Policy Characteristics'!I:I,MATCH($C912,'Policy Characteristics'!$C:$C,0)))</f>
        <v>% reduction in energy use</v>
      </c>
      <c r="P912" s="29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2" s="293" t="str">
        <f>IF(ISBLANK(INDEX('Policy Characteristics'!K:K,MATCH($C912,'Policy Characteristics'!$C:$C,0))),"",INDEX('Policy Characteristics'!K:K,MATCH($C912,'Policy Characteristics'!$C:$C,0)))</f>
        <v>industry-ag-main.html#eff-stds</v>
      </c>
      <c r="R912" s="293" t="str">
        <f>IF(ISBLANK(INDEX('Policy Characteristics'!L:L,MATCH($C912,'Policy Characteristics'!$C:$C,0))),"",INDEX('Policy Characteristics'!L:L,MATCH($C912,'Policy Characteristics'!$C:$C,0)))</f>
        <v>industry-energy-efficiency-standards.html</v>
      </c>
    </row>
    <row r="913" spans="1:18" s="293" customFormat="1" x14ac:dyDescent="0.25">
      <c r="A913" s="293" t="str">
        <f>IF(ISBLANK(INDEX('Policy Characteristics'!A:A,MATCH($C913,'Policy Characteristics'!$C:$C,0))),"",INDEX('Policy Characteristics'!A:A,MATCH($C913,'Policy Characteristics'!$C:$C,0)))</f>
        <v>Industry</v>
      </c>
      <c r="B913" s="294" t="str">
        <f>IF(ISBLANK(INDEX('Policy Characteristics'!B:B,MATCH($C913,'Policy Characteristics'!$C:$C,0))),"",INDEX('Policy Characteristics'!B:B,MATCH($C913,'Policy Characteristics'!$C:$C,0)))</f>
        <v>Industry Energy Efficiency Standards</v>
      </c>
      <c r="C913" s="293" t="str">
        <f t="shared" si="40"/>
        <v>Percentage Improvement in Eqpt Efficiency Standards above BAU</v>
      </c>
      <c r="D913" s="299" t="s">
        <v>748</v>
      </c>
      <c r="E913" s="298" t="s">
        <v>780</v>
      </c>
      <c r="F913" t="s">
        <v>749</v>
      </c>
      <c r="G913" s="298" t="s">
        <v>795</v>
      </c>
      <c r="H913" s="20">
        <v>1123</v>
      </c>
      <c r="I913" s="295" t="s">
        <v>634</v>
      </c>
      <c r="J913" s="296" t="str">
        <f>IF(ISBLANK(INDEX('Policy Characteristics'!D:D,MATCH($C913,'Policy Characteristics'!$C:$C,0))),"",INDEX('Policy Characteristics'!D:D,MATCH($C913,'Policy Characteristics'!$C:$C,0)))</f>
        <v>Industry Energy Efficiency Standards</v>
      </c>
      <c r="K913" s="293" t="str">
        <f>IF(ISBLANK(INDEX('Policy Characteristics'!E:E,MATCH($C913,'Policy Characteristics'!$C:$C,0))),"",INDEX('Policy Characteristics'!E:E,MATCH($C913,'Policy Characteristics'!$C:$C,0)))</f>
        <v>indst efficiency standards</v>
      </c>
      <c r="L913" s="237">
        <f>IF(ISBLANK(INDEX('Policy Characteristics'!F:F,MATCH($C913,'Policy Characteristics'!$C:$C,0))),"",INDEX('Policy Characteristics'!F:F,MATCH($C913,'Policy Characteristics'!$C:$C,0)))</f>
        <v>0</v>
      </c>
      <c r="M913" s="237">
        <f>IF(ISBLANK(INDEX('Policy Characteristics'!G:G,MATCH($C913,'Policy Characteristics'!$C:$C,0))),"",INDEX('Policy Characteristics'!G:G,MATCH($C913,'Policy Characteristics'!$C:$C,0)))</f>
        <v>0.25</v>
      </c>
      <c r="N913" s="237">
        <f>IF(ISBLANK(INDEX('Policy Characteristics'!H:H,MATCH($C913,'Policy Characteristics'!$C:$C,0))),"",INDEX('Policy Characteristics'!H:H,MATCH($C913,'Policy Characteristics'!$C:$C,0)))</f>
        <v>0.01</v>
      </c>
      <c r="O913" s="293" t="str">
        <f>IF(ISBLANK(INDEX('Policy Characteristics'!I:I,MATCH($C913,'Policy Characteristics'!$C:$C,0))),"",INDEX('Policy Characteristics'!I:I,MATCH($C913,'Policy Characteristics'!$C:$C,0)))</f>
        <v>% reduction in energy use</v>
      </c>
      <c r="P913" s="29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3" s="293" t="str">
        <f>IF(ISBLANK(INDEX('Policy Characteristics'!K:K,MATCH($C913,'Policy Characteristics'!$C:$C,0))),"",INDEX('Policy Characteristics'!K:K,MATCH($C913,'Policy Characteristics'!$C:$C,0)))</f>
        <v>industry-ag-main.html#eff-stds</v>
      </c>
      <c r="R913" s="293" t="str">
        <f>IF(ISBLANK(INDEX('Policy Characteristics'!L:L,MATCH($C913,'Policy Characteristics'!$C:$C,0))),"",INDEX('Policy Characteristics'!L:L,MATCH($C913,'Policy Characteristics'!$C:$C,0)))</f>
        <v>industry-energy-efficiency-standards.html</v>
      </c>
    </row>
    <row r="914" spans="1:18" s="293" customFormat="1" x14ac:dyDescent="0.25">
      <c r="A914" s="293" t="str">
        <f>IF(ISBLANK(INDEX('Policy Characteristics'!A:A,MATCH($C914,'Policy Characteristics'!$C:$C,0))),"",INDEX('Policy Characteristics'!A:A,MATCH($C914,'Policy Characteristics'!$C:$C,0)))</f>
        <v>Industry</v>
      </c>
      <c r="B914" s="294" t="str">
        <f>IF(ISBLANK(INDEX('Policy Characteristics'!B:B,MATCH($C914,'Policy Characteristics'!$C:$C,0))),"",INDEX('Policy Characteristics'!B:B,MATCH($C914,'Policy Characteristics'!$C:$C,0)))</f>
        <v>Industry Energy Efficiency Standards</v>
      </c>
      <c r="C914" s="293" t="str">
        <f t="shared" si="40"/>
        <v>Percentage Improvement in Eqpt Efficiency Standards above BAU</v>
      </c>
      <c r="D914" s="299" t="s">
        <v>748</v>
      </c>
      <c r="E914" s="298" t="s">
        <v>782</v>
      </c>
      <c r="F914" t="s">
        <v>749</v>
      </c>
      <c r="G914" s="298" t="s">
        <v>796</v>
      </c>
      <c r="H914" s="20">
        <v>1124</v>
      </c>
      <c r="I914" s="295" t="s">
        <v>634</v>
      </c>
      <c r="J914" s="296" t="str">
        <f>IF(ISBLANK(INDEX('Policy Characteristics'!D:D,MATCH($C914,'Policy Characteristics'!$C:$C,0))),"",INDEX('Policy Characteristics'!D:D,MATCH($C914,'Policy Characteristics'!$C:$C,0)))</f>
        <v>Industry Energy Efficiency Standards</v>
      </c>
      <c r="K914" s="293" t="str">
        <f>IF(ISBLANK(INDEX('Policy Characteristics'!E:E,MATCH($C914,'Policy Characteristics'!$C:$C,0))),"",INDEX('Policy Characteristics'!E:E,MATCH($C914,'Policy Characteristics'!$C:$C,0)))</f>
        <v>indst efficiency standards</v>
      </c>
      <c r="L914" s="237">
        <f>IF(ISBLANK(INDEX('Policy Characteristics'!F:F,MATCH($C914,'Policy Characteristics'!$C:$C,0))),"",INDEX('Policy Characteristics'!F:F,MATCH($C914,'Policy Characteristics'!$C:$C,0)))</f>
        <v>0</v>
      </c>
      <c r="M914" s="237">
        <f>IF(ISBLANK(INDEX('Policy Characteristics'!G:G,MATCH($C914,'Policy Characteristics'!$C:$C,0))),"",INDEX('Policy Characteristics'!G:G,MATCH($C914,'Policy Characteristics'!$C:$C,0)))</f>
        <v>0.25</v>
      </c>
      <c r="N914" s="237">
        <f>IF(ISBLANK(INDEX('Policy Characteristics'!H:H,MATCH($C914,'Policy Characteristics'!$C:$C,0))),"",INDEX('Policy Characteristics'!H:H,MATCH($C914,'Policy Characteristics'!$C:$C,0)))</f>
        <v>0.01</v>
      </c>
      <c r="O914" s="293" t="str">
        <f>IF(ISBLANK(INDEX('Policy Characteristics'!I:I,MATCH($C914,'Policy Characteristics'!$C:$C,0))),"",INDEX('Policy Characteristics'!I:I,MATCH($C914,'Policy Characteristics'!$C:$C,0)))</f>
        <v>% reduction in energy use</v>
      </c>
      <c r="P914" s="29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4" s="293" t="str">
        <f>IF(ISBLANK(INDEX('Policy Characteristics'!K:K,MATCH($C914,'Policy Characteristics'!$C:$C,0))),"",INDEX('Policy Characteristics'!K:K,MATCH($C914,'Policy Characteristics'!$C:$C,0)))</f>
        <v>industry-ag-main.html#eff-stds</v>
      </c>
      <c r="R914" s="293" t="str">
        <f>IF(ISBLANK(INDEX('Policy Characteristics'!L:L,MATCH($C914,'Policy Characteristics'!$C:$C,0))),"",INDEX('Policy Characteristics'!L:L,MATCH($C914,'Policy Characteristics'!$C:$C,0)))</f>
        <v>industry-energy-efficiency-standards.html</v>
      </c>
    </row>
    <row r="915" spans="1:18" s="293" customFormat="1" x14ac:dyDescent="0.25">
      <c r="A915" s="293" t="str">
        <f>IF(ISBLANK(INDEX('Policy Characteristics'!A:A,MATCH($C915,'Policy Characteristics'!$C:$C,0))),"",INDEX('Policy Characteristics'!A:A,MATCH($C915,'Policy Characteristics'!$C:$C,0)))</f>
        <v>Industry</v>
      </c>
      <c r="B915" s="294" t="str">
        <f>IF(ISBLANK(INDEX('Policy Characteristics'!B:B,MATCH($C915,'Policy Characteristics'!$C:$C,0))),"",INDEX('Policy Characteristics'!B:B,MATCH($C915,'Policy Characteristics'!$C:$C,0)))</f>
        <v>Industry Energy Efficiency Standards</v>
      </c>
      <c r="C915" s="293" t="str">
        <f t="shared" si="40"/>
        <v>Percentage Improvement in Eqpt Efficiency Standards above BAU</v>
      </c>
      <c r="D915" s="299" t="s">
        <v>748</v>
      </c>
      <c r="E915" s="298" t="s">
        <v>784</v>
      </c>
      <c r="F915" t="s">
        <v>749</v>
      </c>
      <c r="G915" s="298" t="s">
        <v>797</v>
      </c>
      <c r="H915" s="20">
        <v>1125</v>
      </c>
      <c r="I915" s="295" t="s">
        <v>634</v>
      </c>
      <c r="J915" s="296" t="str">
        <f>IF(ISBLANK(INDEX('Policy Characteristics'!D:D,MATCH($C915,'Policy Characteristics'!$C:$C,0))),"",INDEX('Policy Characteristics'!D:D,MATCH($C915,'Policy Characteristics'!$C:$C,0)))</f>
        <v>Industry Energy Efficiency Standards</v>
      </c>
      <c r="K915" s="293" t="str">
        <f>IF(ISBLANK(INDEX('Policy Characteristics'!E:E,MATCH($C915,'Policy Characteristics'!$C:$C,0))),"",INDEX('Policy Characteristics'!E:E,MATCH($C915,'Policy Characteristics'!$C:$C,0)))</f>
        <v>indst efficiency standards</v>
      </c>
      <c r="L915" s="237">
        <f>IF(ISBLANK(INDEX('Policy Characteristics'!F:F,MATCH($C915,'Policy Characteristics'!$C:$C,0))),"",INDEX('Policy Characteristics'!F:F,MATCH($C915,'Policy Characteristics'!$C:$C,0)))</f>
        <v>0</v>
      </c>
      <c r="M915" s="237">
        <f>IF(ISBLANK(INDEX('Policy Characteristics'!G:G,MATCH($C915,'Policy Characteristics'!$C:$C,0))),"",INDEX('Policy Characteristics'!G:G,MATCH($C915,'Policy Characteristics'!$C:$C,0)))</f>
        <v>0.25</v>
      </c>
      <c r="N915" s="237">
        <f>IF(ISBLANK(INDEX('Policy Characteristics'!H:H,MATCH($C915,'Policy Characteristics'!$C:$C,0))),"",INDEX('Policy Characteristics'!H:H,MATCH($C915,'Policy Characteristics'!$C:$C,0)))</f>
        <v>0.01</v>
      </c>
      <c r="O915" s="293" t="str">
        <f>IF(ISBLANK(INDEX('Policy Characteristics'!I:I,MATCH($C915,'Policy Characteristics'!$C:$C,0))),"",INDEX('Policy Characteristics'!I:I,MATCH($C915,'Policy Characteristics'!$C:$C,0)))</f>
        <v>% reduction in energy use</v>
      </c>
      <c r="P915" s="29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5" s="293" t="str">
        <f>IF(ISBLANK(INDEX('Policy Characteristics'!K:K,MATCH($C915,'Policy Characteristics'!$C:$C,0))),"",INDEX('Policy Characteristics'!K:K,MATCH($C915,'Policy Characteristics'!$C:$C,0)))</f>
        <v>industry-ag-main.html#eff-stds</v>
      </c>
      <c r="R915" s="293" t="str">
        <f>IF(ISBLANK(INDEX('Policy Characteristics'!L:L,MATCH($C915,'Policy Characteristics'!$C:$C,0))),"",INDEX('Policy Characteristics'!L:L,MATCH($C915,'Policy Characteristics'!$C:$C,0)))</f>
        <v>industry-energy-efficiency-standards.html</v>
      </c>
    </row>
    <row r="916" spans="1:18" s="293" customFormat="1" x14ac:dyDescent="0.25">
      <c r="A916" s="293" t="str">
        <f>IF(ISBLANK(INDEX('Policy Characteristics'!A:A,MATCH($C916,'Policy Characteristics'!$C:$C,0))),"",INDEX('Policy Characteristics'!A:A,MATCH($C916,'Policy Characteristics'!$C:$C,0)))</f>
        <v>Industry</v>
      </c>
      <c r="B916" s="294" t="str">
        <f>IF(ISBLANK(INDEX('Policy Characteristics'!B:B,MATCH($C916,'Policy Characteristics'!$C:$C,0))),"",INDEX('Policy Characteristics'!B:B,MATCH($C916,'Policy Characteristics'!$C:$C,0)))</f>
        <v>Industry Energy Efficiency Standards</v>
      </c>
      <c r="C916" s="293" t="str">
        <f t="shared" si="40"/>
        <v>Percentage Improvement in Eqpt Efficiency Standards above BAU</v>
      </c>
      <c r="D916" s="299" t="s">
        <v>748</v>
      </c>
      <c r="E916" s="298" t="s">
        <v>786</v>
      </c>
      <c r="F916" t="s">
        <v>749</v>
      </c>
      <c r="G916" s="298" t="s">
        <v>798</v>
      </c>
      <c r="H916" s="20">
        <v>1126</v>
      </c>
      <c r="I916" s="295" t="s">
        <v>624</v>
      </c>
      <c r="J916" s="296" t="str">
        <f>IF(ISBLANK(INDEX('Policy Characteristics'!D:D,MATCH($C916,'Policy Characteristics'!$C:$C,0))),"",INDEX('Policy Characteristics'!D:D,MATCH($C916,'Policy Characteristics'!$C:$C,0)))</f>
        <v>Industry Energy Efficiency Standards</v>
      </c>
      <c r="K916" s="293" t="str">
        <f>IF(ISBLANK(INDEX('Policy Characteristics'!E:E,MATCH($C916,'Policy Characteristics'!$C:$C,0))),"",INDEX('Policy Characteristics'!E:E,MATCH($C916,'Policy Characteristics'!$C:$C,0)))</f>
        <v>indst efficiency standards</v>
      </c>
      <c r="L916" s="237">
        <f>IF(ISBLANK(INDEX('Policy Characteristics'!F:F,MATCH($C916,'Policy Characteristics'!$C:$C,0))),"",INDEX('Policy Characteristics'!F:F,MATCH($C916,'Policy Characteristics'!$C:$C,0)))</f>
        <v>0</v>
      </c>
      <c r="M916" s="237">
        <f>IF(ISBLANK(INDEX('Policy Characteristics'!G:G,MATCH($C916,'Policy Characteristics'!$C:$C,0))),"",INDEX('Policy Characteristics'!G:G,MATCH($C916,'Policy Characteristics'!$C:$C,0)))</f>
        <v>0.25</v>
      </c>
      <c r="N916" s="237">
        <f>IF(ISBLANK(INDEX('Policy Characteristics'!H:H,MATCH($C916,'Policy Characteristics'!$C:$C,0))),"",INDEX('Policy Characteristics'!H:H,MATCH($C916,'Policy Characteristics'!$C:$C,0)))</f>
        <v>0.01</v>
      </c>
      <c r="O916" s="293" t="str">
        <f>IF(ISBLANK(INDEX('Policy Characteristics'!I:I,MATCH($C916,'Policy Characteristics'!$C:$C,0))),"",INDEX('Policy Characteristics'!I:I,MATCH($C916,'Policy Characteristics'!$C:$C,0)))</f>
        <v>% reduction in energy use</v>
      </c>
      <c r="P916" s="29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6" s="293" t="str">
        <f>IF(ISBLANK(INDEX('Policy Characteristics'!K:K,MATCH($C916,'Policy Characteristics'!$C:$C,0))),"",INDEX('Policy Characteristics'!K:K,MATCH($C916,'Policy Characteristics'!$C:$C,0)))</f>
        <v>industry-ag-main.html#eff-stds</v>
      </c>
      <c r="R916" s="293" t="str">
        <f>IF(ISBLANK(INDEX('Policy Characteristics'!L:L,MATCH($C916,'Policy Characteristics'!$C:$C,0))),"",INDEX('Policy Characteristics'!L:L,MATCH($C916,'Policy Characteristics'!$C:$C,0)))</f>
        <v>industry-energy-efficiency-standards.html</v>
      </c>
    </row>
    <row r="917" spans="1:18" s="293" customFormat="1" x14ac:dyDescent="0.25">
      <c r="A917" s="293" t="str">
        <f>IF(ISBLANK(INDEX('Policy Characteristics'!A:A,MATCH($C917,'Policy Characteristics'!$C:$C,0))),"",INDEX('Policy Characteristics'!A:A,MATCH($C917,'Policy Characteristics'!$C:$C,0)))</f>
        <v>Industry</v>
      </c>
      <c r="B917" s="294" t="str">
        <f>IF(ISBLANK(INDEX('Policy Characteristics'!B:B,MATCH($C917,'Policy Characteristics'!$C:$C,0))),"",INDEX('Policy Characteristics'!B:B,MATCH($C917,'Policy Characteristics'!$C:$C,0)))</f>
        <v>Industry Energy Efficiency Standards</v>
      </c>
      <c r="C917" s="293" t="str">
        <f t="shared" si="40"/>
        <v>Percentage Improvement in Eqpt Efficiency Standards above BAU</v>
      </c>
      <c r="D917" s="299" t="s">
        <v>748</v>
      </c>
      <c r="E917" s="298" t="s">
        <v>788</v>
      </c>
      <c r="F917" t="s">
        <v>749</v>
      </c>
      <c r="G917" s="298" t="s">
        <v>799</v>
      </c>
      <c r="H917" s="20">
        <v>1127</v>
      </c>
      <c r="I917" s="295" t="s">
        <v>634</v>
      </c>
      <c r="J917" s="296" t="str">
        <f>IF(ISBLANK(INDEX('Policy Characteristics'!D:D,MATCH($C917,'Policy Characteristics'!$C:$C,0))),"",INDEX('Policy Characteristics'!D:D,MATCH($C917,'Policy Characteristics'!$C:$C,0)))</f>
        <v>Industry Energy Efficiency Standards</v>
      </c>
      <c r="K917" s="293" t="str">
        <f>IF(ISBLANK(INDEX('Policy Characteristics'!E:E,MATCH($C917,'Policy Characteristics'!$C:$C,0))),"",INDEX('Policy Characteristics'!E:E,MATCH($C917,'Policy Characteristics'!$C:$C,0)))</f>
        <v>indst efficiency standards</v>
      </c>
      <c r="L917" s="237">
        <f>IF(ISBLANK(INDEX('Policy Characteristics'!F:F,MATCH($C917,'Policy Characteristics'!$C:$C,0))),"",INDEX('Policy Characteristics'!F:F,MATCH($C917,'Policy Characteristics'!$C:$C,0)))</f>
        <v>0</v>
      </c>
      <c r="M917" s="237">
        <f>IF(ISBLANK(INDEX('Policy Characteristics'!G:G,MATCH($C917,'Policy Characteristics'!$C:$C,0))),"",INDEX('Policy Characteristics'!G:G,MATCH($C917,'Policy Characteristics'!$C:$C,0)))</f>
        <v>0.25</v>
      </c>
      <c r="N917" s="237">
        <f>IF(ISBLANK(INDEX('Policy Characteristics'!H:H,MATCH($C917,'Policy Characteristics'!$C:$C,0))),"",INDEX('Policy Characteristics'!H:H,MATCH($C917,'Policy Characteristics'!$C:$C,0)))</f>
        <v>0.01</v>
      </c>
      <c r="O917" s="293" t="str">
        <f>IF(ISBLANK(INDEX('Policy Characteristics'!I:I,MATCH($C917,'Policy Characteristics'!$C:$C,0))),"",INDEX('Policy Characteristics'!I:I,MATCH($C917,'Policy Characteristics'!$C:$C,0)))</f>
        <v>% reduction in energy use</v>
      </c>
      <c r="P917" s="29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7" s="293" t="str">
        <f>IF(ISBLANK(INDEX('Policy Characteristics'!K:K,MATCH($C917,'Policy Characteristics'!$C:$C,0))),"",INDEX('Policy Characteristics'!K:K,MATCH($C917,'Policy Characteristics'!$C:$C,0)))</f>
        <v>industry-ag-main.html#eff-stds</v>
      </c>
      <c r="R917" s="293" t="str">
        <f>IF(ISBLANK(INDEX('Policy Characteristics'!L:L,MATCH($C917,'Policy Characteristics'!$C:$C,0))),"",INDEX('Policy Characteristics'!L:L,MATCH($C917,'Policy Characteristics'!$C:$C,0)))</f>
        <v>industry-energy-efficiency-standards.html</v>
      </c>
    </row>
    <row r="918" spans="1:18" s="293" customFormat="1" x14ac:dyDescent="0.25">
      <c r="A918" s="293" t="str">
        <f>IF(ISBLANK(INDEX('Policy Characteristics'!A:A,MATCH($C918,'Policy Characteristics'!$C:$C,0))),"",INDEX('Policy Characteristics'!A:A,MATCH($C918,'Policy Characteristics'!$C:$C,0)))</f>
        <v>Industry</v>
      </c>
      <c r="B918" s="294" t="str">
        <f>IF(ISBLANK(INDEX('Policy Characteristics'!B:B,MATCH($C918,'Policy Characteristics'!$C:$C,0))),"",INDEX('Policy Characteristics'!B:B,MATCH($C918,'Policy Characteristics'!$C:$C,0)))</f>
        <v>Industry Energy Efficiency Standards</v>
      </c>
      <c r="C918" s="293" t="str">
        <f t="shared" si="40"/>
        <v>Percentage Improvement in Eqpt Efficiency Standards above BAU</v>
      </c>
      <c r="D918" s="299" t="s">
        <v>750</v>
      </c>
      <c r="E918" s="298" t="s">
        <v>770</v>
      </c>
      <c r="F918" t="s">
        <v>751</v>
      </c>
      <c r="G918" s="298" t="s">
        <v>790</v>
      </c>
      <c r="H918" s="20">
        <v>1128</v>
      </c>
      <c r="I918" s="295" t="s">
        <v>624</v>
      </c>
      <c r="J918" s="296" t="str">
        <f>IF(ISBLANK(INDEX('Policy Characteristics'!D:D,MATCH($C918,'Policy Characteristics'!$C:$C,0))),"",INDEX('Policy Characteristics'!D:D,MATCH($C918,'Policy Characteristics'!$C:$C,0)))</f>
        <v>Industry Energy Efficiency Standards</v>
      </c>
      <c r="K918" s="293" t="str">
        <f>IF(ISBLANK(INDEX('Policy Characteristics'!E:E,MATCH($C918,'Policy Characteristics'!$C:$C,0))),"",INDEX('Policy Characteristics'!E:E,MATCH($C918,'Policy Characteristics'!$C:$C,0)))</f>
        <v>indst efficiency standards</v>
      </c>
      <c r="L918" s="237">
        <f>IF(ISBLANK(INDEX('Policy Characteristics'!F:F,MATCH($C918,'Policy Characteristics'!$C:$C,0))),"",INDEX('Policy Characteristics'!F:F,MATCH($C918,'Policy Characteristics'!$C:$C,0)))</f>
        <v>0</v>
      </c>
      <c r="M918" s="237">
        <f>IF(ISBLANK(INDEX('Policy Characteristics'!G:G,MATCH($C918,'Policy Characteristics'!$C:$C,0))),"",INDEX('Policy Characteristics'!G:G,MATCH($C918,'Policy Characteristics'!$C:$C,0)))</f>
        <v>0.25</v>
      </c>
      <c r="N918" s="237">
        <f>IF(ISBLANK(INDEX('Policy Characteristics'!H:H,MATCH($C918,'Policy Characteristics'!$C:$C,0))),"",INDEX('Policy Characteristics'!H:H,MATCH($C918,'Policy Characteristics'!$C:$C,0)))</f>
        <v>0.01</v>
      </c>
      <c r="O918" s="293" t="str">
        <f>IF(ISBLANK(INDEX('Policy Characteristics'!I:I,MATCH($C918,'Policy Characteristics'!$C:$C,0))),"",INDEX('Policy Characteristics'!I:I,MATCH($C918,'Policy Characteristics'!$C:$C,0)))</f>
        <v>% reduction in energy use</v>
      </c>
      <c r="P918" s="29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8" s="293" t="str">
        <f>IF(ISBLANK(INDEX('Policy Characteristics'!K:K,MATCH($C918,'Policy Characteristics'!$C:$C,0))),"",INDEX('Policy Characteristics'!K:K,MATCH($C918,'Policy Characteristics'!$C:$C,0)))</f>
        <v>industry-ag-main.html#eff-stds</v>
      </c>
      <c r="R918" s="293" t="str">
        <f>IF(ISBLANK(INDEX('Policy Characteristics'!L:L,MATCH($C918,'Policy Characteristics'!$C:$C,0))),"",INDEX('Policy Characteristics'!L:L,MATCH($C918,'Policy Characteristics'!$C:$C,0)))</f>
        <v>industry-energy-efficiency-standards.html</v>
      </c>
    </row>
    <row r="919" spans="1:18" s="293" customFormat="1" x14ac:dyDescent="0.25">
      <c r="A919" s="293" t="str">
        <f>IF(ISBLANK(INDEX('Policy Characteristics'!A:A,MATCH($C919,'Policy Characteristics'!$C:$C,0))),"",INDEX('Policy Characteristics'!A:A,MATCH($C919,'Policy Characteristics'!$C:$C,0)))</f>
        <v>Industry</v>
      </c>
      <c r="B919" s="294" t="str">
        <f>IF(ISBLANK(INDEX('Policy Characteristics'!B:B,MATCH($C919,'Policy Characteristics'!$C:$C,0))),"",INDEX('Policy Characteristics'!B:B,MATCH($C919,'Policy Characteristics'!$C:$C,0)))</f>
        <v>Industry Energy Efficiency Standards</v>
      </c>
      <c r="C919" s="293" t="str">
        <f t="shared" si="40"/>
        <v>Percentage Improvement in Eqpt Efficiency Standards above BAU</v>
      </c>
      <c r="D919" s="299" t="s">
        <v>750</v>
      </c>
      <c r="E919" s="298" t="s">
        <v>772</v>
      </c>
      <c r="F919" t="s">
        <v>751</v>
      </c>
      <c r="G919" s="298" t="s">
        <v>791</v>
      </c>
      <c r="H919" s="20">
        <v>1129</v>
      </c>
      <c r="I919" s="295" t="s">
        <v>634</v>
      </c>
      <c r="J919" s="296" t="str">
        <f>IF(ISBLANK(INDEX('Policy Characteristics'!D:D,MATCH($C919,'Policy Characteristics'!$C:$C,0))),"",INDEX('Policy Characteristics'!D:D,MATCH($C919,'Policy Characteristics'!$C:$C,0)))</f>
        <v>Industry Energy Efficiency Standards</v>
      </c>
      <c r="K919" s="293" t="str">
        <f>IF(ISBLANK(INDEX('Policy Characteristics'!E:E,MATCH($C919,'Policy Characteristics'!$C:$C,0))),"",INDEX('Policy Characteristics'!E:E,MATCH($C919,'Policy Characteristics'!$C:$C,0)))</f>
        <v>indst efficiency standards</v>
      </c>
      <c r="L919" s="237">
        <f>IF(ISBLANK(INDEX('Policy Characteristics'!F:F,MATCH($C919,'Policy Characteristics'!$C:$C,0))),"",INDEX('Policy Characteristics'!F:F,MATCH($C919,'Policy Characteristics'!$C:$C,0)))</f>
        <v>0</v>
      </c>
      <c r="M919" s="237">
        <f>IF(ISBLANK(INDEX('Policy Characteristics'!G:G,MATCH($C919,'Policy Characteristics'!$C:$C,0))),"",INDEX('Policy Characteristics'!G:G,MATCH($C919,'Policy Characteristics'!$C:$C,0)))</f>
        <v>0.25</v>
      </c>
      <c r="N919" s="237">
        <f>IF(ISBLANK(INDEX('Policy Characteristics'!H:H,MATCH($C919,'Policy Characteristics'!$C:$C,0))),"",INDEX('Policy Characteristics'!H:H,MATCH($C919,'Policy Characteristics'!$C:$C,0)))</f>
        <v>0.01</v>
      </c>
      <c r="O919" s="293" t="str">
        <f>IF(ISBLANK(INDEX('Policy Characteristics'!I:I,MATCH($C919,'Policy Characteristics'!$C:$C,0))),"",INDEX('Policy Characteristics'!I:I,MATCH($C919,'Policy Characteristics'!$C:$C,0)))</f>
        <v>% reduction in energy use</v>
      </c>
      <c r="P919" s="29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19" s="293" t="str">
        <f>IF(ISBLANK(INDEX('Policy Characteristics'!K:K,MATCH($C919,'Policy Characteristics'!$C:$C,0))),"",INDEX('Policy Characteristics'!K:K,MATCH($C919,'Policy Characteristics'!$C:$C,0)))</f>
        <v>industry-ag-main.html#eff-stds</v>
      </c>
      <c r="R919" s="293" t="str">
        <f>IF(ISBLANK(INDEX('Policy Characteristics'!L:L,MATCH($C919,'Policy Characteristics'!$C:$C,0))),"",INDEX('Policy Characteristics'!L:L,MATCH($C919,'Policy Characteristics'!$C:$C,0)))</f>
        <v>industry-energy-efficiency-standards.html</v>
      </c>
    </row>
    <row r="920" spans="1:18" s="293" customFormat="1" x14ac:dyDescent="0.25">
      <c r="A920" s="293" t="str">
        <f>IF(ISBLANK(INDEX('Policy Characteristics'!A:A,MATCH($C920,'Policy Characteristics'!$C:$C,0))),"",INDEX('Policy Characteristics'!A:A,MATCH($C920,'Policy Characteristics'!$C:$C,0)))</f>
        <v>Industry</v>
      </c>
      <c r="B920" s="294" t="str">
        <f>IF(ISBLANK(INDEX('Policy Characteristics'!B:B,MATCH($C920,'Policy Characteristics'!$C:$C,0))),"",INDEX('Policy Characteristics'!B:B,MATCH($C920,'Policy Characteristics'!$C:$C,0)))</f>
        <v>Industry Energy Efficiency Standards</v>
      </c>
      <c r="C920" s="293" t="str">
        <f t="shared" si="40"/>
        <v>Percentage Improvement in Eqpt Efficiency Standards above BAU</v>
      </c>
      <c r="D920" s="299" t="s">
        <v>750</v>
      </c>
      <c r="E920" s="298" t="s">
        <v>774</v>
      </c>
      <c r="F920" t="s">
        <v>751</v>
      </c>
      <c r="G920" s="298" t="s">
        <v>792</v>
      </c>
      <c r="H920" s="20">
        <v>1130</v>
      </c>
      <c r="I920" s="295" t="s">
        <v>624</v>
      </c>
      <c r="J920" s="296" t="str">
        <f>IF(ISBLANK(INDEX('Policy Characteristics'!D:D,MATCH($C920,'Policy Characteristics'!$C:$C,0))),"",INDEX('Policy Characteristics'!D:D,MATCH($C920,'Policy Characteristics'!$C:$C,0)))</f>
        <v>Industry Energy Efficiency Standards</v>
      </c>
      <c r="K920" s="293" t="str">
        <f>IF(ISBLANK(INDEX('Policy Characteristics'!E:E,MATCH($C920,'Policy Characteristics'!$C:$C,0))),"",INDEX('Policy Characteristics'!E:E,MATCH($C920,'Policy Characteristics'!$C:$C,0)))</f>
        <v>indst efficiency standards</v>
      </c>
      <c r="L920" s="237">
        <f>IF(ISBLANK(INDEX('Policy Characteristics'!F:F,MATCH($C920,'Policy Characteristics'!$C:$C,0))),"",INDEX('Policy Characteristics'!F:F,MATCH($C920,'Policy Characteristics'!$C:$C,0)))</f>
        <v>0</v>
      </c>
      <c r="M920" s="237">
        <f>IF(ISBLANK(INDEX('Policy Characteristics'!G:G,MATCH($C920,'Policy Characteristics'!$C:$C,0))),"",INDEX('Policy Characteristics'!G:G,MATCH($C920,'Policy Characteristics'!$C:$C,0)))</f>
        <v>0.25</v>
      </c>
      <c r="N920" s="237">
        <f>IF(ISBLANK(INDEX('Policy Characteristics'!H:H,MATCH($C920,'Policy Characteristics'!$C:$C,0))),"",INDEX('Policy Characteristics'!H:H,MATCH($C920,'Policy Characteristics'!$C:$C,0)))</f>
        <v>0.01</v>
      </c>
      <c r="O920" s="293" t="str">
        <f>IF(ISBLANK(INDEX('Policy Characteristics'!I:I,MATCH($C920,'Policy Characteristics'!$C:$C,0))),"",INDEX('Policy Characteristics'!I:I,MATCH($C920,'Policy Characteristics'!$C:$C,0)))</f>
        <v>% reduction in energy use</v>
      </c>
      <c r="P920" s="29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0" s="293" t="str">
        <f>IF(ISBLANK(INDEX('Policy Characteristics'!K:K,MATCH($C920,'Policy Characteristics'!$C:$C,0))),"",INDEX('Policy Characteristics'!K:K,MATCH($C920,'Policy Characteristics'!$C:$C,0)))</f>
        <v>industry-ag-main.html#eff-stds</v>
      </c>
      <c r="R920" s="293" t="str">
        <f>IF(ISBLANK(INDEX('Policy Characteristics'!L:L,MATCH($C920,'Policy Characteristics'!$C:$C,0))),"",INDEX('Policy Characteristics'!L:L,MATCH($C920,'Policy Characteristics'!$C:$C,0)))</f>
        <v>industry-energy-efficiency-standards.html</v>
      </c>
    </row>
    <row r="921" spans="1:18" s="293" customFormat="1" x14ac:dyDescent="0.25">
      <c r="A921" s="293" t="str">
        <f>IF(ISBLANK(INDEX('Policy Characteristics'!A:A,MATCH($C921,'Policy Characteristics'!$C:$C,0))),"",INDEX('Policy Characteristics'!A:A,MATCH($C921,'Policy Characteristics'!$C:$C,0)))</f>
        <v>Industry</v>
      </c>
      <c r="B921" s="294" t="str">
        <f>IF(ISBLANK(INDEX('Policy Characteristics'!B:B,MATCH($C921,'Policy Characteristics'!$C:$C,0))),"",INDEX('Policy Characteristics'!B:B,MATCH($C921,'Policy Characteristics'!$C:$C,0)))</f>
        <v>Industry Energy Efficiency Standards</v>
      </c>
      <c r="C921" s="293" t="str">
        <f t="shared" si="40"/>
        <v>Percentage Improvement in Eqpt Efficiency Standards above BAU</v>
      </c>
      <c r="D921" s="299" t="s">
        <v>750</v>
      </c>
      <c r="E921" s="298" t="s">
        <v>776</v>
      </c>
      <c r="F921" t="s">
        <v>751</v>
      </c>
      <c r="G921" s="298" t="s">
        <v>793</v>
      </c>
      <c r="H921" s="20">
        <v>1131</v>
      </c>
      <c r="I921" s="295" t="s">
        <v>634</v>
      </c>
      <c r="J921" s="296" t="str">
        <f>IF(ISBLANK(INDEX('Policy Characteristics'!D:D,MATCH($C921,'Policy Characteristics'!$C:$C,0))),"",INDEX('Policy Characteristics'!D:D,MATCH($C921,'Policy Characteristics'!$C:$C,0)))</f>
        <v>Industry Energy Efficiency Standards</v>
      </c>
      <c r="K921" s="293" t="str">
        <f>IF(ISBLANK(INDEX('Policy Characteristics'!E:E,MATCH($C921,'Policy Characteristics'!$C:$C,0))),"",INDEX('Policy Characteristics'!E:E,MATCH($C921,'Policy Characteristics'!$C:$C,0)))</f>
        <v>indst efficiency standards</v>
      </c>
      <c r="L921" s="237">
        <f>IF(ISBLANK(INDEX('Policy Characteristics'!F:F,MATCH($C921,'Policy Characteristics'!$C:$C,0))),"",INDEX('Policy Characteristics'!F:F,MATCH($C921,'Policy Characteristics'!$C:$C,0)))</f>
        <v>0</v>
      </c>
      <c r="M921" s="237">
        <f>IF(ISBLANK(INDEX('Policy Characteristics'!G:G,MATCH($C921,'Policy Characteristics'!$C:$C,0))),"",INDEX('Policy Characteristics'!G:G,MATCH($C921,'Policy Characteristics'!$C:$C,0)))</f>
        <v>0.25</v>
      </c>
      <c r="N921" s="237">
        <f>IF(ISBLANK(INDEX('Policy Characteristics'!H:H,MATCH($C921,'Policy Characteristics'!$C:$C,0))),"",INDEX('Policy Characteristics'!H:H,MATCH($C921,'Policy Characteristics'!$C:$C,0)))</f>
        <v>0.01</v>
      </c>
      <c r="O921" s="293" t="str">
        <f>IF(ISBLANK(INDEX('Policy Characteristics'!I:I,MATCH($C921,'Policy Characteristics'!$C:$C,0))),"",INDEX('Policy Characteristics'!I:I,MATCH($C921,'Policy Characteristics'!$C:$C,0)))</f>
        <v>% reduction in energy use</v>
      </c>
      <c r="P921" s="29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1" s="293" t="str">
        <f>IF(ISBLANK(INDEX('Policy Characteristics'!K:K,MATCH($C921,'Policy Characteristics'!$C:$C,0))),"",INDEX('Policy Characteristics'!K:K,MATCH($C921,'Policy Characteristics'!$C:$C,0)))</f>
        <v>industry-ag-main.html#eff-stds</v>
      </c>
      <c r="R921" s="293" t="str">
        <f>IF(ISBLANK(INDEX('Policy Characteristics'!L:L,MATCH($C921,'Policy Characteristics'!$C:$C,0))),"",INDEX('Policy Characteristics'!L:L,MATCH($C921,'Policy Characteristics'!$C:$C,0)))</f>
        <v>industry-energy-efficiency-standards.html</v>
      </c>
    </row>
    <row r="922" spans="1:18" s="293" customFormat="1" x14ac:dyDescent="0.25">
      <c r="A922" s="293" t="str">
        <f>IF(ISBLANK(INDEX('Policy Characteristics'!A:A,MATCH($C922,'Policy Characteristics'!$C:$C,0))),"",INDEX('Policy Characteristics'!A:A,MATCH($C922,'Policy Characteristics'!$C:$C,0)))</f>
        <v>Industry</v>
      </c>
      <c r="B922" s="294" t="str">
        <f>IF(ISBLANK(INDEX('Policy Characteristics'!B:B,MATCH($C922,'Policy Characteristics'!$C:$C,0))),"",INDEX('Policy Characteristics'!B:B,MATCH($C922,'Policy Characteristics'!$C:$C,0)))</f>
        <v>Industry Energy Efficiency Standards</v>
      </c>
      <c r="C922" s="293" t="str">
        <f t="shared" si="40"/>
        <v>Percentage Improvement in Eqpt Efficiency Standards above BAU</v>
      </c>
      <c r="D922" s="299" t="s">
        <v>750</v>
      </c>
      <c r="E922" s="298" t="s">
        <v>778</v>
      </c>
      <c r="F922" t="s">
        <v>751</v>
      </c>
      <c r="G922" s="298" t="s">
        <v>794</v>
      </c>
      <c r="H922" s="20">
        <v>1132</v>
      </c>
      <c r="I922" s="295" t="s">
        <v>624</v>
      </c>
      <c r="J922" s="296" t="str">
        <f>IF(ISBLANK(INDEX('Policy Characteristics'!D:D,MATCH($C922,'Policy Characteristics'!$C:$C,0))),"",INDEX('Policy Characteristics'!D:D,MATCH($C922,'Policy Characteristics'!$C:$C,0)))</f>
        <v>Industry Energy Efficiency Standards</v>
      </c>
      <c r="K922" s="293" t="str">
        <f>IF(ISBLANK(INDEX('Policy Characteristics'!E:E,MATCH($C922,'Policy Characteristics'!$C:$C,0))),"",INDEX('Policy Characteristics'!E:E,MATCH($C922,'Policy Characteristics'!$C:$C,0)))</f>
        <v>indst efficiency standards</v>
      </c>
      <c r="L922" s="237">
        <f>IF(ISBLANK(INDEX('Policy Characteristics'!F:F,MATCH($C922,'Policy Characteristics'!$C:$C,0))),"",INDEX('Policy Characteristics'!F:F,MATCH($C922,'Policy Characteristics'!$C:$C,0)))</f>
        <v>0</v>
      </c>
      <c r="M922" s="237">
        <f>IF(ISBLANK(INDEX('Policy Characteristics'!G:G,MATCH($C922,'Policy Characteristics'!$C:$C,0))),"",INDEX('Policy Characteristics'!G:G,MATCH($C922,'Policy Characteristics'!$C:$C,0)))</f>
        <v>0.25</v>
      </c>
      <c r="N922" s="237">
        <f>IF(ISBLANK(INDEX('Policy Characteristics'!H:H,MATCH($C922,'Policy Characteristics'!$C:$C,0))),"",INDEX('Policy Characteristics'!H:H,MATCH($C922,'Policy Characteristics'!$C:$C,0)))</f>
        <v>0.01</v>
      </c>
      <c r="O922" s="293" t="str">
        <f>IF(ISBLANK(INDEX('Policy Characteristics'!I:I,MATCH($C922,'Policy Characteristics'!$C:$C,0))),"",INDEX('Policy Characteristics'!I:I,MATCH($C922,'Policy Characteristics'!$C:$C,0)))</f>
        <v>% reduction in energy use</v>
      </c>
      <c r="P922" s="29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2" s="293" t="str">
        <f>IF(ISBLANK(INDEX('Policy Characteristics'!K:K,MATCH($C922,'Policy Characteristics'!$C:$C,0))),"",INDEX('Policy Characteristics'!K:K,MATCH($C922,'Policy Characteristics'!$C:$C,0)))</f>
        <v>industry-ag-main.html#eff-stds</v>
      </c>
      <c r="R922" s="293" t="str">
        <f>IF(ISBLANK(INDEX('Policy Characteristics'!L:L,MATCH($C922,'Policy Characteristics'!$C:$C,0))),"",INDEX('Policy Characteristics'!L:L,MATCH($C922,'Policy Characteristics'!$C:$C,0)))</f>
        <v>industry-energy-efficiency-standards.html</v>
      </c>
    </row>
    <row r="923" spans="1:18" s="293" customFormat="1" x14ac:dyDescent="0.25">
      <c r="A923" s="293" t="str">
        <f>IF(ISBLANK(INDEX('Policy Characteristics'!A:A,MATCH($C923,'Policy Characteristics'!$C:$C,0))),"",INDEX('Policy Characteristics'!A:A,MATCH($C923,'Policy Characteristics'!$C:$C,0)))</f>
        <v>Industry</v>
      </c>
      <c r="B923" s="294" t="str">
        <f>IF(ISBLANK(INDEX('Policy Characteristics'!B:B,MATCH($C923,'Policy Characteristics'!$C:$C,0))),"",INDEX('Policy Characteristics'!B:B,MATCH($C923,'Policy Characteristics'!$C:$C,0)))</f>
        <v>Industry Energy Efficiency Standards</v>
      </c>
      <c r="C923" s="293" t="str">
        <f t="shared" si="40"/>
        <v>Percentage Improvement in Eqpt Efficiency Standards above BAU</v>
      </c>
      <c r="D923" s="299" t="s">
        <v>750</v>
      </c>
      <c r="E923" s="298" t="s">
        <v>780</v>
      </c>
      <c r="F923" t="s">
        <v>751</v>
      </c>
      <c r="G923" s="298" t="s">
        <v>795</v>
      </c>
      <c r="H923" s="20">
        <v>1133</v>
      </c>
      <c r="I923" s="295" t="s">
        <v>634</v>
      </c>
      <c r="J923" s="296" t="str">
        <f>IF(ISBLANK(INDEX('Policy Characteristics'!D:D,MATCH($C923,'Policy Characteristics'!$C:$C,0))),"",INDEX('Policy Characteristics'!D:D,MATCH($C923,'Policy Characteristics'!$C:$C,0)))</f>
        <v>Industry Energy Efficiency Standards</v>
      </c>
      <c r="K923" s="293" t="str">
        <f>IF(ISBLANK(INDEX('Policy Characteristics'!E:E,MATCH($C923,'Policy Characteristics'!$C:$C,0))),"",INDEX('Policy Characteristics'!E:E,MATCH($C923,'Policy Characteristics'!$C:$C,0)))</f>
        <v>indst efficiency standards</v>
      </c>
      <c r="L923" s="237">
        <f>IF(ISBLANK(INDEX('Policy Characteristics'!F:F,MATCH($C923,'Policy Characteristics'!$C:$C,0))),"",INDEX('Policy Characteristics'!F:F,MATCH($C923,'Policy Characteristics'!$C:$C,0)))</f>
        <v>0</v>
      </c>
      <c r="M923" s="237">
        <f>IF(ISBLANK(INDEX('Policy Characteristics'!G:G,MATCH($C923,'Policy Characteristics'!$C:$C,0))),"",INDEX('Policy Characteristics'!G:G,MATCH($C923,'Policy Characteristics'!$C:$C,0)))</f>
        <v>0.25</v>
      </c>
      <c r="N923" s="237">
        <f>IF(ISBLANK(INDEX('Policy Characteristics'!H:H,MATCH($C923,'Policy Characteristics'!$C:$C,0))),"",INDEX('Policy Characteristics'!H:H,MATCH($C923,'Policy Characteristics'!$C:$C,0)))</f>
        <v>0.01</v>
      </c>
      <c r="O923" s="293" t="str">
        <f>IF(ISBLANK(INDEX('Policy Characteristics'!I:I,MATCH($C923,'Policy Characteristics'!$C:$C,0))),"",INDEX('Policy Characteristics'!I:I,MATCH($C923,'Policy Characteristics'!$C:$C,0)))</f>
        <v>% reduction in energy use</v>
      </c>
      <c r="P923" s="29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3" s="293" t="str">
        <f>IF(ISBLANK(INDEX('Policy Characteristics'!K:K,MATCH($C923,'Policy Characteristics'!$C:$C,0))),"",INDEX('Policy Characteristics'!K:K,MATCH($C923,'Policy Characteristics'!$C:$C,0)))</f>
        <v>industry-ag-main.html#eff-stds</v>
      </c>
      <c r="R923" s="293" t="str">
        <f>IF(ISBLANK(INDEX('Policy Characteristics'!L:L,MATCH($C923,'Policy Characteristics'!$C:$C,0))),"",INDEX('Policy Characteristics'!L:L,MATCH($C923,'Policy Characteristics'!$C:$C,0)))</f>
        <v>industry-energy-efficiency-standards.html</v>
      </c>
    </row>
    <row r="924" spans="1:18" s="293" customFormat="1" x14ac:dyDescent="0.25">
      <c r="A924" s="293" t="str">
        <f>IF(ISBLANK(INDEX('Policy Characteristics'!A:A,MATCH($C924,'Policy Characteristics'!$C:$C,0))),"",INDEX('Policy Characteristics'!A:A,MATCH($C924,'Policy Characteristics'!$C:$C,0)))</f>
        <v>Industry</v>
      </c>
      <c r="B924" s="294" t="str">
        <f>IF(ISBLANK(INDEX('Policy Characteristics'!B:B,MATCH($C924,'Policy Characteristics'!$C:$C,0))),"",INDEX('Policy Characteristics'!B:B,MATCH($C924,'Policy Characteristics'!$C:$C,0)))</f>
        <v>Industry Energy Efficiency Standards</v>
      </c>
      <c r="C924" s="293" t="str">
        <f t="shared" si="40"/>
        <v>Percentage Improvement in Eqpt Efficiency Standards above BAU</v>
      </c>
      <c r="D924" s="299" t="s">
        <v>750</v>
      </c>
      <c r="E924" s="298" t="s">
        <v>782</v>
      </c>
      <c r="F924" t="s">
        <v>751</v>
      </c>
      <c r="G924" s="298" t="s">
        <v>796</v>
      </c>
      <c r="H924" s="20">
        <v>1134</v>
      </c>
      <c r="I924" s="295" t="s">
        <v>634</v>
      </c>
      <c r="J924" s="296" t="str">
        <f>IF(ISBLANK(INDEX('Policy Characteristics'!D:D,MATCH($C924,'Policy Characteristics'!$C:$C,0))),"",INDEX('Policy Characteristics'!D:D,MATCH($C924,'Policy Characteristics'!$C:$C,0)))</f>
        <v>Industry Energy Efficiency Standards</v>
      </c>
      <c r="K924" s="293" t="str">
        <f>IF(ISBLANK(INDEX('Policy Characteristics'!E:E,MATCH($C924,'Policy Characteristics'!$C:$C,0))),"",INDEX('Policy Characteristics'!E:E,MATCH($C924,'Policy Characteristics'!$C:$C,0)))</f>
        <v>indst efficiency standards</v>
      </c>
      <c r="L924" s="237">
        <f>IF(ISBLANK(INDEX('Policy Characteristics'!F:F,MATCH($C924,'Policy Characteristics'!$C:$C,0))),"",INDEX('Policy Characteristics'!F:F,MATCH($C924,'Policy Characteristics'!$C:$C,0)))</f>
        <v>0</v>
      </c>
      <c r="M924" s="237">
        <f>IF(ISBLANK(INDEX('Policy Characteristics'!G:G,MATCH($C924,'Policy Characteristics'!$C:$C,0))),"",INDEX('Policy Characteristics'!G:G,MATCH($C924,'Policy Characteristics'!$C:$C,0)))</f>
        <v>0.25</v>
      </c>
      <c r="N924" s="237">
        <f>IF(ISBLANK(INDEX('Policy Characteristics'!H:H,MATCH($C924,'Policy Characteristics'!$C:$C,0))),"",INDEX('Policy Characteristics'!H:H,MATCH($C924,'Policy Characteristics'!$C:$C,0)))</f>
        <v>0.01</v>
      </c>
      <c r="O924" s="293" t="str">
        <f>IF(ISBLANK(INDEX('Policy Characteristics'!I:I,MATCH($C924,'Policy Characteristics'!$C:$C,0))),"",INDEX('Policy Characteristics'!I:I,MATCH($C924,'Policy Characteristics'!$C:$C,0)))</f>
        <v>% reduction in energy use</v>
      </c>
      <c r="P924" s="29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4" s="293" t="str">
        <f>IF(ISBLANK(INDEX('Policy Characteristics'!K:K,MATCH($C924,'Policy Characteristics'!$C:$C,0))),"",INDEX('Policy Characteristics'!K:K,MATCH($C924,'Policy Characteristics'!$C:$C,0)))</f>
        <v>industry-ag-main.html#eff-stds</v>
      </c>
      <c r="R924" s="293" t="str">
        <f>IF(ISBLANK(INDEX('Policy Characteristics'!L:L,MATCH($C924,'Policy Characteristics'!$C:$C,0))),"",INDEX('Policy Characteristics'!L:L,MATCH($C924,'Policy Characteristics'!$C:$C,0)))</f>
        <v>industry-energy-efficiency-standards.html</v>
      </c>
    </row>
    <row r="925" spans="1:18" s="293" customFormat="1" x14ac:dyDescent="0.25">
      <c r="A925" s="293" t="str">
        <f>IF(ISBLANK(INDEX('Policy Characteristics'!A:A,MATCH($C925,'Policy Characteristics'!$C:$C,0))),"",INDEX('Policy Characteristics'!A:A,MATCH($C925,'Policy Characteristics'!$C:$C,0)))</f>
        <v>Industry</v>
      </c>
      <c r="B925" s="294" t="str">
        <f>IF(ISBLANK(INDEX('Policy Characteristics'!B:B,MATCH($C925,'Policy Characteristics'!$C:$C,0))),"",INDEX('Policy Characteristics'!B:B,MATCH($C925,'Policy Characteristics'!$C:$C,0)))</f>
        <v>Industry Energy Efficiency Standards</v>
      </c>
      <c r="C925" s="293" t="str">
        <f t="shared" si="40"/>
        <v>Percentage Improvement in Eqpt Efficiency Standards above BAU</v>
      </c>
      <c r="D925" s="299" t="s">
        <v>750</v>
      </c>
      <c r="E925" s="298" t="s">
        <v>784</v>
      </c>
      <c r="F925" t="s">
        <v>751</v>
      </c>
      <c r="G925" s="298" t="s">
        <v>797</v>
      </c>
      <c r="H925" s="20">
        <v>1135</v>
      </c>
      <c r="I925" s="295" t="s">
        <v>634</v>
      </c>
      <c r="J925" s="296" t="str">
        <f>IF(ISBLANK(INDEX('Policy Characteristics'!D:D,MATCH($C925,'Policy Characteristics'!$C:$C,0))),"",INDEX('Policy Characteristics'!D:D,MATCH($C925,'Policy Characteristics'!$C:$C,0)))</f>
        <v>Industry Energy Efficiency Standards</v>
      </c>
      <c r="K925" s="293" t="str">
        <f>IF(ISBLANK(INDEX('Policy Characteristics'!E:E,MATCH($C925,'Policy Characteristics'!$C:$C,0))),"",INDEX('Policy Characteristics'!E:E,MATCH($C925,'Policy Characteristics'!$C:$C,0)))</f>
        <v>indst efficiency standards</v>
      </c>
      <c r="L925" s="237">
        <f>IF(ISBLANK(INDEX('Policy Characteristics'!F:F,MATCH($C925,'Policy Characteristics'!$C:$C,0))),"",INDEX('Policy Characteristics'!F:F,MATCH($C925,'Policy Characteristics'!$C:$C,0)))</f>
        <v>0</v>
      </c>
      <c r="M925" s="237">
        <f>IF(ISBLANK(INDEX('Policy Characteristics'!G:G,MATCH($C925,'Policy Characteristics'!$C:$C,0))),"",INDEX('Policy Characteristics'!G:G,MATCH($C925,'Policy Characteristics'!$C:$C,0)))</f>
        <v>0.25</v>
      </c>
      <c r="N925" s="237">
        <f>IF(ISBLANK(INDEX('Policy Characteristics'!H:H,MATCH($C925,'Policy Characteristics'!$C:$C,0))),"",INDEX('Policy Characteristics'!H:H,MATCH($C925,'Policy Characteristics'!$C:$C,0)))</f>
        <v>0.01</v>
      </c>
      <c r="O925" s="293" t="str">
        <f>IF(ISBLANK(INDEX('Policy Characteristics'!I:I,MATCH($C925,'Policy Characteristics'!$C:$C,0))),"",INDEX('Policy Characteristics'!I:I,MATCH($C925,'Policy Characteristics'!$C:$C,0)))</f>
        <v>% reduction in energy use</v>
      </c>
      <c r="P925" s="29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5" s="293" t="str">
        <f>IF(ISBLANK(INDEX('Policy Characteristics'!K:K,MATCH($C925,'Policy Characteristics'!$C:$C,0))),"",INDEX('Policy Characteristics'!K:K,MATCH($C925,'Policy Characteristics'!$C:$C,0)))</f>
        <v>industry-ag-main.html#eff-stds</v>
      </c>
      <c r="R925" s="293" t="str">
        <f>IF(ISBLANK(INDEX('Policy Characteristics'!L:L,MATCH($C925,'Policy Characteristics'!$C:$C,0))),"",INDEX('Policy Characteristics'!L:L,MATCH($C925,'Policy Characteristics'!$C:$C,0)))</f>
        <v>industry-energy-efficiency-standards.html</v>
      </c>
    </row>
    <row r="926" spans="1:18" s="293" customFormat="1" x14ac:dyDescent="0.25">
      <c r="A926" s="293" t="str">
        <f>IF(ISBLANK(INDEX('Policy Characteristics'!A:A,MATCH($C926,'Policy Characteristics'!$C:$C,0))),"",INDEX('Policy Characteristics'!A:A,MATCH($C926,'Policy Characteristics'!$C:$C,0)))</f>
        <v>Industry</v>
      </c>
      <c r="B926" s="294" t="str">
        <f>IF(ISBLANK(INDEX('Policy Characteristics'!B:B,MATCH($C926,'Policy Characteristics'!$C:$C,0))),"",INDEX('Policy Characteristics'!B:B,MATCH($C926,'Policy Characteristics'!$C:$C,0)))</f>
        <v>Industry Energy Efficiency Standards</v>
      </c>
      <c r="C926" s="293" t="str">
        <f t="shared" si="40"/>
        <v>Percentage Improvement in Eqpt Efficiency Standards above BAU</v>
      </c>
      <c r="D926" s="299" t="s">
        <v>750</v>
      </c>
      <c r="E926" s="298" t="s">
        <v>786</v>
      </c>
      <c r="F926" t="s">
        <v>751</v>
      </c>
      <c r="G926" s="298" t="s">
        <v>798</v>
      </c>
      <c r="H926" s="20">
        <v>1136</v>
      </c>
      <c r="I926" s="295" t="s">
        <v>624</v>
      </c>
      <c r="J926" s="296" t="str">
        <f>IF(ISBLANK(INDEX('Policy Characteristics'!D:D,MATCH($C926,'Policy Characteristics'!$C:$C,0))),"",INDEX('Policy Characteristics'!D:D,MATCH($C926,'Policy Characteristics'!$C:$C,0)))</f>
        <v>Industry Energy Efficiency Standards</v>
      </c>
      <c r="K926" s="293" t="str">
        <f>IF(ISBLANK(INDEX('Policy Characteristics'!E:E,MATCH($C926,'Policy Characteristics'!$C:$C,0))),"",INDEX('Policy Characteristics'!E:E,MATCH($C926,'Policy Characteristics'!$C:$C,0)))</f>
        <v>indst efficiency standards</v>
      </c>
      <c r="L926" s="237">
        <f>IF(ISBLANK(INDEX('Policy Characteristics'!F:F,MATCH($C926,'Policy Characteristics'!$C:$C,0))),"",INDEX('Policy Characteristics'!F:F,MATCH($C926,'Policy Characteristics'!$C:$C,0)))</f>
        <v>0</v>
      </c>
      <c r="M926" s="237">
        <f>IF(ISBLANK(INDEX('Policy Characteristics'!G:G,MATCH($C926,'Policy Characteristics'!$C:$C,0))),"",INDEX('Policy Characteristics'!G:G,MATCH($C926,'Policy Characteristics'!$C:$C,0)))</f>
        <v>0.25</v>
      </c>
      <c r="N926" s="237">
        <f>IF(ISBLANK(INDEX('Policy Characteristics'!H:H,MATCH($C926,'Policy Characteristics'!$C:$C,0))),"",INDEX('Policy Characteristics'!H:H,MATCH($C926,'Policy Characteristics'!$C:$C,0)))</f>
        <v>0.01</v>
      </c>
      <c r="O926" s="293" t="str">
        <f>IF(ISBLANK(INDEX('Policy Characteristics'!I:I,MATCH($C926,'Policy Characteristics'!$C:$C,0))),"",INDEX('Policy Characteristics'!I:I,MATCH($C926,'Policy Characteristics'!$C:$C,0)))</f>
        <v>% reduction in energy use</v>
      </c>
      <c r="P926" s="29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6" s="293" t="str">
        <f>IF(ISBLANK(INDEX('Policy Characteristics'!K:K,MATCH($C926,'Policy Characteristics'!$C:$C,0))),"",INDEX('Policy Characteristics'!K:K,MATCH($C926,'Policy Characteristics'!$C:$C,0)))</f>
        <v>industry-ag-main.html#eff-stds</v>
      </c>
      <c r="R926" s="293" t="str">
        <f>IF(ISBLANK(INDEX('Policy Characteristics'!L:L,MATCH($C926,'Policy Characteristics'!$C:$C,0))),"",INDEX('Policy Characteristics'!L:L,MATCH($C926,'Policy Characteristics'!$C:$C,0)))</f>
        <v>industry-energy-efficiency-standards.html</v>
      </c>
    </row>
    <row r="927" spans="1:18" s="293" customFormat="1" x14ac:dyDescent="0.25">
      <c r="A927" s="293" t="str">
        <f>IF(ISBLANK(INDEX('Policy Characteristics'!A:A,MATCH($C927,'Policy Characteristics'!$C:$C,0))),"",INDEX('Policy Characteristics'!A:A,MATCH($C927,'Policy Characteristics'!$C:$C,0)))</f>
        <v>Industry</v>
      </c>
      <c r="B927" s="294" t="str">
        <f>IF(ISBLANK(INDEX('Policy Characteristics'!B:B,MATCH($C927,'Policy Characteristics'!$C:$C,0))),"",INDEX('Policy Characteristics'!B:B,MATCH($C927,'Policy Characteristics'!$C:$C,0)))</f>
        <v>Industry Energy Efficiency Standards</v>
      </c>
      <c r="C927" s="293" t="str">
        <f t="shared" si="40"/>
        <v>Percentage Improvement in Eqpt Efficiency Standards above BAU</v>
      </c>
      <c r="D927" s="299" t="s">
        <v>750</v>
      </c>
      <c r="E927" s="298" t="s">
        <v>788</v>
      </c>
      <c r="F927" t="s">
        <v>751</v>
      </c>
      <c r="G927" s="298" t="s">
        <v>799</v>
      </c>
      <c r="H927" s="20">
        <v>1137</v>
      </c>
      <c r="I927" s="295" t="s">
        <v>634</v>
      </c>
      <c r="J927" s="296" t="str">
        <f>IF(ISBLANK(INDEX('Policy Characteristics'!D:D,MATCH($C927,'Policy Characteristics'!$C:$C,0))),"",INDEX('Policy Characteristics'!D:D,MATCH($C927,'Policy Characteristics'!$C:$C,0)))</f>
        <v>Industry Energy Efficiency Standards</v>
      </c>
      <c r="K927" s="293" t="str">
        <f>IF(ISBLANK(INDEX('Policy Characteristics'!E:E,MATCH($C927,'Policy Characteristics'!$C:$C,0))),"",INDEX('Policy Characteristics'!E:E,MATCH($C927,'Policy Characteristics'!$C:$C,0)))</f>
        <v>indst efficiency standards</v>
      </c>
      <c r="L927" s="237">
        <f>IF(ISBLANK(INDEX('Policy Characteristics'!F:F,MATCH($C927,'Policy Characteristics'!$C:$C,0))),"",INDEX('Policy Characteristics'!F:F,MATCH($C927,'Policy Characteristics'!$C:$C,0)))</f>
        <v>0</v>
      </c>
      <c r="M927" s="237">
        <f>IF(ISBLANK(INDEX('Policy Characteristics'!G:G,MATCH($C927,'Policy Characteristics'!$C:$C,0))),"",INDEX('Policy Characteristics'!G:G,MATCH($C927,'Policy Characteristics'!$C:$C,0)))</f>
        <v>0.25</v>
      </c>
      <c r="N927" s="237">
        <f>IF(ISBLANK(INDEX('Policy Characteristics'!H:H,MATCH($C927,'Policy Characteristics'!$C:$C,0))),"",INDEX('Policy Characteristics'!H:H,MATCH($C927,'Policy Characteristics'!$C:$C,0)))</f>
        <v>0.01</v>
      </c>
      <c r="O927" s="293" t="str">
        <f>IF(ISBLANK(INDEX('Policy Characteristics'!I:I,MATCH($C927,'Policy Characteristics'!$C:$C,0))),"",INDEX('Policy Characteristics'!I:I,MATCH($C927,'Policy Characteristics'!$C:$C,0)))</f>
        <v>% reduction in energy use</v>
      </c>
      <c r="P927" s="29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7" s="293" t="str">
        <f>IF(ISBLANK(INDEX('Policy Characteristics'!K:K,MATCH($C927,'Policy Characteristics'!$C:$C,0))),"",INDEX('Policy Characteristics'!K:K,MATCH($C927,'Policy Characteristics'!$C:$C,0)))</f>
        <v>industry-ag-main.html#eff-stds</v>
      </c>
      <c r="R927" s="293" t="str">
        <f>IF(ISBLANK(INDEX('Policy Characteristics'!L:L,MATCH($C927,'Policy Characteristics'!$C:$C,0))),"",INDEX('Policy Characteristics'!L:L,MATCH($C927,'Policy Characteristics'!$C:$C,0)))</f>
        <v>industry-energy-efficiency-standards.html</v>
      </c>
    </row>
    <row r="928" spans="1:18" s="293" customFormat="1" x14ac:dyDescent="0.25">
      <c r="A928" s="293" t="str">
        <f>IF(ISBLANK(INDEX('Policy Characteristics'!A:A,MATCH($C928,'Policy Characteristics'!$C:$C,0))),"",INDEX('Policy Characteristics'!A:A,MATCH($C928,'Policy Characteristics'!$C:$C,0)))</f>
        <v>Industry</v>
      </c>
      <c r="B928" s="294" t="str">
        <f>IF(ISBLANK(INDEX('Policy Characteristics'!B:B,MATCH($C928,'Policy Characteristics'!$C:$C,0))),"",INDEX('Policy Characteristics'!B:B,MATCH($C928,'Policy Characteristics'!$C:$C,0)))</f>
        <v>Industry Energy Efficiency Standards</v>
      </c>
      <c r="C928" s="293" t="str">
        <f t="shared" si="40"/>
        <v>Percentage Improvement in Eqpt Efficiency Standards above BAU</v>
      </c>
      <c r="D928" s="299" t="s">
        <v>752</v>
      </c>
      <c r="E928" s="298" t="s">
        <v>770</v>
      </c>
      <c r="F928" t="s">
        <v>753</v>
      </c>
      <c r="G928" s="298" t="s">
        <v>790</v>
      </c>
      <c r="H928" s="20">
        <v>1138</v>
      </c>
      <c r="I928" s="295" t="s">
        <v>624</v>
      </c>
      <c r="J928" s="296" t="str">
        <f>IF(ISBLANK(INDEX('Policy Characteristics'!D:D,MATCH($C928,'Policy Characteristics'!$C:$C,0))),"",INDEX('Policy Characteristics'!D:D,MATCH($C928,'Policy Characteristics'!$C:$C,0)))</f>
        <v>Industry Energy Efficiency Standards</v>
      </c>
      <c r="K928" s="293" t="str">
        <f>IF(ISBLANK(INDEX('Policy Characteristics'!E:E,MATCH($C928,'Policy Characteristics'!$C:$C,0))),"",INDEX('Policy Characteristics'!E:E,MATCH($C928,'Policy Characteristics'!$C:$C,0)))</f>
        <v>indst efficiency standards</v>
      </c>
      <c r="L928" s="237">
        <f>IF(ISBLANK(INDEX('Policy Characteristics'!F:F,MATCH($C928,'Policy Characteristics'!$C:$C,0))),"",INDEX('Policy Characteristics'!F:F,MATCH($C928,'Policy Characteristics'!$C:$C,0)))</f>
        <v>0</v>
      </c>
      <c r="M928" s="237">
        <f>IF(ISBLANK(INDEX('Policy Characteristics'!G:G,MATCH($C928,'Policy Characteristics'!$C:$C,0))),"",INDEX('Policy Characteristics'!G:G,MATCH($C928,'Policy Characteristics'!$C:$C,0)))</f>
        <v>0.25</v>
      </c>
      <c r="N928" s="237">
        <f>IF(ISBLANK(INDEX('Policy Characteristics'!H:H,MATCH($C928,'Policy Characteristics'!$C:$C,0))),"",INDEX('Policy Characteristics'!H:H,MATCH($C928,'Policy Characteristics'!$C:$C,0)))</f>
        <v>0.01</v>
      </c>
      <c r="O928" s="293" t="str">
        <f>IF(ISBLANK(INDEX('Policy Characteristics'!I:I,MATCH($C928,'Policy Characteristics'!$C:$C,0))),"",INDEX('Policy Characteristics'!I:I,MATCH($C928,'Policy Characteristics'!$C:$C,0)))</f>
        <v>% reduction in energy use</v>
      </c>
      <c r="P928" s="29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8" s="293" t="str">
        <f>IF(ISBLANK(INDEX('Policy Characteristics'!K:K,MATCH($C928,'Policy Characteristics'!$C:$C,0))),"",INDEX('Policy Characteristics'!K:K,MATCH($C928,'Policy Characteristics'!$C:$C,0)))</f>
        <v>industry-ag-main.html#eff-stds</v>
      </c>
      <c r="R928" s="293" t="str">
        <f>IF(ISBLANK(INDEX('Policy Characteristics'!L:L,MATCH($C928,'Policy Characteristics'!$C:$C,0))),"",INDEX('Policy Characteristics'!L:L,MATCH($C928,'Policy Characteristics'!$C:$C,0)))</f>
        <v>industry-energy-efficiency-standards.html</v>
      </c>
    </row>
    <row r="929" spans="1:18" s="293" customFormat="1" x14ac:dyDescent="0.25">
      <c r="A929" s="293" t="str">
        <f>IF(ISBLANK(INDEX('Policy Characteristics'!A:A,MATCH($C929,'Policy Characteristics'!$C:$C,0))),"",INDEX('Policy Characteristics'!A:A,MATCH($C929,'Policy Characteristics'!$C:$C,0)))</f>
        <v>Industry</v>
      </c>
      <c r="B929" s="294" t="str">
        <f>IF(ISBLANK(INDEX('Policy Characteristics'!B:B,MATCH($C929,'Policy Characteristics'!$C:$C,0))),"",INDEX('Policy Characteristics'!B:B,MATCH($C929,'Policy Characteristics'!$C:$C,0)))</f>
        <v>Industry Energy Efficiency Standards</v>
      </c>
      <c r="C929" s="293" t="str">
        <f t="shared" si="40"/>
        <v>Percentage Improvement in Eqpt Efficiency Standards above BAU</v>
      </c>
      <c r="D929" s="299" t="s">
        <v>752</v>
      </c>
      <c r="E929" s="298" t="s">
        <v>772</v>
      </c>
      <c r="F929" t="s">
        <v>753</v>
      </c>
      <c r="G929" s="298" t="s">
        <v>791</v>
      </c>
      <c r="H929" s="20">
        <v>1139</v>
      </c>
      <c r="I929" s="295" t="s">
        <v>624</v>
      </c>
      <c r="J929" s="296" t="str">
        <f>IF(ISBLANK(INDEX('Policy Characteristics'!D:D,MATCH($C929,'Policy Characteristics'!$C:$C,0))),"",INDEX('Policy Characteristics'!D:D,MATCH($C929,'Policy Characteristics'!$C:$C,0)))</f>
        <v>Industry Energy Efficiency Standards</v>
      </c>
      <c r="K929" s="293" t="str">
        <f>IF(ISBLANK(INDEX('Policy Characteristics'!E:E,MATCH($C929,'Policy Characteristics'!$C:$C,0))),"",INDEX('Policy Characteristics'!E:E,MATCH($C929,'Policy Characteristics'!$C:$C,0)))</f>
        <v>indst efficiency standards</v>
      </c>
      <c r="L929" s="237">
        <f>IF(ISBLANK(INDEX('Policy Characteristics'!F:F,MATCH($C929,'Policy Characteristics'!$C:$C,0))),"",INDEX('Policy Characteristics'!F:F,MATCH($C929,'Policy Characteristics'!$C:$C,0)))</f>
        <v>0</v>
      </c>
      <c r="M929" s="237">
        <f>IF(ISBLANK(INDEX('Policy Characteristics'!G:G,MATCH($C929,'Policy Characteristics'!$C:$C,0))),"",INDEX('Policy Characteristics'!G:G,MATCH($C929,'Policy Characteristics'!$C:$C,0)))</f>
        <v>0.25</v>
      </c>
      <c r="N929" s="237">
        <f>IF(ISBLANK(INDEX('Policy Characteristics'!H:H,MATCH($C929,'Policy Characteristics'!$C:$C,0))),"",INDEX('Policy Characteristics'!H:H,MATCH($C929,'Policy Characteristics'!$C:$C,0)))</f>
        <v>0.01</v>
      </c>
      <c r="O929" s="293" t="str">
        <f>IF(ISBLANK(INDEX('Policy Characteristics'!I:I,MATCH($C929,'Policy Characteristics'!$C:$C,0))),"",INDEX('Policy Characteristics'!I:I,MATCH($C929,'Policy Characteristics'!$C:$C,0)))</f>
        <v>% reduction in energy use</v>
      </c>
      <c r="P929" s="29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29" s="293" t="str">
        <f>IF(ISBLANK(INDEX('Policy Characteristics'!K:K,MATCH($C929,'Policy Characteristics'!$C:$C,0))),"",INDEX('Policy Characteristics'!K:K,MATCH($C929,'Policy Characteristics'!$C:$C,0)))</f>
        <v>industry-ag-main.html#eff-stds</v>
      </c>
      <c r="R929" s="293" t="str">
        <f>IF(ISBLANK(INDEX('Policy Characteristics'!L:L,MATCH($C929,'Policy Characteristics'!$C:$C,0))),"",INDEX('Policy Characteristics'!L:L,MATCH($C929,'Policy Characteristics'!$C:$C,0)))</f>
        <v>industry-energy-efficiency-standards.html</v>
      </c>
    </row>
    <row r="930" spans="1:18" s="293" customFormat="1" x14ac:dyDescent="0.25">
      <c r="A930" s="293" t="str">
        <f>IF(ISBLANK(INDEX('Policy Characteristics'!A:A,MATCH($C930,'Policy Characteristics'!$C:$C,0))),"",INDEX('Policy Characteristics'!A:A,MATCH($C930,'Policy Characteristics'!$C:$C,0)))</f>
        <v>Industry</v>
      </c>
      <c r="B930" s="294" t="str">
        <f>IF(ISBLANK(INDEX('Policy Characteristics'!B:B,MATCH($C930,'Policy Characteristics'!$C:$C,0))),"",INDEX('Policy Characteristics'!B:B,MATCH($C930,'Policy Characteristics'!$C:$C,0)))</f>
        <v>Industry Energy Efficiency Standards</v>
      </c>
      <c r="C930" s="293" t="str">
        <f t="shared" si="40"/>
        <v>Percentage Improvement in Eqpt Efficiency Standards above BAU</v>
      </c>
      <c r="D930" s="299" t="s">
        <v>752</v>
      </c>
      <c r="E930" s="298" t="s">
        <v>774</v>
      </c>
      <c r="F930" t="s">
        <v>753</v>
      </c>
      <c r="G930" s="298" t="s">
        <v>792</v>
      </c>
      <c r="H930" s="20">
        <v>1140</v>
      </c>
      <c r="I930" s="295" t="s">
        <v>624</v>
      </c>
      <c r="J930" s="296" t="str">
        <f>IF(ISBLANK(INDEX('Policy Characteristics'!D:D,MATCH($C930,'Policy Characteristics'!$C:$C,0))),"",INDEX('Policy Characteristics'!D:D,MATCH($C930,'Policy Characteristics'!$C:$C,0)))</f>
        <v>Industry Energy Efficiency Standards</v>
      </c>
      <c r="K930" s="293" t="str">
        <f>IF(ISBLANK(INDEX('Policy Characteristics'!E:E,MATCH($C930,'Policy Characteristics'!$C:$C,0))),"",INDEX('Policy Characteristics'!E:E,MATCH($C930,'Policy Characteristics'!$C:$C,0)))</f>
        <v>indst efficiency standards</v>
      </c>
      <c r="L930" s="237">
        <f>IF(ISBLANK(INDEX('Policy Characteristics'!F:F,MATCH($C930,'Policy Characteristics'!$C:$C,0))),"",INDEX('Policy Characteristics'!F:F,MATCH($C930,'Policy Characteristics'!$C:$C,0)))</f>
        <v>0</v>
      </c>
      <c r="M930" s="237">
        <f>IF(ISBLANK(INDEX('Policy Characteristics'!G:G,MATCH($C930,'Policy Characteristics'!$C:$C,0))),"",INDEX('Policy Characteristics'!G:G,MATCH($C930,'Policy Characteristics'!$C:$C,0)))</f>
        <v>0.25</v>
      </c>
      <c r="N930" s="237">
        <f>IF(ISBLANK(INDEX('Policy Characteristics'!H:H,MATCH($C930,'Policy Characteristics'!$C:$C,0))),"",INDEX('Policy Characteristics'!H:H,MATCH($C930,'Policy Characteristics'!$C:$C,0)))</f>
        <v>0.01</v>
      </c>
      <c r="O930" s="293" t="str">
        <f>IF(ISBLANK(INDEX('Policy Characteristics'!I:I,MATCH($C930,'Policy Characteristics'!$C:$C,0))),"",INDEX('Policy Characteristics'!I:I,MATCH($C930,'Policy Characteristics'!$C:$C,0)))</f>
        <v>% reduction in energy use</v>
      </c>
      <c r="P930" s="29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0" s="293" t="str">
        <f>IF(ISBLANK(INDEX('Policy Characteristics'!K:K,MATCH($C930,'Policy Characteristics'!$C:$C,0))),"",INDEX('Policy Characteristics'!K:K,MATCH($C930,'Policy Characteristics'!$C:$C,0)))</f>
        <v>industry-ag-main.html#eff-stds</v>
      </c>
      <c r="R930" s="293" t="str">
        <f>IF(ISBLANK(INDEX('Policy Characteristics'!L:L,MATCH($C930,'Policy Characteristics'!$C:$C,0))),"",INDEX('Policy Characteristics'!L:L,MATCH($C930,'Policy Characteristics'!$C:$C,0)))</f>
        <v>industry-energy-efficiency-standards.html</v>
      </c>
    </row>
    <row r="931" spans="1:18" s="293" customFormat="1" x14ac:dyDescent="0.25">
      <c r="A931" s="293" t="str">
        <f>IF(ISBLANK(INDEX('Policy Characteristics'!A:A,MATCH($C931,'Policy Characteristics'!$C:$C,0))),"",INDEX('Policy Characteristics'!A:A,MATCH($C931,'Policy Characteristics'!$C:$C,0)))</f>
        <v>Industry</v>
      </c>
      <c r="B931" s="294" t="str">
        <f>IF(ISBLANK(INDEX('Policy Characteristics'!B:B,MATCH($C931,'Policy Characteristics'!$C:$C,0))),"",INDEX('Policy Characteristics'!B:B,MATCH($C931,'Policy Characteristics'!$C:$C,0)))</f>
        <v>Industry Energy Efficiency Standards</v>
      </c>
      <c r="C931" s="293" t="str">
        <f t="shared" si="40"/>
        <v>Percentage Improvement in Eqpt Efficiency Standards above BAU</v>
      </c>
      <c r="D931" s="299" t="s">
        <v>752</v>
      </c>
      <c r="E931" s="298" t="s">
        <v>776</v>
      </c>
      <c r="F931" t="s">
        <v>753</v>
      </c>
      <c r="G931" s="298" t="s">
        <v>793</v>
      </c>
      <c r="H931" s="20">
        <v>1141</v>
      </c>
      <c r="I931" s="295" t="s">
        <v>634</v>
      </c>
      <c r="J931" s="296" t="str">
        <f>IF(ISBLANK(INDEX('Policy Characteristics'!D:D,MATCH($C931,'Policy Characteristics'!$C:$C,0))),"",INDEX('Policy Characteristics'!D:D,MATCH($C931,'Policy Characteristics'!$C:$C,0)))</f>
        <v>Industry Energy Efficiency Standards</v>
      </c>
      <c r="K931" s="293" t="str">
        <f>IF(ISBLANK(INDEX('Policy Characteristics'!E:E,MATCH($C931,'Policy Characteristics'!$C:$C,0))),"",INDEX('Policy Characteristics'!E:E,MATCH($C931,'Policy Characteristics'!$C:$C,0)))</f>
        <v>indst efficiency standards</v>
      </c>
      <c r="L931" s="237">
        <f>IF(ISBLANK(INDEX('Policy Characteristics'!F:F,MATCH($C931,'Policy Characteristics'!$C:$C,0))),"",INDEX('Policy Characteristics'!F:F,MATCH($C931,'Policy Characteristics'!$C:$C,0)))</f>
        <v>0</v>
      </c>
      <c r="M931" s="237">
        <f>IF(ISBLANK(INDEX('Policy Characteristics'!G:G,MATCH($C931,'Policy Characteristics'!$C:$C,0))),"",INDEX('Policy Characteristics'!G:G,MATCH($C931,'Policy Characteristics'!$C:$C,0)))</f>
        <v>0.25</v>
      </c>
      <c r="N931" s="237">
        <f>IF(ISBLANK(INDEX('Policy Characteristics'!H:H,MATCH($C931,'Policy Characteristics'!$C:$C,0))),"",INDEX('Policy Characteristics'!H:H,MATCH($C931,'Policy Characteristics'!$C:$C,0)))</f>
        <v>0.01</v>
      </c>
      <c r="O931" s="293" t="str">
        <f>IF(ISBLANK(INDEX('Policy Characteristics'!I:I,MATCH($C931,'Policy Characteristics'!$C:$C,0))),"",INDEX('Policy Characteristics'!I:I,MATCH($C931,'Policy Characteristics'!$C:$C,0)))</f>
        <v>% reduction in energy use</v>
      </c>
      <c r="P931" s="29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1" s="293" t="str">
        <f>IF(ISBLANK(INDEX('Policy Characteristics'!K:K,MATCH($C931,'Policy Characteristics'!$C:$C,0))),"",INDEX('Policy Characteristics'!K:K,MATCH($C931,'Policy Characteristics'!$C:$C,0)))</f>
        <v>industry-ag-main.html#eff-stds</v>
      </c>
      <c r="R931" s="293" t="str">
        <f>IF(ISBLANK(INDEX('Policy Characteristics'!L:L,MATCH($C931,'Policy Characteristics'!$C:$C,0))),"",INDEX('Policy Characteristics'!L:L,MATCH($C931,'Policy Characteristics'!$C:$C,0)))</f>
        <v>industry-energy-efficiency-standards.html</v>
      </c>
    </row>
    <row r="932" spans="1:18" s="293" customFormat="1" x14ac:dyDescent="0.25">
      <c r="A932" s="293" t="str">
        <f>IF(ISBLANK(INDEX('Policy Characteristics'!A:A,MATCH($C932,'Policy Characteristics'!$C:$C,0))),"",INDEX('Policy Characteristics'!A:A,MATCH($C932,'Policy Characteristics'!$C:$C,0)))</f>
        <v>Industry</v>
      </c>
      <c r="B932" s="294" t="str">
        <f>IF(ISBLANK(INDEX('Policy Characteristics'!B:B,MATCH($C932,'Policy Characteristics'!$C:$C,0))),"",INDEX('Policy Characteristics'!B:B,MATCH($C932,'Policy Characteristics'!$C:$C,0)))</f>
        <v>Industry Energy Efficiency Standards</v>
      </c>
      <c r="C932" s="293" t="str">
        <f t="shared" si="40"/>
        <v>Percentage Improvement in Eqpt Efficiency Standards above BAU</v>
      </c>
      <c r="D932" s="299" t="s">
        <v>752</v>
      </c>
      <c r="E932" s="298" t="s">
        <v>778</v>
      </c>
      <c r="F932" t="s">
        <v>753</v>
      </c>
      <c r="G932" s="298" t="s">
        <v>794</v>
      </c>
      <c r="H932" s="20">
        <v>1142</v>
      </c>
      <c r="I932" s="295" t="s">
        <v>624</v>
      </c>
      <c r="J932" s="296" t="str">
        <f>IF(ISBLANK(INDEX('Policy Characteristics'!D:D,MATCH($C932,'Policy Characteristics'!$C:$C,0))),"",INDEX('Policy Characteristics'!D:D,MATCH($C932,'Policy Characteristics'!$C:$C,0)))</f>
        <v>Industry Energy Efficiency Standards</v>
      </c>
      <c r="K932" s="293" t="str">
        <f>IF(ISBLANK(INDEX('Policy Characteristics'!E:E,MATCH($C932,'Policy Characteristics'!$C:$C,0))),"",INDEX('Policy Characteristics'!E:E,MATCH($C932,'Policy Characteristics'!$C:$C,0)))</f>
        <v>indst efficiency standards</v>
      </c>
      <c r="L932" s="237">
        <f>IF(ISBLANK(INDEX('Policy Characteristics'!F:F,MATCH($C932,'Policy Characteristics'!$C:$C,0))),"",INDEX('Policy Characteristics'!F:F,MATCH($C932,'Policy Characteristics'!$C:$C,0)))</f>
        <v>0</v>
      </c>
      <c r="M932" s="237">
        <f>IF(ISBLANK(INDEX('Policy Characteristics'!G:G,MATCH($C932,'Policy Characteristics'!$C:$C,0))),"",INDEX('Policy Characteristics'!G:G,MATCH($C932,'Policy Characteristics'!$C:$C,0)))</f>
        <v>0.25</v>
      </c>
      <c r="N932" s="237">
        <f>IF(ISBLANK(INDEX('Policy Characteristics'!H:H,MATCH($C932,'Policy Characteristics'!$C:$C,0))),"",INDEX('Policy Characteristics'!H:H,MATCH($C932,'Policy Characteristics'!$C:$C,0)))</f>
        <v>0.01</v>
      </c>
      <c r="O932" s="293" t="str">
        <f>IF(ISBLANK(INDEX('Policy Characteristics'!I:I,MATCH($C932,'Policy Characteristics'!$C:$C,0))),"",INDEX('Policy Characteristics'!I:I,MATCH($C932,'Policy Characteristics'!$C:$C,0)))</f>
        <v>% reduction in energy use</v>
      </c>
      <c r="P932" s="29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2" s="293" t="str">
        <f>IF(ISBLANK(INDEX('Policy Characteristics'!K:K,MATCH($C932,'Policy Characteristics'!$C:$C,0))),"",INDEX('Policy Characteristics'!K:K,MATCH($C932,'Policy Characteristics'!$C:$C,0)))</f>
        <v>industry-ag-main.html#eff-stds</v>
      </c>
      <c r="R932" s="293" t="str">
        <f>IF(ISBLANK(INDEX('Policy Characteristics'!L:L,MATCH($C932,'Policy Characteristics'!$C:$C,0))),"",INDEX('Policy Characteristics'!L:L,MATCH($C932,'Policy Characteristics'!$C:$C,0)))</f>
        <v>industry-energy-efficiency-standards.html</v>
      </c>
    </row>
    <row r="933" spans="1:18" s="293" customFormat="1" x14ac:dyDescent="0.25">
      <c r="A933" s="293" t="str">
        <f>IF(ISBLANK(INDEX('Policy Characteristics'!A:A,MATCH($C933,'Policy Characteristics'!$C:$C,0))),"",INDEX('Policy Characteristics'!A:A,MATCH($C933,'Policy Characteristics'!$C:$C,0)))</f>
        <v>Industry</v>
      </c>
      <c r="B933" s="294" t="str">
        <f>IF(ISBLANK(INDEX('Policy Characteristics'!B:B,MATCH($C933,'Policy Characteristics'!$C:$C,0))),"",INDEX('Policy Characteristics'!B:B,MATCH($C933,'Policy Characteristics'!$C:$C,0)))</f>
        <v>Industry Energy Efficiency Standards</v>
      </c>
      <c r="C933" s="293" t="str">
        <f t="shared" si="40"/>
        <v>Percentage Improvement in Eqpt Efficiency Standards above BAU</v>
      </c>
      <c r="D933" s="299" t="s">
        <v>752</v>
      </c>
      <c r="E933" s="298" t="s">
        <v>780</v>
      </c>
      <c r="F933" t="s">
        <v>753</v>
      </c>
      <c r="G933" s="298" t="s">
        <v>795</v>
      </c>
      <c r="H933" s="20">
        <v>1143</v>
      </c>
      <c r="I933" s="295" t="s">
        <v>634</v>
      </c>
      <c r="J933" s="296" t="str">
        <f>IF(ISBLANK(INDEX('Policy Characteristics'!D:D,MATCH($C933,'Policy Characteristics'!$C:$C,0))),"",INDEX('Policy Characteristics'!D:D,MATCH($C933,'Policy Characteristics'!$C:$C,0)))</f>
        <v>Industry Energy Efficiency Standards</v>
      </c>
      <c r="K933" s="293" t="str">
        <f>IF(ISBLANK(INDEX('Policy Characteristics'!E:E,MATCH($C933,'Policy Characteristics'!$C:$C,0))),"",INDEX('Policy Characteristics'!E:E,MATCH($C933,'Policy Characteristics'!$C:$C,0)))</f>
        <v>indst efficiency standards</v>
      </c>
      <c r="L933" s="237">
        <f>IF(ISBLANK(INDEX('Policy Characteristics'!F:F,MATCH($C933,'Policy Characteristics'!$C:$C,0))),"",INDEX('Policy Characteristics'!F:F,MATCH($C933,'Policy Characteristics'!$C:$C,0)))</f>
        <v>0</v>
      </c>
      <c r="M933" s="237">
        <f>IF(ISBLANK(INDEX('Policy Characteristics'!G:G,MATCH($C933,'Policy Characteristics'!$C:$C,0))),"",INDEX('Policy Characteristics'!G:G,MATCH($C933,'Policy Characteristics'!$C:$C,0)))</f>
        <v>0.25</v>
      </c>
      <c r="N933" s="237">
        <f>IF(ISBLANK(INDEX('Policy Characteristics'!H:H,MATCH($C933,'Policy Characteristics'!$C:$C,0))),"",INDEX('Policy Characteristics'!H:H,MATCH($C933,'Policy Characteristics'!$C:$C,0)))</f>
        <v>0.01</v>
      </c>
      <c r="O933" s="293" t="str">
        <f>IF(ISBLANK(INDEX('Policy Characteristics'!I:I,MATCH($C933,'Policy Characteristics'!$C:$C,0))),"",INDEX('Policy Characteristics'!I:I,MATCH($C933,'Policy Characteristics'!$C:$C,0)))</f>
        <v>% reduction in energy use</v>
      </c>
      <c r="P933" s="29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3" s="293" t="str">
        <f>IF(ISBLANK(INDEX('Policy Characteristics'!K:K,MATCH($C933,'Policy Characteristics'!$C:$C,0))),"",INDEX('Policy Characteristics'!K:K,MATCH($C933,'Policy Characteristics'!$C:$C,0)))</f>
        <v>industry-ag-main.html#eff-stds</v>
      </c>
      <c r="R933" s="293" t="str">
        <f>IF(ISBLANK(INDEX('Policy Characteristics'!L:L,MATCH($C933,'Policy Characteristics'!$C:$C,0))),"",INDEX('Policy Characteristics'!L:L,MATCH($C933,'Policy Characteristics'!$C:$C,0)))</f>
        <v>industry-energy-efficiency-standards.html</v>
      </c>
    </row>
    <row r="934" spans="1:18" s="293" customFormat="1" x14ac:dyDescent="0.25">
      <c r="A934" s="293" t="str">
        <f>IF(ISBLANK(INDEX('Policy Characteristics'!A:A,MATCH($C934,'Policy Characteristics'!$C:$C,0))),"",INDEX('Policy Characteristics'!A:A,MATCH($C934,'Policy Characteristics'!$C:$C,0)))</f>
        <v>Industry</v>
      </c>
      <c r="B934" s="294" t="str">
        <f>IF(ISBLANK(INDEX('Policy Characteristics'!B:B,MATCH($C934,'Policy Characteristics'!$C:$C,0))),"",INDEX('Policy Characteristics'!B:B,MATCH($C934,'Policy Characteristics'!$C:$C,0)))</f>
        <v>Industry Energy Efficiency Standards</v>
      </c>
      <c r="C934" s="293" t="str">
        <f t="shared" si="40"/>
        <v>Percentage Improvement in Eqpt Efficiency Standards above BAU</v>
      </c>
      <c r="D934" s="299" t="s">
        <v>752</v>
      </c>
      <c r="E934" s="298" t="s">
        <v>782</v>
      </c>
      <c r="F934" t="s">
        <v>753</v>
      </c>
      <c r="G934" s="298" t="s">
        <v>796</v>
      </c>
      <c r="H934" s="20">
        <v>1144</v>
      </c>
      <c r="I934" s="295" t="s">
        <v>634</v>
      </c>
      <c r="J934" s="296" t="str">
        <f>IF(ISBLANK(INDEX('Policy Characteristics'!D:D,MATCH($C934,'Policy Characteristics'!$C:$C,0))),"",INDEX('Policy Characteristics'!D:D,MATCH($C934,'Policy Characteristics'!$C:$C,0)))</f>
        <v>Industry Energy Efficiency Standards</v>
      </c>
      <c r="K934" s="293" t="str">
        <f>IF(ISBLANK(INDEX('Policy Characteristics'!E:E,MATCH($C934,'Policy Characteristics'!$C:$C,0))),"",INDEX('Policy Characteristics'!E:E,MATCH($C934,'Policy Characteristics'!$C:$C,0)))</f>
        <v>indst efficiency standards</v>
      </c>
      <c r="L934" s="237">
        <f>IF(ISBLANK(INDEX('Policy Characteristics'!F:F,MATCH($C934,'Policy Characteristics'!$C:$C,0))),"",INDEX('Policy Characteristics'!F:F,MATCH($C934,'Policy Characteristics'!$C:$C,0)))</f>
        <v>0</v>
      </c>
      <c r="M934" s="237">
        <f>IF(ISBLANK(INDEX('Policy Characteristics'!G:G,MATCH($C934,'Policy Characteristics'!$C:$C,0))),"",INDEX('Policy Characteristics'!G:G,MATCH($C934,'Policy Characteristics'!$C:$C,0)))</f>
        <v>0.25</v>
      </c>
      <c r="N934" s="237">
        <f>IF(ISBLANK(INDEX('Policy Characteristics'!H:H,MATCH($C934,'Policy Characteristics'!$C:$C,0))),"",INDEX('Policy Characteristics'!H:H,MATCH($C934,'Policy Characteristics'!$C:$C,0)))</f>
        <v>0.01</v>
      </c>
      <c r="O934" s="293" t="str">
        <f>IF(ISBLANK(INDEX('Policy Characteristics'!I:I,MATCH($C934,'Policy Characteristics'!$C:$C,0))),"",INDEX('Policy Characteristics'!I:I,MATCH($C934,'Policy Characteristics'!$C:$C,0)))</f>
        <v>% reduction in energy use</v>
      </c>
      <c r="P934" s="293"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4" s="293" t="str">
        <f>IF(ISBLANK(INDEX('Policy Characteristics'!K:K,MATCH($C934,'Policy Characteristics'!$C:$C,0))),"",INDEX('Policy Characteristics'!K:K,MATCH($C934,'Policy Characteristics'!$C:$C,0)))</f>
        <v>industry-ag-main.html#eff-stds</v>
      </c>
      <c r="R934" s="293" t="str">
        <f>IF(ISBLANK(INDEX('Policy Characteristics'!L:L,MATCH($C934,'Policy Characteristics'!$C:$C,0))),"",INDEX('Policy Characteristics'!L:L,MATCH($C934,'Policy Characteristics'!$C:$C,0)))</f>
        <v>industry-energy-efficiency-standards.html</v>
      </c>
    </row>
    <row r="935" spans="1:18" s="293" customFormat="1" x14ac:dyDescent="0.25">
      <c r="A935" s="293" t="str">
        <f>IF(ISBLANK(INDEX('Policy Characteristics'!A:A,MATCH($C935,'Policy Characteristics'!$C:$C,0))),"",INDEX('Policy Characteristics'!A:A,MATCH($C935,'Policy Characteristics'!$C:$C,0)))</f>
        <v>Industry</v>
      </c>
      <c r="B935" s="294" t="str">
        <f>IF(ISBLANK(INDEX('Policy Characteristics'!B:B,MATCH($C935,'Policy Characteristics'!$C:$C,0))),"",INDEX('Policy Characteristics'!B:B,MATCH($C935,'Policy Characteristics'!$C:$C,0)))</f>
        <v>Industry Energy Efficiency Standards</v>
      </c>
      <c r="C935" s="293" t="str">
        <f t="shared" si="40"/>
        <v>Percentage Improvement in Eqpt Efficiency Standards above BAU</v>
      </c>
      <c r="D935" s="299" t="s">
        <v>752</v>
      </c>
      <c r="E935" s="298" t="s">
        <v>784</v>
      </c>
      <c r="F935" t="s">
        <v>753</v>
      </c>
      <c r="G935" s="298" t="s">
        <v>797</v>
      </c>
      <c r="H935" s="20">
        <v>1145</v>
      </c>
      <c r="I935" s="295" t="s">
        <v>634</v>
      </c>
      <c r="J935" s="296" t="str">
        <f>IF(ISBLANK(INDEX('Policy Characteristics'!D:D,MATCH($C935,'Policy Characteristics'!$C:$C,0))),"",INDEX('Policy Characteristics'!D:D,MATCH($C935,'Policy Characteristics'!$C:$C,0)))</f>
        <v>Industry Energy Efficiency Standards</v>
      </c>
      <c r="K935" s="293" t="str">
        <f>IF(ISBLANK(INDEX('Policy Characteristics'!E:E,MATCH($C935,'Policy Characteristics'!$C:$C,0))),"",INDEX('Policy Characteristics'!E:E,MATCH($C935,'Policy Characteristics'!$C:$C,0)))</f>
        <v>indst efficiency standards</v>
      </c>
      <c r="L935" s="237">
        <f>IF(ISBLANK(INDEX('Policy Characteristics'!F:F,MATCH($C935,'Policy Characteristics'!$C:$C,0))),"",INDEX('Policy Characteristics'!F:F,MATCH($C935,'Policy Characteristics'!$C:$C,0)))</f>
        <v>0</v>
      </c>
      <c r="M935" s="237">
        <f>IF(ISBLANK(INDEX('Policy Characteristics'!G:G,MATCH($C935,'Policy Characteristics'!$C:$C,0))),"",INDEX('Policy Characteristics'!G:G,MATCH($C935,'Policy Characteristics'!$C:$C,0)))</f>
        <v>0.25</v>
      </c>
      <c r="N935" s="237">
        <f>IF(ISBLANK(INDEX('Policy Characteristics'!H:H,MATCH($C935,'Policy Characteristics'!$C:$C,0))),"",INDEX('Policy Characteristics'!H:H,MATCH($C935,'Policy Characteristics'!$C:$C,0)))</f>
        <v>0.01</v>
      </c>
      <c r="O935" s="293" t="str">
        <f>IF(ISBLANK(INDEX('Policy Characteristics'!I:I,MATCH($C935,'Policy Characteristics'!$C:$C,0))),"",INDEX('Policy Characteristics'!I:I,MATCH($C935,'Policy Characteristics'!$C:$C,0)))</f>
        <v>% reduction in energy use</v>
      </c>
      <c r="P935" s="293"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5" s="293" t="str">
        <f>IF(ISBLANK(INDEX('Policy Characteristics'!K:K,MATCH($C935,'Policy Characteristics'!$C:$C,0))),"",INDEX('Policy Characteristics'!K:K,MATCH($C935,'Policy Characteristics'!$C:$C,0)))</f>
        <v>industry-ag-main.html#eff-stds</v>
      </c>
      <c r="R935" s="293" t="str">
        <f>IF(ISBLANK(INDEX('Policy Characteristics'!L:L,MATCH($C935,'Policy Characteristics'!$C:$C,0))),"",INDEX('Policy Characteristics'!L:L,MATCH($C935,'Policy Characteristics'!$C:$C,0)))</f>
        <v>industry-energy-efficiency-standards.html</v>
      </c>
    </row>
    <row r="936" spans="1:18" s="293" customFormat="1" x14ac:dyDescent="0.25">
      <c r="A936" s="293" t="str">
        <f>IF(ISBLANK(INDEX('Policy Characteristics'!A:A,MATCH($C936,'Policy Characteristics'!$C:$C,0))),"",INDEX('Policy Characteristics'!A:A,MATCH($C936,'Policy Characteristics'!$C:$C,0)))</f>
        <v>Industry</v>
      </c>
      <c r="B936" s="294" t="str">
        <f>IF(ISBLANK(INDEX('Policy Characteristics'!B:B,MATCH($C936,'Policy Characteristics'!$C:$C,0))),"",INDEX('Policy Characteristics'!B:B,MATCH($C936,'Policy Characteristics'!$C:$C,0)))</f>
        <v>Industry Energy Efficiency Standards</v>
      </c>
      <c r="C936" s="293" t="str">
        <f t="shared" si="40"/>
        <v>Percentage Improvement in Eqpt Efficiency Standards above BAU</v>
      </c>
      <c r="D936" s="299" t="s">
        <v>752</v>
      </c>
      <c r="E936" s="298" t="s">
        <v>786</v>
      </c>
      <c r="F936" t="s">
        <v>753</v>
      </c>
      <c r="G936" s="298" t="s">
        <v>798</v>
      </c>
      <c r="H936" s="20">
        <v>1146</v>
      </c>
      <c r="I936" s="295" t="s">
        <v>624</v>
      </c>
      <c r="J936" s="296" t="str">
        <f>IF(ISBLANK(INDEX('Policy Characteristics'!D:D,MATCH($C936,'Policy Characteristics'!$C:$C,0))),"",INDEX('Policy Characteristics'!D:D,MATCH($C936,'Policy Characteristics'!$C:$C,0)))</f>
        <v>Industry Energy Efficiency Standards</v>
      </c>
      <c r="K936" s="293" t="str">
        <f>IF(ISBLANK(INDEX('Policy Characteristics'!E:E,MATCH($C936,'Policy Characteristics'!$C:$C,0))),"",INDEX('Policy Characteristics'!E:E,MATCH($C936,'Policy Characteristics'!$C:$C,0)))</f>
        <v>indst efficiency standards</v>
      </c>
      <c r="L936" s="237">
        <f>IF(ISBLANK(INDEX('Policy Characteristics'!F:F,MATCH($C936,'Policy Characteristics'!$C:$C,0))),"",INDEX('Policy Characteristics'!F:F,MATCH($C936,'Policy Characteristics'!$C:$C,0)))</f>
        <v>0</v>
      </c>
      <c r="M936" s="237">
        <f>IF(ISBLANK(INDEX('Policy Characteristics'!G:G,MATCH($C936,'Policy Characteristics'!$C:$C,0))),"",INDEX('Policy Characteristics'!G:G,MATCH($C936,'Policy Characteristics'!$C:$C,0)))</f>
        <v>0.25</v>
      </c>
      <c r="N936" s="237">
        <f>IF(ISBLANK(INDEX('Policy Characteristics'!H:H,MATCH($C936,'Policy Characteristics'!$C:$C,0))),"",INDEX('Policy Characteristics'!H:H,MATCH($C936,'Policy Characteristics'!$C:$C,0)))</f>
        <v>0.01</v>
      </c>
      <c r="O936" s="293" t="str">
        <f>IF(ISBLANK(INDEX('Policy Characteristics'!I:I,MATCH($C936,'Policy Characteristics'!$C:$C,0))),"",INDEX('Policy Characteristics'!I:I,MATCH($C936,'Policy Characteristics'!$C:$C,0)))</f>
        <v>% reduction in energy use</v>
      </c>
      <c r="P936" s="293"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6" s="293" t="str">
        <f>IF(ISBLANK(INDEX('Policy Characteristics'!K:K,MATCH($C936,'Policy Characteristics'!$C:$C,0))),"",INDEX('Policy Characteristics'!K:K,MATCH($C936,'Policy Characteristics'!$C:$C,0)))</f>
        <v>industry-ag-main.html#eff-stds</v>
      </c>
      <c r="R936" s="293" t="str">
        <f>IF(ISBLANK(INDEX('Policy Characteristics'!L:L,MATCH($C936,'Policy Characteristics'!$C:$C,0))),"",INDEX('Policy Characteristics'!L:L,MATCH($C936,'Policy Characteristics'!$C:$C,0)))</f>
        <v>industry-energy-efficiency-standards.html</v>
      </c>
    </row>
    <row r="937" spans="1:18" s="293" customFormat="1" x14ac:dyDescent="0.25">
      <c r="A937" s="293" t="str">
        <f>IF(ISBLANK(INDEX('Policy Characteristics'!A:A,MATCH($C937,'Policy Characteristics'!$C:$C,0))),"",INDEX('Policy Characteristics'!A:A,MATCH($C937,'Policy Characteristics'!$C:$C,0)))</f>
        <v>Industry</v>
      </c>
      <c r="B937" s="294" t="str">
        <f>IF(ISBLANK(INDEX('Policy Characteristics'!B:B,MATCH($C937,'Policy Characteristics'!$C:$C,0))),"",INDEX('Policy Characteristics'!B:B,MATCH($C937,'Policy Characteristics'!$C:$C,0)))</f>
        <v>Industry Energy Efficiency Standards</v>
      </c>
      <c r="C937" s="293" t="str">
        <f t="shared" si="40"/>
        <v>Percentage Improvement in Eqpt Efficiency Standards above BAU</v>
      </c>
      <c r="D937" s="299" t="s">
        <v>752</v>
      </c>
      <c r="E937" s="298" t="s">
        <v>788</v>
      </c>
      <c r="F937" t="s">
        <v>753</v>
      </c>
      <c r="G937" s="298" t="s">
        <v>799</v>
      </c>
      <c r="H937" s="20">
        <v>1147</v>
      </c>
      <c r="I937" s="295" t="s">
        <v>634</v>
      </c>
      <c r="J937" s="296" t="str">
        <f>IF(ISBLANK(INDEX('Policy Characteristics'!D:D,MATCH($C937,'Policy Characteristics'!$C:$C,0))),"",INDEX('Policy Characteristics'!D:D,MATCH($C937,'Policy Characteristics'!$C:$C,0)))</f>
        <v>Industry Energy Efficiency Standards</v>
      </c>
      <c r="K937" s="293" t="str">
        <f>IF(ISBLANK(INDEX('Policy Characteristics'!E:E,MATCH($C937,'Policy Characteristics'!$C:$C,0))),"",INDEX('Policy Characteristics'!E:E,MATCH($C937,'Policy Characteristics'!$C:$C,0)))</f>
        <v>indst efficiency standards</v>
      </c>
      <c r="L937" s="237">
        <f>IF(ISBLANK(INDEX('Policy Characteristics'!F:F,MATCH($C937,'Policy Characteristics'!$C:$C,0))),"",INDEX('Policy Characteristics'!F:F,MATCH($C937,'Policy Characteristics'!$C:$C,0)))</f>
        <v>0</v>
      </c>
      <c r="M937" s="237">
        <f>IF(ISBLANK(INDEX('Policy Characteristics'!G:G,MATCH($C937,'Policy Characteristics'!$C:$C,0))),"",INDEX('Policy Characteristics'!G:G,MATCH($C937,'Policy Characteristics'!$C:$C,0)))</f>
        <v>0.25</v>
      </c>
      <c r="N937" s="237">
        <f>IF(ISBLANK(INDEX('Policy Characteristics'!H:H,MATCH($C937,'Policy Characteristics'!$C:$C,0))),"",INDEX('Policy Characteristics'!H:H,MATCH($C937,'Policy Characteristics'!$C:$C,0)))</f>
        <v>0.01</v>
      </c>
      <c r="O937" s="293" t="str">
        <f>IF(ISBLANK(INDEX('Policy Characteristics'!I:I,MATCH($C937,'Policy Characteristics'!$C:$C,0))),"",INDEX('Policy Characteristics'!I:I,MATCH($C937,'Policy Characteristics'!$C:$C,0)))</f>
        <v>% reduction in energy use</v>
      </c>
      <c r="P937" s="293"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7" s="293" t="str">
        <f>IF(ISBLANK(INDEX('Policy Characteristics'!K:K,MATCH($C937,'Policy Characteristics'!$C:$C,0))),"",INDEX('Policy Characteristics'!K:K,MATCH($C937,'Policy Characteristics'!$C:$C,0)))</f>
        <v>industry-ag-main.html#eff-stds</v>
      </c>
      <c r="R937" s="293" t="str">
        <f>IF(ISBLANK(INDEX('Policy Characteristics'!L:L,MATCH($C937,'Policy Characteristics'!$C:$C,0))),"",INDEX('Policy Characteristics'!L:L,MATCH($C937,'Policy Characteristics'!$C:$C,0)))</f>
        <v>industry-energy-efficiency-standards.html</v>
      </c>
    </row>
    <row r="938" spans="1:18" s="293" customFormat="1" x14ac:dyDescent="0.25">
      <c r="A938" s="293" t="str">
        <f>IF(ISBLANK(INDEX('Policy Characteristics'!A:A,MATCH($C938,'Policy Characteristics'!$C:$C,0))),"",INDEX('Policy Characteristics'!A:A,MATCH($C938,'Policy Characteristics'!$C:$C,0)))</f>
        <v>Industry</v>
      </c>
      <c r="B938" s="294" t="str">
        <f>IF(ISBLANK(INDEX('Policy Characteristics'!B:B,MATCH($C938,'Policy Characteristics'!$C:$C,0))),"",INDEX('Policy Characteristics'!B:B,MATCH($C938,'Policy Characteristics'!$C:$C,0)))</f>
        <v>Industry Energy Efficiency Standards</v>
      </c>
      <c r="C938" s="293" t="str">
        <f t="shared" si="40"/>
        <v>Percentage Improvement in Eqpt Efficiency Standards above BAU</v>
      </c>
      <c r="D938" s="299" t="s">
        <v>754</v>
      </c>
      <c r="E938" s="298" t="s">
        <v>770</v>
      </c>
      <c r="F938" t="s">
        <v>755</v>
      </c>
      <c r="G938" s="298" t="s">
        <v>790</v>
      </c>
      <c r="H938" s="20">
        <v>1148</v>
      </c>
      <c r="I938" s="295" t="s">
        <v>624</v>
      </c>
      <c r="J938" s="296" t="str">
        <f>IF(ISBLANK(INDEX('Policy Characteristics'!D:D,MATCH($C938,'Policy Characteristics'!$C:$C,0))),"",INDEX('Policy Characteristics'!D:D,MATCH($C938,'Policy Characteristics'!$C:$C,0)))</f>
        <v>Industry Energy Efficiency Standards</v>
      </c>
      <c r="K938" s="293" t="str">
        <f>IF(ISBLANK(INDEX('Policy Characteristics'!E:E,MATCH($C938,'Policy Characteristics'!$C:$C,0))),"",INDEX('Policy Characteristics'!E:E,MATCH($C938,'Policy Characteristics'!$C:$C,0)))</f>
        <v>indst efficiency standards</v>
      </c>
      <c r="L938" s="237">
        <f>IF(ISBLANK(INDEX('Policy Characteristics'!F:F,MATCH($C938,'Policy Characteristics'!$C:$C,0))),"",INDEX('Policy Characteristics'!F:F,MATCH($C938,'Policy Characteristics'!$C:$C,0)))</f>
        <v>0</v>
      </c>
      <c r="M938" s="237">
        <f>IF(ISBLANK(INDEX('Policy Characteristics'!G:G,MATCH($C938,'Policy Characteristics'!$C:$C,0))),"",INDEX('Policy Characteristics'!G:G,MATCH($C938,'Policy Characteristics'!$C:$C,0)))</f>
        <v>0.25</v>
      </c>
      <c r="N938" s="237">
        <f>IF(ISBLANK(INDEX('Policy Characteristics'!H:H,MATCH($C938,'Policy Characteristics'!$C:$C,0))),"",INDEX('Policy Characteristics'!H:H,MATCH($C938,'Policy Characteristics'!$C:$C,0)))</f>
        <v>0.01</v>
      </c>
      <c r="O938" s="293" t="str">
        <f>IF(ISBLANK(INDEX('Policy Characteristics'!I:I,MATCH($C938,'Policy Characteristics'!$C:$C,0))),"",INDEX('Policy Characteristics'!I:I,MATCH($C938,'Policy Characteristics'!$C:$C,0)))</f>
        <v>% reduction in energy use</v>
      </c>
      <c r="P938" s="293"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8" s="293" t="str">
        <f>IF(ISBLANK(INDEX('Policy Characteristics'!K:K,MATCH($C938,'Policy Characteristics'!$C:$C,0))),"",INDEX('Policy Characteristics'!K:K,MATCH($C938,'Policy Characteristics'!$C:$C,0)))</f>
        <v>industry-ag-main.html#eff-stds</v>
      </c>
      <c r="R938" s="293" t="str">
        <f>IF(ISBLANK(INDEX('Policy Characteristics'!L:L,MATCH($C938,'Policy Characteristics'!$C:$C,0))),"",INDEX('Policy Characteristics'!L:L,MATCH($C938,'Policy Characteristics'!$C:$C,0)))</f>
        <v>industry-energy-efficiency-standards.html</v>
      </c>
    </row>
    <row r="939" spans="1:18" s="293" customFormat="1" x14ac:dyDescent="0.25">
      <c r="A939" s="293" t="str">
        <f>IF(ISBLANK(INDEX('Policy Characteristics'!A:A,MATCH($C939,'Policy Characteristics'!$C:$C,0))),"",INDEX('Policy Characteristics'!A:A,MATCH($C939,'Policy Characteristics'!$C:$C,0)))</f>
        <v>Industry</v>
      </c>
      <c r="B939" s="294" t="str">
        <f>IF(ISBLANK(INDEX('Policy Characteristics'!B:B,MATCH($C939,'Policy Characteristics'!$C:$C,0))),"",INDEX('Policy Characteristics'!B:B,MATCH($C939,'Policy Characteristics'!$C:$C,0)))</f>
        <v>Industry Energy Efficiency Standards</v>
      </c>
      <c r="C939" s="293" t="str">
        <f t="shared" si="40"/>
        <v>Percentage Improvement in Eqpt Efficiency Standards above BAU</v>
      </c>
      <c r="D939" s="299" t="s">
        <v>754</v>
      </c>
      <c r="E939" s="298" t="s">
        <v>772</v>
      </c>
      <c r="F939" t="s">
        <v>755</v>
      </c>
      <c r="G939" s="298" t="s">
        <v>791</v>
      </c>
      <c r="H939" s="20">
        <v>1149</v>
      </c>
      <c r="I939" s="295" t="s">
        <v>624</v>
      </c>
      <c r="J939" s="296" t="str">
        <f>IF(ISBLANK(INDEX('Policy Characteristics'!D:D,MATCH($C939,'Policy Characteristics'!$C:$C,0))),"",INDEX('Policy Characteristics'!D:D,MATCH($C939,'Policy Characteristics'!$C:$C,0)))</f>
        <v>Industry Energy Efficiency Standards</v>
      </c>
      <c r="K939" s="293" t="str">
        <f>IF(ISBLANK(INDEX('Policy Characteristics'!E:E,MATCH($C939,'Policy Characteristics'!$C:$C,0))),"",INDEX('Policy Characteristics'!E:E,MATCH($C939,'Policy Characteristics'!$C:$C,0)))</f>
        <v>indst efficiency standards</v>
      </c>
      <c r="L939" s="237">
        <f>IF(ISBLANK(INDEX('Policy Characteristics'!F:F,MATCH($C939,'Policy Characteristics'!$C:$C,0))),"",INDEX('Policy Characteristics'!F:F,MATCH($C939,'Policy Characteristics'!$C:$C,0)))</f>
        <v>0</v>
      </c>
      <c r="M939" s="237">
        <f>IF(ISBLANK(INDEX('Policy Characteristics'!G:G,MATCH($C939,'Policy Characteristics'!$C:$C,0))),"",INDEX('Policy Characteristics'!G:G,MATCH($C939,'Policy Characteristics'!$C:$C,0)))</f>
        <v>0.25</v>
      </c>
      <c r="N939" s="237">
        <f>IF(ISBLANK(INDEX('Policy Characteristics'!H:H,MATCH($C939,'Policy Characteristics'!$C:$C,0))),"",INDEX('Policy Characteristics'!H:H,MATCH($C939,'Policy Characteristics'!$C:$C,0)))</f>
        <v>0.01</v>
      </c>
      <c r="O939" s="293" t="str">
        <f>IF(ISBLANK(INDEX('Policy Characteristics'!I:I,MATCH($C939,'Policy Characteristics'!$C:$C,0))),"",INDEX('Policy Characteristics'!I:I,MATCH($C939,'Policy Characteristics'!$C:$C,0)))</f>
        <v>% reduction in energy use</v>
      </c>
      <c r="P939" s="293"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39" s="293" t="str">
        <f>IF(ISBLANK(INDEX('Policy Characteristics'!K:K,MATCH($C939,'Policy Characteristics'!$C:$C,0))),"",INDEX('Policy Characteristics'!K:K,MATCH($C939,'Policy Characteristics'!$C:$C,0)))</f>
        <v>industry-ag-main.html#eff-stds</v>
      </c>
      <c r="R939" s="293" t="str">
        <f>IF(ISBLANK(INDEX('Policy Characteristics'!L:L,MATCH($C939,'Policy Characteristics'!$C:$C,0))),"",INDEX('Policy Characteristics'!L:L,MATCH($C939,'Policy Characteristics'!$C:$C,0)))</f>
        <v>industry-energy-efficiency-standards.html</v>
      </c>
    </row>
    <row r="940" spans="1:18" s="293" customFormat="1" x14ac:dyDescent="0.25">
      <c r="A940" s="293" t="str">
        <f>IF(ISBLANK(INDEX('Policy Characteristics'!A:A,MATCH($C940,'Policy Characteristics'!$C:$C,0))),"",INDEX('Policy Characteristics'!A:A,MATCH($C940,'Policy Characteristics'!$C:$C,0)))</f>
        <v>Industry</v>
      </c>
      <c r="B940" s="294" t="str">
        <f>IF(ISBLANK(INDEX('Policy Characteristics'!B:B,MATCH($C940,'Policy Characteristics'!$C:$C,0))),"",INDEX('Policy Characteristics'!B:B,MATCH($C940,'Policy Characteristics'!$C:$C,0)))</f>
        <v>Industry Energy Efficiency Standards</v>
      </c>
      <c r="C940" s="293" t="str">
        <f t="shared" si="40"/>
        <v>Percentage Improvement in Eqpt Efficiency Standards above BAU</v>
      </c>
      <c r="D940" s="299" t="s">
        <v>754</v>
      </c>
      <c r="E940" s="298" t="s">
        <v>774</v>
      </c>
      <c r="F940" t="s">
        <v>755</v>
      </c>
      <c r="G940" s="298" t="s">
        <v>792</v>
      </c>
      <c r="H940" s="20">
        <v>1150</v>
      </c>
      <c r="I940" s="295" t="s">
        <v>624</v>
      </c>
      <c r="J940" s="296" t="str">
        <f>IF(ISBLANK(INDEX('Policy Characteristics'!D:D,MATCH($C940,'Policy Characteristics'!$C:$C,0))),"",INDEX('Policy Characteristics'!D:D,MATCH($C940,'Policy Characteristics'!$C:$C,0)))</f>
        <v>Industry Energy Efficiency Standards</v>
      </c>
      <c r="K940" s="293" t="str">
        <f>IF(ISBLANK(INDEX('Policy Characteristics'!E:E,MATCH($C940,'Policy Characteristics'!$C:$C,0))),"",INDEX('Policy Characteristics'!E:E,MATCH($C940,'Policy Characteristics'!$C:$C,0)))</f>
        <v>indst efficiency standards</v>
      </c>
      <c r="L940" s="237">
        <f>IF(ISBLANK(INDEX('Policy Characteristics'!F:F,MATCH($C940,'Policy Characteristics'!$C:$C,0))),"",INDEX('Policy Characteristics'!F:F,MATCH($C940,'Policy Characteristics'!$C:$C,0)))</f>
        <v>0</v>
      </c>
      <c r="M940" s="237">
        <f>IF(ISBLANK(INDEX('Policy Characteristics'!G:G,MATCH($C940,'Policy Characteristics'!$C:$C,0))),"",INDEX('Policy Characteristics'!G:G,MATCH($C940,'Policy Characteristics'!$C:$C,0)))</f>
        <v>0.25</v>
      </c>
      <c r="N940" s="237">
        <f>IF(ISBLANK(INDEX('Policy Characteristics'!H:H,MATCH($C940,'Policy Characteristics'!$C:$C,0))),"",INDEX('Policy Characteristics'!H:H,MATCH($C940,'Policy Characteristics'!$C:$C,0)))</f>
        <v>0.01</v>
      </c>
      <c r="O940" s="293" t="str">
        <f>IF(ISBLANK(INDEX('Policy Characteristics'!I:I,MATCH($C940,'Policy Characteristics'!$C:$C,0))),"",INDEX('Policy Characteristics'!I:I,MATCH($C940,'Policy Characteristics'!$C:$C,0)))</f>
        <v>% reduction in energy use</v>
      </c>
      <c r="P940" s="293"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0" s="293" t="str">
        <f>IF(ISBLANK(INDEX('Policy Characteristics'!K:K,MATCH($C940,'Policy Characteristics'!$C:$C,0))),"",INDEX('Policy Characteristics'!K:K,MATCH($C940,'Policy Characteristics'!$C:$C,0)))</f>
        <v>industry-ag-main.html#eff-stds</v>
      </c>
      <c r="R940" s="293" t="str">
        <f>IF(ISBLANK(INDEX('Policy Characteristics'!L:L,MATCH($C940,'Policy Characteristics'!$C:$C,0))),"",INDEX('Policy Characteristics'!L:L,MATCH($C940,'Policy Characteristics'!$C:$C,0)))</f>
        <v>industry-energy-efficiency-standards.html</v>
      </c>
    </row>
    <row r="941" spans="1:18" s="293" customFormat="1" x14ac:dyDescent="0.25">
      <c r="A941" s="293" t="str">
        <f>IF(ISBLANK(INDEX('Policy Characteristics'!A:A,MATCH($C941,'Policy Characteristics'!$C:$C,0))),"",INDEX('Policy Characteristics'!A:A,MATCH($C941,'Policy Characteristics'!$C:$C,0)))</f>
        <v>Industry</v>
      </c>
      <c r="B941" s="294" t="str">
        <f>IF(ISBLANK(INDEX('Policy Characteristics'!B:B,MATCH($C941,'Policy Characteristics'!$C:$C,0))),"",INDEX('Policy Characteristics'!B:B,MATCH($C941,'Policy Characteristics'!$C:$C,0)))</f>
        <v>Industry Energy Efficiency Standards</v>
      </c>
      <c r="C941" s="293" t="str">
        <f t="shared" ref="C941:C997" si="41">C$748</f>
        <v>Percentage Improvement in Eqpt Efficiency Standards above BAU</v>
      </c>
      <c r="D941" s="299" t="s">
        <v>754</v>
      </c>
      <c r="E941" s="298" t="s">
        <v>776</v>
      </c>
      <c r="F941" t="s">
        <v>755</v>
      </c>
      <c r="G941" s="298" t="s">
        <v>793</v>
      </c>
      <c r="H941" s="20">
        <v>1151</v>
      </c>
      <c r="I941" s="295" t="s">
        <v>634</v>
      </c>
      <c r="J941" s="296" t="str">
        <f>IF(ISBLANK(INDEX('Policy Characteristics'!D:D,MATCH($C941,'Policy Characteristics'!$C:$C,0))),"",INDEX('Policy Characteristics'!D:D,MATCH($C941,'Policy Characteristics'!$C:$C,0)))</f>
        <v>Industry Energy Efficiency Standards</v>
      </c>
      <c r="K941" s="293" t="str">
        <f>IF(ISBLANK(INDEX('Policy Characteristics'!E:E,MATCH($C941,'Policy Characteristics'!$C:$C,0))),"",INDEX('Policy Characteristics'!E:E,MATCH($C941,'Policy Characteristics'!$C:$C,0)))</f>
        <v>indst efficiency standards</v>
      </c>
      <c r="L941" s="237">
        <f>IF(ISBLANK(INDEX('Policy Characteristics'!F:F,MATCH($C941,'Policy Characteristics'!$C:$C,0))),"",INDEX('Policy Characteristics'!F:F,MATCH($C941,'Policy Characteristics'!$C:$C,0)))</f>
        <v>0</v>
      </c>
      <c r="M941" s="237">
        <f>IF(ISBLANK(INDEX('Policy Characteristics'!G:G,MATCH($C941,'Policy Characteristics'!$C:$C,0))),"",INDEX('Policy Characteristics'!G:G,MATCH($C941,'Policy Characteristics'!$C:$C,0)))</f>
        <v>0.25</v>
      </c>
      <c r="N941" s="237">
        <f>IF(ISBLANK(INDEX('Policy Characteristics'!H:H,MATCH($C941,'Policy Characteristics'!$C:$C,0))),"",INDEX('Policy Characteristics'!H:H,MATCH($C941,'Policy Characteristics'!$C:$C,0)))</f>
        <v>0.01</v>
      </c>
      <c r="O941" s="293" t="str">
        <f>IF(ISBLANK(INDEX('Policy Characteristics'!I:I,MATCH($C941,'Policy Characteristics'!$C:$C,0))),"",INDEX('Policy Characteristics'!I:I,MATCH($C941,'Policy Characteristics'!$C:$C,0)))</f>
        <v>% reduction in energy use</v>
      </c>
      <c r="P941" s="293"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1" s="293" t="str">
        <f>IF(ISBLANK(INDEX('Policy Characteristics'!K:K,MATCH($C941,'Policy Characteristics'!$C:$C,0))),"",INDEX('Policy Characteristics'!K:K,MATCH($C941,'Policy Characteristics'!$C:$C,0)))</f>
        <v>industry-ag-main.html#eff-stds</v>
      </c>
      <c r="R941" s="293" t="str">
        <f>IF(ISBLANK(INDEX('Policy Characteristics'!L:L,MATCH($C941,'Policy Characteristics'!$C:$C,0))),"",INDEX('Policy Characteristics'!L:L,MATCH($C941,'Policy Characteristics'!$C:$C,0)))</f>
        <v>industry-energy-efficiency-standards.html</v>
      </c>
    </row>
    <row r="942" spans="1:18" s="293" customFormat="1" x14ac:dyDescent="0.25">
      <c r="A942" s="293" t="str">
        <f>IF(ISBLANK(INDEX('Policy Characteristics'!A:A,MATCH($C942,'Policy Characteristics'!$C:$C,0))),"",INDEX('Policy Characteristics'!A:A,MATCH($C942,'Policy Characteristics'!$C:$C,0)))</f>
        <v>Industry</v>
      </c>
      <c r="B942" s="294" t="str">
        <f>IF(ISBLANK(INDEX('Policy Characteristics'!B:B,MATCH($C942,'Policy Characteristics'!$C:$C,0))),"",INDEX('Policy Characteristics'!B:B,MATCH($C942,'Policy Characteristics'!$C:$C,0)))</f>
        <v>Industry Energy Efficiency Standards</v>
      </c>
      <c r="C942" s="293" t="str">
        <f t="shared" si="41"/>
        <v>Percentage Improvement in Eqpt Efficiency Standards above BAU</v>
      </c>
      <c r="D942" s="299" t="s">
        <v>754</v>
      </c>
      <c r="E942" s="298" t="s">
        <v>778</v>
      </c>
      <c r="F942" t="s">
        <v>755</v>
      </c>
      <c r="G942" s="298" t="s">
        <v>794</v>
      </c>
      <c r="H942" s="20">
        <v>1152</v>
      </c>
      <c r="I942" s="295" t="s">
        <v>624</v>
      </c>
      <c r="J942" s="296" t="str">
        <f>IF(ISBLANK(INDEX('Policy Characteristics'!D:D,MATCH($C942,'Policy Characteristics'!$C:$C,0))),"",INDEX('Policy Characteristics'!D:D,MATCH($C942,'Policy Characteristics'!$C:$C,0)))</f>
        <v>Industry Energy Efficiency Standards</v>
      </c>
      <c r="K942" s="293" t="str">
        <f>IF(ISBLANK(INDEX('Policy Characteristics'!E:E,MATCH($C942,'Policy Characteristics'!$C:$C,0))),"",INDEX('Policy Characteristics'!E:E,MATCH($C942,'Policy Characteristics'!$C:$C,0)))</f>
        <v>indst efficiency standards</v>
      </c>
      <c r="L942" s="237">
        <f>IF(ISBLANK(INDEX('Policy Characteristics'!F:F,MATCH($C942,'Policy Characteristics'!$C:$C,0))),"",INDEX('Policy Characteristics'!F:F,MATCH($C942,'Policy Characteristics'!$C:$C,0)))</f>
        <v>0</v>
      </c>
      <c r="M942" s="237">
        <f>IF(ISBLANK(INDEX('Policy Characteristics'!G:G,MATCH($C942,'Policy Characteristics'!$C:$C,0))),"",INDEX('Policy Characteristics'!G:G,MATCH($C942,'Policy Characteristics'!$C:$C,0)))</f>
        <v>0.25</v>
      </c>
      <c r="N942" s="237">
        <f>IF(ISBLANK(INDEX('Policy Characteristics'!H:H,MATCH($C942,'Policy Characteristics'!$C:$C,0))),"",INDEX('Policy Characteristics'!H:H,MATCH($C942,'Policy Characteristics'!$C:$C,0)))</f>
        <v>0.01</v>
      </c>
      <c r="O942" s="293" t="str">
        <f>IF(ISBLANK(INDEX('Policy Characteristics'!I:I,MATCH($C942,'Policy Characteristics'!$C:$C,0))),"",INDEX('Policy Characteristics'!I:I,MATCH($C942,'Policy Characteristics'!$C:$C,0)))</f>
        <v>% reduction in energy use</v>
      </c>
      <c r="P942" s="293"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2" s="293" t="str">
        <f>IF(ISBLANK(INDEX('Policy Characteristics'!K:K,MATCH($C942,'Policy Characteristics'!$C:$C,0))),"",INDEX('Policy Characteristics'!K:K,MATCH($C942,'Policy Characteristics'!$C:$C,0)))</f>
        <v>industry-ag-main.html#eff-stds</v>
      </c>
      <c r="R942" s="293" t="str">
        <f>IF(ISBLANK(INDEX('Policy Characteristics'!L:L,MATCH($C942,'Policy Characteristics'!$C:$C,0))),"",INDEX('Policy Characteristics'!L:L,MATCH($C942,'Policy Characteristics'!$C:$C,0)))</f>
        <v>industry-energy-efficiency-standards.html</v>
      </c>
    </row>
    <row r="943" spans="1:18" s="293" customFormat="1" x14ac:dyDescent="0.25">
      <c r="A943" s="293" t="str">
        <f>IF(ISBLANK(INDEX('Policy Characteristics'!A:A,MATCH($C943,'Policy Characteristics'!$C:$C,0))),"",INDEX('Policy Characteristics'!A:A,MATCH($C943,'Policy Characteristics'!$C:$C,0)))</f>
        <v>Industry</v>
      </c>
      <c r="B943" s="294" t="str">
        <f>IF(ISBLANK(INDEX('Policy Characteristics'!B:B,MATCH($C943,'Policy Characteristics'!$C:$C,0))),"",INDEX('Policy Characteristics'!B:B,MATCH($C943,'Policy Characteristics'!$C:$C,0)))</f>
        <v>Industry Energy Efficiency Standards</v>
      </c>
      <c r="C943" s="293" t="str">
        <f t="shared" si="41"/>
        <v>Percentage Improvement in Eqpt Efficiency Standards above BAU</v>
      </c>
      <c r="D943" s="299" t="s">
        <v>754</v>
      </c>
      <c r="E943" s="298" t="s">
        <v>780</v>
      </c>
      <c r="F943" t="s">
        <v>755</v>
      </c>
      <c r="G943" s="298" t="s">
        <v>795</v>
      </c>
      <c r="H943" s="20">
        <v>1153</v>
      </c>
      <c r="I943" s="295" t="s">
        <v>634</v>
      </c>
      <c r="J943" s="296" t="str">
        <f>IF(ISBLANK(INDEX('Policy Characteristics'!D:D,MATCH($C943,'Policy Characteristics'!$C:$C,0))),"",INDEX('Policy Characteristics'!D:D,MATCH($C943,'Policy Characteristics'!$C:$C,0)))</f>
        <v>Industry Energy Efficiency Standards</v>
      </c>
      <c r="K943" s="293" t="str">
        <f>IF(ISBLANK(INDEX('Policy Characteristics'!E:E,MATCH($C943,'Policy Characteristics'!$C:$C,0))),"",INDEX('Policy Characteristics'!E:E,MATCH($C943,'Policy Characteristics'!$C:$C,0)))</f>
        <v>indst efficiency standards</v>
      </c>
      <c r="L943" s="237">
        <f>IF(ISBLANK(INDEX('Policy Characteristics'!F:F,MATCH($C943,'Policy Characteristics'!$C:$C,0))),"",INDEX('Policy Characteristics'!F:F,MATCH($C943,'Policy Characteristics'!$C:$C,0)))</f>
        <v>0</v>
      </c>
      <c r="M943" s="237">
        <f>IF(ISBLANK(INDEX('Policy Characteristics'!G:G,MATCH($C943,'Policy Characteristics'!$C:$C,0))),"",INDEX('Policy Characteristics'!G:G,MATCH($C943,'Policy Characteristics'!$C:$C,0)))</f>
        <v>0.25</v>
      </c>
      <c r="N943" s="237">
        <f>IF(ISBLANK(INDEX('Policy Characteristics'!H:H,MATCH($C943,'Policy Characteristics'!$C:$C,0))),"",INDEX('Policy Characteristics'!H:H,MATCH($C943,'Policy Characteristics'!$C:$C,0)))</f>
        <v>0.01</v>
      </c>
      <c r="O943" s="293" t="str">
        <f>IF(ISBLANK(INDEX('Policy Characteristics'!I:I,MATCH($C943,'Policy Characteristics'!$C:$C,0))),"",INDEX('Policy Characteristics'!I:I,MATCH($C943,'Policy Characteristics'!$C:$C,0)))</f>
        <v>% reduction in energy use</v>
      </c>
      <c r="P943" s="293"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3" s="293" t="str">
        <f>IF(ISBLANK(INDEX('Policy Characteristics'!K:K,MATCH($C943,'Policy Characteristics'!$C:$C,0))),"",INDEX('Policy Characteristics'!K:K,MATCH($C943,'Policy Characteristics'!$C:$C,0)))</f>
        <v>industry-ag-main.html#eff-stds</v>
      </c>
      <c r="R943" s="293" t="str">
        <f>IF(ISBLANK(INDEX('Policy Characteristics'!L:L,MATCH($C943,'Policy Characteristics'!$C:$C,0))),"",INDEX('Policy Characteristics'!L:L,MATCH($C943,'Policy Characteristics'!$C:$C,0)))</f>
        <v>industry-energy-efficiency-standards.html</v>
      </c>
    </row>
    <row r="944" spans="1:18" s="293" customFormat="1" x14ac:dyDescent="0.25">
      <c r="A944" s="293" t="str">
        <f>IF(ISBLANK(INDEX('Policy Characteristics'!A:A,MATCH($C944,'Policy Characteristics'!$C:$C,0))),"",INDEX('Policy Characteristics'!A:A,MATCH($C944,'Policy Characteristics'!$C:$C,0)))</f>
        <v>Industry</v>
      </c>
      <c r="B944" s="294" t="str">
        <f>IF(ISBLANK(INDEX('Policy Characteristics'!B:B,MATCH($C944,'Policy Characteristics'!$C:$C,0))),"",INDEX('Policy Characteristics'!B:B,MATCH($C944,'Policy Characteristics'!$C:$C,0)))</f>
        <v>Industry Energy Efficiency Standards</v>
      </c>
      <c r="C944" s="293" t="str">
        <f t="shared" si="41"/>
        <v>Percentage Improvement in Eqpt Efficiency Standards above BAU</v>
      </c>
      <c r="D944" s="299" t="s">
        <v>754</v>
      </c>
      <c r="E944" s="298" t="s">
        <v>782</v>
      </c>
      <c r="F944" t="s">
        <v>755</v>
      </c>
      <c r="G944" s="298" t="s">
        <v>796</v>
      </c>
      <c r="H944" s="20">
        <v>1154</v>
      </c>
      <c r="I944" s="295" t="s">
        <v>634</v>
      </c>
      <c r="J944" s="296" t="str">
        <f>IF(ISBLANK(INDEX('Policy Characteristics'!D:D,MATCH($C944,'Policy Characteristics'!$C:$C,0))),"",INDEX('Policy Characteristics'!D:D,MATCH($C944,'Policy Characteristics'!$C:$C,0)))</f>
        <v>Industry Energy Efficiency Standards</v>
      </c>
      <c r="K944" s="293" t="str">
        <f>IF(ISBLANK(INDEX('Policy Characteristics'!E:E,MATCH($C944,'Policy Characteristics'!$C:$C,0))),"",INDEX('Policy Characteristics'!E:E,MATCH($C944,'Policy Characteristics'!$C:$C,0)))</f>
        <v>indst efficiency standards</v>
      </c>
      <c r="L944" s="237">
        <f>IF(ISBLANK(INDEX('Policy Characteristics'!F:F,MATCH($C944,'Policy Characteristics'!$C:$C,0))),"",INDEX('Policy Characteristics'!F:F,MATCH($C944,'Policy Characteristics'!$C:$C,0)))</f>
        <v>0</v>
      </c>
      <c r="M944" s="237">
        <f>IF(ISBLANK(INDEX('Policy Characteristics'!G:G,MATCH($C944,'Policy Characteristics'!$C:$C,0))),"",INDEX('Policy Characteristics'!G:G,MATCH($C944,'Policy Characteristics'!$C:$C,0)))</f>
        <v>0.25</v>
      </c>
      <c r="N944" s="237">
        <f>IF(ISBLANK(INDEX('Policy Characteristics'!H:H,MATCH($C944,'Policy Characteristics'!$C:$C,0))),"",INDEX('Policy Characteristics'!H:H,MATCH($C944,'Policy Characteristics'!$C:$C,0)))</f>
        <v>0.01</v>
      </c>
      <c r="O944" s="293" t="str">
        <f>IF(ISBLANK(INDEX('Policy Characteristics'!I:I,MATCH($C944,'Policy Characteristics'!$C:$C,0))),"",INDEX('Policy Characteristics'!I:I,MATCH($C944,'Policy Characteristics'!$C:$C,0)))</f>
        <v>% reduction in energy use</v>
      </c>
      <c r="P944" s="293"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4" s="293" t="str">
        <f>IF(ISBLANK(INDEX('Policy Characteristics'!K:K,MATCH($C944,'Policy Characteristics'!$C:$C,0))),"",INDEX('Policy Characteristics'!K:K,MATCH($C944,'Policy Characteristics'!$C:$C,0)))</f>
        <v>industry-ag-main.html#eff-stds</v>
      </c>
      <c r="R944" s="293" t="str">
        <f>IF(ISBLANK(INDEX('Policy Characteristics'!L:L,MATCH($C944,'Policy Characteristics'!$C:$C,0))),"",INDEX('Policy Characteristics'!L:L,MATCH($C944,'Policy Characteristics'!$C:$C,0)))</f>
        <v>industry-energy-efficiency-standards.html</v>
      </c>
    </row>
    <row r="945" spans="1:18" s="293" customFormat="1" x14ac:dyDescent="0.25">
      <c r="A945" s="293" t="str">
        <f>IF(ISBLANK(INDEX('Policy Characteristics'!A:A,MATCH($C945,'Policy Characteristics'!$C:$C,0))),"",INDEX('Policy Characteristics'!A:A,MATCH($C945,'Policy Characteristics'!$C:$C,0)))</f>
        <v>Industry</v>
      </c>
      <c r="B945" s="294" t="str">
        <f>IF(ISBLANK(INDEX('Policy Characteristics'!B:B,MATCH($C945,'Policy Characteristics'!$C:$C,0))),"",INDEX('Policy Characteristics'!B:B,MATCH($C945,'Policy Characteristics'!$C:$C,0)))</f>
        <v>Industry Energy Efficiency Standards</v>
      </c>
      <c r="C945" s="293" t="str">
        <f t="shared" si="41"/>
        <v>Percentage Improvement in Eqpt Efficiency Standards above BAU</v>
      </c>
      <c r="D945" s="299" t="s">
        <v>754</v>
      </c>
      <c r="E945" s="298" t="s">
        <v>784</v>
      </c>
      <c r="F945" t="s">
        <v>755</v>
      </c>
      <c r="G945" s="298" t="s">
        <v>797</v>
      </c>
      <c r="H945" s="20">
        <v>1155</v>
      </c>
      <c r="I945" s="295" t="s">
        <v>624</v>
      </c>
      <c r="J945" s="296" t="str">
        <f>IF(ISBLANK(INDEX('Policy Characteristics'!D:D,MATCH($C945,'Policy Characteristics'!$C:$C,0))),"",INDEX('Policy Characteristics'!D:D,MATCH($C945,'Policy Characteristics'!$C:$C,0)))</f>
        <v>Industry Energy Efficiency Standards</v>
      </c>
      <c r="K945" s="293" t="str">
        <f>IF(ISBLANK(INDEX('Policy Characteristics'!E:E,MATCH($C945,'Policy Characteristics'!$C:$C,0))),"",INDEX('Policy Characteristics'!E:E,MATCH($C945,'Policy Characteristics'!$C:$C,0)))</f>
        <v>indst efficiency standards</v>
      </c>
      <c r="L945" s="237">
        <f>IF(ISBLANK(INDEX('Policy Characteristics'!F:F,MATCH($C945,'Policy Characteristics'!$C:$C,0))),"",INDEX('Policy Characteristics'!F:F,MATCH($C945,'Policy Characteristics'!$C:$C,0)))</f>
        <v>0</v>
      </c>
      <c r="M945" s="237">
        <f>IF(ISBLANK(INDEX('Policy Characteristics'!G:G,MATCH($C945,'Policy Characteristics'!$C:$C,0))),"",INDEX('Policy Characteristics'!G:G,MATCH($C945,'Policy Characteristics'!$C:$C,0)))</f>
        <v>0.25</v>
      </c>
      <c r="N945" s="237">
        <f>IF(ISBLANK(INDEX('Policy Characteristics'!H:H,MATCH($C945,'Policy Characteristics'!$C:$C,0))),"",INDEX('Policy Characteristics'!H:H,MATCH($C945,'Policy Characteristics'!$C:$C,0)))</f>
        <v>0.01</v>
      </c>
      <c r="O945" s="293" t="str">
        <f>IF(ISBLANK(INDEX('Policy Characteristics'!I:I,MATCH($C945,'Policy Characteristics'!$C:$C,0))),"",INDEX('Policy Characteristics'!I:I,MATCH($C945,'Policy Characteristics'!$C:$C,0)))</f>
        <v>% reduction in energy use</v>
      </c>
      <c r="P945" s="293"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5" s="293" t="str">
        <f>IF(ISBLANK(INDEX('Policy Characteristics'!K:K,MATCH($C945,'Policy Characteristics'!$C:$C,0))),"",INDEX('Policy Characteristics'!K:K,MATCH($C945,'Policy Characteristics'!$C:$C,0)))</f>
        <v>industry-ag-main.html#eff-stds</v>
      </c>
      <c r="R945" s="293" t="str">
        <f>IF(ISBLANK(INDEX('Policy Characteristics'!L:L,MATCH($C945,'Policy Characteristics'!$C:$C,0))),"",INDEX('Policy Characteristics'!L:L,MATCH($C945,'Policy Characteristics'!$C:$C,0)))</f>
        <v>industry-energy-efficiency-standards.html</v>
      </c>
    </row>
    <row r="946" spans="1:18" s="293" customFormat="1" x14ac:dyDescent="0.25">
      <c r="A946" s="293" t="str">
        <f>IF(ISBLANK(INDEX('Policy Characteristics'!A:A,MATCH($C946,'Policy Characteristics'!$C:$C,0))),"",INDEX('Policy Characteristics'!A:A,MATCH($C946,'Policy Characteristics'!$C:$C,0)))</f>
        <v>Industry</v>
      </c>
      <c r="B946" s="294" t="str">
        <f>IF(ISBLANK(INDEX('Policy Characteristics'!B:B,MATCH($C946,'Policy Characteristics'!$C:$C,0))),"",INDEX('Policy Characteristics'!B:B,MATCH($C946,'Policy Characteristics'!$C:$C,0)))</f>
        <v>Industry Energy Efficiency Standards</v>
      </c>
      <c r="C946" s="293" t="str">
        <f t="shared" si="41"/>
        <v>Percentage Improvement in Eqpt Efficiency Standards above BAU</v>
      </c>
      <c r="D946" s="299" t="s">
        <v>754</v>
      </c>
      <c r="E946" s="298" t="s">
        <v>786</v>
      </c>
      <c r="F946" t="s">
        <v>755</v>
      </c>
      <c r="G946" s="298" t="s">
        <v>798</v>
      </c>
      <c r="H946" s="20">
        <v>1156</v>
      </c>
      <c r="I946" s="295" t="s">
        <v>624</v>
      </c>
      <c r="J946" s="296" t="str">
        <f>IF(ISBLANK(INDEX('Policy Characteristics'!D:D,MATCH($C946,'Policy Characteristics'!$C:$C,0))),"",INDEX('Policy Characteristics'!D:D,MATCH($C946,'Policy Characteristics'!$C:$C,0)))</f>
        <v>Industry Energy Efficiency Standards</v>
      </c>
      <c r="K946" s="293" t="str">
        <f>IF(ISBLANK(INDEX('Policy Characteristics'!E:E,MATCH($C946,'Policy Characteristics'!$C:$C,0))),"",INDEX('Policy Characteristics'!E:E,MATCH($C946,'Policy Characteristics'!$C:$C,0)))</f>
        <v>indst efficiency standards</v>
      </c>
      <c r="L946" s="237">
        <f>IF(ISBLANK(INDEX('Policy Characteristics'!F:F,MATCH($C946,'Policy Characteristics'!$C:$C,0))),"",INDEX('Policy Characteristics'!F:F,MATCH($C946,'Policy Characteristics'!$C:$C,0)))</f>
        <v>0</v>
      </c>
      <c r="M946" s="237">
        <f>IF(ISBLANK(INDEX('Policy Characteristics'!G:G,MATCH($C946,'Policy Characteristics'!$C:$C,0))),"",INDEX('Policy Characteristics'!G:G,MATCH($C946,'Policy Characteristics'!$C:$C,0)))</f>
        <v>0.25</v>
      </c>
      <c r="N946" s="237">
        <f>IF(ISBLANK(INDEX('Policy Characteristics'!H:H,MATCH($C946,'Policy Characteristics'!$C:$C,0))),"",INDEX('Policy Characteristics'!H:H,MATCH($C946,'Policy Characteristics'!$C:$C,0)))</f>
        <v>0.01</v>
      </c>
      <c r="O946" s="293" t="str">
        <f>IF(ISBLANK(INDEX('Policy Characteristics'!I:I,MATCH($C946,'Policy Characteristics'!$C:$C,0))),"",INDEX('Policy Characteristics'!I:I,MATCH($C946,'Policy Characteristics'!$C:$C,0)))</f>
        <v>% reduction in energy use</v>
      </c>
      <c r="P946" s="293"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6" s="293" t="str">
        <f>IF(ISBLANK(INDEX('Policy Characteristics'!K:K,MATCH($C946,'Policy Characteristics'!$C:$C,0))),"",INDEX('Policy Characteristics'!K:K,MATCH($C946,'Policy Characteristics'!$C:$C,0)))</f>
        <v>industry-ag-main.html#eff-stds</v>
      </c>
      <c r="R946" s="293" t="str">
        <f>IF(ISBLANK(INDEX('Policy Characteristics'!L:L,MATCH($C946,'Policy Characteristics'!$C:$C,0))),"",INDEX('Policy Characteristics'!L:L,MATCH($C946,'Policy Characteristics'!$C:$C,0)))</f>
        <v>industry-energy-efficiency-standards.html</v>
      </c>
    </row>
    <row r="947" spans="1:18" s="293" customFormat="1" x14ac:dyDescent="0.25">
      <c r="A947" s="293" t="str">
        <f>IF(ISBLANK(INDEX('Policy Characteristics'!A:A,MATCH($C947,'Policy Characteristics'!$C:$C,0))),"",INDEX('Policy Characteristics'!A:A,MATCH($C947,'Policy Characteristics'!$C:$C,0)))</f>
        <v>Industry</v>
      </c>
      <c r="B947" s="294" t="str">
        <f>IF(ISBLANK(INDEX('Policy Characteristics'!B:B,MATCH($C947,'Policy Characteristics'!$C:$C,0))),"",INDEX('Policy Characteristics'!B:B,MATCH($C947,'Policy Characteristics'!$C:$C,0)))</f>
        <v>Industry Energy Efficiency Standards</v>
      </c>
      <c r="C947" s="293" t="str">
        <f t="shared" si="41"/>
        <v>Percentage Improvement in Eqpt Efficiency Standards above BAU</v>
      </c>
      <c r="D947" s="299" t="s">
        <v>754</v>
      </c>
      <c r="E947" s="298" t="s">
        <v>788</v>
      </c>
      <c r="F947" t="s">
        <v>755</v>
      </c>
      <c r="G947" s="298" t="s">
        <v>799</v>
      </c>
      <c r="H947" s="20">
        <v>1157</v>
      </c>
      <c r="I947" s="295" t="s">
        <v>634</v>
      </c>
      <c r="J947" s="296" t="str">
        <f>IF(ISBLANK(INDEX('Policy Characteristics'!D:D,MATCH($C947,'Policy Characteristics'!$C:$C,0))),"",INDEX('Policy Characteristics'!D:D,MATCH($C947,'Policy Characteristics'!$C:$C,0)))</f>
        <v>Industry Energy Efficiency Standards</v>
      </c>
      <c r="K947" s="293" t="str">
        <f>IF(ISBLANK(INDEX('Policy Characteristics'!E:E,MATCH($C947,'Policy Characteristics'!$C:$C,0))),"",INDEX('Policy Characteristics'!E:E,MATCH($C947,'Policy Characteristics'!$C:$C,0)))</f>
        <v>indst efficiency standards</v>
      </c>
      <c r="L947" s="237">
        <f>IF(ISBLANK(INDEX('Policy Characteristics'!F:F,MATCH($C947,'Policy Characteristics'!$C:$C,0))),"",INDEX('Policy Characteristics'!F:F,MATCH($C947,'Policy Characteristics'!$C:$C,0)))</f>
        <v>0</v>
      </c>
      <c r="M947" s="237">
        <f>IF(ISBLANK(INDEX('Policy Characteristics'!G:G,MATCH($C947,'Policy Characteristics'!$C:$C,0))),"",INDEX('Policy Characteristics'!G:G,MATCH($C947,'Policy Characteristics'!$C:$C,0)))</f>
        <v>0.25</v>
      </c>
      <c r="N947" s="237">
        <f>IF(ISBLANK(INDEX('Policy Characteristics'!H:H,MATCH($C947,'Policy Characteristics'!$C:$C,0))),"",INDEX('Policy Characteristics'!H:H,MATCH($C947,'Policy Characteristics'!$C:$C,0)))</f>
        <v>0.01</v>
      </c>
      <c r="O947" s="293" t="str">
        <f>IF(ISBLANK(INDEX('Policy Characteristics'!I:I,MATCH($C947,'Policy Characteristics'!$C:$C,0))),"",INDEX('Policy Characteristics'!I:I,MATCH($C947,'Policy Characteristics'!$C:$C,0)))</f>
        <v>% reduction in energy use</v>
      </c>
      <c r="P947" s="293"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7" s="293" t="str">
        <f>IF(ISBLANK(INDEX('Policy Characteristics'!K:K,MATCH($C947,'Policy Characteristics'!$C:$C,0))),"",INDEX('Policy Characteristics'!K:K,MATCH($C947,'Policy Characteristics'!$C:$C,0)))</f>
        <v>industry-ag-main.html#eff-stds</v>
      </c>
      <c r="R947" s="293" t="str">
        <f>IF(ISBLANK(INDEX('Policy Characteristics'!L:L,MATCH($C947,'Policy Characteristics'!$C:$C,0))),"",INDEX('Policy Characteristics'!L:L,MATCH($C947,'Policy Characteristics'!$C:$C,0)))</f>
        <v>industry-energy-efficiency-standards.html</v>
      </c>
    </row>
    <row r="948" spans="1:18" s="293" customFormat="1" x14ac:dyDescent="0.25">
      <c r="A948" s="293" t="str">
        <f>IF(ISBLANK(INDEX('Policy Characteristics'!A:A,MATCH($C948,'Policy Characteristics'!$C:$C,0))),"",INDEX('Policy Characteristics'!A:A,MATCH($C948,'Policy Characteristics'!$C:$C,0)))</f>
        <v>Industry</v>
      </c>
      <c r="B948" s="294" t="str">
        <f>IF(ISBLANK(INDEX('Policy Characteristics'!B:B,MATCH($C948,'Policy Characteristics'!$C:$C,0))),"",INDEX('Policy Characteristics'!B:B,MATCH($C948,'Policy Characteristics'!$C:$C,0)))</f>
        <v>Industry Energy Efficiency Standards</v>
      </c>
      <c r="C948" s="293" t="str">
        <f t="shared" si="41"/>
        <v>Percentage Improvement in Eqpt Efficiency Standards above BAU</v>
      </c>
      <c r="D948" s="299" t="s">
        <v>756</v>
      </c>
      <c r="E948" s="298" t="s">
        <v>770</v>
      </c>
      <c r="F948" t="s">
        <v>757</v>
      </c>
      <c r="G948" s="298" t="s">
        <v>790</v>
      </c>
      <c r="H948" s="20">
        <v>1158</v>
      </c>
      <c r="I948" s="295" t="s">
        <v>624</v>
      </c>
      <c r="J948" s="296" t="str">
        <f>IF(ISBLANK(INDEX('Policy Characteristics'!D:D,MATCH($C948,'Policy Characteristics'!$C:$C,0))),"",INDEX('Policy Characteristics'!D:D,MATCH($C948,'Policy Characteristics'!$C:$C,0)))</f>
        <v>Industry Energy Efficiency Standards</v>
      </c>
      <c r="K948" s="293" t="str">
        <f>IF(ISBLANK(INDEX('Policy Characteristics'!E:E,MATCH($C948,'Policy Characteristics'!$C:$C,0))),"",INDEX('Policy Characteristics'!E:E,MATCH($C948,'Policy Characteristics'!$C:$C,0)))</f>
        <v>indst efficiency standards</v>
      </c>
      <c r="L948" s="237">
        <f>IF(ISBLANK(INDEX('Policy Characteristics'!F:F,MATCH($C948,'Policy Characteristics'!$C:$C,0))),"",INDEX('Policy Characteristics'!F:F,MATCH($C948,'Policy Characteristics'!$C:$C,0)))</f>
        <v>0</v>
      </c>
      <c r="M948" s="237">
        <f>IF(ISBLANK(INDEX('Policy Characteristics'!G:G,MATCH($C948,'Policy Characteristics'!$C:$C,0))),"",INDEX('Policy Characteristics'!G:G,MATCH($C948,'Policy Characteristics'!$C:$C,0)))</f>
        <v>0.25</v>
      </c>
      <c r="N948" s="237">
        <f>IF(ISBLANK(INDEX('Policy Characteristics'!H:H,MATCH($C948,'Policy Characteristics'!$C:$C,0))),"",INDEX('Policy Characteristics'!H:H,MATCH($C948,'Policy Characteristics'!$C:$C,0)))</f>
        <v>0.01</v>
      </c>
      <c r="O948" s="293" t="str">
        <f>IF(ISBLANK(INDEX('Policy Characteristics'!I:I,MATCH($C948,'Policy Characteristics'!$C:$C,0))),"",INDEX('Policy Characteristics'!I:I,MATCH($C948,'Policy Characteristics'!$C:$C,0)))</f>
        <v>% reduction in energy use</v>
      </c>
      <c r="P948" s="293"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8" s="293" t="str">
        <f>IF(ISBLANK(INDEX('Policy Characteristics'!K:K,MATCH($C948,'Policy Characteristics'!$C:$C,0))),"",INDEX('Policy Characteristics'!K:K,MATCH($C948,'Policy Characteristics'!$C:$C,0)))</f>
        <v>industry-ag-main.html#eff-stds</v>
      </c>
      <c r="R948" s="293" t="str">
        <f>IF(ISBLANK(INDEX('Policy Characteristics'!L:L,MATCH($C948,'Policy Characteristics'!$C:$C,0))),"",INDEX('Policy Characteristics'!L:L,MATCH($C948,'Policy Characteristics'!$C:$C,0)))</f>
        <v>industry-energy-efficiency-standards.html</v>
      </c>
    </row>
    <row r="949" spans="1:18" s="293" customFormat="1" x14ac:dyDescent="0.25">
      <c r="A949" s="293" t="str">
        <f>IF(ISBLANK(INDEX('Policy Characteristics'!A:A,MATCH($C949,'Policy Characteristics'!$C:$C,0))),"",INDEX('Policy Characteristics'!A:A,MATCH($C949,'Policy Characteristics'!$C:$C,0)))</f>
        <v>Industry</v>
      </c>
      <c r="B949" s="294" t="str">
        <f>IF(ISBLANK(INDEX('Policy Characteristics'!B:B,MATCH($C949,'Policy Characteristics'!$C:$C,0))),"",INDEX('Policy Characteristics'!B:B,MATCH($C949,'Policy Characteristics'!$C:$C,0)))</f>
        <v>Industry Energy Efficiency Standards</v>
      </c>
      <c r="C949" s="293" t="str">
        <f t="shared" si="41"/>
        <v>Percentage Improvement in Eqpt Efficiency Standards above BAU</v>
      </c>
      <c r="D949" s="299" t="s">
        <v>756</v>
      </c>
      <c r="E949" s="298" t="s">
        <v>772</v>
      </c>
      <c r="F949" t="s">
        <v>757</v>
      </c>
      <c r="G949" s="298" t="s">
        <v>791</v>
      </c>
      <c r="H949" s="20">
        <v>1159</v>
      </c>
      <c r="I949" s="295" t="s">
        <v>624</v>
      </c>
      <c r="J949" s="296" t="str">
        <f>IF(ISBLANK(INDEX('Policy Characteristics'!D:D,MATCH($C949,'Policy Characteristics'!$C:$C,0))),"",INDEX('Policy Characteristics'!D:D,MATCH($C949,'Policy Characteristics'!$C:$C,0)))</f>
        <v>Industry Energy Efficiency Standards</v>
      </c>
      <c r="K949" s="293" t="str">
        <f>IF(ISBLANK(INDEX('Policy Characteristics'!E:E,MATCH($C949,'Policy Characteristics'!$C:$C,0))),"",INDEX('Policy Characteristics'!E:E,MATCH($C949,'Policy Characteristics'!$C:$C,0)))</f>
        <v>indst efficiency standards</v>
      </c>
      <c r="L949" s="237">
        <f>IF(ISBLANK(INDEX('Policy Characteristics'!F:F,MATCH($C949,'Policy Characteristics'!$C:$C,0))),"",INDEX('Policy Characteristics'!F:F,MATCH($C949,'Policy Characteristics'!$C:$C,0)))</f>
        <v>0</v>
      </c>
      <c r="M949" s="237">
        <f>IF(ISBLANK(INDEX('Policy Characteristics'!G:G,MATCH($C949,'Policy Characteristics'!$C:$C,0))),"",INDEX('Policy Characteristics'!G:G,MATCH($C949,'Policy Characteristics'!$C:$C,0)))</f>
        <v>0.25</v>
      </c>
      <c r="N949" s="237">
        <f>IF(ISBLANK(INDEX('Policy Characteristics'!H:H,MATCH($C949,'Policy Characteristics'!$C:$C,0))),"",INDEX('Policy Characteristics'!H:H,MATCH($C949,'Policy Characteristics'!$C:$C,0)))</f>
        <v>0.01</v>
      </c>
      <c r="O949" s="293" t="str">
        <f>IF(ISBLANK(INDEX('Policy Characteristics'!I:I,MATCH($C949,'Policy Characteristics'!$C:$C,0))),"",INDEX('Policy Characteristics'!I:I,MATCH($C949,'Policy Characteristics'!$C:$C,0)))</f>
        <v>% reduction in energy use</v>
      </c>
      <c r="P949" s="293"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49" s="293" t="str">
        <f>IF(ISBLANK(INDEX('Policy Characteristics'!K:K,MATCH($C949,'Policy Characteristics'!$C:$C,0))),"",INDEX('Policy Characteristics'!K:K,MATCH($C949,'Policy Characteristics'!$C:$C,0)))</f>
        <v>industry-ag-main.html#eff-stds</v>
      </c>
      <c r="R949" s="293" t="str">
        <f>IF(ISBLANK(INDEX('Policy Characteristics'!L:L,MATCH($C949,'Policy Characteristics'!$C:$C,0))),"",INDEX('Policy Characteristics'!L:L,MATCH($C949,'Policy Characteristics'!$C:$C,0)))</f>
        <v>industry-energy-efficiency-standards.html</v>
      </c>
    </row>
    <row r="950" spans="1:18" s="293" customFormat="1" x14ac:dyDescent="0.25">
      <c r="A950" s="293" t="str">
        <f>IF(ISBLANK(INDEX('Policy Characteristics'!A:A,MATCH($C950,'Policy Characteristics'!$C:$C,0))),"",INDEX('Policy Characteristics'!A:A,MATCH($C950,'Policy Characteristics'!$C:$C,0)))</f>
        <v>Industry</v>
      </c>
      <c r="B950" s="294" t="str">
        <f>IF(ISBLANK(INDEX('Policy Characteristics'!B:B,MATCH($C950,'Policy Characteristics'!$C:$C,0))),"",INDEX('Policy Characteristics'!B:B,MATCH($C950,'Policy Characteristics'!$C:$C,0)))</f>
        <v>Industry Energy Efficiency Standards</v>
      </c>
      <c r="C950" s="293" t="str">
        <f t="shared" si="41"/>
        <v>Percentage Improvement in Eqpt Efficiency Standards above BAU</v>
      </c>
      <c r="D950" s="299" t="s">
        <v>756</v>
      </c>
      <c r="E950" s="298" t="s">
        <v>774</v>
      </c>
      <c r="F950" t="s">
        <v>757</v>
      </c>
      <c r="G950" s="298" t="s">
        <v>792</v>
      </c>
      <c r="H950" s="20">
        <v>1160</v>
      </c>
      <c r="I950" s="295" t="s">
        <v>624</v>
      </c>
      <c r="J950" s="296" t="str">
        <f>IF(ISBLANK(INDEX('Policy Characteristics'!D:D,MATCH($C950,'Policy Characteristics'!$C:$C,0))),"",INDEX('Policy Characteristics'!D:D,MATCH($C950,'Policy Characteristics'!$C:$C,0)))</f>
        <v>Industry Energy Efficiency Standards</v>
      </c>
      <c r="K950" s="293" t="str">
        <f>IF(ISBLANK(INDEX('Policy Characteristics'!E:E,MATCH($C950,'Policy Characteristics'!$C:$C,0))),"",INDEX('Policy Characteristics'!E:E,MATCH($C950,'Policy Characteristics'!$C:$C,0)))</f>
        <v>indst efficiency standards</v>
      </c>
      <c r="L950" s="237">
        <f>IF(ISBLANK(INDEX('Policy Characteristics'!F:F,MATCH($C950,'Policy Characteristics'!$C:$C,0))),"",INDEX('Policy Characteristics'!F:F,MATCH($C950,'Policy Characteristics'!$C:$C,0)))</f>
        <v>0</v>
      </c>
      <c r="M950" s="237">
        <f>IF(ISBLANK(INDEX('Policy Characteristics'!G:G,MATCH($C950,'Policy Characteristics'!$C:$C,0))),"",INDEX('Policy Characteristics'!G:G,MATCH($C950,'Policy Characteristics'!$C:$C,0)))</f>
        <v>0.25</v>
      </c>
      <c r="N950" s="237">
        <f>IF(ISBLANK(INDEX('Policy Characteristics'!H:H,MATCH($C950,'Policy Characteristics'!$C:$C,0))),"",INDEX('Policy Characteristics'!H:H,MATCH($C950,'Policy Characteristics'!$C:$C,0)))</f>
        <v>0.01</v>
      </c>
      <c r="O950" s="293" t="str">
        <f>IF(ISBLANK(INDEX('Policy Characteristics'!I:I,MATCH($C950,'Policy Characteristics'!$C:$C,0))),"",INDEX('Policy Characteristics'!I:I,MATCH($C950,'Policy Characteristics'!$C:$C,0)))</f>
        <v>% reduction in energy use</v>
      </c>
      <c r="P950" s="293"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0" s="293" t="str">
        <f>IF(ISBLANK(INDEX('Policy Characteristics'!K:K,MATCH($C950,'Policy Characteristics'!$C:$C,0))),"",INDEX('Policy Characteristics'!K:K,MATCH($C950,'Policy Characteristics'!$C:$C,0)))</f>
        <v>industry-ag-main.html#eff-stds</v>
      </c>
      <c r="R950" s="293" t="str">
        <f>IF(ISBLANK(INDEX('Policy Characteristics'!L:L,MATCH($C950,'Policy Characteristics'!$C:$C,0))),"",INDEX('Policy Characteristics'!L:L,MATCH($C950,'Policy Characteristics'!$C:$C,0)))</f>
        <v>industry-energy-efficiency-standards.html</v>
      </c>
    </row>
    <row r="951" spans="1:18" s="293" customFormat="1" x14ac:dyDescent="0.25">
      <c r="A951" s="293" t="str">
        <f>IF(ISBLANK(INDEX('Policy Characteristics'!A:A,MATCH($C951,'Policy Characteristics'!$C:$C,0))),"",INDEX('Policy Characteristics'!A:A,MATCH($C951,'Policy Characteristics'!$C:$C,0)))</f>
        <v>Industry</v>
      </c>
      <c r="B951" s="294" t="str">
        <f>IF(ISBLANK(INDEX('Policy Characteristics'!B:B,MATCH($C951,'Policy Characteristics'!$C:$C,0))),"",INDEX('Policy Characteristics'!B:B,MATCH($C951,'Policy Characteristics'!$C:$C,0)))</f>
        <v>Industry Energy Efficiency Standards</v>
      </c>
      <c r="C951" s="293" t="str">
        <f t="shared" si="41"/>
        <v>Percentage Improvement in Eqpt Efficiency Standards above BAU</v>
      </c>
      <c r="D951" s="299" t="s">
        <v>756</v>
      </c>
      <c r="E951" s="298" t="s">
        <v>776</v>
      </c>
      <c r="F951" t="s">
        <v>757</v>
      </c>
      <c r="G951" s="298" t="s">
        <v>793</v>
      </c>
      <c r="H951" s="20">
        <v>1161</v>
      </c>
      <c r="I951" s="295" t="s">
        <v>634</v>
      </c>
      <c r="J951" s="296" t="str">
        <f>IF(ISBLANK(INDEX('Policy Characteristics'!D:D,MATCH($C951,'Policy Characteristics'!$C:$C,0))),"",INDEX('Policy Characteristics'!D:D,MATCH($C951,'Policy Characteristics'!$C:$C,0)))</f>
        <v>Industry Energy Efficiency Standards</v>
      </c>
      <c r="K951" s="293" t="str">
        <f>IF(ISBLANK(INDEX('Policy Characteristics'!E:E,MATCH($C951,'Policy Characteristics'!$C:$C,0))),"",INDEX('Policy Characteristics'!E:E,MATCH($C951,'Policy Characteristics'!$C:$C,0)))</f>
        <v>indst efficiency standards</v>
      </c>
      <c r="L951" s="237">
        <f>IF(ISBLANK(INDEX('Policy Characteristics'!F:F,MATCH($C951,'Policy Characteristics'!$C:$C,0))),"",INDEX('Policy Characteristics'!F:F,MATCH($C951,'Policy Characteristics'!$C:$C,0)))</f>
        <v>0</v>
      </c>
      <c r="M951" s="237">
        <f>IF(ISBLANK(INDEX('Policy Characteristics'!G:G,MATCH($C951,'Policy Characteristics'!$C:$C,0))),"",INDEX('Policy Characteristics'!G:G,MATCH($C951,'Policy Characteristics'!$C:$C,0)))</f>
        <v>0.25</v>
      </c>
      <c r="N951" s="237">
        <f>IF(ISBLANK(INDEX('Policy Characteristics'!H:H,MATCH($C951,'Policy Characteristics'!$C:$C,0))),"",INDEX('Policy Characteristics'!H:H,MATCH($C951,'Policy Characteristics'!$C:$C,0)))</f>
        <v>0.01</v>
      </c>
      <c r="O951" s="293" t="str">
        <f>IF(ISBLANK(INDEX('Policy Characteristics'!I:I,MATCH($C951,'Policy Characteristics'!$C:$C,0))),"",INDEX('Policy Characteristics'!I:I,MATCH($C951,'Policy Characteristics'!$C:$C,0)))</f>
        <v>% reduction in energy use</v>
      </c>
      <c r="P951" s="293"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1" s="293" t="str">
        <f>IF(ISBLANK(INDEX('Policy Characteristics'!K:K,MATCH($C951,'Policy Characteristics'!$C:$C,0))),"",INDEX('Policy Characteristics'!K:K,MATCH($C951,'Policy Characteristics'!$C:$C,0)))</f>
        <v>industry-ag-main.html#eff-stds</v>
      </c>
      <c r="R951" s="293" t="str">
        <f>IF(ISBLANK(INDEX('Policy Characteristics'!L:L,MATCH($C951,'Policy Characteristics'!$C:$C,0))),"",INDEX('Policy Characteristics'!L:L,MATCH($C951,'Policy Characteristics'!$C:$C,0)))</f>
        <v>industry-energy-efficiency-standards.html</v>
      </c>
    </row>
    <row r="952" spans="1:18" s="293" customFormat="1" x14ac:dyDescent="0.25">
      <c r="A952" s="293" t="str">
        <f>IF(ISBLANK(INDEX('Policy Characteristics'!A:A,MATCH($C952,'Policy Characteristics'!$C:$C,0))),"",INDEX('Policy Characteristics'!A:A,MATCH($C952,'Policy Characteristics'!$C:$C,0)))</f>
        <v>Industry</v>
      </c>
      <c r="B952" s="294" t="str">
        <f>IF(ISBLANK(INDEX('Policy Characteristics'!B:B,MATCH($C952,'Policy Characteristics'!$C:$C,0))),"",INDEX('Policy Characteristics'!B:B,MATCH($C952,'Policy Characteristics'!$C:$C,0)))</f>
        <v>Industry Energy Efficiency Standards</v>
      </c>
      <c r="C952" s="293" t="str">
        <f t="shared" si="41"/>
        <v>Percentage Improvement in Eqpt Efficiency Standards above BAU</v>
      </c>
      <c r="D952" s="299" t="s">
        <v>756</v>
      </c>
      <c r="E952" s="298" t="s">
        <v>778</v>
      </c>
      <c r="F952" t="s">
        <v>757</v>
      </c>
      <c r="G952" s="298" t="s">
        <v>794</v>
      </c>
      <c r="H952" s="20">
        <v>1162</v>
      </c>
      <c r="I952" s="295" t="s">
        <v>624</v>
      </c>
      <c r="J952" s="296" t="str">
        <f>IF(ISBLANK(INDEX('Policy Characteristics'!D:D,MATCH($C952,'Policy Characteristics'!$C:$C,0))),"",INDEX('Policy Characteristics'!D:D,MATCH($C952,'Policy Characteristics'!$C:$C,0)))</f>
        <v>Industry Energy Efficiency Standards</v>
      </c>
      <c r="K952" s="293" t="str">
        <f>IF(ISBLANK(INDEX('Policy Characteristics'!E:E,MATCH($C952,'Policy Characteristics'!$C:$C,0))),"",INDEX('Policy Characteristics'!E:E,MATCH($C952,'Policy Characteristics'!$C:$C,0)))</f>
        <v>indst efficiency standards</v>
      </c>
      <c r="L952" s="237">
        <f>IF(ISBLANK(INDEX('Policy Characteristics'!F:F,MATCH($C952,'Policy Characteristics'!$C:$C,0))),"",INDEX('Policy Characteristics'!F:F,MATCH($C952,'Policy Characteristics'!$C:$C,0)))</f>
        <v>0</v>
      </c>
      <c r="M952" s="237">
        <f>IF(ISBLANK(INDEX('Policy Characteristics'!G:G,MATCH($C952,'Policy Characteristics'!$C:$C,0))),"",INDEX('Policy Characteristics'!G:G,MATCH($C952,'Policy Characteristics'!$C:$C,0)))</f>
        <v>0.25</v>
      </c>
      <c r="N952" s="237">
        <f>IF(ISBLANK(INDEX('Policy Characteristics'!H:H,MATCH($C952,'Policy Characteristics'!$C:$C,0))),"",INDEX('Policy Characteristics'!H:H,MATCH($C952,'Policy Characteristics'!$C:$C,0)))</f>
        <v>0.01</v>
      </c>
      <c r="O952" s="293" t="str">
        <f>IF(ISBLANK(INDEX('Policy Characteristics'!I:I,MATCH($C952,'Policy Characteristics'!$C:$C,0))),"",INDEX('Policy Characteristics'!I:I,MATCH($C952,'Policy Characteristics'!$C:$C,0)))</f>
        <v>% reduction in energy use</v>
      </c>
      <c r="P952" s="293"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2" s="293" t="str">
        <f>IF(ISBLANK(INDEX('Policy Characteristics'!K:K,MATCH($C952,'Policy Characteristics'!$C:$C,0))),"",INDEX('Policy Characteristics'!K:K,MATCH($C952,'Policy Characteristics'!$C:$C,0)))</f>
        <v>industry-ag-main.html#eff-stds</v>
      </c>
      <c r="R952" s="293" t="str">
        <f>IF(ISBLANK(INDEX('Policy Characteristics'!L:L,MATCH($C952,'Policy Characteristics'!$C:$C,0))),"",INDEX('Policy Characteristics'!L:L,MATCH($C952,'Policy Characteristics'!$C:$C,0)))</f>
        <v>industry-energy-efficiency-standards.html</v>
      </c>
    </row>
    <row r="953" spans="1:18" s="293" customFormat="1" x14ac:dyDescent="0.25">
      <c r="A953" s="293" t="str">
        <f>IF(ISBLANK(INDEX('Policy Characteristics'!A:A,MATCH($C953,'Policy Characteristics'!$C:$C,0))),"",INDEX('Policy Characteristics'!A:A,MATCH($C953,'Policy Characteristics'!$C:$C,0)))</f>
        <v>Industry</v>
      </c>
      <c r="B953" s="294" t="str">
        <f>IF(ISBLANK(INDEX('Policy Characteristics'!B:B,MATCH($C953,'Policy Characteristics'!$C:$C,0))),"",INDEX('Policy Characteristics'!B:B,MATCH($C953,'Policy Characteristics'!$C:$C,0)))</f>
        <v>Industry Energy Efficiency Standards</v>
      </c>
      <c r="C953" s="293" t="str">
        <f t="shared" si="41"/>
        <v>Percentage Improvement in Eqpt Efficiency Standards above BAU</v>
      </c>
      <c r="D953" s="299" t="s">
        <v>756</v>
      </c>
      <c r="E953" s="298" t="s">
        <v>780</v>
      </c>
      <c r="F953" t="s">
        <v>757</v>
      </c>
      <c r="G953" s="298" t="s">
        <v>795</v>
      </c>
      <c r="H953" s="20">
        <v>1163</v>
      </c>
      <c r="I953" s="295" t="s">
        <v>634</v>
      </c>
      <c r="J953" s="296" t="str">
        <f>IF(ISBLANK(INDEX('Policy Characteristics'!D:D,MATCH($C953,'Policy Characteristics'!$C:$C,0))),"",INDEX('Policy Characteristics'!D:D,MATCH($C953,'Policy Characteristics'!$C:$C,0)))</f>
        <v>Industry Energy Efficiency Standards</v>
      </c>
      <c r="K953" s="293" t="str">
        <f>IF(ISBLANK(INDEX('Policy Characteristics'!E:E,MATCH($C953,'Policy Characteristics'!$C:$C,0))),"",INDEX('Policy Characteristics'!E:E,MATCH($C953,'Policy Characteristics'!$C:$C,0)))</f>
        <v>indst efficiency standards</v>
      </c>
      <c r="L953" s="237">
        <f>IF(ISBLANK(INDEX('Policy Characteristics'!F:F,MATCH($C953,'Policy Characteristics'!$C:$C,0))),"",INDEX('Policy Characteristics'!F:F,MATCH($C953,'Policy Characteristics'!$C:$C,0)))</f>
        <v>0</v>
      </c>
      <c r="M953" s="237">
        <f>IF(ISBLANK(INDEX('Policy Characteristics'!G:G,MATCH($C953,'Policy Characteristics'!$C:$C,0))),"",INDEX('Policy Characteristics'!G:G,MATCH($C953,'Policy Characteristics'!$C:$C,0)))</f>
        <v>0.25</v>
      </c>
      <c r="N953" s="237">
        <f>IF(ISBLANK(INDEX('Policy Characteristics'!H:H,MATCH($C953,'Policy Characteristics'!$C:$C,0))),"",INDEX('Policy Characteristics'!H:H,MATCH($C953,'Policy Characteristics'!$C:$C,0)))</f>
        <v>0.01</v>
      </c>
      <c r="O953" s="293" t="str">
        <f>IF(ISBLANK(INDEX('Policy Characteristics'!I:I,MATCH($C953,'Policy Characteristics'!$C:$C,0))),"",INDEX('Policy Characteristics'!I:I,MATCH($C953,'Policy Characteristics'!$C:$C,0)))</f>
        <v>% reduction in energy use</v>
      </c>
      <c r="P953" s="293"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3" s="293" t="str">
        <f>IF(ISBLANK(INDEX('Policy Characteristics'!K:K,MATCH($C953,'Policy Characteristics'!$C:$C,0))),"",INDEX('Policy Characteristics'!K:K,MATCH($C953,'Policy Characteristics'!$C:$C,0)))</f>
        <v>industry-ag-main.html#eff-stds</v>
      </c>
      <c r="R953" s="293" t="str">
        <f>IF(ISBLANK(INDEX('Policy Characteristics'!L:L,MATCH($C953,'Policy Characteristics'!$C:$C,0))),"",INDEX('Policy Characteristics'!L:L,MATCH($C953,'Policy Characteristics'!$C:$C,0)))</f>
        <v>industry-energy-efficiency-standards.html</v>
      </c>
    </row>
    <row r="954" spans="1:18" s="293" customFormat="1" x14ac:dyDescent="0.25">
      <c r="A954" s="293" t="str">
        <f>IF(ISBLANK(INDEX('Policy Characteristics'!A:A,MATCH($C954,'Policy Characteristics'!$C:$C,0))),"",INDEX('Policy Characteristics'!A:A,MATCH($C954,'Policy Characteristics'!$C:$C,0)))</f>
        <v>Industry</v>
      </c>
      <c r="B954" s="294" t="str">
        <f>IF(ISBLANK(INDEX('Policy Characteristics'!B:B,MATCH($C954,'Policy Characteristics'!$C:$C,0))),"",INDEX('Policy Characteristics'!B:B,MATCH($C954,'Policy Characteristics'!$C:$C,0)))</f>
        <v>Industry Energy Efficiency Standards</v>
      </c>
      <c r="C954" s="293" t="str">
        <f t="shared" si="41"/>
        <v>Percentage Improvement in Eqpt Efficiency Standards above BAU</v>
      </c>
      <c r="D954" s="299" t="s">
        <v>756</v>
      </c>
      <c r="E954" s="298" t="s">
        <v>782</v>
      </c>
      <c r="F954" t="s">
        <v>757</v>
      </c>
      <c r="G954" s="298" t="s">
        <v>796</v>
      </c>
      <c r="H954" s="20">
        <v>1164</v>
      </c>
      <c r="I954" s="295" t="s">
        <v>634</v>
      </c>
      <c r="J954" s="296" t="str">
        <f>IF(ISBLANK(INDEX('Policy Characteristics'!D:D,MATCH($C954,'Policy Characteristics'!$C:$C,0))),"",INDEX('Policy Characteristics'!D:D,MATCH($C954,'Policy Characteristics'!$C:$C,0)))</f>
        <v>Industry Energy Efficiency Standards</v>
      </c>
      <c r="K954" s="293" t="str">
        <f>IF(ISBLANK(INDEX('Policy Characteristics'!E:E,MATCH($C954,'Policy Characteristics'!$C:$C,0))),"",INDEX('Policy Characteristics'!E:E,MATCH($C954,'Policy Characteristics'!$C:$C,0)))</f>
        <v>indst efficiency standards</v>
      </c>
      <c r="L954" s="237">
        <f>IF(ISBLANK(INDEX('Policy Characteristics'!F:F,MATCH($C954,'Policy Characteristics'!$C:$C,0))),"",INDEX('Policy Characteristics'!F:F,MATCH($C954,'Policy Characteristics'!$C:$C,0)))</f>
        <v>0</v>
      </c>
      <c r="M954" s="237">
        <f>IF(ISBLANK(INDEX('Policy Characteristics'!G:G,MATCH($C954,'Policy Characteristics'!$C:$C,0))),"",INDEX('Policy Characteristics'!G:G,MATCH($C954,'Policy Characteristics'!$C:$C,0)))</f>
        <v>0.25</v>
      </c>
      <c r="N954" s="237">
        <f>IF(ISBLANK(INDEX('Policy Characteristics'!H:H,MATCH($C954,'Policy Characteristics'!$C:$C,0))),"",INDEX('Policy Characteristics'!H:H,MATCH($C954,'Policy Characteristics'!$C:$C,0)))</f>
        <v>0.01</v>
      </c>
      <c r="O954" s="293" t="str">
        <f>IF(ISBLANK(INDEX('Policy Characteristics'!I:I,MATCH($C954,'Policy Characteristics'!$C:$C,0))),"",INDEX('Policy Characteristics'!I:I,MATCH($C954,'Policy Characteristics'!$C:$C,0)))</f>
        <v>% reduction in energy use</v>
      </c>
      <c r="P954" s="293"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4" s="293" t="str">
        <f>IF(ISBLANK(INDEX('Policy Characteristics'!K:K,MATCH($C954,'Policy Characteristics'!$C:$C,0))),"",INDEX('Policy Characteristics'!K:K,MATCH($C954,'Policy Characteristics'!$C:$C,0)))</f>
        <v>industry-ag-main.html#eff-stds</v>
      </c>
      <c r="R954" s="293" t="str">
        <f>IF(ISBLANK(INDEX('Policy Characteristics'!L:L,MATCH($C954,'Policy Characteristics'!$C:$C,0))),"",INDEX('Policy Characteristics'!L:L,MATCH($C954,'Policy Characteristics'!$C:$C,0)))</f>
        <v>industry-energy-efficiency-standards.html</v>
      </c>
    </row>
    <row r="955" spans="1:18" s="293" customFormat="1" x14ac:dyDescent="0.25">
      <c r="A955" s="293" t="str">
        <f>IF(ISBLANK(INDEX('Policy Characteristics'!A:A,MATCH($C955,'Policy Characteristics'!$C:$C,0))),"",INDEX('Policy Characteristics'!A:A,MATCH($C955,'Policy Characteristics'!$C:$C,0)))</f>
        <v>Industry</v>
      </c>
      <c r="B955" s="294" t="str">
        <f>IF(ISBLANK(INDEX('Policy Characteristics'!B:B,MATCH($C955,'Policy Characteristics'!$C:$C,0))),"",INDEX('Policy Characteristics'!B:B,MATCH($C955,'Policy Characteristics'!$C:$C,0)))</f>
        <v>Industry Energy Efficiency Standards</v>
      </c>
      <c r="C955" s="293" t="str">
        <f t="shared" si="41"/>
        <v>Percentage Improvement in Eqpt Efficiency Standards above BAU</v>
      </c>
      <c r="D955" s="299" t="s">
        <v>756</v>
      </c>
      <c r="E955" s="298" t="s">
        <v>784</v>
      </c>
      <c r="F955" t="s">
        <v>757</v>
      </c>
      <c r="G955" s="298" t="s">
        <v>797</v>
      </c>
      <c r="H955" s="20">
        <v>1165</v>
      </c>
      <c r="I955" s="295" t="s">
        <v>624</v>
      </c>
      <c r="J955" s="296" t="str">
        <f>IF(ISBLANK(INDEX('Policy Characteristics'!D:D,MATCH($C955,'Policy Characteristics'!$C:$C,0))),"",INDEX('Policy Characteristics'!D:D,MATCH($C955,'Policy Characteristics'!$C:$C,0)))</f>
        <v>Industry Energy Efficiency Standards</v>
      </c>
      <c r="K955" s="293" t="str">
        <f>IF(ISBLANK(INDEX('Policy Characteristics'!E:E,MATCH($C955,'Policy Characteristics'!$C:$C,0))),"",INDEX('Policy Characteristics'!E:E,MATCH($C955,'Policy Characteristics'!$C:$C,0)))</f>
        <v>indst efficiency standards</v>
      </c>
      <c r="L955" s="237">
        <f>IF(ISBLANK(INDEX('Policy Characteristics'!F:F,MATCH($C955,'Policy Characteristics'!$C:$C,0))),"",INDEX('Policy Characteristics'!F:F,MATCH($C955,'Policy Characteristics'!$C:$C,0)))</f>
        <v>0</v>
      </c>
      <c r="M955" s="237">
        <f>IF(ISBLANK(INDEX('Policy Characteristics'!G:G,MATCH($C955,'Policy Characteristics'!$C:$C,0))),"",INDEX('Policy Characteristics'!G:G,MATCH($C955,'Policy Characteristics'!$C:$C,0)))</f>
        <v>0.25</v>
      </c>
      <c r="N955" s="237">
        <f>IF(ISBLANK(INDEX('Policy Characteristics'!H:H,MATCH($C955,'Policy Characteristics'!$C:$C,0))),"",INDEX('Policy Characteristics'!H:H,MATCH($C955,'Policy Characteristics'!$C:$C,0)))</f>
        <v>0.01</v>
      </c>
      <c r="O955" s="293" t="str">
        <f>IF(ISBLANK(INDEX('Policy Characteristics'!I:I,MATCH($C955,'Policy Characteristics'!$C:$C,0))),"",INDEX('Policy Characteristics'!I:I,MATCH($C955,'Policy Characteristics'!$C:$C,0)))</f>
        <v>% reduction in energy use</v>
      </c>
      <c r="P955" s="293"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5" s="293" t="str">
        <f>IF(ISBLANK(INDEX('Policy Characteristics'!K:K,MATCH($C955,'Policy Characteristics'!$C:$C,0))),"",INDEX('Policy Characteristics'!K:K,MATCH($C955,'Policy Characteristics'!$C:$C,0)))</f>
        <v>industry-ag-main.html#eff-stds</v>
      </c>
      <c r="R955" s="293" t="str">
        <f>IF(ISBLANK(INDEX('Policy Characteristics'!L:L,MATCH($C955,'Policy Characteristics'!$C:$C,0))),"",INDEX('Policy Characteristics'!L:L,MATCH($C955,'Policy Characteristics'!$C:$C,0)))</f>
        <v>industry-energy-efficiency-standards.html</v>
      </c>
    </row>
    <row r="956" spans="1:18" s="293" customFormat="1" x14ac:dyDescent="0.25">
      <c r="A956" s="293" t="str">
        <f>IF(ISBLANK(INDEX('Policy Characteristics'!A:A,MATCH($C956,'Policy Characteristics'!$C:$C,0))),"",INDEX('Policy Characteristics'!A:A,MATCH($C956,'Policy Characteristics'!$C:$C,0)))</f>
        <v>Industry</v>
      </c>
      <c r="B956" s="294" t="str">
        <f>IF(ISBLANK(INDEX('Policy Characteristics'!B:B,MATCH($C956,'Policy Characteristics'!$C:$C,0))),"",INDEX('Policy Characteristics'!B:B,MATCH($C956,'Policy Characteristics'!$C:$C,0)))</f>
        <v>Industry Energy Efficiency Standards</v>
      </c>
      <c r="C956" s="293" t="str">
        <f t="shared" si="41"/>
        <v>Percentage Improvement in Eqpt Efficiency Standards above BAU</v>
      </c>
      <c r="D956" s="299" t="s">
        <v>756</v>
      </c>
      <c r="E956" s="298" t="s">
        <v>786</v>
      </c>
      <c r="F956" t="s">
        <v>757</v>
      </c>
      <c r="G956" s="298" t="s">
        <v>798</v>
      </c>
      <c r="H956" s="20">
        <v>1166</v>
      </c>
      <c r="I956" s="295" t="s">
        <v>624</v>
      </c>
      <c r="J956" s="296" t="str">
        <f>IF(ISBLANK(INDEX('Policy Characteristics'!D:D,MATCH($C956,'Policy Characteristics'!$C:$C,0))),"",INDEX('Policy Characteristics'!D:D,MATCH($C956,'Policy Characteristics'!$C:$C,0)))</f>
        <v>Industry Energy Efficiency Standards</v>
      </c>
      <c r="K956" s="293" t="str">
        <f>IF(ISBLANK(INDEX('Policy Characteristics'!E:E,MATCH($C956,'Policy Characteristics'!$C:$C,0))),"",INDEX('Policy Characteristics'!E:E,MATCH($C956,'Policy Characteristics'!$C:$C,0)))</f>
        <v>indst efficiency standards</v>
      </c>
      <c r="L956" s="237">
        <f>IF(ISBLANK(INDEX('Policy Characteristics'!F:F,MATCH($C956,'Policy Characteristics'!$C:$C,0))),"",INDEX('Policy Characteristics'!F:F,MATCH($C956,'Policy Characteristics'!$C:$C,0)))</f>
        <v>0</v>
      </c>
      <c r="M956" s="237">
        <f>IF(ISBLANK(INDEX('Policy Characteristics'!G:G,MATCH($C956,'Policy Characteristics'!$C:$C,0))),"",INDEX('Policy Characteristics'!G:G,MATCH($C956,'Policy Characteristics'!$C:$C,0)))</f>
        <v>0.25</v>
      </c>
      <c r="N956" s="237">
        <f>IF(ISBLANK(INDEX('Policy Characteristics'!H:H,MATCH($C956,'Policy Characteristics'!$C:$C,0))),"",INDEX('Policy Characteristics'!H:H,MATCH($C956,'Policy Characteristics'!$C:$C,0)))</f>
        <v>0.01</v>
      </c>
      <c r="O956" s="293" t="str">
        <f>IF(ISBLANK(INDEX('Policy Characteristics'!I:I,MATCH($C956,'Policy Characteristics'!$C:$C,0))),"",INDEX('Policy Characteristics'!I:I,MATCH($C956,'Policy Characteristics'!$C:$C,0)))</f>
        <v>% reduction in energy use</v>
      </c>
      <c r="P956" s="293"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6" s="293" t="str">
        <f>IF(ISBLANK(INDEX('Policy Characteristics'!K:K,MATCH($C956,'Policy Characteristics'!$C:$C,0))),"",INDEX('Policy Characteristics'!K:K,MATCH($C956,'Policy Characteristics'!$C:$C,0)))</f>
        <v>industry-ag-main.html#eff-stds</v>
      </c>
      <c r="R956" s="293" t="str">
        <f>IF(ISBLANK(INDEX('Policy Characteristics'!L:L,MATCH($C956,'Policy Characteristics'!$C:$C,0))),"",INDEX('Policy Characteristics'!L:L,MATCH($C956,'Policy Characteristics'!$C:$C,0)))</f>
        <v>industry-energy-efficiency-standards.html</v>
      </c>
    </row>
    <row r="957" spans="1:18" s="293" customFormat="1" x14ac:dyDescent="0.25">
      <c r="A957" s="293" t="str">
        <f>IF(ISBLANK(INDEX('Policy Characteristics'!A:A,MATCH($C957,'Policy Characteristics'!$C:$C,0))),"",INDEX('Policy Characteristics'!A:A,MATCH($C957,'Policy Characteristics'!$C:$C,0)))</f>
        <v>Industry</v>
      </c>
      <c r="B957" s="294" t="str">
        <f>IF(ISBLANK(INDEX('Policy Characteristics'!B:B,MATCH($C957,'Policy Characteristics'!$C:$C,0))),"",INDEX('Policy Characteristics'!B:B,MATCH($C957,'Policy Characteristics'!$C:$C,0)))</f>
        <v>Industry Energy Efficiency Standards</v>
      </c>
      <c r="C957" s="293" t="str">
        <f t="shared" si="41"/>
        <v>Percentage Improvement in Eqpt Efficiency Standards above BAU</v>
      </c>
      <c r="D957" s="299" t="s">
        <v>756</v>
      </c>
      <c r="E957" s="298" t="s">
        <v>788</v>
      </c>
      <c r="F957" t="s">
        <v>757</v>
      </c>
      <c r="G957" s="298" t="s">
        <v>799</v>
      </c>
      <c r="H957" s="20">
        <v>1167</v>
      </c>
      <c r="I957" s="295" t="s">
        <v>634</v>
      </c>
      <c r="J957" s="296" t="str">
        <f>IF(ISBLANK(INDEX('Policy Characteristics'!D:D,MATCH($C957,'Policy Characteristics'!$C:$C,0))),"",INDEX('Policy Characteristics'!D:D,MATCH($C957,'Policy Characteristics'!$C:$C,0)))</f>
        <v>Industry Energy Efficiency Standards</v>
      </c>
      <c r="K957" s="293" t="str">
        <f>IF(ISBLANK(INDEX('Policy Characteristics'!E:E,MATCH($C957,'Policy Characteristics'!$C:$C,0))),"",INDEX('Policy Characteristics'!E:E,MATCH($C957,'Policy Characteristics'!$C:$C,0)))</f>
        <v>indst efficiency standards</v>
      </c>
      <c r="L957" s="237">
        <f>IF(ISBLANK(INDEX('Policy Characteristics'!F:F,MATCH($C957,'Policy Characteristics'!$C:$C,0))),"",INDEX('Policy Characteristics'!F:F,MATCH($C957,'Policy Characteristics'!$C:$C,0)))</f>
        <v>0</v>
      </c>
      <c r="M957" s="237">
        <f>IF(ISBLANK(INDEX('Policy Characteristics'!G:G,MATCH($C957,'Policy Characteristics'!$C:$C,0))),"",INDEX('Policy Characteristics'!G:G,MATCH($C957,'Policy Characteristics'!$C:$C,0)))</f>
        <v>0.25</v>
      </c>
      <c r="N957" s="237">
        <f>IF(ISBLANK(INDEX('Policy Characteristics'!H:H,MATCH($C957,'Policy Characteristics'!$C:$C,0))),"",INDEX('Policy Characteristics'!H:H,MATCH($C957,'Policy Characteristics'!$C:$C,0)))</f>
        <v>0.01</v>
      </c>
      <c r="O957" s="293" t="str">
        <f>IF(ISBLANK(INDEX('Policy Characteristics'!I:I,MATCH($C957,'Policy Characteristics'!$C:$C,0))),"",INDEX('Policy Characteristics'!I:I,MATCH($C957,'Policy Characteristics'!$C:$C,0)))</f>
        <v>% reduction in energy use</v>
      </c>
      <c r="P957" s="293"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7" s="293" t="str">
        <f>IF(ISBLANK(INDEX('Policy Characteristics'!K:K,MATCH($C957,'Policy Characteristics'!$C:$C,0))),"",INDEX('Policy Characteristics'!K:K,MATCH($C957,'Policy Characteristics'!$C:$C,0)))</f>
        <v>industry-ag-main.html#eff-stds</v>
      </c>
      <c r="R957" s="293" t="str">
        <f>IF(ISBLANK(INDEX('Policy Characteristics'!L:L,MATCH($C957,'Policy Characteristics'!$C:$C,0))),"",INDEX('Policy Characteristics'!L:L,MATCH($C957,'Policy Characteristics'!$C:$C,0)))</f>
        <v>industry-energy-efficiency-standards.html</v>
      </c>
    </row>
    <row r="958" spans="1:18" s="293" customFormat="1" x14ac:dyDescent="0.25">
      <c r="A958" s="293" t="str">
        <f>IF(ISBLANK(INDEX('Policy Characteristics'!A:A,MATCH($C958,'Policy Characteristics'!$C:$C,0))),"",INDEX('Policy Characteristics'!A:A,MATCH($C958,'Policy Characteristics'!$C:$C,0)))</f>
        <v>Industry</v>
      </c>
      <c r="B958" s="294" t="str">
        <f>IF(ISBLANK(INDEX('Policy Characteristics'!B:B,MATCH($C958,'Policy Characteristics'!$C:$C,0))),"",INDEX('Policy Characteristics'!B:B,MATCH($C958,'Policy Characteristics'!$C:$C,0)))</f>
        <v>Industry Energy Efficiency Standards</v>
      </c>
      <c r="C958" s="293" t="str">
        <f t="shared" si="41"/>
        <v>Percentage Improvement in Eqpt Efficiency Standards above BAU</v>
      </c>
      <c r="D958" s="299" t="s">
        <v>758</v>
      </c>
      <c r="E958" s="298" t="s">
        <v>770</v>
      </c>
      <c r="F958" t="s">
        <v>759</v>
      </c>
      <c r="G958" s="298" t="s">
        <v>790</v>
      </c>
      <c r="H958" s="20">
        <v>1168</v>
      </c>
      <c r="I958" s="295" t="s">
        <v>624</v>
      </c>
      <c r="J958" s="296" t="str">
        <f>IF(ISBLANK(INDEX('Policy Characteristics'!D:D,MATCH($C958,'Policy Characteristics'!$C:$C,0))),"",INDEX('Policy Characteristics'!D:D,MATCH($C958,'Policy Characteristics'!$C:$C,0)))</f>
        <v>Industry Energy Efficiency Standards</v>
      </c>
      <c r="K958" s="293" t="str">
        <f>IF(ISBLANK(INDEX('Policy Characteristics'!E:E,MATCH($C958,'Policy Characteristics'!$C:$C,0))),"",INDEX('Policy Characteristics'!E:E,MATCH($C958,'Policy Characteristics'!$C:$C,0)))</f>
        <v>indst efficiency standards</v>
      </c>
      <c r="L958" s="237">
        <f>IF(ISBLANK(INDEX('Policy Characteristics'!F:F,MATCH($C958,'Policy Characteristics'!$C:$C,0))),"",INDEX('Policy Characteristics'!F:F,MATCH($C958,'Policy Characteristics'!$C:$C,0)))</f>
        <v>0</v>
      </c>
      <c r="M958" s="237">
        <f>IF(ISBLANK(INDEX('Policy Characteristics'!G:G,MATCH($C958,'Policy Characteristics'!$C:$C,0))),"",INDEX('Policy Characteristics'!G:G,MATCH($C958,'Policy Characteristics'!$C:$C,0)))</f>
        <v>0.25</v>
      </c>
      <c r="N958" s="237">
        <f>IF(ISBLANK(INDEX('Policy Characteristics'!H:H,MATCH($C958,'Policy Characteristics'!$C:$C,0))),"",INDEX('Policy Characteristics'!H:H,MATCH($C958,'Policy Characteristics'!$C:$C,0)))</f>
        <v>0.01</v>
      </c>
      <c r="O958" s="293" t="str">
        <f>IF(ISBLANK(INDEX('Policy Characteristics'!I:I,MATCH($C958,'Policy Characteristics'!$C:$C,0))),"",INDEX('Policy Characteristics'!I:I,MATCH($C958,'Policy Characteristics'!$C:$C,0)))</f>
        <v>% reduction in energy use</v>
      </c>
      <c r="P958" s="293"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8" s="293" t="str">
        <f>IF(ISBLANK(INDEX('Policy Characteristics'!K:K,MATCH($C958,'Policy Characteristics'!$C:$C,0))),"",INDEX('Policy Characteristics'!K:K,MATCH($C958,'Policy Characteristics'!$C:$C,0)))</f>
        <v>industry-ag-main.html#eff-stds</v>
      </c>
      <c r="R958" s="293" t="str">
        <f>IF(ISBLANK(INDEX('Policy Characteristics'!L:L,MATCH($C958,'Policy Characteristics'!$C:$C,0))),"",INDEX('Policy Characteristics'!L:L,MATCH($C958,'Policy Characteristics'!$C:$C,0)))</f>
        <v>industry-energy-efficiency-standards.html</v>
      </c>
    </row>
    <row r="959" spans="1:18" s="293" customFormat="1" x14ac:dyDescent="0.25">
      <c r="A959" s="293" t="str">
        <f>IF(ISBLANK(INDEX('Policy Characteristics'!A:A,MATCH($C959,'Policy Characteristics'!$C:$C,0))),"",INDEX('Policy Characteristics'!A:A,MATCH($C959,'Policy Characteristics'!$C:$C,0)))</f>
        <v>Industry</v>
      </c>
      <c r="B959" s="294" t="str">
        <f>IF(ISBLANK(INDEX('Policy Characteristics'!B:B,MATCH($C959,'Policy Characteristics'!$C:$C,0))),"",INDEX('Policy Characteristics'!B:B,MATCH($C959,'Policy Characteristics'!$C:$C,0)))</f>
        <v>Industry Energy Efficiency Standards</v>
      </c>
      <c r="C959" s="293" t="str">
        <f t="shared" si="41"/>
        <v>Percentage Improvement in Eqpt Efficiency Standards above BAU</v>
      </c>
      <c r="D959" s="299" t="s">
        <v>758</v>
      </c>
      <c r="E959" s="298" t="s">
        <v>772</v>
      </c>
      <c r="F959" t="s">
        <v>759</v>
      </c>
      <c r="G959" s="298" t="s">
        <v>791</v>
      </c>
      <c r="H959" s="20">
        <v>1169</v>
      </c>
      <c r="I959" s="295" t="s">
        <v>624</v>
      </c>
      <c r="J959" s="296" t="str">
        <f>IF(ISBLANK(INDEX('Policy Characteristics'!D:D,MATCH($C959,'Policy Characteristics'!$C:$C,0))),"",INDEX('Policy Characteristics'!D:D,MATCH($C959,'Policy Characteristics'!$C:$C,0)))</f>
        <v>Industry Energy Efficiency Standards</v>
      </c>
      <c r="K959" s="293" t="str">
        <f>IF(ISBLANK(INDEX('Policy Characteristics'!E:E,MATCH($C959,'Policy Characteristics'!$C:$C,0))),"",INDEX('Policy Characteristics'!E:E,MATCH($C959,'Policy Characteristics'!$C:$C,0)))</f>
        <v>indst efficiency standards</v>
      </c>
      <c r="L959" s="237">
        <f>IF(ISBLANK(INDEX('Policy Characteristics'!F:F,MATCH($C959,'Policy Characteristics'!$C:$C,0))),"",INDEX('Policy Characteristics'!F:F,MATCH($C959,'Policy Characteristics'!$C:$C,0)))</f>
        <v>0</v>
      </c>
      <c r="M959" s="237">
        <f>IF(ISBLANK(INDEX('Policy Characteristics'!G:G,MATCH($C959,'Policy Characteristics'!$C:$C,0))),"",INDEX('Policy Characteristics'!G:G,MATCH($C959,'Policy Characteristics'!$C:$C,0)))</f>
        <v>0.25</v>
      </c>
      <c r="N959" s="237">
        <f>IF(ISBLANK(INDEX('Policy Characteristics'!H:H,MATCH($C959,'Policy Characteristics'!$C:$C,0))),"",INDEX('Policy Characteristics'!H:H,MATCH($C959,'Policy Characteristics'!$C:$C,0)))</f>
        <v>0.01</v>
      </c>
      <c r="O959" s="293" t="str">
        <f>IF(ISBLANK(INDEX('Policy Characteristics'!I:I,MATCH($C959,'Policy Characteristics'!$C:$C,0))),"",INDEX('Policy Characteristics'!I:I,MATCH($C959,'Policy Characteristics'!$C:$C,0)))</f>
        <v>% reduction in energy use</v>
      </c>
      <c r="P959" s="293"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59" s="293" t="str">
        <f>IF(ISBLANK(INDEX('Policy Characteristics'!K:K,MATCH($C959,'Policy Characteristics'!$C:$C,0))),"",INDEX('Policy Characteristics'!K:K,MATCH($C959,'Policy Characteristics'!$C:$C,0)))</f>
        <v>industry-ag-main.html#eff-stds</v>
      </c>
      <c r="R959" s="293" t="str">
        <f>IF(ISBLANK(INDEX('Policy Characteristics'!L:L,MATCH($C959,'Policy Characteristics'!$C:$C,0))),"",INDEX('Policy Characteristics'!L:L,MATCH($C959,'Policy Characteristics'!$C:$C,0)))</f>
        <v>industry-energy-efficiency-standards.html</v>
      </c>
    </row>
    <row r="960" spans="1:18" s="293" customFormat="1" x14ac:dyDescent="0.25">
      <c r="A960" s="293" t="str">
        <f>IF(ISBLANK(INDEX('Policy Characteristics'!A:A,MATCH($C960,'Policy Characteristics'!$C:$C,0))),"",INDEX('Policy Characteristics'!A:A,MATCH($C960,'Policy Characteristics'!$C:$C,0)))</f>
        <v>Industry</v>
      </c>
      <c r="B960" s="294" t="str">
        <f>IF(ISBLANK(INDEX('Policy Characteristics'!B:B,MATCH($C960,'Policy Characteristics'!$C:$C,0))),"",INDEX('Policy Characteristics'!B:B,MATCH($C960,'Policy Characteristics'!$C:$C,0)))</f>
        <v>Industry Energy Efficiency Standards</v>
      </c>
      <c r="C960" s="293" t="str">
        <f t="shared" si="41"/>
        <v>Percentage Improvement in Eqpt Efficiency Standards above BAU</v>
      </c>
      <c r="D960" s="299" t="s">
        <v>758</v>
      </c>
      <c r="E960" s="298" t="s">
        <v>774</v>
      </c>
      <c r="F960" t="s">
        <v>759</v>
      </c>
      <c r="G960" s="298" t="s">
        <v>792</v>
      </c>
      <c r="H960" s="20">
        <v>1170</v>
      </c>
      <c r="I960" s="295" t="s">
        <v>624</v>
      </c>
      <c r="J960" s="296" t="str">
        <f>IF(ISBLANK(INDEX('Policy Characteristics'!D:D,MATCH($C960,'Policy Characteristics'!$C:$C,0))),"",INDEX('Policy Characteristics'!D:D,MATCH($C960,'Policy Characteristics'!$C:$C,0)))</f>
        <v>Industry Energy Efficiency Standards</v>
      </c>
      <c r="K960" s="293" t="str">
        <f>IF(ISBLANK(INDEX('Policy Characteristics'!E:E,MATCH($C960,'Policy Characteristics'!$C:$C,0))),"",INDEX('Policy Characteristics'!E:E,MATCH($C960,'Policy Characteristics'!$C:$C,0)))</f>
        <v>indst efficiency standards</v>
      </c>
      <c r="L960" s="237">
        <f>IF(ISBLANK(INDEX('Policy Characteristics'!F:F,MATCH($C960,'Policy Characteristics'!$C:$C,0))),"",INDEX('Policy Characteristics'!F:F,MATCH($C960,'Policy Characteristics'!$C:$C,0)))</f>
        <v>0</v>
      </c>
      <c r="M960" s="237">
        <f>IF(ISBLANK(INDEX('Policy Characteristics'!G:G,MATCH($C960,'Policy Characteristics'!$C:$C,0))),"",INDEX('Policy Characteristics'!G:G,MATCH($C960,'Policy Characteristics'!$C:$C,0)))</f>
        <v>0.25</v>
      </c>
      <c r="N960" s="237">
        <f>IF(ISBLANK(INDEX('Policy Characteristics'!H:H,MATCH($C960,'Policy Characteristics'!$C:$C,0))),"",INDEX('Policy Characteristics'!H:H,MATCH($C960,'Policy Characteristics'!$C:$C,0)))</f>
        <v>0.01</v>
      </c>
      <c r="O960" s="293" t="str">
        <f>IF(ISBLANK(INDEX('Policy Characteristics'!I:I,MATCH($C960,'Policy Characteristics'!$C:$C,0))),"",INDEX('Policy Characteristics'!I:I,MATCH($C960,'Policy Characteristics'!$C:$C,0)))</f>
        <v>% reduction in energy use</v>
      </c>
      <c r="P960" s="293"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0" s="293" t="str">
        <f>IF(ISBLANK(INDEX('Policy Characteristics'!K:K,MATCH($C960,'Policy Characteristics'!$C:$C,0))),"",INDEX('Policy Characteristics'!K:K,MATCH($C960,'Policy Characteristics'!$C:$C,0)))</f>
        <v>industry-ag-main.html#eff-stds</v>
      </c>
      <c r="R960" s="293" t="str">
        <f>IF(ISBLANK(INDEX('Policy Characteristics'!L:L,MATCH($C960,'Policy Characteristics'!$C:$C,0))),"",INDEX('Policy Characteristics'!L:L,MATCH($C960,'Policy Characteristics'!$C:$C,0)))</f>
        <v>industry-energy-efficiency-standards.html</v>
      </c>
    </row>
    <row r="961" spans="1:18" s="293" customFormat="1" x14ac:dyDescent="0.25">
      <c r="A961" s="293" t="str">
        <f>IF(ISBLANK(INDEX('Policy Characteristics'!A:A,MATCH($C961,'Policy Characteristics'!$C:$C,0))),"",INDEX('Policy Characteristics'!A:A,MATCH($C961,'Policy Characteristics'!$C:$C,0)))</f>
        <v>Industry</v>
      </c>
      <c r="B961" s="294" t="str">
        <f>IF(ISBLANK(INDEX('Policy Characteristics'!B:B,MATCH($C961,'Policy Characteristics'!$C:$C,0))),"",INDEX('Policy Characteristics'!B:B,MATCH($C961,'Policy Characteristics'!$C:$C,0)))</f>
        <v>Industry Energy Efficiency Standards</v>
      </c>
      <c r="C961" s="293" t="str">
        <f t="shared" si="41"/>
        <v>Percentage Improvement in Eqpt Efficiency Standards above BAU</v>
      </c>
      <c r="D961" s="299" t="s">
        <v>758</v>
      </c>
      <c r="E961" s="298" t="s">
        <v>776</v>
      </c>
      <c r="F961" t="s">
        <v>759</v>
      </c>
      <c r="G961" s="298" t="s">
        <v>793</v>
      </c>
      <c r="H961" s="20">
        <v>1171</v>
      </c>
      <c r="I961" s="295" t="s">
        <v>634</v>
      </c>
      <c r="J961" s="296" t="str">
        <f>IF(ISBLANK(INDEX('Policy Characteristics'!D:D,MATCH($C961,'Policy Characteristics'!$C:$C,0))),"",INDEX('Policy Characteristics'!D:D,MATCH($C961,'Policy Characteristics'!$C:$C,0)))</f>
        <v>Industry Energy Efficiency Standards</v>
      </c>
      <c r="K961" s="293" t="str">
        <f>IF(ISBLANK(INDEX('Policy Characteristics'!E:E,MATCH($C961,'Policy Characteristics'!$C:$C,0))),"",INDEX('Policy Characteristics'!E:E,MATCH($C961,'Policy Characteristics'!$C:$C,0)))</f>
        <v>indst efficiency standards</v>
      </c>
      <c r="L961" s="237">
        <f>IF(ISBLANK(INDEX('Policy Characteristics'!F:F,MATCH($C961,'Policy Characteristics'!$C:$C,0))),"",INDEX('Policy Characteristics'!F:F,MATCH($C961,'Policy Characteristics'!$C:$C,0)))</f>
        <v>0</v>
      </c>
      <c r="M961" s="237">
        <f>IF(ISBLANK(INDEX('Policy Characteristics'!G:G,MATCH($C961,'Policy Characteristics'!$C:$C,0))),"",INDEX('Policy Characteristics'!G:G,MATCH($C961,'Policy Characteristics'!$C:$C,0)))</f>
        <v>0.25</v>
      </c>
      <c r="N961" s="237">
        <f>IF(ISBLANK(INDEX('Policy Characteristics'!H:H,MATCH($C961,'Policy Characteristics'!$C:$C,0))),"",INDEX('Policy Characteristics'!H:H,MATCH($C961,'Policy Characteristics'!$C:$C,0)))</f>
        <v>0.01</v>
      </c>
      <c r="O961" s="293" t="str">
        <f>IF(ISBLANK(INDEX('Policy Characteristics'!I:I,MATCH($C961,'Policy Characteristics'!$C:$C,0))),"",INDEX('Policy Characteristics'!I:I,MATCH($C961,'Policy Characteristics'!$C:$C,0)))</f>
        <v>% reduction in energy use</v>
      </c>
      <c r="P961" s="293"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1" s="293" t="str">
        <f>IF(ISBLANK(INDEX('Policy Characteristics'!K:K,MATCH($C961,'Policy Characteristics'!$C:$C,0))),"",INDEX('Policy Characteristics'!K:K,MATCH($C961,'Policy Characteristics'!$C:$C,0)))</f>
        <v>industry-ag-main.html#eff-stds</v>
      </c>
      <c r="R961" s="293" t="str">
        <f>IF(ISBLANK(INDEX('Policy Characteristics'!L:L,MATCH($C961,'Policy Characteristics'!$C:$C,0))),"",INDEX('Policy Characteristics'!L:L,MATCH($C961,'Policy Characteristics'!$C:$C,0)))</f>
        <v>industry-energy-efficiency-standards.html</v>
      </c>
    </row>
    <row r="962" spans="1:18" s="293" customFormat="1" x14ac:dyDescent="0.25">
      <c r="A962" s="293" t="str">
        <f>IF(ISBLANK(INDEX('Policy Characteristics'!A:A,MATCH($C962,'Policy Characteristics'!$C:$C,0))),"",INDEX('Policy Characteristics'!A:A,MATCH($C962,'Policy Characteristics'!$C:$C,0)))</f>
        <v>Industry</v>
      </c>
      <c r="B962" s="294" t="str">
        <f>IF(ISBLANK(INDEX('Policy Characteristics'!B:B,MATCH($C962,'Policy Characteristics'!$C:$C,0))),"",INDEX('Policy Characteristics'!B:B,MATCH($C962,'Policy Characteristics'!$C:$C,0)))</f>
        <v>Industry Energy Efficiency Standards</v>
      </c>
      <c r="C962" s="293" t="str">
        <f t="shared" si="41"/>
        <v>Percentage Improvement in Eqpt Efficiency Standards above BAU</v>
      </c>
      <c r="D962" s="299" t="s">
        <v>758</v>
      </c>
      <c r="E962" s="298" t="s">
        <v>778</v>
      </c>
      <c r="F962" t="s">
        <v>759</v>
      </c>
      <c r="G962" s="298" t="s">
        <v>794</v>
      </c>
      <c r="H962" s="20">
        <v>1172</v>
      </c>
      <c r="I962" s="295" t="s">
        <v>624</v>
      </c>
      <c r="J962" s="296" t="str">
        <f>IF(ISBLANK(INDEX('Policy Characteristics'!D:D,MATCH($C962,'Policy Characteristics'!$C:$C,0))),"",INDEX('Policy Characteristics'!D:D,MATCH($C962,'Policy Characteristics'!$C:$C,0)))</f>
        <v>Industry Energy Efficiency Standards</v>
      </c>
      <c r="K962" s="293" t="str">
        <f>IF(ISBLANK(INDEX('Policy Characteristics'!E:E,MATCH($C962,'Policy Characteristics'!$C:$C,0))),"",INDEX('Policy Characteristics'!E:E,MATCH($C962,'Policy Characteristics'!$C:$C,0)))</f>
        <v>indst efficiency standards</v>
      </c>
      <c r="L962" s="237">
        <f>IF(ISBLANK(INDEX('Policy Characteristics'!F:F,MATCH($C962,'Policy Characteristics'!$C:$C,0))),"",INDEX('Policy Characteristics'!F:F,MATCH($C962,'Policy Characteristics'!$C:$C,0)))</f>
        <v>0</v>
      </c>
      <c r="M962" s="237">
        <f>IF(ISBLANK(INDEX('Policy Characteristics'!G:G,MATCH($C962,'Policy Characteristics'!$C:$C,0))),"",INDEX('Policy Characteristics'!G:G,MATCH($C962,'Policy Characteristics'!$C:$C,0)))</f>
        <v>0.25</v>
      </c>
      <c r="N962" s="237">
        <f>IF(ISBLANK(INDEX('Policy Characteristics'!H:H,MATCH($C962,'Policy Characteristics'!$C:$C,0))),"",INDEX('Policy Characteristics'!H:H,MATCH($C962,'Policy Characteristics'!$C:$C,0)))</f>
        <v>0.01</v>
      </c>
      <c r="O962" s="293" t="str">
        <f>IF(ISBLANK(INDEX('Policy Characteristics'!I:I,MATCH($C962,'Policy Characteristics'!$C:$C,0))),"",INDEX('Policy Characteristics'!I:I,MATCH($C962,'Policy Characteristics'!$C:$C,0)))</f>
        <v>% reduction in energy use</v>
      </c>
      <c r="P962" s="293"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2" s="293" t="str">
        <f>IF(ISBLANK(INDEX('Policy Characteristics'!K:K,MATCH($C962,'Policy Characteristics'!$C:$C,0))),"",INDEX('Policy Characteristics'!K:K,MATCH($C962,'Policy Characteristics'!$C:$C,0)))</f>
        <v>industry-ag-main.html#eff-stds</v>
      </c>
      <c r="R962" s="293" t="str">
        <f>IF(ISBLANK(INDEX('Policy Characteristics'!L:L,MATCH($C962,'Policy Characteristics'!$C:$C,0))),"",INDEX('Policy Characteristics'!L:L,MATCH($C962,'Policy Characteristics'!$C:$C,0)))</f>
        <v>industry-energy-efficiency-standards.html</v>
      </c>
    </row>
    <row r="963" spans="1:18" s="293" customFormat="1" x14ac:dyDescent="0.25">
      <c r="A963" s="293" t="str">
        <f>IF(ISBLANK(INDEX('Policy Characteristics'!A:A,MATCH($C963,'Policy Characteristics'!$C:$C,0))),"",INDEX('Policy Characteristics'!A:A,MATCH($C963,'Policy Characteristics'!$C:$C,0)))</f>
        <v>Industry</v>
      </c>
      <c r="B963" s="294" t="str">
        <f>IF(ISBLANK(INDEX('Policy Characteristics'!B:B,MATCH($C963,'Policy Characteristics'!$C:$C,0))),"",INDEX('Policy Characteristics'!B:B,MATCH($C963,'Policy Characteristics'!$C:$C,0)))</f>
        <v>Industry Energy Efficiency Standards</v>
      </c>
      <c r="C963" s="293" t="str">
        <f t="shared" si="41"/>
        <v>Percentage Improvement in Eqpt Efficiency Standards above BAU</v>
      </c>
      <c r="D963" s="299" t="s">
        <v>758</v>
      </c>
      <c r="E963" s="298" t="s">
        <v>780</v>
      </c>
      <c r="F963" t="s">
        <v>759</v>
      </c>
      <c r="G963" s="298" t="s">
        <v>795</v>
      </c>
      <c r="H963" s="20">
        <v>1173</v>
      </c>
      <c r="I963" s="295" t="s">
        <v>634</v>
      </c>
      <c r="J963" s="296" t="str">
        <f>IF(ISBLANK(INDEX('Policy Characteristics'!D:D,MATCH($C963,'Policy Characteristics'!$C:$C,0))),"",INDEX('Policy Characteristics'!D:D,MATCH($C963,'Policy Characteristics'!$C:$C,0)))</f>
        <v>Industry Energy Efficiency Standards</v>
      </c>
      <c r="K963" s="293" t="str">
        <f>IF(ISBLANK(INDEX('Policy Characteristics'!E:E,MATCH($C963,'Policy Characteristics'!$C:$C,0))),"",INDEX('Policy Characteristics'!E:E,MATCH($C963,'Policy Characteristics'!$C:$C,0)))</f>
        <v>indst efficiency standards</v>
      </c>
      <c r="L963" s="237">
        <f>IF(ISBLANK(INDEX('Policy Characteristics'!F:F,MATCH($C963,'Policy Characteristics'!$C:$C,0))),"",INDEX('Policy Characteristics'!F:F,MATCH($C963,'Policy Characteristics'!$C:$C,0)))</f>
        <v>0</v>
      </c>
      <c r="M963" s="237">
        <f>IF(ISBLANK(INDEX('Policy Characteristics'!G:G,MATCH($C963,'Policy Characteristics'!$C:$C,0))),"",INDEX('Policy Characteristics'!G:G,MATCH($C963,'Policy Characteristics'!$C:$C,0)))</f>
        <v>0.25</v>
      </c>
      <c r="N963" s="237">
        <f>IF(ISBLANK(INDEX('Policy Characteristics'!H:H,MATCH($C963,'Policy Characteristics'!$C:$C,0))),"",INDEX('Policy Characteristics'!H:H,MATCH($C963,'Policy Characteristics'!$C:$C,0)))</f>
        <v>0.01</v>
      </c>
      <c r="O963" s="293" t="str">
        <f>IF(ISBLANK(INDEX('Policy Characteristics'!I:I,MATCH($C963,'Policy Characteristics'!$C:$C,0))),"",INDEX('Policy Characteristics'!I:I,MATCH($C963,'Policy Characteristics'!$C:$C,0)))</f>
        <v>% reduction in energy use</v>
      </c>
      <c r="P963" s="293"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3" s="293" t="str">
        <f>IF(ISBLANK(INDEX('Policy Characteristics'!K:K,MATCH($C963,'Policy Characteristics'!$C:$C,0))),"",INDEX('Policy Characteristics'!K:K,MATCH($C963,'Policy Characteristics'!$C:$C,0)))</f>
        <v>industry-ag-main.html#eff-stds</v>
      </c>
      <c r="R963" s="293" t="str">
        <f>IF(ISBLANK(INDEX('Policy Characteristics'!L:L,MATCH($C963,'Policy Characteristics'!$C:$C,0))),"",INDEX('Policy Characteristics'!L:L,MATCH($C963,'Policy Characteristics'!$C:$C,0)))</f>
        <v>industry-energy-efficiency-standards.html</v>
      </c>
    </row>
    <row r="964" spans="1:18" s="293" customFormat="1" x14ac:dyDescent="0.25">
      <c r="A964" s="293" t="str">
        <f>IF(ISBLANK(INDEX('Policy Characteristics'!A:A,MATCH($C964,'Policy Characteristics'!$C:$C,0))),"",INDEX('Policy Characteristics'!A:A,MATCH($C964,'Policy Characteristics'!$C:$C,0)))</f>
        <v>Industry</v>
      </c>
      <c r="B964" s="294" t="str">
        <f>IF(ISBLANK(INDEX('Policy Characteristics'!B:B,MATCH($C964,'Policy Characteristics'!$C:$C,0))),"",INDEX('Policy Characteristics'!B:B,MATCH($C964,'Policy Characteristics'!$C:$C,0)))</f>
        <v>Industry Energy Efficiency Standards</v>
      </c>
      <c r="C964" s="293" t="str">
        <f t="shared" si="41"/>
        <v>Percentage Improvement in Eqpt Efficiency Standards above BAU</v>
      </c>
      <c r="D964" s="299" t="s">
        <v>758</v>
      </c>
      <c r="E964" s="298" t="s">
        <v>782</v>
      </c>
      <c r="F964" t="s">
        <v>759</v>
      </c>
      <c r="G964" s="298" t="s">
        <v>796</v>
      </c>
      <c r="H964" s="20">
        <v>1174</v>
      </c>
      <c r="I964" s="295" t="s">
        <v>634</v>
      </c>
      <c r="J964" s="296" t="str">
        <f>IF(ISBLANK(INDEX('Policy Characteristics'!D:D,MATCH($C964,'Policy Characteristics'!$C:$C,0))),"",INDEX('Policy Characteristics'!D:D,MATCH($C964,'Policy Characteristics'!$C:$C,0)))</f>
        <v>Industry Energy Efficiency Standards</v>
      </c>
      <c r="K964" s="293" t="str">
        <f>IF(ISBLANK(INDEX('Policy Characteristics'!E:E,MATCH($C964,'Policy Characteristics'!$C:$C,0))),"",INDEX('Policy Characteristics'!E:E,MATCH($C964,'Policy Characteristics'!$C:$C,0)))</f>
        <v>indst efficiency standards</v>
      </c>
      <c r="L964" s="237">
        <f>IF(ISBLANK(INDEX('Policy Characteristics'!F:F,MATCH($C964,'Policy Characteristics'!$C:$C,0))),"",INDEX('Policy Characteristics'!F:F,MATCH($C964,'Policy Characteristics'!$C:$C,0)))</f>
        <v>0</v>
      </c>
      <c r="M964" s="237">
        <f>IF(ISBLANK(INDEX('Policy Characteristics'!G:G,MATCH($C964,'Policy Characteristics'!$C:$C,0))),"",INDEX('Policy Characteristics'!G:G,MATCH($C964,'Policy Characteristics'!$C:$C,0)))</f>
        <v>0.25</v>
      </c>
      <c r="N964" s="237">
        <f>IF(ISBLANK(INDEX('Policy Characteristics'!H:H,MATCH($C964,'Policy Characteristics'!$C:$C,0))),"",INDEX('Policy Characteristics'!H:H,MATCH($C964,'Policy Characteristics'!$C:$C,0)))</f>
        <v>0.01</v>
      </c>
      <c r="O964" s="293" t="str">
        <f>IF(ISBLANK(INDEX('Policy Characteristics'!I:I,MATCH($C964,'Policy Characteristics'!$C:$C,0))),"",INDEX('Policy Characteristics'!I:I,MATCH($C964,'Policy Characteristics'!$C:$C,0)))</f>
        <v>% reduction in energy use</v>
      </c>
      <c r="P964" s="293"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4" s="293" t="str">
        <f>IF(ISBLANK(INDEX('Policy Characteristics'!K:K,MATCH($C964,'Policy Characteristics'!$C:$C,0))),"",INDEX('Policy Characteristics'!K:K,MATCH($C964,'Policy Characteristics'!$C:$C,0)))</f>
        <v>industry-ag-main.html#eff-stds</v>
      </c>
      <c r="R964" s="293" t="str">
        <f>IF(ISBLANK(INDEX('Policy Characteristics'!L:L,MATCH($C964,'Policy Characteristics'!$C:$C,0))),"",INDEX('Policy Characteristics'!L:L,MATCH($C964,'Policy Characteristics'!$C:$C,0)))</f>
        <v>industry-energy-efficiency-standards.html</v>
      </c>
    </row>
    <row r="965" spans="1:18" s="293" customFormat="1" x14ac:dyDescent="0.25">
      <c r="A965" s="293" t="str">
        <f>IF(ISBLANK(INDEX('Policy Characteristics'!A:A,MATCH($C965,'Policy Characteristics'!$C:$C,0))),"",INDEX('Policy Characteristics'!A:A,MATCH($C965,'Policy Characteristics'!$C:$C,0)))</f>
        <v>Industry</v>
      </c>
      <c r="B965" s="294" t="str">
        <f>IF(ISBLANK(INDEX('Policy Characteristics'!B:B,MATCH($C965,'Policy Characteristics'!$C:$C,0))),"",INDEX('Policy Characteristics'!B:B,MATCH($C965,'Policy Characteristics'!$C:$C,0)))</f>
        <v>Industry Energy Efficiency Standards</v>
      </c>
      <c r="C965" s="293" t="str">
        <f t="shared" si="41"/>
        <v>Percentage Improvement in Eqpt Efficiency Standards above BAU</v>
      </c>
      <c r="D965" s="299" t="s">
        <v>758</v>
      </c>
      <c r="E965" s="298" t="s">
        <v>784</v>
      </c>
      <c r="F965" t="s">
        <v>759</v>
      </c>
      <c r="G965" s="298" t="s">
        <v>797</v>
      </c>
      <c r="H965" s="20">
        <v>1175</v>
      </c>
      <c r="I965" s="295" t="s">
        <v>624</v>
      </c>
      <c r="J965" s="296" t="str">
        <f>IF(ISBLANK(INDEX('Policy Characteristics'!D:D,MATCH($C965,'Policy Characteristics'!$C:$C,0))),"",INDEX('Policy Characteristics'!D:D,MATCH($C965,'Policy Characteristics'!$C:$C,0)))</f>
        <v>Industry Energy Efficiency Standards</v>
      </c>
      <c r="K965" s="293" t="str">
        <f>IF(ISBLANK(INDEX('Policy Characteristics'!E:E,MATCH($C965,'Policy Characteristics'!$C:$C,0))),"",INDEX('Policy Characteristics'!E:E,MATCH($C965,'Policy Characteristics'!$C:$C,0)))</f>
        <v>indst efficiency standards</v>
      </c>
      <c r="L965" s="237">
        <f>IF(ISBLANK(INDEX('Policy Characteristics'!F:F,MATCH($C965,'Policy Characteristics'!$C:$C,0))),"",INDEX('Policy Characteristics'!F:F,MATCH($C965,'Policy Characteristics'!$C:$C,0)))</f>
        <v>0</v>
      </c>
      <c r="M965" s="237">
        <f>IF(ISBLANK(INDEX('Policy Characteristics'!G:G,MATCH($C965,'Policy Characteristics'!$C:$C,0))),"",INDEX('Policy Characteristics'!G:G,MATCH($C965,'Policy Characteristics'!$C:$C,0)))</f>
        <v>0.25</v>
      </c>
      <c r="N965" s="237">
        <f>IF(ISBLANK(INDEX('Policy Characteristics'!H:H,MATCH($C965,'Policy Characteristics'!$C:$C,0))),"",INDEX('Policy Characteristics'!H:H,MATCH($C965,'Policy Characteristics'!$C:$C,0)))</f>
        <v>0.01</v>
      </c>
      <c r="O965" s="293" t="str">
        <f>IF(ISBLANK(INDEX('Policy Characteristics'!I:I,MATCH($C965,'Policy Characteristics'!$C:$C,0))),"",INDEX('Policy Characteristics'!I:I,MATCH($C965,'Policy Characteristics'!$C:$C,0)))</f>
        <v>% reduction in energy use</v>
      </c>
      <c r="P965" s="293"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5" s="293" t="str">
        <f>IF(ISBLANK(INDEX('Policy Characteristics'!K:K,MATCH($C965,'Policy Characteristics'!$C:$C,0))),"",INDEX('Policy Characteristics'!K:K,MATCH($C965,'Policy Characteristics'!$C:$C,0)))</f>
        <v>industry-ag-main.html#eff-stds</v>
      </c>
      <c r="R965" s="293" t="str">
        <f>IF(ISBLANK(INDEX('Policy Characteristics'!L:L,MATCH($C965,'Policy Characteristics'!$C:$C,0))),"",INDEX('Policy Characteristics'!L:L,MATCH($C965,'Policy Characteristics'!$C:$C,0)))</f>
        <v>industry-energy-efficiency-standards.html</v>
      </c>
    </row>
    <row r="966" spans="1:18" s="293" customFormat="1" x14ac:dyDescent="0.25">
      <c r="A966" s="293" t="str">
        <f>IF(ISBLANK(INDEX('Policy Characteristics'!A:A,MATCH($C966,'Policy Characteristics'!$C:$C,0))),"",INDEX('Policy Characteristics'!A:A,MATCH($C966,'Policy Characteristics'!$C:$C,0)))</f>
        <v>Industry</v>
      </c>
      <c r="B966" s="294" t="str">
        <f>IF(ISBLANK(INDEX('Policy Characteristics'!B:B,MATCH($C966,'Policy Characteristics'!$C:$C,0))),"",INDEX('Policy Characteristics'!B:B,MATCH($C966,'Policy Characteristics'!$C:$C,0)))</f>
        <v>Industry Energy Efficiency Standards</v>
      </c>
      <c r="C966" s="293" t="str">
        <f t="shared" si="41"/>
        <v>Percentage Improvement in Eqpt Efficiency Standards above BAU</v>
      </c>
      <c r="D966" s="299" t="s">
        <v>758</v>
      </c>
      <c r="E966" s="298" t="s">
        <v>786</v>
      </c>
      <c r="F966" t="s">
        <v>759</v>
      </c>
      <c r="G966" s="298" t="s">
        <v>798</v>
      </c>
      <c r="H966" s="20">
        <v>1176</v>
      </c>
      <c r="I966" s="295" t="s">
        <v>624</v>
      </c>
      <c r="J966" s="296" t="str">
        <f>IF(ISBLANK(INDEX('Policy Characteristics'!D:D,MATCH($C966,'Policy Characteristics'!$C:$C,0))),"",INDEX('Policy Characteristics'!D:D,MATCH($C966,'Policy Characteristics'!$C:$C,0)))</f>
        <v>Industry Energy Efficiency Standards</v>
      </c>
      <c r="K966" s="293" t="str">
        <f>IF(ISBLANK(INDEX('Policy Characteristics'!E:E,MATCH($C966,'Policy Characteristics'!$C:$C,0))),"",INDEX('Policy Characteristics'!E:E,MATCH($C966,'Policy Characteristics'!$C:$C,0)))</f>
        <v>indst efficiency standards</v>
      </c>
      <c r="L966" s="237">
        <f>IF(ISBLANK(INDEX('Policy Characteristics'!F:F,MATCH($C966,'Policy Characteristics'!$C:$C,0))),"",INDEX('Policy Characteristics'!F:F,MATCH($C966,'Policy Characteristics'!$C:$C,0)))</f>
        <v>0</v>
      </c>
      <c r="M966" s="237">
        <f>IF(ISBLANK(INDEX('Policy Characteristics'!G:G,MATCH($C966,'Policy Characteristics'!$C:$C,0))),"",INDEX('Policy Characteristics'!G:G,MATCH($C966,'Policy Characteristics'!$C:$C,0)))</f>
        <v>0.25</v>
      </c>
      <c r="N966" s="237">
        <f>IF(ISBLANK(INDEX('Policy Characteristics'!H:H,MATCH($C966,'Policy Characteristics'!$C:$C,0))),"",INDEX('Policy Characteristics'!H:H,MATCH($C966,'Policy Characteristics'!$C:$C,0)))</f>
        <v>0.01</v>
      </c>
      <c r="O966" s="293" t="str">
        <f>IF(ISBLANK(INDEX('Policy Characteristics'!I:I,MATCH($C966,'Policy Characteristics'!$C:$C,0))),"",INDEX('Policy Characteristics'!I:I,MATCH($C966,'Policy Characteristics'!$C:$C,0)))</f>
        <v>% reduction in energy use</v>
      </c>
      <c r="P966" s="293"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6" s="293" t="str">
        <f>IF(ISBLANK(INDEX('Policy Characteristics'!K:K,MATCH($C966,'Policy Characteristics'!$C:$C,0))),"",INDEX('Policy Characteristics'!K:K,MATCH($C966,'Policy Characteristics'!$C:$C,0)))</f>
        <v>industry-ag-main.html#eff-stds</v>
      </c>
      <c r="R966" s="293" t="str">
        <f>IF(ISBLANK(INDEX('Policy Characteristics'!L:L,MATCH($C966,'Policy Characteristics'!$C:$C,0))),"",INDEX('Policy Characteristics'!L:L,MATCH($C966,'Policy Characteristics'!$C:$C,0)))</f>
        <v>industry-energy-efficiency-standards.html</v>
      </c>
    </row>
    <row r="967" spans="1:18" s="293" customFormat="1" x14ac:dyDescent="0.25">
      <c r="A967" s="293" t="str">
        <f>IF(ISBLANK(INDEX('Policy Characteristics'!A:A,MATCH($C967,'Policy Characteristics'!$C:$C,0))),"",INDEX('Policy Characteristics'!A:A,MATCH($C967,'Policy Characteristics'!$C:$C,0)))</f>
        <v>Industry</v>
      </c>
      <c r="B967" s="294" t="str">
        <f>IF(ISBLANK(INDEX('Policy Characteristics'!B:B,MATCH($C967,'Policy Characteristics'!$C:$C,0))),"",INDEX('Policy Characteristics'!B:B,MATCH($C967,'Policy Characteristics'!$C:$C,0)))</f>
        <v>Industry Energy Efficiency Standards</v>
      </c>
      <c r="C967" s="293" t="str">
        <f t="shared" si="41"/>
        <v>Percentage Improvement in Eqpt Efficiency Standards above BAU</v>
      </c>
      <c r="D967" s="299" t="s">
        <v>758</v>
      </c>
      <c r="E967" s="298" t="s">
        <v>788</v>
      </c>
      <c r="F967" t="s">
        <v>759</v>
      </c>
      <c r="G967" s="298" t="s">
        <v>799</v>
      </c>
      <c r="H967" s="20">
        <v>1177</v>
      </c>
      <c r="I967" s="295" t="s">
        <v>634</v>
      </c>
      <c r="J967" s="296" t="str">
        <f>IF(ISBLANK(INDEX('Policy Characteristics'!D:D,MATCH($C967,'Policy Characteristics'!$C:$C,0))),"",INDEX('Policy Characteristics'!D:D,MATCH($C967,'Policy Characteristics'!$C:$C,0)))</f>
        <v>Industry Energy Efficiency Standards</v>
      </c>
      <c r="K967" s="293" t="str">
        <f>IF(ISBLANK(INDEX('Policy Characteristics'!E:E,MATCH($C967,'Policy Characteristics'!$C:$C,0))),"",INDEX('Policy Characteristics'!E:E,MATCH($C967,'Policy Characteristics'!$C:$C,0)))</f>
        <v>indst efficiency standards</v>
      </c>
      <c r="L967" s="237">
        <f>IF(ISBLANK(INDEX('Policy Characteristics'!F:F,MATCH($C967,'Policy Characteristics'!$C:$C,0))),"",INDEX('Policy Characteristics'!F:F,MATCH($C967,'Policy Characteristics'!$C:$C,0)))</f>
        <v>0</v>
      </c>
      <c r="M967" s="237">
        <f>IF(ISBLANK(INDEX('Policy Characteristics'!G:G,MATCH($C967,'Policy Characteristics'!$C:$C,0))),"",INDEX('Policy Characteristics'!G:G,MATCH($C967,'Policy Characteristics'!$C:$C,0)))</f>
        <v>0.25</v>
      </c>
      <c r="N967" s="237">
        <f>IF(ISBLANK(INDEX('Policy Characteristics'!H:H,MATCH($C967,'Policy Characteristics'!$C:$C,0))),"",INDEX('Policy Characteristics'!H:H,MATCH($C967,'Policy Characteristics'!$C:$C,0)))</f>
        <v>0.01</v>
      </c>
      <c r="O967" s="293" t="str">
        <f>IF(ISBLANK(INDEX('Policy Characteristics'!I:I,MATCH($C967,'Policy Characteristics'!$C:$C,0))),"",INDEX('Policy Characteristics'!I:I,MATCH($C967,'Policy Characteristics'!$C:$C,0)))</f>
        <v>% reduction in energy use</v>
      </c>
      <c r="P967" s="293"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7" s="293" t="str">
        <f>IF(ISBLANK(INDEX('Policy Characteristics'!K:K,MATCH($C967,'Policy Characteristics'!$C:$C,0))),"",INDEX('Policy Characteristics'!K:K,MATCH($C967,'Policy Characteristics'!$C:$C,0)))</f>
        <v>industry-ag-main.html#eff-stds</v>
      </c>
      <c r="R967" s="293" t="str">
        <f>IF(ISBLANK(INDEX('Policy Characteristics'!L:L,MATCH($C967,'Policy Characteristics'!$C:$C,0))),"",INDEX('Policy Characteristics'!L:L,MATCH($C967,'Policy Characteristics'!$C:$C,0)))</f>
        <v>industry-energy-efficiency-standards.html</v>
      </c>
    </row>
    <row r="968" spans="1:18" s="293" customFormat="1" x14ac:dyDescent="0.25">
      <c r="A968" s="293" t="str">
        <f>IF(ISBLANK(INDEX('Policy Characteristics'!A:A,MATCH($C968,'Policy Characteristics'!$C:$C,0))),"",INDEX('Policy Characteristics'!A:A,MATCH($C968,'Policy Characteristics'!$C:$C,0)))</f>
        <v>Industry</v>
      </c>
      <c r="B968" s="294" t="str">
        <f>IF(ISBLANK(INDEX('Policy Characteristics'!B:B,MATCH($C968,'Policy Characteristics'!$C:$C,0))),"",INDEX('Policy Characteristics'!B:B,MATCH($C968,'Policy Characteristics'!$C:$C,0)))</f>
        <v>Industry Energy Efficiency Standards</v>
      </c>
      <c r="C968" s="293" t="str">
        <f t="shared" si="41"/>
        <v>Percentage Improvement in Eqpt Efficiency Standards above BAU</v>
      </c>
      <c r="D968" s="299" t="s">
        <v>760</v>
      </c>
      <c r="E968" s="298" t="s">
        <v>770</v>
      </c>
      <c r="F968" t="s">
        <v>761</v>
      </c>
      <c r="G968" s="298" t="s">
        <v>790</v>
      </c>
      <c r="H968" s="20">
        <v>1178</v>
      </c>
      <c r="I968" s="297" t="s">
        <v>634</v>
      </c>
      <c r="J968" s="296" t="str">
        <f>IF(ISBLANK(INDEX('Policy Characteristics'!D:D,MATCH($C968,'Policy Characteristics'!$C:$C,0))),"",INDEX('Policy Characteristics'!D:D,MATCH($C968,'Policy Characteristics'!$C:$C,0)))</f>
        <v>Industry Energy Efficiency Standards</v>
      </c>
      <c r="K968" s="293" t="str">
        <f>IF(ISBLANK(INDEX('Policy Characteristics'!E:E,MATCH($C968,'Policy Characteristics'!$C:$C,0))),"",INDEX('Policy Characteristics'!E:E,MATCH($C968,'Policy Characteristics'!$C:$C,0)))</f>
        <v>indst efficiency standards</v>
      </c>
      <c r="L968" s="237">
        <f>IF(ISBLANK(INDEX('Policy Characteristics'!F:F,MATCH($C968,'Policy Characteristics'!$C:$C,0))),"",INDEX('Policy Characteristics'!F:F,MATCH($C968,'Policy Characteristics'!$C:$C,0)))</f>
        <v>0</v>
      </c>
      <c r="M968" s="237">
        <f>IF(ISBLANK(INDEX('Policy Characteristics'!G:G,MATCH($C968,'Policy Characteristics'!$C:$C,0))),"",INDEX('Policy Characteristics'!G:G,MATCH($C968,'Policy Characteristics'!$C:$C,0)))</f>
        <v>0.25</v>
      </c>
      <c r="N968" s="237">
        <f>IF(ISBLANK(INDEX('Policy Characteristics'!H:H,MATCH($C968,'Policy Characteristics'!$C:$C,0))),"",INDEX('Policy Characteristics'!H:H,MATCH($C968,'Policy Characteristics'!$C:$C,0)))</f>
        <v>0.01</v>
      </c>
      <c r="O968" s="293" t="str">
        <f>IF(ISBLANK(INDEX('Policy Characteristics'!I:I,MATCH($C968,'Policy Characteristics'!$C:$C,0))),"",INDEX('Policy Characteristics'!I:I,MATCH($C968,'Policy Characteristics'!$C:$C,0)))</f>
        <v>% reduction in energy use</v>
      </c>
      <c r="P968" s="293"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8" s="293" t="str">
        <f>IF(ISBLANK(INDEX('Policy Characteristics'!K:K,MATCH($C968,'Policy Characteristics'!$C:$C,0))),"",INDEX('Policy Characteristics'!K:K,MATCH($C968,'Policy Characteristics'!$C:$C,0)))</f>
        <v>industry-ag-main.html#eff-stds</v>
      </c>
      <c r="R968" s="293" t="str">
        <f>IF(ISBLANK(INDEX('Policy Characteristics'!L:L,MATCH($C968,'Policy Characteristics'!$C:$C,0))),"",INDEX('Policy Characteristics'!L:L,MATCH($C968,'Policy Characteristics'!$C:$C,0)))</f>
        <v>industry-energy-efficiency-standards.html</v>
      </c>
    </row>
    <row r="969" spans="1:18" s="293" customFormat="1" x14ac:dyDescent="0.25">
      <c r="A969" s="293" t="str">
        <f>IF(ISBLANK(INDEX('Policy Characteristics'!A:A,MATCH($C969,'Policy Characteristics'!$C:$C,0))),"",INDEX('Policy Characteristics'!A:A,MATCH($C969,'Policy Characteristics'!$C:$C,0)))</f>
        <v>Industry</v>
      </c>
      <c r="B969" s="294" t="str">
        <f>IF(ISBLANK(INDEX('Policy Characteristics'!B:B,MATCH($C969,'Policy Characteristics'!$C:$C,0))),"",INDEX('Policy Characteristics'!B:B,MATCH($C969,'Policy Characteristics'!$C:$C,0)))</f>
        <v>Industry Energy Efficiency Standards</v>
      </c>
      <c r="C969" s="293" t="str">
        <f t="shared" si="41"/>
        <v>Percentage Improvement in Eqpt Efficiency Standards above BAU</v>
      </c>
      <c r="D969" s="299" t="s">
        <v>760</v>
      </c>
      <c r="E969" s="298" t="s">
        <v>772</v>
      </c>
      <c r="F969" t="s">
        <v>761</v>
      </c>
      <c r="G969" s="298" t="s">
        <v>791</v>
      </c>
      <c r="H969" s="20">
        <v>1179</v>
      </c>
      <c r="I969" s="295" t="s">
        <v>634</v>
      </c>
      <c r="J969" s="296" t="str">
        <f>IF(ISBLANK(INDEX('Policy Characteristics'!D:D,MATCH($C969,'Policy Characteristics'!$C:$C,0))),"",INDEX('Policy Characteristics'!D:D,MATCH($C969,'Policy Characteristics'!$C:$C,0)))</f>
        <v>Industry Energy Efficiency Standards</v>
      </c>
      <c r="K969" s="293" t="str">
        <f>IF(ISBLANK(INDEX('Policy Characteristics'!E:E,MATCH($C969,'Policy Characteristics'!$C:$C,0))),"",INDEX('Policy Characteristics'!E:E,MATCH($C969,'Policy Characteristics'!$C:$C,0)))</f>
        <v>indst efficiency standards</v>
      </c>
      <c r="L969" s="237">
        <f>IF(ISBLANK(INDEX('Policy Characteristics'!F:F,MATCH($C969,'Policy Characteristics'!$C:$C,0))),"",INDEX('Policy Characteristics'!F:F,MATCH($C969,'Policy Characteristics'!$C:$C,0)))</f>
        <v>0</v>
      </c>
      <c r="M969" s="237">
        <f>IF(ISBLANK(INDEX('Policy Characteristics'!G:G,MATCH($C969,'Policy Characteristics'!$C:$C,0))),"",INDEX('Policy Characteristics'!G:G,MATCH($C969,'Policy Characteristics'!$C:$C,0)))</f>
        <v>0.25</v>
      </c>
      <c r="N969" s="237">
        <f>IF(ISBLANK(INDEX('Policy Characteristics'!H:H,MATCH($C969,'Policy Characteristics'!$C:$C,0))),"",INDEX('Policy Characteristics'!H:H,MATCH($C969,'Policy Characteristics'!$C:$C,0)))</f>
        <v>0.01</v>
      </c>
      <c r="O969" s="293" t="str">
        <f>IF(ISBLANK(INDEX('Policy Characteristics'!I:I,MATCH($C969,'Policy Characteristics'!$C:$C,0))),"",INDEX('Policy Characteristics'!I:I,MATCH($C969,'Policy Characteristics'!$C:$C,0)))</f>
        <v>% reduction in energy use</v>
      </c>
      <c r="P969" s="293"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69" s="293" t="str">
        <f>IF(ISBLANK(INDEX('Policy Characteristics'!K:K,MATCH($C969,'Policy Characteristics'!$C:$C,0))),"",INDEX('Policy Characteristics'!K:K,MATCH($C969,'Policy Characteristics'!$C:$C,0)))</f>
        <v>industry-ag-main.html#eff-stds</v>
      </c>
      <c r="R969" s="293" t="str">
        <f>IF(ISBLANK(INDEX('Policy Characteristics'!L:L,MATCH($C969,'Policy Characteristics'!$C:$C,0))),"",INDEX('Policy Characteristics'!L:L,MATCH($C969,'Policy Characteristics'!$C:$C,0)))</f>
        <v>industry-energy-efficiency-standards.html</v>
      </c>
    </row>
    <row r="970" spans="1:18" s="293" customFormat="1" x14ac:dyDescent="0.25">
      <c r="A970" s="293" t="str">
        <f>IF(ISBLANK(INDEX('Policy Characteristics'!A:A,MATCH($C970,'Policy Characteristics'!$C:$C,0))),"",INDEX('Policy Characteristics'!A:A,MATCH($C970,'Policy Characteristics'!$C:$C,0)))</f>
        <v>Industry</v>
      </c>
      <c r="B970" s="294" t="str">
        <f>IF(ISBLANK(INDEX('Policy Characteristics'!B:B,MATCH($C970,'Policy Characteristics'!$C:$C,0))),"",INDEX('Policy Characteristics'!B:B,MATCH($C970,'Policy Characteristics'!$C:$C,0)))</f>
        <v>Industry Energy Efficiency Standards</v>
      </c>
      <c r="C970" s="293" t="str">
        <f t="shared" si="41"/>
        <v>Percentage Improvement in Eqpt Efficiency Standards above BAU</v>
      </c>
      <c r="D970" s="299" t="s">
        <v>760</v>
      </c>
      <c r="E970" s="298" t="s">
        <v>774</v>
      </c>
      <c r="F970" t="s">
        <v>761</v>
      </c>
      <c r="G970" s="298" t="s">
        <v>792</v>
      </c>
      <c r="H970" s="20">
        <v>1180</v>
      </c>
      <c r="I970" s="295" t="s">
        <v>624</v>
      </c>
      <c r="J970" s="296" t="str">
        <f>IF(ISBLANK(INDEX('Policy Characteristics'!D:D,MATCH($C970,'Policy Characteristics'!$C:$C,0))),"",INDEX('Policy Characteristics'!D:D,MATCH($C970,'Policy Characteristics'!$C:$C,0)))</f>
        <v>Industry Energy Efficiency Standards</v>
      </c>
      <c r="K970" s="293" t="str">
        <f>IF(ISBLANK(INDEX('Policy Characteristics'!E:E,MATCH($C970,'Policy Characteristics'!$C:$C,0))),"",INDEX('Policy Characteristics'!E:E,MATCH($C970,'Policy Characteristics'!$C:$C,0)))</f>
        <v>indst efficiency standards</v>
      </c>
      <c r="L970" s="237">
        <f>IF(ISBLANK(INDEX('Policy Characteristics'!F:F,MATCH($C970,'Policy Characteristics'!$C:$C,0))),"",INDEX('Policy Characteristics'!F:F,MATCH($C970,'Policy Characteristics'!$C:$C,0)))</f>
        <v>0</v>
      </c>
      <c r="M970" s="237">
        <f>IF(ISBLANK(INDEX('Policy Characteristics'!G:G,MATCH($C970,'Policy Characteristics'!$C:$C,0))),"",INDEX('Policy Characteristics'!G:G,MATCH($C970,'Policy Characteristics'!$C:$C,0)))</f>
        <v>0.25</v>
      </c>
      <c r="N970" s="237">
        <f>IF(ISBLANK(INDEX('Policy Characteristics'!H:H,MATCH($C970,'Policy Characteristics'!$C:$C,0))),"",INDEX('Policy Characteristics'!H:H,MATCH($C970,'Policy Characteristics'!$C:$C,0)))</f>
        <v>0.01</v>
      </c>
      <c r="O970" s="293" t="str">
        <f>IF(ISBLANK(INDEX('Policy Characteristics'!I:I,MATCH($C970,'Policy Characteristics'!$C:$C,0))),"",INDEX('Policy Characteristics'!I:I,MATCH($C970,'Policy Characteristics'!$C:$C,0)))</f>
        <v>% reduction in energy use</v>
      </c>
      <c r="P970" s="293"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0" s="293" t="str">
        <f>IF(ISBLANK(INDEX('Policy Characteristics'!K:K,MATCH($C970,'Policy Characteristics'!$C:$C,0))),"",INDEX('Policy Characteristics'!K:K,MATCH($C970,'Policy Characteristics'!$C:$C,0)))</f>
        <v>industry-ag-main.html#eff-stds</v>
      </c>
      <c r="R970" s="293" t="str">
        <f>IF(ISBLANK(INDEX('Policy Characteristics'!L:L,MATCH($C970,'Policy Characteristics'!$C:$C,0))),"",INDEX('Policy Characteristics'!L:L,MATCH($C970,'Policy Characteristics'!$C:$C,0)))</f>
        <v>industry-energy-efficiency-standards.html</v>
      </c>
    </row>
    <row r="971" spans="1:18" s="293" customFormat="1" x14ac:dyDescent="0.25">
      <c r="A971" s="293" t="str">
        <f>IF(ISBLANK(INDEX('Policy Characteristics'!A:A,MATCH($C971,'Policy Characteristics'!$C:$C,0))),"",INDEX('Policy Characteristics'!A:A,MATCH($C971,'Policy Characteristics'!$C:$C,0)))</f>
        <v>Industry</v>
      </c>
      <c r="B971" s="294" t="str">
        <f>IF(ISBLANK(INDEX('Policy Characteristics'!B:B,MATCH($C971,'Policy Characteristics'!$C:$C,0))),"",INDEX('Policy Characteristics'!B:B,MATCH($C971,'Policy Characteristics'!$C:$C,0)))</f>
        <v>Industry Energy Efficiency Standards</v>
      </c>
      <c r="C971" s="293" t="str">
        <f t="shared" si="41"/>
        <v>Percentage Improvement in Eqpt Efficiency Standards above BAU</v>
      </c>
      <c r="D971" s="299" t="s">
        <v>760</v>
      </c>
      <c r="E971" s="298" t="s">
        <v>776</v>
      </c>
      <c r="F971" t="s">
        <v>761</v>
      </c>
      <c r="G971" s="298" t="s">
        <v>793</v>
      </c>
      <c r="H971" s="20">
        <v>1181</v>
      </c>
      <c r="I971" s="295" t="s">
        <v>634</v>
      </c>
      <c r="J971" s="296" t="str">
        <f>IF(ISBLANK(INDEX('Policy Characteristics'!D:D,MATCH($C971,'Policy Characteristics'!$C:$C,0))),"",INDEX('Policy Characteristics'!D:D,MATCH($C971,'Policy Characteristics'!$C:$C,0)))</f>
        <v>Industry Energy Efficiency Standards</v>
      </c>
      <c r="K971" s="293" t="str">
        <f>IF(ISBLANK(INDEX('Policy Characteristics'!E:E,MATCH($C971,'Policy Characteristics'!$C:$C,0))),"",INDEX('Policy Characteristics'!E:E,MATCH($C971,'Policy Characteristics'!$C:$C,0)))</f>
        <v>indst efficiency standards</v>
      </c>
      <c r="L971" s="237">
        <f>IF(ISBLANK(INDEX('Policy Characteristics'!F:F,MATCH($C971,'Policy Characteristics'!$C:$C,0))),"",INDEX('Policy Characteristics'!F:F,MATCH($C971,'Policy Characteristics'!$C:$C,0)))</f>
        <v>0</v>
      </c>
      <c r="M971" s="237">
        <f>IF(ISBLANK(INDEX('Policy Characteristics'!G:G,MATCH($C971,'Policy Characteristics'!$C:$C,0))),"",INDEX('Policy Characteristics'!G:G,MATCH($C971,'Policy Characteristics'!$C:$C,0)))</f>
        <v>0.25</v>
      </c>
      <c r="N971" s="237">
        <f>IF(ISBLANK(INDEX('Policy Characteristics'!H:H,MATCH($C971,'Policy Characteristics'!$C:$C,0))),"",INDEX('Policy Characteristics'!H:H,MATCH($C971,'Policy Characteristics'!$C:$C,0)))</f>
        <v>0.01</v>
      </c>
      <c r="O971" s="293" t="str">
        <f>IF(ISBLANK(INDEX('Policy Characteristics'!I:I,MATCH($C971,'Policy Characteristics'!$C:$C,0))),"",INDEX('Policy Characteristics'!I:I,MATCH($C971,'Policy Characteristics'!$C:$C,0)))</f>
        <v>% reduction in energy use</v>
      </c>
      <c r="P971" s="293"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1" s="293" t="str">
        <f>IF(ISBLANK(INDEX('Policy Characteristics'!K:K,MATCH($C971,'Policy Characteristics'!$C:$C,0))),"",INDEX('Policy Characteristics'!K:K,MATCH($C971,'Policy Characteristics'!$C:$C,0)))</f>
        <v>industry-ag-main.html#eff-stds</v>
      </c>
      <c r="R971" s="293" t="str">
        <f>IF(ISBLANK(INDEX('Policy Characteristics'!L:L,MATCH($C971,'Policy Characteristics'!$C:$C,0))),"",INDEX('Policy Characteristics'!L:L,MATCH($C971,'Policy Characteristics'!$C:$C,0)))</f>
        <v>industry-energy-efficiency-standards.html</v>
      </c>
    </row>
    <row r="972" spans="1:18" s="293" customFormat="1" x14ac:dyDescent="0.25">
      <c r="A972" s="293" t="str">
        <f>IF(ISBLANK(INDEX('Policy Characteristics'!A:A,MATCH($C972,'Policy Characteristics'!$C:$C,0))),"",INDEX('Policy Characteristics'!A:A,MATCH($C972,'Policy Characteristics'!$C:$C,0)))</f>
        <v>Industry</v>
      </c>
      <c r="B972" s="294" t="str">
        <f>IF(ISBLANK(INDEX('Policy Characteristics'!B:B,MATCH($C972,'Policy Characteristics'!$C:$C,0))),"",INDEX('Policy Characteristics'!B:B,MATCH($C972,'Policy Characteristics'!$C:$C,0)))</f>
        <v>Industry Energy Efficiency Standards</v>
      </c>
      <c r="C972" s="293" t="str">
        <f t="shared" si="41"/>
        <v>Percentage Improvement in Eqpt Efficiency Standards above BAU</v>
      </c>
      <c r="D972" s="299" t="s">
        <v>760</v>
      </c>
      <c r="E972" s="298" t="s">
        <v>778</v>
      </c>
      <c r="F972" t="s">
        <v>761</v>
      </c>
      <c r="G972" s="298" t="s">
        <v>794</v>
      </c>
      <c r="H972" s="20">
        <v>1182</v>
      </c>
      <c r="I972" s="295" t="s">
        <v>634</v>
      </c>
      <c r="J972" s="296" t="str">
        <f>IF(ISBLANK(INDEX('Policy Characteristics'!D:D,MATCH($C972,'Policy Characteristics'!$C:$C,0))),"",INDEX('Policy Characteristics'!D:D,MATCH($C972,'Policy Characteristics'!$C:$C,0)))</f>
        <v>Industry Energy Efficiency Standards</v>
      </c>
      <c r="K972" s="293" t="str">
        <f>IF(ISBLANK(INDEX('Policy Characteristics'!E:E,MATCH($C972,'Policy Characteristics'!$C:$C,0))),"",INDEX('Policy Characteristics'!E:E,MATCH($C972,'Policy Characteristics'!$C:$C,0)))</f>
        <v>indst efficiency standards</v>
      </c>
      <c r="L972" s="237">
        <f>IF(ISBLANK(INDEX('Policy Characteristics'!F:F,MATCH($C972,'Policy Characteristics'!$C:$C,0))),"",INDEX('Policy Characteristics'!F:F,MATCH($C972,'Policy Characteristics'!$C:$C,0)))</f>
        <v>0</v>
      </c>
      <c r="M972" s="237">
        <f>IF(ISBLANK(INDEX('Policy Characteristics'!G:G,MATCH($C972,'Policy Characteristics'!$C:$C,0))),"",INDEX('Policy Characteristics'!G:G,MATCH($C972,'Policy Characteristics'!$C:$C,0)))</f>
        <v>0.25</v>
      </c>
      <c r="N972" s="237">
        <f>IF(ISBLANK(INDEX('Policy Characteristics'!H:H,MATCH($C972,'Policy Characteristics'!$C:$C,0))),"",INDEX('Policy Characteristics'!H:H,MATCH($C972,'Policy Characteristics'!$C:$C,0)))</f>
        <v>0.01</v>
      </c>
      <c r="O972" s="293" t="str">
        <f>IF(ISBLANK(INDEX('Policy Characteristics'!I:I,MATCH($C972,'Policy Characteristics'!$C:$C,0))),"",INDEX('Policy Characteristics'!I:I,MATCH($C972,'Policy Characteristics'!$C:$C,0)))</f>
        <v>% reduction in energy use</v>
      </c>
      <c r="P972" s="293"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2" s="293" t="str">
        <f>IF(ISBLANK(INDEX('Policy Characteristics'!K:K,MATCH($C972,'Policy Characteristics'!$C:$C,0))),"",INDEX('Policy Characteristics'!K:K,MATCH($C972,'Policy Characteristics'!$C:$C,0)))</f>
        <v>industry-ag-main.html#eff-stds</v>
      </c>
      <c r="R972" s="293" t="str">
        <f>IF(ISBLANK(INDEX('Policy Characteristics'!L:L,MATCH($C972,'Policy Characteristics'!$C:$C,0))),"",INDEX('Policy Characteristics'!L:L,MATCH($C972,'Policy Characteristics'!$C:$C,0)))</f>
        <v>industry-energy-efficiency-standards.html</v>
      </c>
    </row>
    <row r="973" spans="1:18" s="293" customFormat="1" x14ac:dyDescent="0.25">
      <c r="A973" s="293" t="str">
        <f>IF(ISBLANK(INDEX('Policy Characteristics'!A:A,MATCH($C973,'Policy Characteristics'!$C:$C,0))),"",INDEX('Policy Characteristics'!A:A,MATCH($C973,'Policy Characteristics'!$C:$C,0)))</f>
        <v>Industry</v>
      </c>
      <c r="B973" s="294" t="str">
        <f>IF(ISBLANK(INDEX('Policy Characteristics'!B:B,MATCH($C973,'Policy Characteristics'!$C:$C,0))),"",INDEX('Policy Characteristics'!B:B,MATCH($C973,'Policy Characteristics'!$C:$C,0)))</f>
        <v>Industry Energy Efficiency Standards</v>
      </c>
      <c r="C973" s="293" t="str">
        <f t="shared" si="41"/>
        <v>Percentage Improvement in Eqpt Efficiency Standards above BAU</v>
      </c>
      <c r="D973" s="299" t="s">
        <v>760</v>
      </c>
      <c r="E973" s="298" t="s">
        <v>780</v>
      </c>
      <c r="F973" t="s">
        <v>761</v>
      </c>
      <c r="G973" s="298" t="s">
        <v>795</v>
      </c>
      <c r="H973" s="20">
        <v>1183</v>
      </c>
      <c r="I973" s="295" t="s">
        <v>634</v>
      </c>
      <c r="J973" s="296" t="str">
        <f>IF(ISBLANK(INDEX('Policy Characteristics'!D:D,MATCH($C973,'Policy Characteristics'!$C:$C,0))),"",INDEX('Policy Characteristics'!D:D,MATCH($C973,'Policy Characteristics'!$C:$C,0)))</f>
        <v>Industry Energy Efficiency Standards</v>
      </c>
      <c r="K973" s="293" t="str">
        <f>IF(ISBLANK(INDEX('Policy Characteristics'!E:E,MATCH($C973,'Policy Characteristics'!$C:$C,0))),"",INDEX('Policy Characteristics'!E:E,MATCH($C973,'Policy Characteristics'!$C:$C,0)))</f>
        <v>indst efficiency standards</v>
      </c>
      <c r="L973" s="237">
        <f>IF(ISBLANK(INDEX('Policy Characteristics'!F:F,MATCH($C973,'Policy Characteristics'!$C:$C,0))),"",INDEX('Policy Characteristics'!F:F,MATCH($C973,'Policy Characteristics'!$C:$C,0)))</f>
        <v>0</v>
      </c>
      <c r="M973" s="237">
        <f>IF(ISBLANK(INDEX('Policy Characteristics'!G:G,MATCH($C973,'Policy Characteristics'!$C:$C,0))),"",INDEX('Policy Characteristics'!G:G,MATCH($C973,'Policy Characteristics'!$C:$C,0)))</f>
        <v>0.25</v>
      </c>
      <c r="N973" s="237">
        <f>IF(ISBLANK(INDEX('Policy Characteristics'!H:H,MATCH($C973,'Policy Characteristics'!$C:$C,0))),"",INDEX('Policy Characteristics'!H:H,MATCH($C973,'Policy Characteristics'!$C:$C,0)))</f>
        <v>0.01</v>
      </c>
      <c r="O973" s="293" t="str">
        <f>IF(ISBLANK(INDEX('Policy Characteristics'!I:I,MATCH($C973,'Policy Characteristics'!$C:$C,0))),"",INDEX('Policy Characteristics'!I:I,MATCH($C973,'Policy Characteristics'!$C:$C,0)))</f>
        <v>% reduction in energy use</v>
      </c>
      <c r="P973" s="293"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3" s="293" t="str">
        <f>IF(ISBLANK(INDEX('Policy Characteristics'!K:K,MATCH($C973,'Policy Characteristics'!$C:$C,0))),"",INDEX('Policy Characteristics'!K:K,MATCH($C973,'Policy Characteristics'!$C:$C,0)))</f>
        <v>industry-ag-main.html#eff-stds</v>
      </c>
      <c r="R973" s="293" t="str">
        <f>IF(ISBLANK(INDEX('Policy Characteristics'!L:L,MATCH($C973,'Policy Characteristics'!$C:$C,0))),"",INDEX('Policy Characteristics'!L:L,MATCH($C973,'Policy Characteristics'!$C:$C,0)))</f>
        <v>industry-energy-efficiency-standards.html</v>
      </c>
    </row>
    <row r="974" spans="1:18" s="293" customFormat="1" x14ac:dyDescent="0.25">
      <c r="A974" s="293" t="str">
        <f>IF(ISBLANK(INDEX('Policy Characteristics'!A:A,MATCH($C974,'Policy Characteristics'!$C:$C,0))),"",INDEX('Policy Characteristics'!A:A,MATCH($C974,'Policy Characteristics'!$C:$C,0)))</f>
        <v>Industry</v>
      </c>
      <c r="B974" s="294" t="str">
        <f>IF(ISBLANK(INDEX('Policy Characteristics'!B:B,MATCH($C974,'Policy Characteristics'!$C:$C,0))),"",INDEX('Policy Characteristics'!B:B,MATCH($C974,'Policy Characteristics'!$C:$C,0)))</f>
        <v>Industry Energy Efficiency Standards</v>
      </c>
      <c r="C974" s="293" t="str">
        <f t="shared" si="41"/>
        <v>Percentage Improvement in Eqpt Efficiency Standards above BAU</v>
      </c>
      <c r="D974" s="299" t="s">
        <v>760</v>
      </c>
      <c r="E974" s="298" t="s">
        <v>782</v>
      </c>
      <c r="F974" t="s">
        <v>761</v>
      </c>
      <c r="G974" s="298" t="s">
        <v>796</v>
      </c>
      <c r="H974" s="20">
        <v>1184</v>
      </c>
      <c r="I974" s="295" t="s">
        <v>634</v>
      </c>
      <c r="J974" s="296" t="str">
        <f>IF(ISBLANK(INDEX('Policy Characteristics'!D:D,MATCH($C974,'Policy Characteristics'!$C:$C,0))),"",INDEX('Policy Characteristics'!D:D,MATCH($C974,'Policy Characteristics'!$C:$C,0)))</f>
        <v>Industry Energy Efficiency Standards</v>
      </c>
      <c r="K974" s="293" t="str">
        <f>IF(ISBLANK(INDEX('Policy Characteristics'!E:E,MATCH($C974,'Policy Characteristics'!$C:$C,0))),"",INDEX('Policy Characteristics'!E:E,MATCH($C974,'Policy Characteristics'!$C:$C,0)))</f>
        <v>indst efficiency standards</v>
      </c>
      <c r="L974" s="237">
        <f>IF(ISBLANK(INDEX('Policy Characteristics'!F:F,MATCH($C974,'Policy Characteristics'!$C:$C,0))),"",INDEX('Policy Characteristics'!F:F,MATCH($C974,'Policy Characteristics'!$C:$C,0)))</f>
        <v>0</v>
      </c>
      <c r="M974" s="237">
        <f>IF(ISBLANK(INDEX('Policy Characteristics'!G:G,MATCH($C974,'Policy Characteristics'!$C:$C,0))),"",INDEX('Policy Characteristics'!G:G,MATCH($C974,'Policy Characteristics'!$C:$C,0)))</f>
        <v>0.25</v>
      </c>
      <c r="N974" s="237">
        <f>IF(ISBLANK(INDEX('Policy Characteristics'!H:H,MATCH($C974,'Policy Characteristics'!$C:$C,0))),"",INDEX('Policy Characteristics'!H:H,MATCH($C974,'Policy Characteristics'!$C:$C,0)))</f>
        <v>0.01</v>
      </c>
      <c r="O974" s="293" t="str">
        <f>IF(ISBLANK(INDEX('Policy Characteristics'!I:I,MATCH($C974,'Policy Characteristics'!$C:$C,0))),"",INDEX('Policy Characteristics'!I:I,MATCH($C974,'Policy Characteristics'!$C:$C,0)))</f>
        <v>% reduction in energy use</v>
      </c>
      <c r="P974" s="293"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4" s="293" t="str">
        <f>IF(ISBLANK(INDEX('Policy Characteristics'!K:K,MATCH($C974,'Policy Characteristics'!$C:$C,0))),"",INDEX('Policy Characteristics'!K:K,MATCH($C974,'Policy Characteristics'!$C:$C,0)))</f>
        <v>industry-ag-main.html#eff-stds</v>
      </c>
      <c r="R974" s="293" t="str">
        <f>IF(ISBLANK(INDEX('Policy Characteristics'!L:L,MATCH($C974,'Policy Characteristics'!$C:$C,0))),"",INDEX('Policy Characteristics'!L:L,MATCH($C974,'Policy Characteristics'!$C:$C,0)))</f>
        <v>industry-energy-efficiency-standards.html</v>
      </c>
    </row>
    <row r="975" spans="1:18" s="293" customFormat="1" x14ac:dyDescent="0.25">
      <c r="A975" s="293" t="str">
        <f>IF(ISBLANK(INDEX('Policy Characteristics'!A:A,MATCH($C975,'Policy Characteristics'!$C:$C,0))),"",INDEX('Policy Characteristics'!A:A,MATCH($C975,'Policy Characteristics'!$C:$C,0)))</f>
        <v>Industry</v>
      </c>
      <c r="B975" s="294" t="str">
        <f>IF(ISBLANK(INDEX('Policy Characteristics'!B:B,MATCH($C975,'Policy Characteristics'!$C:$C,0))),"",INDEX('Policy Characteristics'!B:B,MATCH($C975,'Policy Characteristics'!$C:$C,0)))</f>
        <v>Industry Energy Efficiency Standards</v>
      </c>
      <c r="C975" s="293" t="str">
        <f t="shared" si="41"/>
        <v>Percentage Improvement in Eqpt Efficiency Standards above BAU</v>
      </c>
      <c r="D975" s="299" t="s">
        <v>760</v>
      </c>
      <c r="E975" s="298" t="s">
        <v>784</v>
      </c>
      <c r="F975" t="s">
        <v>761</v>
      </c>
      <c r="G975" s="298" t="s">
        <v>797</v>
      </c>
      <c r="H975" s="20">
        <v>1185</v>
      </c>
      <c r="I975" s="295" t="s">
        <v>634</v>
      </c>
      <c r="J975" s="296" t="str">
        <f>IF(ISBLANK(INDEX('Policy Characteristics'!D:D,MATCH($C975,'Policy Characteristics'!$C:$C,0))),"",INDEX('Policy Characteristics'!D:D,MATCH($C975,'Policy Characteristics'!$C:$C,0)))</f>
        <v>Industry Energy Efficiency Standards</v>
      </c>
      <c r="K975" s="293" t="str">
        <f>IF(ISBLANK(INDEX('Policy Characteristics'!E:E,MATCH($C975,'Policy Characteristics'!$C:$C,0))),"",INDEX('Policy Characteristics'!E:E,MATCH($C975,'Policy Characteristics'!$C:$C,0)))</f>
        <v>indst efficiency standards</v>
      </c>
      <c r="L975" s="237">
        <f>IF(ISBLANK(INDEX('Policy Characteristics'!F:F,MATCH($C975,'Policy Characteristics'!$C:$C,0))),"",INDEX('Policy Characteristics'!F:F,MATCH($C975,'Policy Characteristics'!$C:$C,0)))</f>
        <v>0</v>
      </c>
      <c r="M975" s="237">
        <f>IF(ISBLANK(INDEX('Policy Characteristics'!G:G,MATCH($C975,'Policy Characteristics'!$C:$C,0))),"",INDEX('Policy Characteristics'!G:G,MATCH($C975,'Policy Characteristics'!$C:$C,0)))</f>
        <v>0.25</v>
      </c>
      <c r="N975" s="237">
        <f>IF(ISBLANK(INDEX('Policy Characteristics'!H:H,MATCH($C975,'Policy Characteristics'!$C:$C,0))),"",INDEX('Policy Characteristics'!H:H,MATCH($C975,'Policy Characteristics'!$C:$C,0)))</f>
        <v>0.01</v>
      </c>
      <c r="O975" s="293" t="str">
        <f>IF(ISBLANK(INDEX('Policy Characteristics'!I:I,MATCH($C975,'Policy Characteristics'!$C:$C,0))),"",INDEX('Policy Characteristics'!I:I,MATCH($C975,'Policy Characteristics'!$C:$C,0)))</f>
        <v>% reduction in energy use</v>
      </c>
      <c r="P975" s="293"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5" s="293" t="str">
        <f>IF(ISBLANK(INDEX('Policy Characteristics'!K:K,MATCH($C975,'Policy Characteristics'!$C:$C,0))),"",INDEX('Policy Characteristics'!K:K,MATCH($C975,'Policy Characteristics'!$C:$C,0)))</f>
        <v>industry-ag-main.html#eff-stds</v>
      </c>
      <c r="R975" s="293" t="str">
        <f>IF(ISBLANK(INDEX('Policy Characteristics'!L:L,MATCH($C975,'Policy Characteristics'!$C:$C,0))),"",INDEX('Policy Characteristics'!L:L,MATCH($C975,'Policy Characteristics'!$C:$C,0)))</f>
        <v>industry-energy-efficiency-standards.html</v>
      </c>
    </row>
    <row r="976" spans="1:18" s="293" customFormat="1" x14ac:dyDescent="0.25">
      <c r="A976" s="293" t="str">
        <f>IF(ISBLANK(INDEX('Policy Characteristics'!A:A,MATCH($C976,'Policy Characteristics'!$C:$C,0))),"",INDEX('Policy Characteristics'!A:A,MATCH($C976,'Policy Characteristics'!$C:$C,0)))</f>
        <v>Industry</v>
      </c>
      <c r="B976" s="294" t="str">
        <f>IF(ISBLANK(INDEX('Policy Characteristics'!B:B,MATCH($C976,'Policy Characteristics'!$C:$C,0))),"",INDEX('Policy Characteristics'!B:B,MATCH($C976,'Policy Characteristics'!$C:$C,0)))</f>
        <v>Industry Energy Efficiency Standards</v>
      </c>
      <c r="C976" s="293" t="str">
        <f t="shared" si="41"/>
        <v>Percentage Improvement in Eqpt Efficiency Standards above BAU</v>
      </c>
      <c r="D976" s="299" t="s">
        <v>760</v>
      </c>
      <c r="E976" s="298" t="s">
        <v>786</v>
      </c>
      <c r="F976" t="s">
        <v>761</v>
      </c>
      <c r="G976" s="298" t="s">
        <v>798</v>
      </c>
      <c r="H976" s="20">
        <v>1186</v>
      </c>
      <c r="I976" s="295" t="s">
        <v>634</v>
      </c>
      <c r="J976" s="296" t="str">
        <f>IF(ISBLANK(INDEX('Policy Characteristics'!D:D,MATCH($C976,'Policy Characteristics'!$C:$C,0))),"",INDEX('Policy Characteristics'!D:D,MATCH($C976,'Policy Characteristics'!$C:$C,0)))</f>
        <v>Industry Energy Efficiency Standards</v>
      </c>
      <c r="K976" s="293" t="str">
        <f>IF(ISBLANK(INDEX('Policy Characteristics'!E:E,MATCH($C976,'Policy Characteristics'!$C:$C,0))),"",INDEX('Policy Characteristics'!E:E,MATCH($C976,'Policy Characteristics'!$C:$C,0)))</f>
        <v>indst efficiency standards</v>
      </c>
      <c r="L976" s="237">
        <f>IF(ISBLANK(INDEX('Policy Characteristics'!F:F,MATCH($C976,'Policy Characteristics'!$C:$C,0))),"",INDEX('Policy Characteristics'!F:F,MATCH($C976,'Policy Characteristics'!$C:$C,0)))</f>
        <v>0</v>
      </c>
      <c r="M976" s="237">
        <f>IF(ISBLANK(INDEX('Policy Characteristics'!G:G,MATCH($C976,'Policy Characteristics'!$C:$C,0))),"",INDEX('Policy Characteristics'!G:G,MATCH($C976,'Policy Characteristics'!$C:$C,0)))</f>
        <v>0.25</v>
      </c>
      <c r="N976" s="237">
        <f>IF(ISBLANK(INDEX('Policy Characteristics'!H:H,MATCH($C976,'Policy Characteristics'!$C:$C,0))),"",INDEX('Policy Characteristics'!H:H,MATCH($C976,'Policy Characteristics'!$C:$C,0)))</f>
        <v>0.01</v>
      </c>
      <c r="O976" s="293" t="str">
        <f>IF(ISBLANK(INDEX('Policy Characteristics'!I:I,MATCH($C976,'Policy Characteristics'!$C:$C,0))),"",INDEX('Policy Characteristics'!I:I,MATCH($C976,'Policy Characteristics'!$C:$C,0)))</f>
        <v>% reduction in energy use</v>
      </c>
      <c r="P976" s="293"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6" s="293" t="str">
        <f>IF(ISBLANK(INDEX('Policy Characteristics'!K:K,MATCH($C976,'Policy Characteristics'!$C:$C,0))),"",INDEX('Policy Characteristics'!K:K,MATCH($C976,'Policy Characteristics'!$C:$C,0)))</f>
        <v>industry-ag-main.html#eff-stds</v>
      </c>
      <c r="R976" s="293" t="str">
        <f>IF(ISBLANK(INDEX('Policy Characteristics'!L:L,MATCH($C976,'Policy Characteristics'!$C:$C,0))),"",INDEX('Policy Characteristics'!L:L,MATCH($C976,'Policy Characteristics'!$C:$C,0)))</f>
        <v>industry-energy-efficiency-standards.html</v>
      </c>
    </row>
    <row r="977" spans="1:18" s="293" customFormat="1" x14ac:dyDescent="0.25">
      <c r="A977" s="293" t="str">
        <f>IF(ISBLANK(INDEX('Policy Characteristics'!A:A,MATCH($C977,'Policy Characteristics'!$C:$C,0))),"",INDEX('Policy Characteristics'!A:A,MATCH($C977,'Policy Characteristics'!$C:$C,0)))</f>
        <v>Industry</v>
      </c>
      <c r="B977" s="294" t="str">
        <f>IF(ISBLANK(INDEX('Policy Characteristics'!B:B,MATCH($C977,'Policy Characteristics'!$C:$C,0))),"",INDEX('Policy Characteristics'!B:B,MATCH($C977,'Policy Characteristics'!$C:$C,0)))</f>
        <v>Industry Energy Efficiency Standards</v>
      </c>
      <c r="C977" s="293" t="str">
        <f t="shared" si="41"/>
        <v>Percentage Improvement in Eqpt Efficiency Standards above BAU</v>
      </c>
      <c r="D977" s="299" t="s">
        <v>760</v>
      </c>
      <c r="E977" s="298" t="s">
        <v>788</v>
      </c>
      <c r="F977" t="s">
        <v>761</v>
      </c>
      <c r="G977" s="298" t="s">
        <v>799</v>
      </c>
      <c r="H977" s="20">
        <v>1187</v>
      </c>
      <c r="I977" s="295" t="s">
        <v>634</v>
      </c>
      <c r="J977" s="296" t="str">
        <f>IF(ISBLANK(INDEX('Policy Characteristics'!D:D,MATCH($C977,'Policy Characteristics'!$C:$C,0))),"",INDEX('Policy Characteristics'!D:D,MATCH($C977,'Policy Characteristics'!$C:$C,0)))</f>
        <v>Industry Energy Efficiency Standards</v>
      </c>
      <c r="K977" s="293" t="str">
        <f>IF(ISBLANK(INDEX('Policy Characteristics'!E:E,MATCH($C977,'Policy Characteristics'!$C:$C,0))),"",INDEX('Policy Characteristics'!E:E,MATCH($C977,'Policy Characteristics'!$C:$C,0)))</f>
        <v>indst efficiency standards</v>
      </c>
      <c r="L977" s="237">
        <f>IF(ISBLANK(INDEX('Policy Characteristics'!F:F,MATCH($C977,'Policy Characteristics'!$C:$C,0))),"",INDEX('Policy Characteristics'!F:F,MATCH($C977,'Policy Characteristics'!$C:$C,0)))</f>
        <v>0</v>
      </c>
      <c r="M977" s="237">
        <f>IF(ISBLANK(INDEX('Policy Characteristics'!G:G,MATCH($C977,'Policy Characteristics'!$C:$C,0))),"",INDEX('Policy Characteristics'!G:G,MATCH($C977,'Policy Characteristics'!$C:$C,0)))</f>
        <v>0.25</v>
      </c>
      <c r="N977" s="237">
        <f>IF(ISBLANK(INDEX('Policy Characteristics'!H:H,MATCH($C977,'Policy Characteristics'!$C:$C,0))),"",INDEX('Policy Characteristics'!H:H,MATCH($C977,'Policy Characteristics'!$C:$C,0)))</f>
        <v>0.01</v>
      </c>
      <c r="O977" s="293" t="str">
        <f>IF(ISBLANK(INDEX('Policy Characteristics'!I:I,MATCH($C977,'Policy Characteristics'!$C:$C,0))),"",INDEX('Policy Characteristics'!I:I,MATCH($C977,'Policy Characteristics'!$C:$C,0)))</f>
        <v>% reduction in energy use</v>
      </c>
      <c r="P977" s="293"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7" s="293" t="str">
        <f>IF(ISBLANK(INDEX('Policy Characteristics'!K:K,MATCH($C977,'Policy Characteristics'!$C:$C,0))),"",INDEX('Policy Characteristics'!K:K,MATCH($C977,'Policy Characteristics'!$C:$C,0)))</f>
        <v>industry-ag-main.html#eff-stds</v>
      </c>
      <c r="R977" s="293" t="str">
        <f>IF(ISBLANK(INDEX('Policy Characteristics'!L:L,MATCH($C977,'Policy Characteristics'!$C:$C,0))),"",INDEX('Policy Characteristics'!L:L,MATCH($C977,'Policy Characteristics'!$C:$C,0)))</f>
        <v>industry-energy-efficiency-standards.html</v>
      </c>
    </row>
    <row r="978" spans="1:18" s="293" customFormat="1" x14ac:dyDescent="0.25">
      <c r="A978" s="293" t="str">
        <f>IF(ISBLANK(INDEX('Policy Characteristics'!A:A,MATCH($C978,'Policy Characteristics'!$C:$C,0))),"",INDEX('Policy Characteristics'!A:A,MATCH($C978,'Policy Characteristics'!$C:$C,0)))</f>
        <v>Industry</v>
      </c>
      <c r="B978" s="294" t="str">
        <f>IF(ISBLANK(INDEX('Policy Characteristics'!B:B,MATCH($C978,'Policy Characteristics'!$C:$C,0))),"",INDEX('Policy Characteristics'!B:B,MATCH($C978,'Policy Characteristics'!$C:$C,0)))</f>
        <v>Industry Energy Efficiency Standards</v>
      </c>
      <c r="C978" s="293" t="str">
        <f t="shared" si="41"/>
        <v>Percentage Improvement in Eqpt Efficiency Standards above BAU</v>
      </c>
      <c r="D978" s="299" t="s">
        <v>762</v>
      </c>
      <c r="E978" s="298" t="s">
        <v>770</v>
      </c>
      <c r="F978" t="s">
        <v>763</v>
      </c>
      <c r="G978" s="298" t="s">
        <v>790</v>
      </c>
      <c r="H978" s="20">
        <v>1188</v>
      </c>
      <c r="I978" s="295" t="s">
        <v>624</v>
      </c>
      <c r="J978" s="296" t="str">
        <f>IF(ISBLANK(INDEX('Policy Characteristics'!D:D,MATCH($C978,'Policy Characteristics'!$C:$C,0))),"",INDEX('Policy Characteristics'!D:D,MATCH($C978,'Policy Characteristics'!$C:$C,0)))</f>
        <v>Industry Energy Efficiency Standards</v>
      </c>
      <c r="K978" s="293" t="str">
        <f>IF(ISBLANK(INDEX('Policy Characteristics'!E:E,MATCH($C978,'Policy Characteristics'!$C:$C,0))),"",INDEX('Policy Characteristics'!E:E,MATCH($C978,'Policy Characteristics'!$C:$C,0)))</f>
        <v>indst efficiency standards</v>
      </c>
      <c r="L978" s="237">
        <f>IF(ISBLANK(INDEX('Policy Characteristics'!F:F,MATCH($C978,'Policy Characteristics'!$C:$C,0))),"",INDEX('Policy Characteristics'!F:F,MATCH($C978,'Policy Characteristics'!$C:$C,0)))</f>
        <v>0</v>
      </c>
      <c r="M978" s="237">
        <f>IF(ISBLANK(INDEX('Policy Characteristics'!G:G,MATCH($C978,'Policy Characteristics'!$C:$C,0))),"",INDEX('Policy Characteristics'!G:G,MATCH($C978,'Policy Characteristics'!$C:$C,0)))</f>
        <v>0.25</v>
      </c>
      <c r="N978" s="237">
        <f>IF(ISBLANK(INDEX('Policy Characteristics'!H:H,MATCH($C978,'Policy Characteristics'!$C:$C,0))),"",INDEX('Policy Characteristics'!H:H,MATCH($C978,'Policy Characteristics'!$C:$C,0)))</f>
        <v>0.01</v>
      </c>
      <c r="O978" s="293" t="str">
        <f>IF(ISBLANK(INDEX('Policy Characteristics'!I:I,MATCH($C978,'Policy Characteristics'!$C:$C,0))),"",INDEX('Policy Characteristics'!I:I,MATCH($C978,'Policy Characteristics'!$C:$C,0)))</f>
        <v>% reduction in energy use</v>
      </c>
      <c r="P978" s="293"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8" s="293" t="str">
        <f>IF(ISBLANK(INDEX('Policy Characteristics'!K:K,MATCH($C978,'Policy Characteristics'!$C:$C,0))),"",INDEX('Policy Characteristics'!K:K,MATCH($C978,'Policy Characteristics'!$C:$C,0)))</f>
        <v>industry-ag-main.html#eff-stds</v>
      </c>
      <c r="R978" s="293" t="str">
        <f>IF(ISBLANK(INDEX('Policy Characteristics'!L:L,MATCH($C978,'Policy Characteristics'!$C:$C,0))),"",INDEX('Policy Characteristics'!L:L,MATCH($C978,'Policy Characteristics'!$C:$C,0)))</f>
        <v>industry-energy-efficiency-standards.html</v>
      </c>
    </row>
    <row r="979" spans="1:18" s="293" customFormat="1" x14ac:dyDescent="0.25">
      <c r="A979" s="293" t="str">
        <f>IF(ISBLANK(INDEX('Policy Characteristics'!A:A,MATCH($C979,'Policy Characteristics'!$C:$C,0))),"",INDEX('Policy Characteristics'!A:A,MATCH($C979,'Policy Characteristics'!$C:$C,0)))</f>
        <v>Industry</v>
      </c>
      <c r="B979" s="294" t="str">
        <f>IF(ISBLANK(INDEX('Policy Characteristics'!B:B,MATCH($C979,'Policy Characteristics'!$C:$C,0))),"",INDEX('Policy Characteristics'!B:B,MATCH($C979,'Policy Characteristics'!$C:$C,0)))</f>
        <v>Industry Energy Efficiency Standards</v>
      </c>
      <c r="C979" s="293" t="str">
        <f t="shared" si="41"/>
        <v>Percentage Improvement in Eqpt Efficiency Standards above BAU</v>
      </c>
      <c r="D979" s="299" t="s">
        <v>762</v>
      </c>
      <c r="E979" s="298" t="s">
        <v>772</v>
      </c>
      <c r="F979" t="s">
        <v>763</v>
      </c>
      <c r="G979" s="298" t="s">
        <v>791</v>
      </c>
      <c r="H979" s="20">
        <v>1189</v>
      </c>
      <c r="I979" s="295" t="s">
        <v>634</v>
      </c>
      <c r="J979" s="296" t="str">
        <f>IF(ISBLANK(INDEX('Policy Characteristics'!D:D,MATCH($C979,'Policy Characteristics'!$C:$C,0))),"",INDEX('Policy Characteristics'!D:D,MATCH($C979,'Policy Characteristics'!$C:$C,0)))</f>
        <v>Industry Energy Efficiency Standards</v>
      </c>
      <c r="K979" s="293" t="str">
        <f>IF(ISBLANK(INDEX('Policy Characteristics'!E:E,MATCH($C979,'Policy Characteristics'!$C:$C,0))),"",INDEX('Policy Characteristics'!E:E,MATCH($C979,'Policy Characteristics'!$C:$C,0)))</f>
        <v>indst efficiency standards</v>
      </c>
      <c r="L979" s="237">
        <f>IF(ISBLANK(INDEX('Policy Characteristics'!F:F,MATCH($C979,'Policy Characteristics'!$C:$C,0))),"",INDEX('Policy Characteristics'!F:F,MATCH($C979,'Policy Characteristics'!$C:$C,0)))</f>
        <v>0</v>
      </c>
      <c r="M979" s="237">
        <f>IF(ISBLANK(INDEX('Policy Characteristics'!G:G,MATCH($C979,'Policy Characteristics'!$C:$C,0))),"",INDEX('Policy Characteristics'!G:G,MATCH($C979,'Policy Characteristics'!$C:$C,0)))</f>
        <v>0.25</v>
      </c>
      <c r="N979" s="237">
        <f>IF(ISBLANK(INDEX('Policy Characteristics'!H:H,MATCH($C979,'Policy Characteristics'!$C:$C,0))),"",INDEX('Policy Characteristics'!H:H,MATCH($C979,'Policy Characteristics'!$C:$C,0)))</f>
        <v>0.01</v>
      </c>
      <c r="O979" s="293" t="str">
        <f>IF(ISBLANK(INDEX('Policy Characteristics'!I:I,MATCH($C979,'Policy Characteristics'!$C:$C,0))),"",INDEX('Policy Characteristics'!I:I,MATCH($C979,'Policy Characteristics'!$C:$C,0)))</f>
        <v>% reduction in energy use</v>
      </c>
      <c r="P979" s="293"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79" s="293" t="str">
        <f>IF(ISBLANK(INDEX('Policy Characteristics'!K:K,MATCH($C979,'Policy Characteristics'!$C:$C,0))),"",INDEX('Policy Characteristics'!K:K,MATCH($C979,'Policy Characteristics'!$C:$C,0)))</f>
        <v>industry-ag-main.html#eff-stds</v>
      </c>
      <c r="R979" s="293" t="str">
        <f>IF(ISBLANK(INDEX('Policy Characteristics'!L:L,MATCH($C979,'Policy Characteristics'!$C:$C,0))),"",INDEX('Policy Characteristics'!L:L,MATCH($C979,'Policy Characteristics'!$C:$C,0)))</f>
        <v>industry-energy-efficiency-standards.html</v>
      </c>
    </row>
    <row r="980" spans="1:18" s="293" customFormat="1" x14ac:dyDescent="0.25">
      <c r="A980" s="293" t="str">
        <f>IF(ISBLANK(INDEX('Policy Characteristics'!A:A,MATCH($C980,'Policy Characteristics'!$C:$C,0))),"",INDEX('Policy Characteristics'!A:A,MATCH($C980,'Policy Characteristics'!$C:$C,0)))</f>
        <v>Industry</v>
      </c>
      <c r="B980" s="294" t="str">
        <f>IF(ISBLANK(INDEX('Policy Characteristics'!B:B,MATCH($C980,'Policy Characteristics'!$C:$C,0))),"",INDEX('Policy Characteristics'!B:B,MATCH($C980,'Policy Characteristics'!$C:$C,0)))</f>
        <v>Industry Energy Efficiency Standards</v>
      </c>
      <c r="C980" s="293" t="str">
        <f t="shared" si="41"/>
        <v>Percentage Improvement in Eqpt Efficiency Standards above BAU</v>
      </c>
      <c r="D980" s="299" t="s">
        <v>762</v>
      </c>
      <c r="E980" s="298" t="s">
        <v>774</v>
      </c>
      <c r="F980" t="s">
        <v>763</v>
      </c>
      <c r="G980" s="298" t="s">
        <v>792</v>
      </c>
      <c r="H980" s="20">
        <v>1190</v>
      </c>
      <c r="I980" s="295" t="s">
        <v>634</v>
      </c>
      <c r="J980" s="296" t="str">
        <f>IF(ISBLANK(INDEX('Policy Characteristics'!D:D,MATCH($C980,'Policy Characteristics'!$C:$C,0))),"",INDEX('Policy Characteristics'!D:D,MATCH($C980,'Policy Characteristics'!$C:$C,0)))</f>
        <v>Industry Energy Efficiency Standards</v>
      </c>
      <c r="K980" s="293" t="str">
        <f>IF(ISBLANK(INDEX('Policy Characteristics'!E:E,MATCH($C980,'Policy Characteristics'!$C:$C,0))),"",INDEX('Policy Characteristics'!E:E,MATCH($C980,'Policy Characteristics'!$C:$C,0)))</f>
        <v>indst efficiency standards</v>
      </c>
      <c r="L980" s="237">
        <f>IF(ISBLANK(INDEX('Policy Characteristics'!F:F,MATCH($C980,'Policy Characteristics'!$C:$C,0))),"",INDEX('Policy Characteristics'!F:F,MATCH($C980,'Policy Characteristics'!$C:$C,0)))</f>
        <v>0</v>
      </c>
      <c r="M980" s="237">
        <f>IF(ISBLANK(INDEX('Policy Characteristics'!G:G,MATCH($C980,'Policy Characteristics'!$C:$C,0))),"",INDEX('Policy Characteristics'!G:G,MATCH($C980,'Policy Characteristics'!$C:$C,0)))</f>
        <v>0.25</v>
      </c>
      <c r="N980" s="237">
        <f>IF(ISBLANK(INDEX('Policy Characteristics'!H:H,MATCH($C980,'Policy Characteristics'!$C:$C,0))),"",INDEX('Policy Characteristics'!H:H,MATCH($C980,'Policy Characteristics'!$C:$C,0)))</f>
        <v>0.01</v>
      </c>
      <c r="O980" s="293" t="str">
        <f>IF(ISBLANK(INDEX('Policy Characteristics'!I:I,MATCH($C980,'Policy Characteristics'!$C:$C,0))),"",INDEX('Policy Characteristics'!I:I,MATCH($C980,'Policy Characteristics'!$C:$C,0)))</f>
        <v>% reduction in energy use</v>
      </c>
      <c r="P980" s="293"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0" s="293" t="str">
        <f>IF(ISBLANK(INDEX('Policy Characteristics'!K:K,MATCH($C980,'Policy Characteristics'!$C:$C,0))),"",INDEX('Policy Characteristics'!K:K,MATCH($C980,'Policy Characteristics'!$C:$C,0)))</f>
        <v>industry-ag-main.html#eff-stds</v>
      </c>
      <c r="R980" s="293" t="str">
        <f>IF(ISBLANK(INDEX('Policy Characteristics'!L:L,MATCH($C980,'Policy Characteristics'!$C:$C,0))),"",INDEX('Policy Characteristics'!L:L,MATCH($C980,'Policy Characteristics'!$C:$C,0)))</f>
        <v>industry-energy-efficiency-standards.html</v>
      </c>
    </row>
    <row r="981" spans="1:18" s="293" customFormat="1" x14ac:dyDescent="0.25">
      <c r="A981" s="293" t="str">
        <f>IF(ISBLANK(INDEX('Policy Characteristics'!A:A,MATCH($C981,'Policy Characteristics'!$C:$C,0))),"",INDEX('Policy Characteristics'!A:A,MATCH($C981,'Policy Characteristics'!$C:$C,0)))</f>
        <v>Industry</v>
      </c>
      <c r="B981" s="294" t="str">
        <f>IF(ISBLANK(INDEX('Policy Characteristics'!B:B,MATCH($C981,'Policy Characteristics'!$C:$C,0))),"",INDEX('Policy Characteristics'!B:B,MATCH($C981,'Policy Characteristics'!$C:$C,0)))</f>
        <v>Industry Energy Efficiency Standards</v>
      </c>
      <c r="C981" s="293" t="str">
        <f t="shared" si="41"/>
        <v>Percentage Improvement in Eqpt Efficiency Standards above BAU</v>
      </c>
      <c r="D981" s="299" t="s">
        <v>762</v>
      </c>
      <c r="E981" s="298" t="s">
        <v>776</v>
      </c>
      <c r="F981" t="s">
        <v>763</v>
      </c>
      <c r="G981" s="298" t="s">
        <v>793</v>
      </c>
      <c r="H981" s="20">
        <v>1191</v>
      </c>
      <c r="I981" s="295" t="s">
        <v>634</v>
      </c>
      <c r="J981" s="296" t="str">
        <f>IF(ISBLANK(INDEX('Policy Characteristics'!D:D,MATCH($C981,'Policy Characteristics'!$C:$C,0))),"",INDEX('Policy Characteristics'!D:D,MATCH($C981,'Policy Characteristics'!$C:$C,0)))</f>
        <v>Industry Energy Efficiency Standards</v>
      </c>
      <c r="K981" s="293" t="str">
        <f>IF(ISBLANK(INDEX('Policy Characteristics'!E:E,MATCH($C981,'Policy Characteristics'!$C:$C,0))),"",INDEX('Policy Characteristics'!E:E,MATCH($C981,'Policy Characteristics'!$C:$C,0)))</f>
        <v>indst efficiency standards</v>
      </c>
      <c r="L981" s="237">
        <f>IF(ISBLANK(INDEX('Policy Characteristics'!F:F,MATCH($C981,'Policy Characteristics'!$C:$C,0))),"",INDEX('Policy Characteristics'!F:F,MATCH($C981,'Policy Characteristics'!$C:$C,0)))</f>
        <v>0</v>
      </c>
      <c r="M981" s="237">
        <f>IF(ISBLANK(INDEX('Policy Characteristics'!G:G,MATCH($C981,'Policy Characteristics'!$C:$C,0))),"",INDEX('Policy Characteristics'!G:G,MATCH($C981,'Policy Characteristics'!$C:$C,0)))</f>
        <v>0.25</v>
      </c>
      <c r="N981" s="237">
        <f>IF(ISBLANK(INDEX('Policy Characteristics'!H:H,MATCH($C981,'Policy Characteristics'!$C:$C,0))),"",INDEX('Policy Characteristics'!H:H,MATCH($C981,'Policy Characteristics'!$C:$C,0)))</f>
        <v>0.01</v>
      </c>
      <c r="O981" s="293" t="str">
        <f>IF(ISBLANK(INDEX('Policy Characteristics'!I:I,MATCH($C981,'Policy Characteristics'!$C:$C,0))),"",INDEX('Policy Characteristics'!I:I,MATCH($C981,'Policy Characteristics'!$C:$C,0)))</f>
        <v>% reduction in energy use</v>
      </c>
      <c r="P981" s="293"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1" s="293" t="str">
        <f>IF(ISBLANK(INDEX('Policy Characteristics'!K:K,MATCH($C981,'Policy Characteristics'!$C:$C,0))),"",INDEX('Policy Characteristics'!K:K,MATCH($C981,'Policy Characteristics'!$C:$C,0)))</f>
        <v>industry-ag-main.html#eff-stds</v>
      </c>
      <c r="R981" s="293" t="str">
        <f>IF(ISBLANK(INDEX('Policy Characteristics'!L:L,MATCH($C981,'Policy Characteristics'!$C:$C,0))),"",INDEX('Policy Characteristics'!L:L,MATCH($C981,'Policy Characteristics'!$C:$C,0)))</f>
        <v>industry-energy-efficiency-standards.html</v>
      </c>
    </row>
    <row r="982" spans="1:18" s="293" customFormat="1" x14ac:dyDescent="0.25">
      <c r="A982" s="293" t="str">
        <f>IF(ISBLANK(INDEX('Policy Characteristics'!A:A,MATCH($C982,'Policy Characteristics'!$C:$C,0))),"",INDEX('Policy Characteristics'!A:A,MATCH($C982,'Policy Characteristics'!$C:$C,0)))</f>
        <v>Industry</v>
      </c>
      <c r="B982" s="294" t="str">
        <f>IF(ISBLANK(INDEX('Policy Characteristics'!B:B,MATCH($C982,'Policy Characteristics'!$C:$C,0))),"",INDEX('Policy Characteristics'!B:B,MATCH($C982,'Policy Characteristics'!$C:$C,0)))</f>
        <v>Industry Energy Efficiency Standards</v>
      </c>
      <c r="C982" s="293" t="str">
        <f t="shared" si="41"/>
        <v>Percentage Improvement in Eqpt Efficiency Standards above BAU</v>
      </c>
      <c r="D982" s="299" t="s">
        <v>762</v>
      </c>
      <c r="E982" s="298" t="s">
        <v>778</v>
      </c>
      <c r="F982" t="s">
        <v>763</v>
      </c>
      <c r="G982" s="298" t="s">
        <v>794</v>
      </c>
      <c r="H982" s="20">
        <v>1192</v>
      </c>
      <c r="I982" s="295" t="s">
        <v>634</v>
      </c>
      <c r="J982" s="296" t="str">
        <f>IF(ISBLANK(INDEX('Policy Characteristics'!D:D,MATCH($C982,'Policy Characteristics'!$C:$C,0))),"",INDEX('Policy Characteristics'!D:D,MATCH($C982,'Policy Characteristics'!$C:$C,0)))</f>
        <v>Industry Energy Efficiency Standards</v>
      </c>
      <c r="K982" s="293" t="str">
        <f>IF(ISBLANK(INDEX('Policy Characteristics'!E:E,MATCH($C982,'Policy Characteristics'!$C:$C,0))),"",INDEX('Policy Characteristics'!E:E,MATCH($C982,'Policy Characteristics'!$C:$C,0)))</f>
        <v>indst efficiency standards</v>
      </c>
      <c r="L982" s="237">
        <f>IF(ISBLANK(INDEX('Policy Characteristics'!F:F,MATCH($C982,'Policy Characteristics'!$C:$C,0))),"",INDEX('Policy Characteristics'!F:F,MATCH($C982,'Policy Characteristics'!$C:$C,0)))</f>
        <v>0</v>
      </c>
      <c r="M982" s="237">
        <f>IF(ISBLANK(INDEX('Policy Characteristics'!G:G,MATCH($C982,'Policy Characteristics'!$C:$C,0))),"",INDEX('Policy Characteristics'!G:G,MATCH($C982,'Policy Characteristics'!$C:$C,0)))</f>
        <v>0.25</v>
      </c>
      <c r="N982" s="237">
        <f>IF(ISBLANK(INDEX('Policy Characteristics'!H:H,MATCH($C982,'Policy Characteristics'!$C:$C,0))),"",INDEX('Policy Characteristics'!H:H,MATCH($C982,'Policy Characteristics'!$C:$C,0)))</f>
        <v>0.01</v>
      </c>
      <c r="O982" s="293" t="str">
        <f>IF(ISBLANK(INDEX('Policy Characteristics'!I:I,MATCH($C982,'Policy Characteristics'!$C:$C,0))),"",INDEX('Policy Characteristics'!I:I,MATCH($C982,'Policy Characteristics'!$C:$C,0)))</f>
        <v>% reduction in energy use</v>
      </c>
      <c r="P982" s="293"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2" s="293" t="str">
        <f>IF(ISBLANK(INDEX('Policy Characteristics'!K:K,MATCH($C982,'Policy Characteristics'!$C:$C,0))),"",INDEX('Policy Characteristics'!K:K,MATCH($C982,'Policy Characteristics'!$C:$C,0)))</f>
        <v>industry-ag-main.html#eff-stds</v>
      </c>
      <c r="R982" s="293" t="str">
        <f>IF(ISBLANK(INDEX('Policy Characteristics'!L:L,MATCH($C982,'Policy Characteristics'!$C:$C,0))),"",INDEX('Policy Characteristics'!L:L,MATCH($C982,'Policy Characteristics'!$C:$C,0)))</f>
        <v>industry-energy-efficiency-standards.html</v>
      </c>
    </row>
    <row r="983" spans="1:18" s="293" customFormat="1" x14ac:dyDescent="0.25">
      <c r="A983" s="293" t="str">
        <f>IF(ISBLANK(INDEX('Policy Characteristics'!A:A,MATCH($C983,'Policy Characteristics'!$C:$C,0))),"",INDEX('Policy Characteristics'!A:A,MATCH($C983,'Policy Characteristics'!$C:$C,0)))</f>
        <v>Industry</v>
      </c>
      <c r="B983" s="294" t="str">
        <f>IF(ISBLANK(INDEX('Policy Characteristics'!B:B,MATCH($C983,'Policy Characteristics'!$C:$C,0))),"",INDEX('Policy Characteristics'!B:B,MATCH($C983,'Policy Characteristics'!$C:$C,0)))</f>
        <v>Industry Energy Efficiency Standards</v>
      </c>
      <c r="C983" s="293" t="str">
        <f t="shared" si="41"/>
        <v>Percentage Improvement in Eqpt Efficiency Standards above BAU</v>
      </c>
      <c r="D983" s="299" t="s">
        <v>762</v>
      </c>
      <c r="E983" s="298" t="s">
        <v>780</v>
      </c>
      <c r="F983" t="s">
        <v>763</v>
      </c>
      <c r="G983" s="298" t="s">
        <v>795</v>
      </c>
      <c r="H983" s="20">
        <v>1193</v>
      </c>
      <c r="I983" s="295" t="s">
        <v>634</v>
      </c>
      <c r="J983" s="296" t="str">
        <f>IF(ISBLANK(INDEX('Policy Characteristics'!D:D,MATCH($C983,'Policy Characteristics'!$C:$C,0))),"",INDEX('Policy Characteristics'!D:D,MATCH($C983,'Policy Characteristics'!$C:$C,0)))</f>
        <v>Industry Energy Efficiency Standards</v>
      </c>
      <c r="K983" s="293" t="str">
        <f>IF(ISBLANK(INDEX('Policy Characteristics'!E:E,MATCH($C983,'Policy Characteristics'!$C:$C,0))),"",INDEX('Policy Characteristics'!E:E,MATCH($C983,'Policy Characteristics'!$C:$C,0)))</f>
        <v>indst efficiency standards</v>
      </c>
      <c r="L983" s="237">
        <f>IF(ISBLANK(INDEX('Policy Characteristics'!F:F,MATCH($C983,'Policy Characteristics'!$C:$C,0))),"",INDEX('Policy Characteristics'!F:F,MATCH($C983,'Policy Characteristics'!$C:$C,0)))</f>
        <v>0</v>
      </c>
      <c r="M983" s="237">
        <f>IF(ISBLANK(INDEX('Policy Characteristics'!G:G,MATCH($C983,'Policy Characteristics'!$C:$C,0))),"",INDEX('Policy Characteristics'!G:G,MATCH($C983,'Policy Characteristics'!$C:$C,0)))</f>
        <v>0.25</v>
      </c>
      <c r="N983" s="237">
        <f>IF(ISBLANK(INDEX('Policy Characteristics'!H:H,MATCH($C983,'Policy Characteristics'!$C:$C,0))),"",INDEX('Policy Characteristics'!H:H,MATCH($C983,'Policy Characteristics'!$C:$C,0)))</f>
        <v>0.01</v>
      </c>
      <c r="O983" s="293" t="str">
        <f>IF(ISBLANK(INDEX('Policy Characteristics'!I:I,MATCH($C983,'Policy Characteristics'!$C:$C,0))),"",INDEX('Policy Characteristics'!I:I,MATCH($C983,'Policy Characteristics'!$C:$C,0)))</f>
        <v>% reduction in energy use</v>
      </c>
      <c r="P983" s="293"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3" s="293" t="str">
        <f>IF(ISBLANK(INDEX('Policy Characteristics'!K:K,MATCH($C983,'Policy Characteristics'!$C:$C,0))),"",INDEX('Policy Characteristics'!K:K,MATCH($C983,'Policy Characteristics'!$C:$C,0)))</f>
        <v>industry-ag-main.html#eff-stds</v>
      </c>
      <c r="R983" s="293" t="str">
        <f>IF(ISBLANK(INDEX('Policy Characteristics'!L:L,MATCH($C983,'Policy Characteristics'!$C:$C,0))),"",INDEX('Policy Characteristics'!L:L,MATCH($C983,'Policy Characteristics'!$C:$C,0)))</f>
        <v>industry-energy-efficiency-standards.html</v>
      </c>
    </row>
    <row r="984" spans="1:18" s="293" customFormat="1" x14ac:dyDescent="0.25">
      <c r="A984" s="293" t="str">
        <f>IF(ISBLANK(INDEX('Policy Characteristics'!A:A,MATCH($C984,'Policy Characteristics'!$C:$C,0))),"",INDEX('Policy Characteristics'!A:A,MATCH($C984,'Policy Characteristics'!$C:$C,0)))</f>
        <v>Industry</v>
      </c>
      <c r="B984" s="294" t="str">
        <f>IF(ISBLANK(INDEX('Policy Characteristics'!B:B,MATCH($C984,'Policy Characteristics'!$C:$C,0))),"",INDEX('Policy Characteristics'!B:B,MATCH($C984,'Policy Characteristics'!$C:$C,0)))</f>
        <v>Industry Energy Efficiency Standards</v>
      </c>
      <c r="C984" s="293" t="str">
        <f t="shared" si="41"/>
        <v>Percentage Improvement in Eqpt Efficiency Standards above BAU</v>
      </c>
      <c r="D984" s="299" t="s">
        <v>762</v>
      </c>
      <c r="E984" s="298" t="s">
        <v>782</v>
      </c>
      <c r="F984" t="s">
        <v>763</v>
      </c>
      <c r="G984" s="298" t="s">
        <v>796</v>
      </c>
      <c r="H984" s="20">
        <v>1194</v>
      </c>
      <c r="I984" s="295" t="s">
        <v>634</v>
      </c>
      <c r="J984" s="296" t="str">
        <f>IF(ISBLANK(INDEX('Policy Characteristics'!D:D,MATCH($C984,'Policy Characteristics'!$C:$C,0))),"",INDEX('Policy Characteristics'!D:D,MATCH($C984,'Policy Characteristics'!$C:$C,0)))</f>
        <v>Industry Energy Efficiency Standards</v>
      </c>
      <c r="K984" s="293" t="str">
        <f>IF(ISBLANK(INDEX('Policy Characteristics'!E:E,MATCH($C984,'Policy Characteristics'!$C:$C,0))),"",INDEX('Policy Characteristics'!E:E,MATCH($C984,'Policy Characteristics'!$C:$C,0)))</f>
        <v>indst efficiency standards</v>
      </c>
      <c r="L984" s="237">
        <f>IF(ISBLANK(INDEX('Policy Characteristics'!F:F,MATCH($C984,'Policy Characteristics'!$C:$C,0))),"",INDEX('Policy Characteristics'!F:F,MATCH($C984,'Policy Characteristics'!$C:$C,0)))</f>
        <v>0</v>
      </c>
      <c r="M984" s="237">
        <f>IF(ISBLANK(INDEX('Policy Characteristics'!G:G,MATCH($C984,'Policy Characteristics'!$C:$C,0))),"",INDEX('Policy Characteristics'!G:G,MATCH($C984,'Policy Characteristics'!$C:$C,0)))</f>
        <v>0.25</v>
      </c>
      <c r="N984" s="237">
        <f>IF(ISBLANK(INDEX('Policy Characteristics'!H:H,MATCH($C984,'Policy Characteristics'!$C:$C,0))),"",INDEX('Policy Characteristics'!H:H,MATCH($C984,'Policy Characteristics'!$C:$C,0)))</f>
        <v>0.01</v>
      </c>
      <c r="O984" s="293" t="str">
        <f>IF(ISBLANK(INDEX('Policy Characteristics'!I:I,MATCH($C984,'Policy Characteristics'!$C:$C,0))),"",INDEX('Policy Characteristics'!I:I,MATCH($C984,'Policy Characteristics'!$C:$C,0)))</f>
        <v>% reduction in energy use</v>
      </c>
      <c r="P984" s="293"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4" s="293" t="str">
        <f>IF(ISBLANK(INDEX('Policy Characteristics'!K:K,MATCH($C984,'Policy Characteristics'!$C:$C,0))),"",INDEX('Policy Characteristics'!K:K,MATCH($C984,'Policy Characteristics'!$C:$C,0)))</f>
        <v>industry-ag-main.html#eff-stds</v>
      </c>
      <c r="R984" s="293" t="str">
        <f>IF(ISBLANK(INDEX('Policy Characteristics'!L:L,MATCH($C984,'Policy Characteristics'!$C:$C,0))),"",INDEX('Policy Characteristics'!L:L,MATCH($C984,'Policy Characteristics'!$C:$C,0)))</f>
        <v>industry-energy-efficiency-standards.html</v>
      </c>
    </row>
    <row r="985" spans="1:18" s="293" customFormat="1" x14ac:dyDescent="0.25">
      <c r="A985" s="293" t="str">
        <f>IF(ISBLANK(INDEX('Policy Characteristics'!A:A,MATCH($C985,'Policy Characteristics'!$C:$C,0))),"",INDEX('Policy Characteristics'!A:A,MATCH($C985,'Policy Characteristics'!$C:$C,0)))</f>
        <v>Industry</v>
      </c>
      <c r="B985" s="294" t="str">
        <f>IF(ISBLANK(INDEX('Policy Characteristics'!B:B,MATCH($C985,'Policy Characteristics'!$C:$C,0))),"",INDEX('Policy Characteristics'!B:B,MATCH($C985,'Policy Characteristics'!$C:$C,0)))</f>
        <v>Industry Energy Efficiency Standards</v>
      </c>
      <c r="C985" s="293" t="str">
        <f t="shared" si="41"/>
        <v>Percentage Improvement in Eqpt Efficiency Standards above BAU</v>
      </c>
      <c r="D985" s="299" t="s">
        <v>762</v>
      </c>
      <c r="E985" s="298" t="s">
        <v>784</v>
      </c>
      <c r="F985" t="s">
        <v>763</v>
      </c>
      <c r="G985" s="298" t="s">
        <v>797</v>
      </c>
      <c r="H985" s="20">
        <v>1195</v>
      </c>
      <c r="I985" s="295" t="s">
        <v>634</v>
      </c>
      <c r="J985" s="296" t="str">
        <f>IF(ISBLANK(INDEX('Policy Characteristics'!D:D,MATCH($C985,'Policy Characteristics'!$C:$C,0))),"",INDEX('Policy Characteristics'!D:D,MATCH($C985,'Policy Characteristics'!$C:$C,0)))</f>
        <v>Industry Energy Efficiency Standards</v>
      </c>
      <c r="K985" s="293" t="str">
        <f>IF(ISBLANK(INDEX('Policy Characteristics'!E:E,MATCH($C985,'Policy Characteristics'!$C:$C,0))),"",INDEX('Policy Characteristics'!E:E,MATCH($C985,'Policy Characteristics'!$C:$C,0)))</f>
        <v>indst efficiency standards</v>
      </c>
      <c r="L985" s="237">
        <f>IF(ISBLANK(INDEX('Policy Characteristics'!F:F,MATCH($C985,'Policy Characteristics'!$C:$C,0))),"",INDEX('Policy Characteristics'!F:F,MATCH($C985,'Policy Characteristics'!$C:$C,0)))</f>
        <v>0</v>
      </c>
      <c r="M985" s="237">
        <f>IF(ISBLANK(INDEX('Policy Characteristics'!G:G,MATCH($C985,'Policy Characteristics'!$C:$C,0))),"",INDEX('Policy Characteristics'!G:G,MATCH($C985,'Policy Characteristics'!$C:$C,0)))</f>
        <v>0.25</v>
      </c>
      <c r="N985" s="237">
        <f>IF(ISBLANK(INDEX('Policy Characteristics'!H:H,MATCH($C985,'Policy Characteristics'!$C:$C,0))),"",INDEX('Policy Characteristics'!H:H,MATCH($C985,'Policy Characteristics'!$C:$C,0)))</f>
        <v>0.01</v>
      </c>
      <c r="O985" s="293" t="str">
        <f>IF(ISBLANK(INDEX('Policy Characteristics'!I:I,MATCH($C985,'Policy Characteristics'!$C:$C,0))),"",INDEX('Policy Characteristics'!I:I,MATCH($C985,'Policy Characteristics'!$C:$C,0)))</f>
        <v>% reduction in energy use</v>
      </c>
      <c r="P985" s="293"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5" s="293" t="str">
        <f>IF(ISBLANK(INDEX('Policy Characteristics'!K:K,MATCH($C985,'Policy Characteristics'!$C:$C,0))),"",INDEX('Policy Characteristics'!K:K,MATCH($C985,'Policy Characteristics'!$C:$C,0)))</f>
        <v>industry-ag-main.html#eff-stds</v>
      </c>
      <c r="R985" s="293" t="str">
        <f>IF(ISBLANK(INDEX('Policy Characteristics'!L:L,MATCH($C985,'Policy Characteristics'!$C:$C,0))),"",INDEX('Policy Characteristics'!L:L,MATCH($C985,'Policy Characteristics'!$C:$C,0)))</f>
        <v>industry-energy-efficiency-standards.html</v>
      </c>
    </row>
    <row r="986" spans="1:18" s="293" customFormat="1" x14ac:dyDescent="0.25">
      <c r="A986" s="293" t="str">
        <f>IF(ISBLANK(INDEX('Policy Characteristics'!A:A,MATCH($C986,'Policy Characteristics'!$C:$C,0))),"",INDEX('Policy Characteristics'!A:A,MATCH($C986,'Policy Characteristics'!$C:$C,0)))</f>
        <v>Industry</v>
      </c>
      <c r="B986" s="294" t="str">
        <f>IF(ISBLANK(INDEX('Policy Characteristics'!B:B,MATCH($C986,'Policy Characteristics'!$C:$C,0))),"",INDEX('Policy Characteristics'!B:B,MATCH($C986,'Policy Characteristics'!$C:$C,0)))</f>
        <v>Industry Energy Efficiency Standards</v>
      </c>
      <c r="C986" s="293" t="str">
        <f t="shared" si="41"/>
        <v>Percentage Improvement in Eqpt Efficiency Standards above BAU</v>
      </c>
      <c r="D986" s="299" t="s">
        <v>762</v>
      </c>
      <c r="E986" s="298" t="s">
        <v>786</v>
      </c>
      <c r="F986" t="s">
        <v>763</v>
      </c>
      <c r="G986" s="298" t="s">
        <v>798</v>
      </c>
      <c r="H986" s="20">
        <v>1196</v>
      </c>
      <c r="I986" s="295" t="s">
        <v>634</v>
      </c>
      <c r="J986" s="296" t="str">
        <f>IF(ISBLANK(INDEX('Policy Characteristics'!D:D,MATCH($C986,'Policy Characteristics'!$C:$C,0))),"",INDEX('Policy Characteristics'!D:D,MATCH($C986,'Policy Characteristics'!$C:$C,0)))</f>
        <v>Industry Energy Efficiency Standards</v>
      </c>
      <c r="K986" s="293" t="str">
        <f>IF(ISBLANK(INDEX('Policy Characteristics'!E:E,MATCH($C986,'Policy Characteristics'!$C:$C,0))),"",INDEX('Policy Characteristics'!E:E,MATCH($C986,'Policy Characteristics'!$C:$C,0)))</f>
        <v>indst efficiency standards</v>
      </c>
      <c r="L986" s="237">
        <f>IF(ISBLANK(INDEX('Policy Characteristics'!F:F,MATCH($C986,'Policy Characteristics'!$C:$C,0))),"",INDEX('Policy Characteristics'!F:F,MATCH($C986,'Policy Characteristics'!$C:$C,0)))</f>
        <v>0</v>
      </c>
      <c r="M986" s="237">
        <f>IF(ISBLANK(INDEX('Policy Characteristics'!G:G,MATCH($C986,'Policy Characteristics'!$C:$C,0))),"",INDEX('Policy Characteristics'!G:G,MATCH($C986,'Policy Characteristics'!$C:$C,0)))</f>
        <v>0.25</v>
      </c>
      <c r="N986" s="237">
        <f>IF(ISBLANK(INDEX('Policy Characteristics'!H:H,MATCH($C986,'Policy Characteristics'!$C:$C,0))),"",INDEX('Policy Characteristics'!H:H,MATCH($C986,'Policy Characteristics'!$C:$C,0)))</f>
        <v>0.01</v>
      </c>
      <c r="O986" s="293" t="str">
        <f>IF(ISBLANK(INDEX('Policy Characteristics'!I:I,MATCH($C986,'Policy Characteristics'!$C:$C,0))),"",INDEX('Policy Characteristics'!I:I,MATCH($C986,'Policy Characteristics'!$C:$C,0)))</f>
        <v>% reduction in energy use</v>
      </c>
      <c r="P986" s="293"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6" s="293" t="str">
        <f>IF(ISBLANK(INDEX('Policy Characteristics'!K:K,MATCH($C986,'Policy Characteristics'!$C:$C,0))),"",INDEX('Policy Characteristics'!K:K,MATCH($C986,'Policy Characteristics'!$C:$C,0)))</f>
        <v>industry-ag-main.html#eff-stds</v>
      </c>
      <c r="R986" s="293" t="str">
        <f>IF(ISBLANK(INDEX('Policy Characteristics'!L:L,MATCH($C986,'Policy Characteristics'!$C:$C,0))),"",INDEX('Policy Characteristics'!L:L,MATCH($C986,'Policy Characteristics'!$C:$C,0)))</f>
        <v>industry-energy-efficiency-standards.html</v>
      </c>
    </row>
    <row r="987" spans="1:18" s="293" customFormat="1" x14ac:dyDescent="0.25">
      <c r="A987" s="293" t="str">
        <f>IF(ISBLANK(INDEX('Policy Characteristics'!A:A,MATCH($C987,'Policy Characteristics'!$C:$C,0))),"",INDEX('Policy Characteristics'!A:A,MATCH($C987,'Policy Characteristics'!$C:$C,0)))</f>
        <v>Industry</v>
      </c>
      <c r="B987" s="294" t="str">
        <f>IF(ISBLANK(INDEX('Policy Characteristics'!B:B,MATCH($C987,'Policy Characteristics'!$C:$C,0))),"",INDEX('Policy Characteristics'!B:B,MATCH($C987,'Policy Characteristics'!$C:$C,0)))</f>
        <v>Industry Energy Efficiency Standards</v>
      </c>
      <c r="C987" s="293" t="str">
        <f t="shared" si="41"/>
        <v>Percentage Improvement in Eqpt Efficiency Standards above BAU</v>
      </c>
      <c r="D987" s="299" t="s">
        <v>762</v>
      </c>
      <c r="E987" s="298" t="s">
        <v>788</v>
      </c>
      <c r="F987" t="s">
        <v>763</v>
      </c>
      <c r="G987" s="298" t="s">
        <v>799</v>
      </c>
      <c r="H987" s="20">
        <v>1197</v>
      </c>
      <c r="I987" s="295" t="s">
        <v>634</v>
      </c>
      <c r="J987" s="296" t="str">
        <f>IF(ISBLANK(INDEX('Policy Characteristics'!D:D,MATCH($C987,'Policy Characteristics'!$C:$C,0))),"",INDEX('Policy Characteristics'!D:D,MATCH($C987,'Policy Characteristics'!$C:$C,0)))</f>
        <v>Industry Energy Efficiency Standards</v>
      </c>
      <c r="K987" s="293" t="str">
        <f>IF(ISBLANK(INDEX('Policy Characteristics'!E:E,MATCH($C987,'Policy Characteristics'!$C:$C,0))),"",INDEX('Policy Characteristics'!E:E,MATCH($C987,'Policy Characteristics'!$C:$C,0)))</f>
        <v>indst efficiency standards</v>
      </c>
      <c r="L987" s="237">
        <f>IF(ISBLANK(INDEX('Policy Characteristics'!F:F,MATCH($C987,'Policy Characteristics'!$C:$C,0))),"",INDEX('Policy Characteristics'!F:F,MATCH($C987,'Policy Characteristics'!$C:$C,0)))</f>
        <v>0</v>
      </c>
      <c r="M987" s="237">
        <f>IF(ISBLANK(INDEX('Policy Characteristics'!G:G,MATCH($C987,'Policy Characteristics'!$C:$C,0))),"",INDEX('Policy Characteristics'!G:G,MATCH($C987,'Policy Characteristics'!$C:$C,0)))</f>
        <v>0.25</v>
      </c>
      <c r="N987" s="237">
        <f>IF(ISBLANK(INDEX('Policy Characteristics'!H:H,MATCH($C987,'Policy Characteristics'!$C:$C,0))),"",INDEX('Policy Characteristics'!H:H,MATCH($C987,'Policy Characteristics'!$C:$C,0)))</f>
        <v>0.01</v>
      </c>
      <c r="O987" s="293" t="str">
        <f>IF(ISBLANK(INDEX('Policy Characteristics'!I:I,MATCH($C987,'Policy Characteristics'!$C:$C,0))),"",INDEX('Policy Characteristics'!I:I,MATCH($C987,'Policy Characteristics'!$C:$C,0)))</f>
        <v>% reduction in energy use</v>
      </c>
      <c r="P987" s="293"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7" s="293" t="str">
        <f>IF(ISBLANK(INDEX('Policy Characteristics'!K:K,MATCH($C987,'Policy Characteristics'!$C:$C,0))),"",INDEX('Policy Characteristics'!K:K,MATCH($C987,'Policy Characteristics'!$C:$C,0)))</f>
        <v>industry-ag-main.html#eff-stds</v>
      </c>
      <c r="R987" s="293" t="str">
        <f>IF(ISBLANK(INDEX('Policy Characteristics'!L:L,MATCH($C987,'Policy Characteristics'!$C:$C,0))),"",INDEX('Policy Characteristics'!L:L,MATCH($C987,'Policy Characteristics'!$C:$C,0)))</f>
        <v>industry-energy-efficiency-standards.html</v>
      </c>
    </row>
    <row r="988" spans="1:18" s="293" customFormat="1" x14ac:dyDescent="0.25">
      <c r="A988" s="293" t="str">
        <f>IF(ISBLANK(INDEX('Policy Characteristics'!A:A,MATCH($C988,'Policy Characteristics'!$C:$C,0))),"",INDEX('Policy Characteristics'!A:A,MATCH($C988,'Policy Characteristics'!$C:$C,0)))</f>
        <v>Industry</v>
      </c>
      <c r="B988" s="294" t="str">
        <f>IF(ISBLANK(INDEX('Policy Characteristics'!B:B,MATCH($C988,'Policy Characteristics'!$C:$C,0))),"",INDEX('Policy Characteristics'!B:B,MATCH($C988,'Policy Characteristics'!$C:$C,0)))</f>
        <v>Industry Energy Efficiency Standards</v>
      </c>
      <c r="C988" s="293" t="str">
        <f t="shared" si="41"/>
        <v>Percentage Improvement in Eqpt Efficiency Standards above BAU</v>
      </c>
      <c r="D988" s="299" t="s">
        <v>764</v>
      </c>
      <c r="E988" s="298" t="s">
        <v>770</v>
      </c>
      <c r="F988" t="s">
        <v>765</v>
      </c>
      <c r="G988" s="298" t="s">
        <v>790</v>
      </c>
      <c r="H988" s="20">
        <v>1198</v>
      </c>
      <c r="I988" s="295" t="s">
        <v>624</v>
      </c>
      <c r="J988" s="296" t="str">
        <f>IF(ISBLANK(INDEX('Policy Characteristics'!D:D,MATCH($C988,'Policy Characteristics'!$C:$C,0))),"",INDEX('Policy Characteristics'!D:D,MATCH($C988,'Policy Characteristics'!$C:$C,0)))</f>
        <v>Industry Energy Efficiency Standards</v>
      </c>
      <c r="K988" s="293" t="str">
        <f>IF(ISBLANK(INDEX('Policy Characteristics'!E:E,MATCH($C988,'Policy Characteristics'!$C:$C,0))),"",INDEX('Policy Characteristics'!E:E,MATCH($C988,'Policy Characteristics'!$C:$C,0)))</f>
        <v>indst efficiency standards</v>
      </c>
      <c r="L988" s="237">
        <f>IF(ISBLANK(INDEX('Policy Characteristics'!F:F,MATCH($C988,'Policy Characteristics'!$C:$C,0))),"",INDEX('Policy Characteristics'!F:F,MATCH($C988,'Policy Characteristics'!$C:$C,0)))</f>
        <v>0</v>
      </c>
      <c r="M988" s="237">
        <f>IF(ISBLANK(INDEX('Policy Characteristics'!G:G,MATCH($C988,'Policy Characteristics'!$C:$C,0))),"",INDEX('Policy Characteristics'!G:G,MATCH($C988,'Policy Characteristics'!$C:$C,0)))</f>
        <v>0.25</v>
      </c>
      <c r="N988" s="237">
        <f>IF(ISBLANK(INDEX('Policy Characteristics'!H:H,MATCH($C988,'Policy Characteristics'!$C:$C,0))),"",INDEX('Policy Characteristics'!H:H,MATCH($C988,'Policy Characteristics'!$C:$C,0)))</f>
        <v>0.01</v>
      </c>
      <c r="O988" s="293" t="str">
        <f>IF(ISBLANK(INDEX('Policy Characteristics'!I:I,MATCH($C988,'Policy Characteristics'!$C:$C,0))),"",INDEX('Policy Characteristics'!I:I,MATCH($C988,'Policy Characteristics'!$C:$C,0)))</f>
        <v>% reduction in energy use</v>
      </c>
      <c r="P988" s="293"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8" s="293" t="str">
        <f>IF(ISBLANK(INDEX('Policy Characteristics'!K:K,MATCH($C988,'Policy Characteristics'!$C:$C,0))),"",INDEX('Policy Characteristics'!K:K,MATCH($C988,'Policy Characteristics'!$C:$C,0)))</f>
        <v>industry-ag-main.html#eff-stds</v>
      </c>
      <c r="R988" s="293" t="str">
        <f>IF(ISBLANK(INDEX('Policy Characteristics'!L:L,MATCH($C988,'Policy Characteristics'!$C:$C,0))),"",INDEX('Policy Characteristics'!L:L,MATCH($C988,'Policy Characteristics'!$C:$C,0)))</f>
        <v>industry-energy-efficiency-standards.html</v>
      </c>
    </row>
    <row r="989" spans="1:18" s="293" customFormat="1" x14ac:dyDescent="0.25">
      <c r="A989" s="293" t="str">
        <f>IF(ISBLANK(INDEX('Policy Characteristics'!A:A,MATCH($C989,'Policy Characteristics'!$C:$C,0))),"",INDEX('Policy Characteristics'!A:A,MATCH($C989,'Policy Characteristics'!$C:$C,0)))</f>
        <v>Industry</v>
      </c>
      <c r="B989" s="294" t="str">
        <f>IF(ISBLANK(INDEX('Policy Characteristics'!B:B,MATCH($C989,'Policy Characteristics'!$C:$C,0))),"",INDEX('Policy Characteristics'!B:B,MATCH($C989,'Policy Characteristics'!$C:$C,0)))</f>
        <v>Industry Energy Efficiency Standards</v>
      </c>
      <c r="C989" s="293" t="str">
        <f t="shared" si="41"/>
        <v>Percentage Improvement in Eqpt Efficiency Standards above BAU</v>
      </c>
      <c r="D989" s="299" t="s">
        <v>764</v>
      </c>
      <c r="E989" s="298" t="s">
        <v>772</v>
      </c>
      <c r="F989" t="s">
        <v>765</v>
      </c>
      <c r="G989" s="298" t="s">
        <v>791</v>
      </c>
      <c r="H989" s="20">
        <v>1199</v>
      </c>
      <c r="I989" s="295" t="s">
        <v>634</v>
      </c>
      <c r="J989" s="296" t="str">
        <f>IF(ISBLANK(INDEX('Policy Characteristics'!D:D,MATCH($C989,'Policy Characteristics'!$C:$C,0))),"",INDEX('Policy Characteristics'!D:D,MATCH($C989,'Policy Characteristics'!$C:$C,0)))</f>
        <v>Industry Energy Efficiency Standards</v>
      </c>
      <c r="K989" s="293" t="str">
        <f>IF(ISBLANK(INDEX('Policy Characteristics'!E:E,MATCH($C989,'Policy Characteristics'!$C:$C,0))),"",INDEX('Policy Characteristics'!E:E,MATCH($C989,'Policy Characteristics'!$C:$C,0)))</f>
        <v>indst efficiency standards</v>
      </c>
      <c r="L989" s="237">
        <f>IF(ISBLANK(INDEX('Policy Characteristics'!F:F,MATCH($C989,'Policy Characteristics'!$C:$C,0))),"",INDEX('Policy Characteristics'!F:F,MATCH($C989,'Policy Characteristics'!$C:$C,0)))</f>
        <v>0</v>
      </c>
      <c r="M989" s="237">
        <f>IF(ISBLANK(INDEX('Policy Characteristics'!G:G,MATCH($C989,'Policy Characteristics'!$C:$C,0))),"",INDEX('Policy Characteristics'!G:G,MATCH($C989,'Policy Characteristics'!$C:$C,0)))</f>
        <v>0.25</v>
      </c>
      <c r="N989" s="237">
        <f>IF(ISBLANK(INDEX('Policy Characteristics'!H:H,MATCH($C989,'Policy Characteristics'!$C:$C,0))),"",INDEX('Policy Characteristics'!H:H,MATCH($C989,'Policy Characteristics'!$C:$C,0)))</f>
        <v>0.01</v>
      </c>
      <c r="O989" s="293" t="str">
        <f>IF(ISBLANK(INDEX('Policy Characteristics'!I:I,MATCH($C989,'Policy Characteristics'!$C:$C,0))),"",INDEX('Policy Characteristics'!I:I,MATCH($C989,'Policy Characteristics'!$C:$C,0)))</f>
        <v>% reduction in energy use</v>
      </c>
      <c r="P989" s="293"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89" s="293" t="str">
        <f>IF(ISBLANK(INDEX('Policy Characteristics'!K:K,MATCH($C989,'Policy Characteristics'!$C:$C,0))),"",INDEX('Policy Characteristics'!K:K,MATCH($C989,'Policy Characteristics'!$C:$C,0)))</f>
        <v>industry-ag-main.html#eff-stds</v>
      </c>
      <c r="R989" s="293" t="str">
        <f>IF(ISBLANK(INDEX('Policy Characteristics'!L:L,MATCH($C989,'Policy Characteristics'!$C:$C,0))),"",INDEX('Policy Characteristics'!L:L,MATCH($C989,'Policy Characteristics'!$C:$C,0)))</f>
        <v>industry-energy-efficiency-standards.html</v>
      </c>
    </row>
    <row r="990" spans="1:18" s="293" customFormat="1" x14ac:dyDescent="0.25">
      <c r="A990" s="293" t="str">
        <f>IF(ISBLANK(INDEX('Policy Characteristics'!A:A,MATCH($C990,'Policy Characteristics'!$C:$C,0))),"",INDEX('Policy Characteristics'!A:A,MATCH($C990,'Policy Characteristics'!$C:$C,0)))</f>
        <v>Industry</v>
      </c>
      <c r="B990" s="294" t="str">
        <f>IF(ISBLANK(INDEX('Policy Characteristics'!B:B,MATCH($C990,'Policy Characteristics'!$C:$C,0))),"",INDEX('Policy Characteristics'!B:B,MATCH($C990,'Policy Characteristics'!$C:$C,0)))</f>
        <v>Industry Energy Efficiency Standards</v>
      </c>
      <c r="C990" s="293" t="str">
        <f t="shared" si="41"/>
        <v>Percentage Improvement in Eqpt Efficiency Standards above BAU</v>
      </c>
      <c r="D990" s="299" t="s">
        <v>764</v>
      </c>
      <c r="E990" s="298" t="s">
        <v>774</v>
      </c>
      <c r="F990" t="s">
        <v>765</v>
      </c>
      <c r="G990" s="298" t="s">
        <v>792</v>
      </c>
      <c r="H990" s="20">
        <v>1200</v>
      </c>
      <c r="I990" s="295" t="s">
        <v>624</v>
      </c>
      <c r="J990" s="296" t="str">
        <f>IF(ISBLANK(INDEX('Policy Characteristics'!D:D,MATCH($C990,'Policy Characteristics'!$C:$C,0))),"",INDEX('Policy Characteristics'!D:D,MATCH($C990,'Policy Characteristics'!$C:$C,0)))</f>
        <v>Industry Energy Efficiency Standards</v>
      </c>
      <c r="K990" s="293" t="str">
        <f>IF(ISBLANK(INDEX('Policy Characteristics'!E:E,MATCH($C990,'Policy Characteristics'!$C:$C,0))),"",INDEX('Policy Characteristics'!E:E,MATCH($C990,'Policy Characteristics'!$C:$C,0)))</f>
        <v>indst efficiency standards</v>
      </c>
      <c r="L990" s="237">
        <f>IF(ISBLANK(INDEX('Policy Characteristics'!F:F,MATCH($C990,'Policy Characteristics'!$C:$C,0))),"",INDEX('Policy Characteristics'!F:F,MATCH($C990,'Policy Characteristics'!$C:$C,0)))</f>
        <v>0</v>
      </c>
      <c r="M990" s="237">
        <f>IF(ISBLANK(INDEX('Policy Characteristics'!G:G,MATCH($C990,'Policy Characteristics'!$C:$C,0))),"",INDEX('Policy Characteristics'!G:G,MATCH($C990,'Policy Characteristics'!$C:$C,0)))</f>
        <v>0.25</v>
      </c>
      <c r="N990" s="237">
        <f>IF(ISBLANK(INDEX('Policy Characteristics'!H:H,MATCH($C990,'Policy Characteristics'!$C:$C,0))),"",INDEX('Policy Characteristics'!H:H,MATCH($C990,'Policy Characteristics'!$C:$C,0)))</f>
        <v>0.01</v>
      </c>
      <c r="O990" s="293" t="str">
        <f>IF(ISBLANK(INDEX('Policy Characteristics'!I:I,MATCH($C990,'Policy Characteristics'!$C:$C,0))),"",INDEX('Policy Characteristics'!I:I,MATCH($C990,'Policy Characteristics'!$C:$C,0)))</f>
        <v>% reduction in energy use</v>
      </c>
      <c r="P990" s="293"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0" s="293" t="str">
        <f>IF(ISBLANK(INDEX('Policy Characteristics'!K:K,MATCH($C990,'Policy Characteristics'!$C:$C,0))),"",INDEX('Policy Characteristics'!K:K,MATCH($C990,'Policy Characteristics'!$C:$C,0)))</f>
        <v>industry-ag-main.html#eff-stds</v>
      </c>
      <c r="R990" s="293" t="str">
        <f>IF(ISBLANK(INDEX('Policy Characteristics'!L:L,MATCH($C990,'Policy Characteristics'!$C:$C,0))),"",INDEX('Policy Characteristics'!L:L,MATCH($C990,'Policy Characteristics'!$C:$C,0)))</f>
        <v>industry-energy-efficiency-standards.html</v>
      </c>
    </row>
    <row r="991" spans="1:18" s="293" customFormat="1" x14ac:dyDescent="0.25">
      <c r="A991" s="293" t="str">
        <f>IF(ISBLANK(INDEX('Policy Characteristics'!A:A,MATCH($C991,'Policy Characteristics'!$C:$C,0))),"",INDEX('Policy Characteristics'!A:A,MATCH($C991,'Policy Characteristics'!$C:$C,0)))</f>
        <v>Industry</v>
      </c>
      <c r="B991" s="294" t="str">
        <f>IF(ISBLANK(INDEX('Policy Characteristics'!B:B,MATCH($C991,'Policy Characteristics'!$C:$C,0))),"",INDEX('Policy Characteristics'!B:B,MATCH($C991,'Policy Characteristics'!$C:$C,0)))</f>
        <v>Industry Energy Efficiency Standards</v>
      </c>
      <c r="C991" s="293" t="str">
        <f t="shared" si="41"/>
        <v>Percentage Improvement in Eqpt Efficiency Standards above BAU</v>
      </c>
      <c r="D991" s="299" t="s">
        <v>764</v>
      </c>
      <c r="E991" s="298" t="s">
        <v>776</v>
      </c>
      <c r="F991" t="s">
        <v>765</v>
      </c>
      <c r="G991" s="298" t="s">
        <v>793</v>
      </c>
      <c r="H991" s="20">
        <v>1201</v>
      </c>
      <c r="I991" s="295" t="s">
        <v>634</v>
      </c>
      <c r="J991" s="296" t="str">
        <f>IF(ISBLANK(INDEX('Policy Characteristics'!D:D,MATCH($C991,'Policy Characteristics'!$C:$C,0))),"",INDEX('Policy Characteristics'!D:D,MATCH($C991,'Policy Characteristics'!$C:$C,0)))</f>
        <v>Industry Energy Efficiency Standards</v>
      </c>
      <c r="K991" s="293" t="str">
        <f>IF(ISBLANK(INDEX('Policy Characteristics'!E:E,MATCH($C991,'Policy Characteristics'!$C:$C,0))),"",INDEX('Policy Characteristics'!E:E,MATCH($C991,'Policy Characteristics'!$C:$C,0)))</f>
        <v>indst efficiency standards</v>
      </c>
      <c r="L991" s="237">
        <f>IF(ISBLANK(INDEX('Policy Characteristics'!F:F,MATCH($C991,'Policy Characteristics'!$C:$C,0))),"",INDEX('Policy Characteristics'!F:F,MATCH($C991,'Policy Characteristics'!$C:$C,0)))</f>
        <v>0</v>
      </c>
      <c r="M991" s="237">
        <f>IF(ISBLANK(INDEX('Policy Characteristics'!G:G,MATCH($C991,'Policy Characteristics'!$C:$C,0))),"",INDEX('Policy Characteristics'!G:G,MATCH($C991,'Policy Characteristics'!$C:$C,0)))</f>
        <v>0.25</v>
      </c>
      <c r="N991" s="237">
        <f>IF(ISBLANK(INDEX('Policy Characteristics'!H:H,MATCH($C991,'Policy Characteristics'!$C:$C,0))),"",INDEX('Policy Characteristics'!H:H,MATCH($C991,'Policy Characteristics'!$C:$C,0)))</f>
        <v>0.01</v>
      </c>
      <c r="O991" s="293" t="str">
        <f>IF(ISBLANK(INDEX('Policy Characteristics'!I:I,MATCH($C991,'Policy Characteristics'!$C:$C,0))),"",INDEX('Policy Characteristics'!I:I,MATCH($C991,'Policy Characteristics'!$C:$C,0)))</f>
        <v>% reduction in energy use</v>
      </c>
      <c r="P991" s="293"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1" s="293" t="str">
        <f>IF(ISBLANK(INDEX('Policy Characteristics'!K:K,MATCH($C991,'Policy Characteristics'!$C:$C,0))),"",INDEX('Policy Characteristics'!K:K,MATCH($C991,'Policy Characteristics'!$C:$C,0)))</f>
        <v>industry-ag-main.html#eff-stds</v>
      </c>
      <c r="R991" s="293" t="str">
        <f>IF(ISBLANK(INDEX('Policy Characteristics'!L:L,MATCH($C991,'Policy Characteristics'!$C:$C,0))),"",INDEX('Policy Characteristics'!L:L,MATCH($C991,'Policy Characteristics'!$C:$C,0)))</f>
        <v>industry-energy-efficiency-standards.html</v>
      </c>
    </row>
    <row r="992" spans="1:18" s="293" customFormat="1" x14ac:dyDescent="0.25">
      <c r="A992" s="293" t="str">
        <f>IF(ISBLANK(INDEX('Policy Characteristics'!A:A,MATCH($C992,'Policy Characteristics'!$C:$C,0))),"",INDEX('Policy Characteristics'!A:A,MATCH($C992,'Policy Characteristics'!$C:$C,0)))</f>
        <v>Industry</v>
      </c>
      <c r="B992" s="294" t="str">
        <f>IF(ISBLANK(INDEX('Policy Characteristics'!B:B,MATCH($C992,'Policy Characteristics'!$C:$C,0))),"",INDEX('Policy Characteristics'!B:B,MATCH($C992,'Policy Characteristics'!$C:$C,0)))</f>
        <v>Industry Energy Efficiency Standards</v>
      </c>
      <c r="C992" s="293" t="str">
        <f t="shared" si="41"/>
        <v>Percentage Improvement in Eqpt Efficiency Standards above BAU</v>
      </c>
      <c r="D992" s="299" t="s">
        <v>764</v>
      </c>
      <c r="E992" s="298" t="s">
        <v>778</v>
      </c>
      <c r="F992" t="s">
        <v>765</v>
      </c>
      <c r="G992" s="298" t="s">
        <v>794</v>
      </c>
      <c r="H992" s="20">
        <v>1202</v>
      </c>
      <c r="I992" s="295" t="s">
        <v>624</v>
      </c>
      <c r="J992" s="296" t="str">
        <f>IF(ISBLANK(INDEX('Policy Characteristics'!D:D,MATCH($C992,'Policy Characteristics'!$C:$C,0))),"",INDEX('Policy Characteristics'!D:D,MATCH($C992,'Policy Characteristics'!$C:$C,0)))</f>
        <v>Industry Energy Efficiency Standards</v>
      </c>
      <c r="K992" s="293" t="str">
        <f>IF(ISBLANK(INDEX('Policy Characteristics'!E:E,MATCH($C992,'Policy Characteristics'!$C:$C,0))),"",INDEX('Policy Characteristics'!E:E,MATCH($C992,'Policy Characteristics'!$C:$C,0)))</f>
        <v>indst efficiency standards</v>
      </c>
      <c r="L992" s="237">
        <f>IF(ISBLANK(INDEX('Policy Characteristics'!F:F,MATCH($C992,'Policy Characteristics'!$C:$C,0))),"",INDEX('Policy Characteristics'!F:F,MATCH($C992,'Policy Characteristics'!$C:$C,0)))</f>
        <v>0</v>
      </c>
      <c r="M992" s="237">
        <f>IF(ISBLANK(INDEX('Policy Characteristics'!G:G,MATCH($C992,'Policy Characteristics'!$C:$C,0))),"",INDEX('Policy Characteristics'!G:G,MATCH($C992,'Policy Characteristics'!$C:$C,0)))</f>
        <v>0.25</v>
      </c>
      <c r="N992" s="237">
        <f>IF(ISBLANK(INDEX('Policy Characteristics'!H:H,MATCH($C992,'Policy Characteristics'!$C:$C,0))),"",INDEX('Policy Characteristics'!H:H,MATCH($C992,'Policy Characteristics'!$C:$C,0)))</f>
        <v>0.01</v>
      </c>
      <c r="O992" s="293" t="str">
        <f>IF(ISBLANK(INDEX('Policy Characteristics'!I:I,MATCH($C992,'Policy Characteristics'!$C:$C,0))),"",INDEX('Policy Characteristics'!I:I,MATCH($C992,'Policy Characteristics'!$C:$C,0)))</f>
        <v>% reduction in energy use</v>
      </c>
      <c r="P992" s="293"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2" s="293" t="str">
        <f>IF(ISBLANK(INDEX('Policy Characteristics'!K:K,MATCH($C992,'Policy Characteristics'!$C:$C,0))),"",INDEX('Policy Characteristics'!K:K,MATCH($C992,'Policy Characteristics'!$C:$C,0)))</f>
        <v>industry-ag-main.html#eff-stds</v>
      </c>
      <c r="R992" s="293" t="str">
        <f>IF(ISBLANK(INDEX('Policy Characteristics'!L:L,MATCH($C992,'Policy Characteristics'!$C:$C,0))),"",INDEX('Policy Characteristics'!L:L,MATCH($C992,'Policy Characteristics'!$C:$C,0)))</f>
        <v>industry-energy-efficiency-standards.html</v>
      </c>
    </row>
    <row r="993" spans="1:18" s="293" customFormat="1" x14ac:dyDescent="0.25">
      <c r="A993" s="293" t="str">
        <f>IF(ISBLANK(INDEX('Policy Characteristics'!A:A,MATCH($C993,'Policy Characteristics'!$C:$C,0))),"",INDEX('Policy Characteristics'!A:A,MATCH($C993,'Policy Characteristics'!$C:$C,0)))</f>
        <v>Industry</v>
      </c>
      <c r="B993" s="294" t="str">
        <f>IF(ISBLANK(INDEX('Policy Characteristics'!B:B,MATCH($C993,'Policy Characteristics'!$C:$C,0))),"",INDEX('Policy Characteristics'!B:B,MATCH($C993,'Policy Characteristics'!$C:$C,0)))</f>
        <v>Industry Energy Efficiency Standards</v>
      </c>
      <c r="C993" s="293" t="str">
        <f t="shared" si="41"/>
        <v>Percentage Improvement in Eqpt Efficiency Standards above BAU</v>
      </c>
      <c r="D993" s="299" t="s">
        <v>764</v>
      </c>
      <c r="E993" s="298" t="s">
        <v>780</v>
      </c>
      <c r="F993" t="s">
        <v>765</v>
      </c>
      <c r="G993" s="298" t="s">
        <v>795</v>
      </c>
      <c r="H993" s="20">
        <v>1203</v>
      </c>
      <c r="I993" s="295" t="s">
        <v>634</v>
      </c>
      <c r="J993" s="296" t="str">
        <f>IF(ISBLANK(INDEX('Policy Characteristics'!D:D,MATCH($C993,'Policy Characteristics'!$C:$C,0))),"",INDEX('Policy Characteristics'!D:D,MATCH($C993,'Policy Characteristics'!$C:$C,0)))</f>
        <v>Industry Energy Efficiency Standards</v>
      </c>
      <c r="K993" s="293" t="str">
        <f>IF(ISBLANK(INDEX('Policy Characteristics'!E:E,MATCH($C993,'Policy Characteristics'!$C:$C,0))),"",INDEX('Policy Characteristics'!E:E,MATCH($C993,'Policy Characteristics'!$C:$C,0)))</f>
        <v>indst efficiency standards</v>
      </c>
      <c r="L993" s="237">
        <f>IF(ISBLANK(INDEX('Policy Characteristics'!F:F,MATCH($C993,'Policy Characteristics'!$C:$C,0))),"",INDEX('Policy Characteristics'!F:F,MATCH($C993,'Policy Characteristics'!$C:$C,0)))</f>
        <v>0</v>
      </c>
      <c r="M993" s="237">
        <f>IF(ISBLANK(INDEX('Policy Characteristics'!G:G,MATCH($C993,'Policy Characteristics'!$C:$C,0))),"",INDEX('Policy Characteristics'!G:G,MATCH($C993,'Policy Characteristics'!$C:$C,0)))</f>
        <v>0.25</v>
      </c>
      <c r="N993" s="237">
        <f>IF(ISBLANK(INDEX('Policy Characteristics'!H:H,MATCH($C993,'Policy Characteristics'!$C:$C,0))),"",INDEX('Policy Characteristics'!H:H,MATCH($C993,'Policy Characteristics'!$C:$C,0)))</f>
        <v>0.01</v>
      </c>
      <c r="O993" s="293" t="str">
        <f>IF(ISBLANK(INDEX('Policy Characteristics'!I:I,MATCH($C993,'Policy Characteristics'!$C:$C,0))),"",INDEX('Policy Characteristics'!I:I,MATCH($C993,'Policy Characteristics'!$C:$C,0)))</f>
        <v>% reduction in energy use</v>
      </c>
      <c r="P993" s="293"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3" s="293" t="str">
        <f>IF(ISBLANK(INDEX('Policy Characteristics'!K:K,MATCH($C993,'Policy Characteristics'!$C:$C,0))),"",INDEX('Policy Characteristics'!K:K,MATCH($C993,'Policy Characteristics'!$C:$C,0)))</f>
        <v>industry-ag-main.html#eff-stds</v>
      </c>
      <c r="R993" s="293" t="str">
        <f>IF(ISBLANK(INDEX('Policy Characteristics'!L:L,MATCH($C993,'Policy Characteristics'!$C:$C,0))),"",INDEX('Policy Characteristics'!L:L,MATCH($C993,'Policy Characteristics'!$C:$C,0)))</f>
        <v>industry-energy-efficiency-standards.html</v>
      </c>
    </row>
    <row r="994" spans="1:18" s="293" customFormat="1" x14ac:dyDescent="0.25">
      <c r="A994" s="293" t="str">
        <f>IF(ISBLANK(INDEX('Policy Characteristics'!A:A,MATCH($C994,'Policy Characteristics'!$C:$C,0))),"",INDEX('Policy Characteristics'!A:A,MATCH($C994,'Policy Characteristics'!$C:$C,0)))</f>
        <v>Industry</v>
      </c>
      <c r="B994" s="294" t="str">
        <f>IF(ISBLANK(INDEX('Policy Characteristics'!B:B,MATCH($C994,'Policy Characteristics'!$C:$C,0))),"",INDEX('Policy Characteristics'!B:B,MATCH($C994,'Policy Characteristics'!$C:$C,0)))</f>
        <v>Industry Energy Efficiency Standards</v>
      </c>
      <c r="C994" s="293" t="str">
        <f t="shared" si="41"/>
        <v>Percentage Improvement in Eqpt Efficiency Standards above BAU</v>
      </c>
      <c r="D994" s="299" t="s">
        <v>764</v>
      </c>
      <c r="E994" s="298" t="s">
        <v>782</v>
      </c>
      <c r="F994" t="s">
        <v>765</v>
      </c>
      <c r="G994" s="298" t="s">
        <v>796</v>
      </c>
      <c r="H994" s="20">
        <v>1204</v>
      </c>
      <c r="I994" s="295" t="s">
        <v>634</v>
      </c>
      <c r="J994" s="296" t="str">
        <f>IF(ISBLANK(INDEX('Policy Characteristics'!D:D,MATCH($C994,'Policy Characteristics'!$C:$C,0))),"",INDEX('Policy Characteristics'!D:D,MATCH($C994,'Policy Characteristics'!$C:$C,0)))</f>
        <v>Industry Energy Efficiency Standards</v>
      </c>
      <c r="K994" s="293" t="str">
        <f>IF(ISBLANK(INDEX('Policy Characteristics'!E:E,MATCH($C994,'Policy Characteristics'!$C:$C,0))),"",INDEX('Policy Characteristics'!E:E,MATCH($C994,'Policy Characteristics'!$C:$C,0)))</f>
        <v>indst efficiency standards</v>
      </c>
      <c r="L994" s="237">
        <f>IF(ISBLANK(INDEX('Policy Characteristics'!F:F,MATCH($C994,'Policy Characteristics'!$C:$C,0))),"",INDEX('Policy Characteristics'!F:F,MATCH($C994,'Policy Characteristics'!$C:$C,0)))</f>
        <v>0</v>
      </c>
      <c r="M994" s="237">
        <f>IF(ISBLANK(INDEX('Policy Characteristics'!G:G,MATCH($C994,'Policy Characteristics'!$C:$C,0))),"",INDEX('Policy Characteristics'!G:G,MATCH($C994,'Policy Characteristics'!$C:$C,0)))</f>
        <v>0.25</v>
      </c>
      <c r="N994" s="237">
        <f>IF(ISBLANK(INDEX('Policy Characteristics'!H:H,MATCH($C994,'Policy Characteristics'!$C:$C,0))),"",INDEX('Policy Characteristics'!H:H,MATCH($C994,'Policy Characteristics'!$C:$C,0)))</f>
        <v>0.01</v>
      </c>
      <c r="O994" s="293" t="str">
        <f>IF(ISBLANK(INDEX('Policy Characteristics'!I:I,MATCH($C994,'Policy Characteristics'!$C:$C,0))),"",INDEX('Policy Characteristics'!I:I,MATCH($C994,'Policy Characteristics'!$C:$C,0)))</f>
        <v>% reduction in energy use</v>
      </c>
      <c r="P994" s="293"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4" s="293" t="str">
        <f>IF(ISBLANK(INDEX('Policy Characteristics'!K:K,MATCH($C994,'Policy Characteristics'!$C:$C,0))),"",INDEX('Policy Characteristics'!K:K,MATCH($C994,'Policy Characteristics'!$C:$C,0)))</f>
        <v>industry-ag-main.html#eff-stds</v>
      </c>
      <c r="R994" s="293" t="str">
        <f>IF(ISBLANK(INDEX('Policy Characteristics'!L:L,MATCH($C994,'Policy Characteristics'!$C:$C,0))),"",INDEX('Policy Characteristics'!L:L,MATCH($C994,'Policy Characteristics'!$C:$C,0)))</f>
        <v>industry-energy-efficiency-standards.html</v>
      </c>
    </row>
    <row r="995" spans="1:18" s="293" customFormat="1" x14ac:dyDescent="0.25">
      <c r="A995" s="293" t="str">
        <f>IF(ISBLANK(INDEX('Policy Characteristics'!A:A,MATCH($C995,'Policy Characteristics'!$C:$C,0))),"",INDEX('Policy Characteristics'!A:A,MATCH($C995,'Policy Characteristics'!$C:$C,0)))</f>
        <v>Industry</v>
      </c>
      <c r="B995" s="294" t="str">
        <f>IF(ISBLANK(INDEX('Policy Characteristics'!B:B,MATCH($C995,'Policy Characteristics'!$C:$C,0))),"",INDEX('Policy Characteristics'!B:B,MATCH($C995,'Policy Characteristics'!$C:$C,0)))</f>
        <v>Industry Energy Efficiency Standards</v>
      </c>
      <c r="C995" s="293" t="str">
        <f t="shared" si="41"/>
        <v>Percentage Improvement in Eqpt Efficiency Standards above BAU</v>
      </c>
      <c r="D995" s="299" t="s">
        <v>764</v>
      </c>
      <c r="E995" s="298" t="s">
        <v>784</v>
      </c>
      <c r="F995" t="s">
        <v>765</v>
      </c>
      <c r="G995" s="298" t="s">
        <v>797</v>
      </c>
      <c r="H995" s="20">
        <v>1205</v>
      </c>
      <c r="I995" s="295" t="s">
        <v>624</v>
      </c>
      <c r="J995" s="296" t="str">
        <f>IF(ISBLANK(INDEX('Policy Characteristics'!D:D,MATCH($C995,'Policy Characteristics'!$C:$C,0))),"",INDEX('Policy Characteristics'!D:D,MATCH($C995,'Policy Characteristics'!$C:$C,0)))</f>
        <v>Industry Energy Efficiency Standards</v>
      </c>
      <c r="K995" s="293" t="str">
        <f>IF(ISBLANK(INDEX('Policy Characteristics'!E:E,MATCH($C995,'Policy Characteristics'!$C:$C,0))),"",INDEX('Policy Characteristics'!E:E,MATCH($C995,'Policy Characteristics'!$C:$C,0)))</f>
        <v>indst efficiency standards</v>
      </c>
      <c r="L995" s="237">
        <f>IF(ISBLANK(INDEX('Policy Characteristics'!F:F,MATCH($C995,'Policy Characteristics'!$C:$C,0))),"",INDEX('Policy Characteristics'!F:F,MATCH($C995,'Policy Characteristics'!$C:$C,0)))</f>
        <v>0</v>
      </c>
      <c r="M995" s="237">
        <f>IF(ISBLANK(INDEX('Policy Characteristics'!G:G,MATCH($C995,'Policy Characteristics'!$C:$C,0))),"",INDEX('Policy Characteristics'!G:G,MATCH($C995,'Policy Characteristics'!$C:$C,0)))</f>
        <v>0.25</v>
      </c>
      <c r="N995" s="237">
        <f>IF(ISBLANK(INDEX('Policy Characteristics'!H:H,MATCH($C995,'Policy Characteristics'!$C:$C,0))),"",INDEX('Policy Characteristics'!H:H,MATCH($C995,'Policy Characteristics'!$C:$C,0)))</f>
        <v>0.01</v>
      </c>
      <c r="O995" s="293" t="str">
        <f>IF(ISBLANK(INDEX('Policy Characteristics'!I:I,MATCH($C995,'Policy Characteristics'!$C:$C,0))),"",INDEX('Policy Characteristics'!I:I,MATCH($C995,'Policy Characteristics'!$C:$C,0)))</f>
        <v>% reduction in energy use</v>
      </c>
      <c r="P995" s="293"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5" s="293" t="str">
        <f>IF(ISBLANK(INDEX('Policy Characteristics'!K:K,MATCH($C995,'Policy Characteristics'!$C:$C,0))),"",INDEX('Policy Characteristics'!K:K,MATCH($C995,'Policy Characteristics'!$C:$C,0)))</f>
        <v>industry-ag-main.html#eff-stds</v>
      </c>
      <c r="R995" s="293" t="str">
        <f>IF(ISBLANK(INDEX('Policy Characteristics'!L:L,MATCH($C995,'Policy Characteristics'!$C:$C,0))),"",INDEX('Policy Characteristics'!L:L,MATCH($C995,'Policy Characteristics'!$C:$C,0)))</f>
        <v>industry-energy-efficiency-standards.html</v>
      </c>
    </row>
    <row r="996" spans="1:18" s="293" customFormat="1" x14ac:dyDescent="0.25">
      <c r="A996" s="293" t="str">
        <f>IF(ISBLANK(INDEX('Policy Characteristics'!A:A,MATCH($C996,'Policy Characteristics'!$C:$C,0))),"",INDEX('Policy Characteristics'!A:A,MATCH($C996,'Policy Characteristics'!$C:$C,0)))</f>
        <v>Industry</v>
      </c>
      <c r="B996" s="294" t="str">
        <f>IF(ISBLANK(INDEX('Policy Characteristics'!B:B,MATCH($C996,'Policy Characteristics'!$C:$C,0))),"",INDEX('Policy Characteristics'!B:B,MATCH($C996,'Policy Characteristics'!$C:$C,0)))</f>
        <v>Industry Energy Efficiency Standards</v>
      </c>
      <c r="C996" s="293" t="str">
        <f t="shared" si="41"/>
        <v>Percentage Improvement in Eqpt Efficiency Standards above BAU</v>
      </c>
      <c r="D996" s="299" t="s">
        <v>764</v>
      </c>
      <c r="E996" s="298" t="s">
        <v>786</v>
      </c>
      <c r="F996" t="s">
        <v>765</v>
      </c>
      <c r="G996" s="298" t="s">
        <v>798</v>
      </c>
      <c r="H996" s="20">
        <v>1206</v>
      </c>
      <c r="I996" s="295" t="s">
        <v>624</v>
      </c>
      <c r="J996" s="296" t="str">
        <f>IF(ISBLANK(INDEX('Policy Characteristics'!D:D,MATCH($C996,'Policy Characteristics'!$C:$C,0))),"",INDEX('Policy Characteristics'!D:D,MATCH($C996,'Policy Characteristics'!$C:$C,0)))</f>
        <v>Industry Energy Efficiency Standards</v>
      </c>
      <c r="K996" s="293" t="str">
        <f>IF(ISBLANK(INDEX('Policy Characteristics'!E:E,MATCH($C996,'Policy Characteristics'!$C:$C,0))),"",INDEX('Policy Characteristics'!E:E,MATCH($C996,'Policy Characteristics'!$C:$C,0)))</f>
        <v>indst efficiency standards</v>
      </c>
      <c r="L996" s="237">
        <f>IF(ISBLANK(INDEX('Policy Characteristics'!F:F,MATCH($C996,'Policy Characteristics'!$C:$C,0))),"",INDEX('Policy Characteristics'!F:F,MATCH($C996,'Policy Characteristics'!$C:$C,0)))</f>
        <v>0</v>
      </c>
      <c r="M996" s="237">
        <f>IF(ISBLANK(INDEX('Policy Characteristics'!G:G,MATCH($C996,'Policy Characteristics'!$C:$C,0))),"",INDEX('Policy Characteristics'!G:G,MATCH($C996,'Policy Characteristics'!$C:$C,0)))</f>
        <v>0.25</v>
      </c>
      <c r="N996" s="237">
        <f>IF(ISBLANK(INDEX('Policy Characteristics'!H:H,MATCH($C996,'Policy Characteristics'!$C:$C,0))),"",INDEX('Policy Characteristics'!H:H,MATCH($C996,'Policy Characteristics'!$C:$C,0)))</f>
        <v>0.01</v>
      </c>
      <c r="O996" s="293" t="str">
        <f>IF(ISBLANK(INDEX('Policy Characteristics'!I:I,MATCH($C996,'Policy Characteristics'!$C:$C,0))),"",INDEX('Policy Characteristics'!I:I,MATCH($C996,'Policy Characteristics'!$C:$C,0)))</f>
        <v>% reduction in energy use</v>
      </c>
      <c r="P996" s="293"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6" s="293" t="str">
        <f>IF(ISBLANK(INDEX('Policy Characteristics'!K:K,MATCH($C996,'Policy Characteristics'!$C:$C,0))),"",INDEX('Policy Characteristics'!K:K,MATCH($C996,'Policy Characteristics'!$C:$C,0)))</f>
        <v>industry-ag-main.html#eff-stds</v>
      </c>
      <c r="R996" s="293" t="str">
        <f>IF(ISBLANK(INDEX('Policy Characteristics'!L:L,MATCH($C996,'Policy Characteristics'!$C:$C,0))),"",INDEX('Policy Characteristics'!L:L,MATCH($C996,'Policy Characteristics'!$C:$C,0)))</f>
        <v>industry-energy-efficiency-standards.html</v>
      </c>
    </row>
    <row r="997" spans="1:18" s="293" customFormat="1" x14ac:dyDescent="0.25">
      <c r="A997" s="293" t="str">
        <f>IF(ISBLANK(INDEX('Policy Characteristics'!A:A,MATCH($C997,'Policy Characteristics'!$C:$C,0))),"",INDEX('Policy Characteristics'!A:A,MATCH($C997,'Policy Characteristics'!$C:$C,0)))</f>
        <v>Industry</v>
      </c>
      <c r="B997" s="294" t="str">
        <f>IF(ISBLANK(INDEX('Policy Characteristics'!B:B,MATCH($C997,'Policy Characteristics'!$C:$C,0))),"",INDEX('Policy Characteristics'!B:B,MATCH($C997,'Policy Characteristics'!$C:$C,0)))</f>
        <v>Industry Energy Efficiency Standards</v>
      </c>
      <c r="C997" s="293" t="str">
        <f t="shared" si="41"/>
        <v>Percentage Improvement in Eqpt Efficiency Standards above BAU</v>
      </c>
      <c r="D997" s="299" t="s">
        <v>764</v>
      </c>
      <c r="E997" s="298" t="s">
        <v>788</v>
      </c>
      <c r="F997" t="s">
        <v>765</v>
      </c>
      <c r="G997" s="298" t="s">
        <v>799</v>
      </c>
      <c r="H997" s="20">
        <v>1207</v>
      </c>
      <c r="I997" s="295" t="s">
        <v>634</v>
      </c>
      <c r="J997" s="296" t="str">
        <f>IF(ISBLANK(INDEX('Policy Characteristics'!D:D,MATCH($C997,'Policy Characteristics'!$C:$C,0))),"",INDEX('Policy Characteristics'!D:D,MATCH($C997,'Policy Characteristics'!$C:$C,0)))</f>
        <v>Industry Energy Efficiency Standards</v>
      </c>
      <c r="K997" s="293" t="str">
        <f>IF(ISBLANK(INDEX('Policy Characteristics'!E:E,MATCH($C997,'Policy Characteristics'!$C:$C,0))),"",INDEX('Policy Characteristics'!E:E,MATCH($C997,'Policy Characteristics'!$C:$C,0)))</f>
        <v>indst efficiency standards</v>
      </c>
      <c r="L997" s="237">
        <f>IF(ISBLANK(INDEX('Policy Characteristics'!F:F,MATCH($C997,'Policy Characteristics'!$C:$C,0))),"",INDEX('Policy Characteristics'!F:F,MATCH($C997,'Policy Characteristics'!$C:$C,0)))</f>
        <v>0</v>
      </c>
      <c r="M997" s="237">
        <f>IF(ISBLANK(INDEX('Policy Characteristics'!G:G,MATCH($C997,'Policy Characteristics'!$C:$C,0))),"",INDEX('Policy Characteristics'!G:G,MATCH($C997,'Policy Characteristics'!$C:$C,0)))</f>
        <v>0.25</v>
      </c>
      <c r="N997" s="237">
        <f>IF(ISBLANK(INDEX('Policy Characteristics'!H:H,MATCH($C997,'Policy Characteristics'!$C:$C,0))),"",INDEX('Policy Characteristics'!H:H,MATCH($C997,'Policy Characteristics'!$C:$C,0)))</f>
        <v>0.01</v>
      </c>
      <c r="O997" s="293" t="str">
        <f>IF(ISBLANK(INDEX('Policy Characteristics'!I:I,MATCH($C997,'Policy Characteristics'!$C:$C,0))),"",INDEX('Policy Characteristics'!I:I,MATCH($C997,'Policy Characteristics'!$C:$C,0)))</f>
        <v>% reduction in energy use</v>
      </c>
      <c r="P997" s="293"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Canada's Energy Efficiency Regulations requires products products to meet federal energy efficiency standards to be imported into Canada or shipped from one province to another. The regulations estimate a cumulative energy savings of 36.9 petajoules by 2050, equivalent to 3.9 MT CO2 eq. In the business as usual scenario, a policy setting of 1% would achieve this result by 2050. In the USA EPS model the U.S. Department of Energy developed an industrial energy efficiency potential analysis that suggests the annual rate of improvement could be doubled through 2030.  Extended through 2050, this equates to a maximum potential improvement of 17% by 2050 relative to BAU. The same potential may exist in Canada.</v>
      </c>
      <c r="Q997" s="293" t="str">
        <f>IF(ISBLANK(INDEX('Policy Characteristics'!K:K,MATCH($C997,'Policy Characteristics'!$C:$C,0))),"",INDEX('Policy Characteristics'!K:K,MATCH($C997,'Policy Characteristics'!$C:$C,0)))</f>
        <v>industry-ag-main.html#eff-stds</v>
      </c>
      <c r="R997" s="293" t="str">
        <f>IF(ISBLANK(INDEX('Policy Characteristics'!L:L,MATCH($C997,'Policy Characteristics'!$C:$C,0))),"",INDEX('Policy Characteristics'!L:L,MATCH($C997,'Policy Characteristics'!$C:$C,0)))</f>
        <v>industry-energy-efficiency-standards.html</v>
      </c>
    </row>
    <row r="998" spans="1:18" s="293" customFormat="1" x14ac:dyDescent="0.25">
      <c r="A998" s="293" t="str">
        <f>IF(ISBLANK(INDEX('Policy Characteristics'!A:A,MATCH($C998,'Policy Characteristics'!$C:$C,0))),"",INDEX('Policy Characteristics'!A:A,MATCH($C998,'Policy Characteristics'!$C:$C,0)))</f>
        <v>Industry</v>
      </c>
      <c r="B998" s="294" t="str">
        <f>IF(ISBLANK(INDEX('Policy Characteristics'!B:B,MATCH($C998,'Policy Characteristics'!$C:$C,0))),"",INDEX('Policy Characteristics'!B:B,MATCH($C998,'Policy Characteristics'!$C:$C,0)))</f>
        <v>Material Efficiency, Longevity, &amp; Re-Use</v>
      </c>
      <c r="C998" t="s">
        <v>394</v>
      </c>
      <c r="D998" s="298" t="s">
        <v>740</v>
      </c>
      <c r="E998" s="298"/>
      <c r="F998" s="299" t="s">
        <v>741</v>
      </c>
      <c r="G998" s="298"/>
      <c r="H998" s="20">
        <v>429</v>
      </c>
      <c r="I998" s="295" t="s">
        <v>624</v>
      </c>
      <c r="J998" s="296" t="str">
        <f>IF(ISBLANK(INDEX('Policy Characteristics'!D:D,MATCH($C998,'Policy Characteristics'!$C:$C,0))),"",INDEX('Policy Characteristics'!D:D,MATCH($C998,'Policy Characteristics'!$C:$C,0)))</f>
        <v>Material Efficiency, Longevity, &amp; Re-Use</v>
      </c>
      <c r="K998" s="293" t="str">
        <f>IF(ISBLANK(INDEX('Policy Characteristics'!E:E,MATCH($C998,'Policy Characteristics'!$C:$C,0))),"",INDEX('Policy Characteristics'!E:E,MATCH($C998,'Policy Characteristics'!$C:$C,0)))</f>
        <v>indst reduce nonenergy product demand</v>
      </c>
      <c r="L998" s="237">
        <f>IF(ISBLANK(INDEX('Policy Characteristics'!F:F,MATCH($C998,'Policy Characteristics'!$C:$C,0))),"",INDEX('Policy Characteristics'!F:F,MATCH($C998,'Policy Characteristics'!$C:$C,0)))</f>
        <v>0</v>
      </c>
      <c r="M998" s="237">
        <f>IF(ISBLANK(INDEX('Policy Characteristics'!G:G,MATCH($C998,'Policy Characteristics'!$C:$C,0))),"",INDEX('Policy Characteristics'!G:G,MATCH($C998,'Policy Characteristics'!$C:$C,0)))</f>
        <v>1</v>
      </c>
      <c r="N998" s="237">
        <f>IF(ISBLANK(INDEX('Policy Characteristics'!H:H,MATCH($C998,'Policy Characteristics'!$C:$C,0))),"",INDEX('Policy Characteristics'!H:H,MATCH($C998,'Policy Characteristics'!$C:$C,0)))</f>
        <v>0.01</v>
      </c>
      <c r="O998" s="293" t="str">
        <f>IF(ISBLANK(INDEX('Policy Characteristics'!I:I,MATCH($C998,'Policy Characteristics'!$C:$C,0))),"",INDEX('Policy Characteristics'!I:I,MATCH($C998,'Policy Characteristics'!$C:$C,0)))</f>
        <v>% demand reduction</v>
      </c>
      <c r="P998" s="293"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8" s="293" t="str">
        <f>IF(ISBLANK(INDEX('Policy Characteristics'!K:K,MATCH($C998,'Policy Characteristics'!$C:$C,0))),"",INDEX('Policy Characteristics'!K:K,MATCH($C998,'Policy Characteristics'!$C:$C,0)))</f>
        <v/>
      </c>
      <c r="R998" s="293" t="str">
        <f>IF(ISBLANK(INDEX('Policy Characteristics'!L:L,MATCH($C998,'Policy Characteristics'!$C:$C,0))),"",INDEX('Policy Characteristics'!L:L,MATCH($C998,'Policy Characteristics'!$C:$C,0)))</f>
        <v>material-efficiency-longevity-reuse.html</v>
      </c>
    </row>
    <row r="999" spans="1:18" s="293" customFormat="1" x14ac:dyDescent="0.25">
      <c r="A999" s="293" t="str">
        <f>IF(ISBLANK(INDEX('Policy Characteristics'!A:A,MATCH($C999,'Policy Characteristics'!$C:$C,0))),"",INDEX('Policy Characteristics'!A:A,MATCH($C999,'Policy Characteristics'!$C:$C,0)))</f>
        <v>Industry</v>
      </c>
      <c r="B999" s="294" t="str">
        <f>IF(ISBLANK(INDEX('Policy Characteristics'!B:B,MATCH($C999,'Policy Characteristics'!$C:$C,0))),"",INDEX('Policy Characteristics'!B:B,MATCH($C999,'Policy Characteristics'!$C:$C,0)))</f>
        <v>Material Efficiency, Longevity, &amp; Re-Use</v>
      </c>
      <c r="C999" s="293" t="str">
        <f t="shared" ref="C999" si="42">C$998</f>
        <v>Percent Reduction in Nonenergy Nonagriculture Industry Product Demand</v>
      </c>
      <c r="D999" s="299" t="s">
        <v>742</v>
      </c>
      <c r="E999" s="298"/>
      <c r="F999" s="299" t="s">
        <v>743</v>
      </c>
      <c r="G999" s="298"/>
      <c r="H999" s="20">
        <v>430</v>
      </c>
      <c r="I999" s="295" t="s">
        <v>624</v>
      </c>
      <c r="J999" s="296" t="str">
        <f>IF(ISBLANK(INDEX('Policy Characteristics'!D:D,MATCH($C999,'Policy Characteristics'!$C:$C,0))),"",INDEX('Policy Characteristics'!D:D,MATCH($C999,'Policy Characteristics'!$C:$C,0)))</f>
        <v>Material Efficiency, Longevity, &amp; Re-Use</v>
      </c>
      <c r="K999" s="293" t="str">
        <f>IF(ISBLANK(INDEX('Policy Characteristics'!E:E,MATCH($C999,'Policy Characteristics'!$C:$C,0))),"",INDEX('Policy Characteristics'!E:E,MATCH($C999,'Policy Characteristics'!$C:$C,0)))</f>
        <v>indst reduce nonenergy product demand</v>
      </c>
      <c r="L999" s="237">
        <f>IF(ISBLANK(INDEX('Policy Characteristics'!F:F,MATCH($C999,'Policy Characteristics'!$C:$C,0))),"",INDEX('Policy Characteristics'!F:F,MATCH($C999,'Policy Characteristics'!$C:$C,0)))</f>
        <v>0</v>
      </c>
      <c r="M999" s="237">
        <f>IF(ISBLANK(INDEX('Policy Characteristics'!G:G,MATCH($C999,'Policy Characteristics'!$C:$C,0))),"",INDEX('Policy Characteristics'!G:G,MATCH($C999,'Policy Characteristics'!$C:$C,0)))</f>
        <v>1</v>
      </c>
      <c r="N999" s="237">
        <f>IF(ISBLANK(INDEX('Policy Characteristics'!H:H,MATCH($C999,'Policy Characteristics'!$C:$C,0))),"",INDEX('Policy Characteristics'!H:H,MATCH($C999,'Policy Characteristics'!$C:$C,0)))</f>
        <v>0.01</v>
      </c>
      <c r="O999" s="293" t="str">
        <f>IF(ISBLANK(INDEX('Policy Characteristics'!I:I,MATCH($C999,'Policy Characteristics'!$C:$C,0))),"",INDEX('Policy Characteristics'!I:I,MATCH($C999,'Policy Characteristics'!$C:$C,0)))</f>
        <v>% demand reduction</v>
      </c>
      <c r="P999" s="293"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999" s="293" t="str">
        <f>IF(ISBLANK(INDEX('Policy Characteristics'!K:K,MATCH($C999,'Policy Characteristics'!$C:$C,0))),"",INDEX('Policy Characteristics'!K:K,MATCH($C999,'Policy Characteristics'!$C:$C,0)))</f>
        <v/>
      </c>
      <c r="R999" s="293" t="str">
        <f>IF(ISBLANK(INDEX('Policy Characteristics'!L:L,MATCH($C999,'Policy Characteristics'!$C:$C,0))),"",INDEX('Policy Characteristics'!L:L,MATCH($C999,'Policy Characteristics'!$C:$C,0)))</f>
        <v>material-efficiency-longevity-reuse.html</v>
      </c>
    </row>
    <row r="1000" spans="1:18" s="293" customFormat="1" x14ac:dyDescent="0.25">
      <c r="A1000" s="293" t="str">
        <f>IF(ISBLANK(INDEX('Policy Characteristics'!A:A,MATCH($C1000,'Policy Characteristics'!$C:$C,0))),"",INDEX('Policy Characteristics'!A:A,MATCH($C1000,'Policy Characteristics'!$C:$C,0)))</f>
        <v>Industry</v>
      </c>
      <c r="B1000" s="294" t="str">
        <f>IF(ISBLANK(INDEX('Policy Characteristics'!B:B,MATCH($C1000,'Policy Characteristics'!$C:$C,0))),"",INDEX('Policy Characteristics'!B:B,MATCH($C1000,'Policy Characteristics'!$C:$C,0)))</f>
        <v>Material Efficiency, Longevity, &amp; Re-Use</v>
      </c>
      <c r="C1000" s="293" t="str">
        <f t="shared" ref="C1000" si="43">C$998</f>
        <v>Percent Reduction in Nonenergy Nonagriculture Industry Product Demand</v>
      </c>
      <c r="D1000" s="299" t="s">
        <v>762</v>
      </c>
      <c r="E1000" s="298"/>
      <c r="F1000" s="299" t="s">
        <v>763</v>
      </c>
      <c r="G1000" s="298"/>
      <c r="H1000" s="20">
        <v>432</v>
      </c>
      <c r="I1000" s="295" t="s">
        <v>624</v>
      </c>
      <c r="J1000" s="296" t="str">
        <f>IF(ISBLANK(INDEX('Policy Characteristics'!D:D,MATCH($C1000,'Policy Characteristics'!$C:$C,0))),"",INDEX('Policy Characteristics'!D:D,MATCH($C1000,'Policy Characteristics'!$C:$C,0)))</f>
        <v>Material Efficiency, Longevity, &amp; Re-Use</v>
      </c>
      <c r="K1000" s="293" t="str">
        <f>IF(ISBLANK(INDEX('Policy Characteristics'!E:E,MATCH($C1000,'Policy Characteristics'!$C:$C,0))),"",INDEX('Policy Characteristics'!E:E,MATCH($C1000,'Policy Characteristics'!$C:$C,0)))</f>
        <v>indst reduce nonenergy product demand</v>
      </c>
      <c r="L1000" s="237">
        <f>IF(ISBLANK(INDEX('Policy Characteristics'!F:F,MATCH($C1000,'Policy Characteristics'!$C:$C,0))),"",INDEX('Policy Characteristics'!F:F,MATCH($C1000,'Policy Characteristics'!$C:$C,0)))</f>
        <v>0</v>
      </c>
      <c r="M1000" s="237">
        <f>IF(ISBLANK(INDEX('Policy Characteristics'!G:G,MATCH($C1000,'Policy Characteristics'!$C:$C,0))),"",INDEX('Policy Characteristics'!G:G,MATCH($C1000,'Policy Characteristics'!$C:$C,0)))</f>
        <v>1</v>
      </c>
      <c r="N1000" s="237">
        <f>IF(ISBLANK(INDEX('Policy Characteristics'!H:H,MATCH($C1000,'Policy Characteristics'!$C:$C,0))),"",INDEX('Policy Characteristics'!H:H,MATCH($C1000,'Policy Characteristics'!$C:$C,0)))</f>
        <v>0.01</v>
      </c>
      <c r="O1000" s="293" t="str">
        <f>IF(ISBLANK(INDEX('Policy Characteristics'!I:I,MATCH($C1000,'Policy Characteristics'!$C:$C,0))),"",INDEX('Policy Characteristics'!I:I,MATCH($C1000,'Policy Characteristics'!$C:$C,0)))</f>
        <v>% demand reduction</v>
      </c>
      <c r="P1000" s="293"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The majority of energy use and emissions from the water and waste sector are a result of water treatment, not solid waste management.  According to Environment and Climate Change Canada, agriculture is responsible for about 80% of water consumption nationally, much of which is lost to evaporation and inefficient irrigation techniques.  Non-agriculture uses, including lawn irrigation and in-home use, may be able to achieve similar savings through improved practices and fixtures.</v>
      </c>
      <c r="Q1000" s="293" t="str">
        <f>IF(ISBLANK(INDEX('Policy Characteristics'!K:K,MATCH($C1000,'Policy Characteristics'!$C:$C,0))),"",INDEX('Policy Characteristics'!K:K,MATCH($C1000,'Policy Characteristics'!$C:$C,0)))</f>
        <v/>
      </c>
      <c r="R1000" s="293" t="str">
        <f>IF(ISBLANK(INDEX('Policy Characteristics'!L:L,MATCH($C1000,'Policy Characteristics'!$C:$C,0))),"",INDEX('Policy Characteristics'!L:L,MATCH($C1000,'Policy Characteristics'!$C:$C,0)))</f>
        <v>material-efficiency-longevity-reuse.html</v>
      </c>
    </row>
    <row r="1001" spans="1:18" x14ac:dyDescent="0.25">
      <c r="A1001" s="293" t="str">
        <f>IF(ISBLANK(INDEX('Policy Characteristics'!A:A,MATCH($C1001,'Policy Characteristics'!$C:$C,0))),"",INDEX('Policy Characteristics'!A:A,MATCH($C1001,'Policy Characteristics'!$C:$C,0)))</f>
        <v>Industry</v>
      </c>
      <c r="B1001" s="294" t="str">
        <f>IF(ISBLANK(INDEX('Policy Characteristics'!B:B,MATCH($C1001,'Policy Characteristics'!$C:$C,0))),"",INDEX('Policy Characteristics'!B:B,MATCH($C1001,'Policy Characteristics'!$C:$C,0)))</f>
        <v>Methane Capture</v>
      </c>
      <c r="C1001" t="s">
        <v>400</v>
      </c>
      <c r="D1001" s="298" t="s">
        <v>720</v>
      </c>
      <c r="E1001" s="298"/>
      <c r="F1001" t="s">
        <v>721</v>
      </c>
      <c r="G1001" s="298"/>
      <c r="H1001" s="20">
        <v>1458</v>
      </c>
      <c r="I1001" s="295" t="s">
        <v>624</v>
      </c>
      <c r="J1001" s="296" t="str">
        <f>IF(ISBLANK(INDEX('Policy Characteristics'!D:D,MATCH($C1001,'Policy Characteristics'!$C:$C,0))),"",INDEX('Policy Characteristics'!D:D,MATCH($C1001,'Policy Characteristics'!$C:$C,0)))</f>
        <v>Methane Capture and Destruction</v>
      </c>
      <c r="K1001" s="293" t="str">
        <f>IF(ISBLANK(INDEX('Policy Characteristics'!E:E,MATCH($C1001,'Policy Characteristics'!$C:$C,0))),"",INDEX('Policy Characteristics'!E:E,MATCH($C1001,'Policy Characteristics'!$C:$C,0)))</f>
        <v>indst methane capture</v>
      </c>
      <c r="L1001" s="237">
        <f>IF(ISBLANK(INDEX('Policy Characteristics'!F:F,MATCH($C1001,'Policy Characteristics'!$C:$C,0))),"",INDEX('Policy Characteristics'!F:F,MATCH($C1001,'Policy Characteristics'!$C:$C,0)))</f>
        <v>0</v>
      </c>
      <c r="M1001" s="237">
        <f>IF(ISBLANK(INDEX('Policy Characteristics'!G:G,MATCH($C1001,'Policy Characteristics'!$C:$C,0))),"",INDEX('Policy Characteristics'!G:G,MATCH($C1001,'Policy Characteristics'!$C:$C,0)))</f>
        <v>1</v>
      </c>
      <c r="N1001" s="237">
        <f>IF(ISBLANK(INDEX('Policy Characteristics'!H:H,MATCH($C1001,'Policy Characteristics'!$C:$C,0))),"",INDEX('Policy Characteristics'!H:H,MATCH($C1001,'Policy Characteristics'!$C:$C,0)))</f>
        <v>0.01</v>
      </c>
      <c r="O1001" s="293" t="str">
        <f>IF(ISBLANK(INDEX('Policy Characteristics'!I:I,MATCH($C1001,'Policy Characteristics'!$C:$C,0))),"",INDEX('Policy Characteristics'!I:I,MATCH($C1001,'Policy Characteristics'!$C:$C,0)))</f>
        <v>% of potential achieved</v>
      </c>
      <c r="P1001" s="293"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1" s="293" t="str">
        <f>IF(ISBLANK(INDEX('Policy Characteristics'!K:K,MATCH($C1001,'Policy Characteristics'!$C:$C,0))),"",INDEX('Policy Characteristics'!K:K,MATCH($C1001,'Policy Characteristics'!$C:$C,0)))</f>
        <v>industry-ag-main.html#methane-capture</v>
      </c>
      <c r="R1001" s="293" t="str">
        <f>IF(ISBLANK(INDEX('Policy Characteristics'!L:L,MATCH($C1001,'Policy Characteristics'!$C:$C,0))),"",INDEX('Policy Characteristics'!L:L,MATCH($C1001,'Policy Characteristics'!$C:$C,0)))</f>
        <v>methane-capture.html</v>
      </c>
    </row>
    <row r="1002" spans="1:18" x14ac:dyDescent="0.25">
      <c r="A1002" s="293" t="str">
        <f>IF(ISBLANK(INDEX('Policy Characteristics'!A:A,MATCH($C1002,'Policy Characteristics'!$C:$C,0))),"",INDEX('Policy Characteristics'!A:A,MATCH($C1002,'Policy Characteristics'!$C:$C,0)))</f>
        <v>Industry</v>
      </c>
      <c r="B1002" s="294" t="str">
        <f>IF(ISBLANK(INDEX('Policy Characteristics'!B:B,MATCH($C1002,'Policy Characteristics'!$C:$C,0))),"",INDEX('Policy Characteristics'!B:B,MATCH($C1002,'Policy Characteristics'!$C:$C,0)))</f>
        <v>Methane Capture</v>
      </c>
      <c r="C1002" s="293" t="str">
        <f t="shared" ref="C1002:C1004" si="44">C$1001</f>
        <v>Fraction of Methane Capture Opportunities Achieved</v>
      </c>
      <c r="D1002" s="298" t="s">
        <v>760</v>
      </c>
      <c r="E1002" s="298"/>
      <c r="F1002" t="s">
        <v>761</v>
      </c>
      <c r="G1002" s="298"/>
      <c r="H1002" s="20">
        <v>1459</v>
      </c>
      <c r="I1002" s="295" t="s">
        <v>624</v>
      </c>
      <c r="J1002" s="296" t="str">
        <f>IF(ISBLANK(INDEX('Policy Characteristics'!D:D,MATCH($C1002,'Policy Characteristics'!$C:$C,0))),"",INDEX('Policy Characteristics'!D:D,MATCH($C1002,'Policy Characteristics'!$C:$C,0)))</f>
        <v>Methane Capture and Destruction</v>
      </c>
      <c r="K1002" s="293" t="str">
        <f>IF(ISBLANK(INDEX('Policy Characteristics'!E:E,MATCH($C1002,'Policy Characteristics'!$C:$C,0))),"",INDEX('Policy Characteristics'!E:E,MATCH($C1002,'Policy Characteristics'!$C:$C,0)))</f>
        <v>indst methane capture</v>
      </c>
      <c r="L1002" s="237">
        <f>IF(ISBLANK(INDEX('Policy Characteristics'!F:F,MATCH($C1002,'Policy Characteristics'!$C:$C,0))),"",INDEX('Policy Characteristics'!F:F,MATCH($C1002,'Policy Characteristics'!$C:$C,0)))</f>
        <v>0</v>
      </c>
      <c r="M1002" s="237">
        <f>IF(ISBLANK(INDEX('Policy Characteristics'!G:G,MATCH($C1002,'Policy Characteristics'!$C:$C,0))),"",INDEX('Policy Characteristics'!G:G,MATCH($C1002,'Policy Characteristics'!$C:$C,0)))</f>
        <v>1</v>
      </c>
      <c r="N1002" s="237">
        <f>IF(ISBLANK(INDEX('Policy Characteristics'!H:H,MATCH($C1002,'Policy Characteristics'!$C:$C,0))),"",INDEX('Policy Characteristics'!H:H,MATCH($C1002,'Policy Characteristics'!$C:$C,0)))</f>
        <v>0.01</v>
      </c>
      <c r="O1002" s="293" t="str">
        <f>IF(ISBLANK(INDEX('Policy Characteristics'!I:I,MATCH($C1002,'Policy Characteristics'!$C:$C,0))),"",INDEX('Policy Characteristics'!I:I,MATCH($C1002,'Policy Characteristics'!$C:$C,0)))</f>
        <v>% of potential achieved</v>
      </c>
      <c r="P1002" s="293"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2" s="293" t="str">
        <f>IF(ISBLANK(INDEX('Policy Characteristics'!K:K,MATCH($C1002,'Policy Characteristics'!$C:$C,0))),"",INDEX('Policy Characteristics'!K:K,MATCH($C1002,'Policy Characteristics'!$C:$C,0)))</f>
        <v>industry-ag-main.html#methane-capture</v>
      </c>
      <c r="R1002" s="293" t="str">
        <f>IF(ISBLANK(INDEX('Policy Characteristics'!L:L,MATCH($C1002,'Policy Characteristics'!$C:$C,0))),"",INDEX('Policy Characteristics'!L:L,MATCH($C1002,'Policy Characteristics'!$C:$C,0)))</f>
        <v>methane-capture.html</v>
      </c>
    </row>
    <row r="1003" spans="1:18" x14ac:dyDescent="0.25">
      <c r="A1003" s="293" t="str">
        <f>IF(ISBLANK(INDEX('Policy Characteristics'!A:A,MATCH($C1003,'Policy Characteristics'!$C:$C,0))),"",INDEX('Policy Characteristics'!A:A,MATCH($C1003,'Policy Characteristics'!$C:$C,0)))</f>
        <v>Industry</v>
      </c>
      <c r="B1003" s="294" t="str">
        <f>IF(ISBLANK(INDEX('Policy Characteristics'!B:B,MATCH($C1003,'Policy Characteristics'!$C:$C,0))),"",INDEX('Policy Characteristics'!B:B,MATCH($C1003,'Policy Characteristics'!$C:$C,0)))</f>
        <v>Methane Capture</v>
      </c>
      <c r="C1003" s="293" t="str">
        <f t="shared" si="44"/>
        <v>Fraction of Methane Capture Opportunities Achieved</v>
      </c>
      <c r="D1003" s="298" t="s">
        <v>718</v>
      </c>
      <c r="E1003" s="298"/>
      <c r="F1003" t="s">
        <v>719</v>
      </c>
      <c r="G1003" s="298"/>
      <c r="H1003" s="20">
        <v>513</v>
      </c>
      <c r="I1003" s="295" t="s">
        <v>624</v>
      </c>
      <c r="J1003" s="296" t="str">
        <f>IF(ISBLANK(INDEX('Policy Characteristics'!D:D,MATCH($C1003,'Policy Characteristics'!$C:$C,0))),"",INDEX('Policy Characteristics'!D:D,MATCH($C1003,'Policy Characteristics'!$C:$C,0)))</f>
        <v>Methane Capture and Destruction</v>
      </c>
      <c r="K1003" s="293" t="str">
        <f>IF(ISBLANK(INDEX('Policy Characteristics'!E:E,MATCH($C1003,'Policy Characteristics'!$C:$C,0))),"",INDEX('Policy Characteristics'!E:E,MATCH($C1003,'Policy Characteristics'!$C:$C,0)))</f>
        <v>indst methane capture</v>
      </c>
      <c r="L1003" s="237">
        <f>IF(ISBLANK(INDEX('Policy Characteristics'!F:F,MATCH($C1003,'Policy Characteristics'!$C:$C,0))),"",INDEX('Policy Characteristics'!F:F,MATCH($C1003,'Policy Characteristics'!$C:$C,0)))</f>
        <v>0</v>
      </c>
      <c r="M1003" s="237">
        <f>IF(ISBLANK(INDEX('Policy Characteristics'!G:G,MATCH($C1003,'Policy Characteristics'!$C:$C,0))),"",INDEX('Policy Characteristics'!G:G,MATCH($C1003,'Policy Characteristics'!$C:$C,0)))</f>
        <v>1</v>
      </c>
      <c r="N1003" s="237">
        <f>IF(ISBLANK(INDEX('Policy Characteristics'!H:H,MATCH($C1003,'Policy Characteristics'!$C:$C,0))),"",INDEX('Policy Characteristics'!H:H,MATCH($C1003,'Policy Characteristics'!$C:$C,0)))</f>
        <v>0.01</v>
      </c>
      <c r="O1003" s="293" t="str">
        <f>IF(ISBLANK(INDEX('Policy Characteristics'!I:I,MATCH($C1003,'Policy Characteristics'!$C:$C,0))),"",INDEX('Policy Characteristics'!I:I,MATCH($C1003,'Policy Characteristics'!$C:$C,0)))</f>
        <v>% of potential achieved</v>
      </c>
      <c r="P1003" s="293"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3" s="293" t="str">
        <f>IF(ISBLANK(INDEX('Policy Characteristics'!K:K,MATCH($C1003,'Policy Characteristics'!$C:$C,0))),"",INDEX('Policy Characteristics'!K:K,MATCH($C1003,'Policy Characteristics'!$C:$C,0)))</f>
        <v>industry-ag-main.html#methane-capture</v>
      </c>
      <c r="R1003" s="293" t="str">
        <f>IF(ISBLANK(INDEX('Policy Characteristics'!L:L,MATCH($C1003,'Policy Characteristics'!$C:$C,0))),"",INDEX('Policy Characteristics'!L:L,MATCH($C1003,'Policy Characteristics'!$C:$C,0)))</f>
        <v>methane-capture.html</v>
      </c>
    </row>
    <row r="1004" spans="1:18" x14ac:dyDescent="0.25">
      <c r="A1004" s="293" t="str">
        <f>IF(ISBLANK(INDEX('Policy Characteristics'!A:A,MATCH($C1004,'Policy Characteristics'!$C:$C,0))),"",INDEX('Policy Characteristics'!A:A,MATCH($C1004,'Policy Characteristics'!$C:$C,0)))</f>
        <v>Industry</v>
      </c>
      <c r="B1004" s="294" t="str">
        <f>IF(ISBLANK(INDEX('Policy Characteristics'!B:B,MATCH($C1004,'Policy Characteristics'!$C:$C,0))),"",INDEX('Policy Characteristics'!B:B,MATCH($C1004,'Policy Characteristics'!$C:$C,0)))</f>
        <v>Methane Capture</v>
      </c>
      <c r="C1004" s="293" t="str">
        <f t="shared" si="44"/>
        <v>Fraction of Methane Capture Opportunities Achieved</v>
      </c>
      <c r="D1004" s="298" t="s">
        <v>762</v>
      </c>
      <c r="E1004" s="298"/>
      <c r="F1004" t="s">
        <v>763</v>
      </c>
      <c r="G1004" s="298"/>
      <c r="H1004" s="20">
        <v>514</v>
      </c>
      <c r="I1004" s="295" t="s">
        <v>624</v>
      </c>
      <c r="J1004" s="296" t="str">
        <f>IF(ISBLANK(INDEX('Policy Characteristics'!D:D,MATCH($C1004,'Policy Characteristics'!$C:$C,0))),"",INDEX('Policy Characteristics'!D:D,MATCH($C1004,'Policy Characteristics'!$C:$C,0)))</f>
        <v>Methane Capture and Destruction</v>
      </c>
      <c r="K1004" s="293" t="str">
        <f>IF(ISBLANK(INDEX('Policy Characteristics'!E:E,MATCH($C1004,'Policy Characteristics'!$C:$C,0))),"",INDEX('Policy Characteristics'!E:E,MATCH($C1004,'Policy Characteristics'!$C:$C,0)))</f>
        <v>indst methane capture</v>
      </c>
      <c r="L1004" s="237">
        <f>IF(ISBLANK(INDEX('Policy Characteristics'!F:F,MATCH($C1004,'Policy Characteristics'!$C:$C,0))),"",INDEX('Policy Characteristics'!F:F,MATCH($C1004,'Policy Characteristics'!$C:$C,0)))</f>
        <v>0</v>
      </c>
      <c r="M1004" s="237">
        <f>IF(ISBLANK(INDEX('Policy Characteristics'!G:G,MATCH($C1004,'Policy Characteristics'!$C:$C,0))),"",INDEX('Policy Characteristics'!G:G,MATCH($C1004,'Policy Characteristics'!$C:$C,0)))</f>
        <v>1</v>
      </c>
      <c r="N1004" s="237">
        <f>IF(ISBLANK(INDEX('Policy Characteristics'!H:H,MATCH($C1004,'Policy Characteristics'!$C:$C,0))),"",INDEX('Policy Characteristics'!H:H,MATCH($C1004,'Policy Characteristics'!$C:$C,0)))</f>
        <v>0.01</v>
      </c>
      <c r="O1004" s="293" t="str">
        <f>IF(ISBLANK(INDEX('Policy Characteristics'!I:I,MATCH($C1004,'Policy Characteristics'!$C:$C,0))),"",INDEX('Policy Characteristics'!I:I,MATCH($C1004,'Policy Characteristics'!$C:$C,0)))</f>
        <v>% of potential achieved</v>
      </c>
      <c r="P1004" s="293"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 // ** Guidance for setting values:** If this policy is fully implemented overall methane emissions in 2050 are reduced by about 26% for industry categories relative to BAU.</v>
      </c>
      <c r="Q1004" s="293" t="str">
        <f>IF(ISBLANK(INDEX('Policy Characteristics'!K:K,MATCH($C1004,'Policy Characteristics'!$C:$C,0))),"",INDEX('Policy Characteristics'!K:K,MATCH($C1004,'Policy Characteristics'!$C:$C,0)))</f>
        <v>industry-ag-main.html#methane-capture</v>
      </c>
      <c r="R1004" s="293" t="str">
        <f>IF(ISBLANK(INDEX('Policy Characteristics'!L:L,MATCH($C1004,'Policy Characteristics'!$C:$C,0))),"",INDEX('Policy Characteristics'!L:L,MATCH($C1004,'Policy Characteristics'!$C:$C,0)))</f>
        <v>methane-capture.html</v>
      </c>
    </row>
    <row r="1005" spans="1:18" x14ac:dyDescent="0.25">
      <c r="A1005" s="293" t="str">
        <f>IF(ISBLANK(INDEX('Policy Characteristics'!A:A,MATCH($C1005,'Policy Characteristics'!$C:$C,0))),"",INDEX('Policy Characteristics'!A:A,MATCH($C1005,'Policy Characteristics'!$C:$C,0)))</f>
        <v>Industry</v>
      </c>
      <c r="B1005" s="294" t="str">
        <f>IF(ISBLANK(INDEX('Policy Characteristics'!B:B,MATCH($C1005,'Policy Characteristics'!$C:$C,0))),"",INDEX('Policy Characteristics'!B:B,MATCH($C1005,'Policy Characteristics'!$C:$C,0)))</f>
        <v>Methane Destruction</v>
      </c>
      <c r="C1005" t="s">
        <v>407</v>
      </c>
      <c r="D1005" s="298" t="s">
        <v>720</v>
      </c>
      <c r="E1005" s="298"/>
      <c r="F1005" t="s">
        <v>721</v>
      </c>
      <c r="G1005" s="298"/>
      <c r="H1005" s="20">
        <v>1460</v>
      </c>
      <c r="I1005" s="295" t="s">
        <v>624</v>
      </c>
      <c r="J1005" s="296" t="str">
        <f>IF(ISBLANK(INDEX('Policy Characteristics'!D:D,MATCH($C1005,'Policy Characteristics'!$C:$C,0))),"",INDEX('Policy Characteristics'!D:D,MATCH($C1005,'Policy Characteristics'!$C:$C,0)))</f>
        <v>Methane Capture and Destruction</v>
      </c>
      <c r="K1005" s="293" t="str">
        <f>IF(ISBLANK(INDEX('Policy Characteristics'!E:E,MATCH($C1005,'Policy Characteristics'!$C:$C,0))),"",INDEX('Policy Characteristics'!E:E,MATCH($C1005,'Policy Characteristics'!$C:$C,0)))</f>
        <v>indst methane destruction</v>
      </c>
      <c r="L1005" s="237">
        <f>IF(ISBLANK(INDEX('Policy Characteristics'!F:F,MATCH($C1005,'Policy Characteristics'!$C:$C,0))),"",INDEX('Policy Characteristics'!F:F,MATCH($C1005,'Policy Characteristics'!$C:$C,0)))</f>
        <v>0</v>
      </c>
      <c r="M1005" s="237">
        <f>IF(ISBLANK(INDEX('Policy Characteristics'!G:G,MATCH($C1005,'Policy Characteristics'!$C:$C,0))),"",INDEX('Policy Characteristics'!G:G,MATCH($C1005,'Policy Characteristics'!$C:$C,0)))</f>
        <v>1</v>
      </c>
      <c r="N1005" s="237">
        <f>IF(ISBLANK(INDEX('Policy Characteristics'!H:H,MATCH($C1005,'Policy Characteristics'!$C:$C,0))),"",INDEX('Policy Characteristics'!H:H,MATCH($C1005,'Policy Characteristics'!$C:$C,0)))</f>
        <v>0.01</v>
      </c>
      <c r="O1005" s="293" t="str">
        <f>IF(ISBLANK(INDEX('Policy Characteristics'!I:I,MATCH($C1005,'Policy Characteristics'!$C:$C,0))),"",INDEX('Policy Characteristics'!I:I,MATCH($C1005,'Policy Characteristics'!$C:$C,0)))</f>
        <v>% of potential achieved</v>
      </c>
      <c r="P1005" s="293" t="str">
        <f>IF(ISBLANK(INDEX('Policy Characteristics'!J:J,MATCH($C1005,'Policy Characteristics'!$C:$C,0))),"",INDEX('Policy Characteristics'!J:J,MATCH($C1005,'Policy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5" s="293" t="str">
        <f>IF(ISBLANK(INDEX('Policy Characteristics'!K:K,MATCH($C1005,'Policy Characteristics'!$C:$C,0))),"",INDEX('Policy Characteristics'!K:K,MATCH($C1005,'Policy Characteristics'!$C:$C,0)))</f>
        <v>industry-ag-main.html#methane-destr</v>
      </c>
      <c r="R1005" s="293" t="str">
        <f>IF(ISBLANK(INDEX('Policy Characteristics'!L:L,MATCH($C1005,'Policy Characteristics'!$C:$C,0))),"",INDEX('Policy Characteristics'!L:L,MATCH($C1005,'Policy Characteristics'!$C:$C,0)))</f>
        <v>methane-destruction.html</v>
      </c>
    </row>
    <row r="1006" spans="1:18" x14ac:dyDescent="0.25">
      <c r="A1006" s="293" t="str">
        <f>IF(ISBLANK(INDEX('Policy Characteristics'!A:A,MATCH($C1006,'Policy Characteristics'!$C:$C,0))),"",INDEX('Policy Characteristics'!A:A,MATCH($C1006,'Policy Characteristics'!$C:$C,0)))</f>
        <v>Industry</v>
      </c>
      <c r="B1006" s="294" t="str">
        <f>IF(ISBLANK(INDEX('Policy Characteristics'!B:B,MATCH($C1006,'Policy Characteristics'!$C:$C,0))),"",INDEX('Policy Characteristics'!B:B,MATCH($C1006,'Policy Characteristics'!$C:$C,0)))</f>
        <v>Methane Destruction</v>
      </c>
      <c r="C1006" s="293" t="str">
        <f t="shared" ref="C1006:C1008" si="45">C$1005</f>
        <v>Fraction of Methane Destruction Opportunities Achieved</v>
      </c>
      <c r="D1006" s="298" t="s">
        <v>760</v>
      </c>
      <c r="E1006" s="298"/>
      <c r="F1006" t="s">
        <v>761</v>
      </c>
      <c r="G1006" s="298"/>
      <c r="H1006" s="20">
        <v>1461</v>
      </c>
      <c r="I1006" s="295" t="s">
        <v>624</v>
      </c>
      <c r="J1006" s="296" t="str">
        <f>IF(ISBLANK(INDEX('Policy Characteristics'!D:D,MATCH($C1006,'Policy Characteristics'!$C:$C,0))),"",INDEX('Policy Characteristics'!D:D,MATCH($C1006,'Policy Characteristics'!$C:$C,0)))</f>
        <v>Methane Capture and Destruction</v>
      </c>
      <c r="K1006" s="293" t="str">
        <f>IF(ISBLANK(INDEX('Policy Characteristics'!E:E,MATCH($C1006,'Policy Characteristics'!$C:$C,0))),"",INDEX('Policy Characteristics'!E:E,MATCH($C1006,'Policy Characteristics'!$C:$C,0)))</f>
        <v>indst methane destruction</v>
      </c>
      <c r="L1006" s="237">
        <f>IF(ISBLANK(INDEX('Policy Characteristics'!F:F,MATCH($C1006,'Policy Characteristics'!$C:$C,0))),"",INDEX('Policy Characteristics'!F:F,MATCH($C1006,'Policy Characteristics'!$C:$C,0)))</f>
        <v>0</v>
      </c>
      <c r="M1006" s="237">
        <f>IF(ISBLANK(INDEX('Policy Characteristics'!G:G,MATCH($C1006,'Policy Characteristics'!$C:$C,0))),"",INDEX('Policy Characteristics'!G:G,MATCH($C1006,'Policy Characteristics'!$C:$C,0)))</f>
        <v>1</v>
      </c>
      <c r="N1006" s="237">
        <f>IF(ISBLANK(INDEX('Policy Characteristics'!H:H,MATCH($C1006,'Policy Characteristics'!$C:$C,0))),"",INDEX('Policy Characteristics'!H:H,MATCH($C1006,'Policy Characteristics'!$C:$C,0)))</f>
        <v>0.01</v>
      </c>
      <c r="O1006" s="293" t="str">
        <f>IF(ISBLANK(INDEX('Policy Characteristics'!I:I,MATCH($C1006,'Policy Characteristics'!$C:$C,0))),"",INDEX('Policy Characteristics'!I:I,MATCH($C1006,'Policy Characteristics'!$C:$C,0)))</f>
        <v>% of potential achieved</v>
      </c>
      <c r="P1006" s="293" t="str">
        <f>IF(ISBLANK(INDEX('Policy Characteristics'!J:J,MATCH($C1006,'Policy Characteristics'!$C:$C,0))),"",INDEX('Policy Characteristics'!J:J,MATCH($C1006,'Policy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6" s="293" t="str">
        <f>IF(ISBLANK(INDEX('Policy Characteristics'!K:K,MATCH($C1006,'Policy Characteristics'!$C:$C,0))),"",INDEX('Policy Characteristics'!K:K,MATCH($C1006,'Policy Characteristics'!$C:$C,0)))</f>
        <v>industry-ag-main.html#methane-destr</v>
      </c>
      <c r="R1006" s="293" t="str">
        <f>IF(ISBLANK(INDEX('Policy Characteristics'!L:L,MATCH($C1006,'Policy Characteristics'!$C:$C,0))),"",INDEX('Policy Characteristics'!L:L,MATCH($C1006,'Policy Characteristics'!$C:$C,0)))</f>
        <v>methane-destruction.html</v>
      </c>
    </row>
    <row r="1007" spans="1:18" x14ac:dyDescent="0.25">
      <c r="A1007" s="293" t="str">
        <f>IF(ISBLANK(INDEX('Policy Characteristics'!A:A,MATCH($C1007,'Policy Characteristics'!$C:$C,0))),"",INDEX('Policy Characteristics'!A:A,MATCH($C1007,'Policy Characteristics'!$C:$C,0)))</f>
        <v>Industry</v>
      </c>
      <c r="B1007" s="294" t="str">
        <f>IF(ISBLANK(INDEX('Policy Characteristics'!B:B,MATCH($C1007,'Policy Characteristics'!$C:$C,0))),"",INDEX('Policy Characteristics'!B:B,MATCH($C1007,'Policy Characteristics'!$C:$C,0)))</f>
        <v>Methane Destruction</v>
      </c>
      <c r="C1007" s="293" t="str">
        <f t="shared" si="45"/>
        <v>Fraction of Methane Destruction Opportunities Achieved</v>
      </c>
      <c r="D1007" s="298" t="s">
        <v>718</v>
      </c>
      <c r="E1007" s="298"/>
      <c r="F1007" t="s">
        <v>719</v>
      </c>
      <c r="G1007" s="298"/>
      <c r="H1007" s="20">
        <v>515</v>
      </c>
      <c r="I1007" s="295" t="s">
        <v>624</v>
      </c>
      <c r="J1007" s="296" t="str">
        <f>IF(ISBLANK(INDEX('Policy Characteristics'!D:D,MATCH($C1007,'Policy Characteristics'!$C:$C,0))),"",INDEX('Policy Characteristics'!D:D,MATCH($C1007,'Policy Characteristics'!$C:$C,0)))</f>
        <v>Methane Capture and Destruction</v>
      </c>
      <c r="K1007" s="293" t="str">
        <f>IF(ISBLANK(INDEX('Policy Characteristics'!E:E,MATCH($C1007,'Policy Characteristics'!$C:$C,0))),"",INDEX('Policy Characteristics'!E:E,MATCH($C1007,'Policy Characteristics'!$C:$C,0)))</f>
        <v>indst methane destruction</v>
      </c>
      <c r="L1007" s="237">
        <f>IF(ISBLANK(INDEX('Policy Characteristics'!F:F,MATCH($C1007,'Policy Characteristics'!$C:$C,0))),"",INDEX('Policy Characteristics'!F:F,MATCH($C1007,'Policy Characteristics'!$C:$C,0)))</f>
        <v>0</v>
      </c>
      <c r="M1007" s="237">
        <f>IF(ISBLANK(INDEX('Policy Characteristics'!G:G,MATCH($C1007,'Policy Characteristics'!$C:$C,0))),"",INDEX('Policy Characteristics'!G:G,MATCH($C1007,'Policy Characteristics'!$C:$C,0)))</f>
        <v>1</v>
      </c>
      <c r="N1007" s="237">
        <f>IF(ISBLANK(INDEX('Policy Characteristics'!H:H,MATCH($C1007,'Policy Characteristics'!$C:$C,0))),"",INDEX('Policy Characteristics'!H:H,MATCH($C1007,'Policy Characteristics'!$C:$C,0)))</f>
        <v>0.01</v>
      </c>
      <c r="O1007" s="293" t="str">
        <f>IF(ISBLANK(INDEX('Policy Characteristics'!I:I,MATCH($C1007,'Policy Characteristics'!$C:$C,0))),"",INDEX('Policy Characteristics'!I:I,MATCH($C1007,'Policy Characteristics'!$C:$C,0)))</f>
        <v>% of potential achieved</v>
      </c>
      <c r="P1007" s="293" t="str">
        <f>IF(ISBLANK(INDEX('Policy Characteristics'!J:J,MATCH($C1007,'Policy Characteristics'!$C:$C,0))),"",INDEX('Policy Characteristics'!J:J,MATCH($C1007,'Policy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7" s="293" t="str">
        <f>IF(ISBLANK(INDEX('Policy Characteristics'!K:K,MATCH($C1007,'Policy Characteristics'!$C:$C,0))),"",INDEX('Policy Characteristics'!K:K,MATCH($C1007,'Policy Characteristics'!$C:$C,0)))</f>
        <v>industry-ag-main.html#methane-destr</v>
      </c>
      <c r="R1007" s="293" t="str">
        <f>IF(ISBLANK(INDEX('Policy Characteristics'!L:L,MATCH($C1007,'Policy Characteristics'!$C:$C,0))),"",INDEX('Policy Characteristics'!L:L,MATCH($C1007,'Policy Characteristics'!$C:$C,0)))</f>
        <v>methane-destruction.html</v>
      </c>
    </row>
    <row r="1008" spans="1:18" x14ac:dyDescent="0.25">
      <c r="A1008" s="293" t="str">
        <f>IF(ISBLANK(INDEX('Policy Characteristics'!A:A,MATCH($C1008,'Policy Characteristics'!$C:$C,0))),"",INDEX('Policy Characteristics'!A:A,MATCH($C1008,'Policy Characteristics'!$C:$C,0)))</f>
        <v>Industry</v>
      </c>
      <c r="B1008" s="294" t="str">
        <f>IF(ISBLANK(INDEX('Policy Characteristics'!B:B,MATCH($C1008,'Policy Characteristics'!$C:$C,0))),"",INDEX('Policy Characteristics'!B:B,MATCH($C1008,'Policy Characteristics'!$C:$C,0)))</f>
        <v>Methane Destruction</v>
      </c>
      <c r="C1008" s="293" t="str">
        <f t="shared" si="45"/>
        <v>Fraction of Methane Destruction Opportunities Achieved</v>
      </c>
      <c r="D1008" s="298" t="s">
        <v>762</v>
      </c>
      <c r="E1008" s="298"/>
      <c r="F1008" t="s">
        <v>763</v>
      </c>
      <c r="G1008" s="298"/>
      <c r="H1008" s="20">
        <v>516</v>
      </c>
      <c r="I1008" s="295" t="s">
        <v>624</v>
      </c>
      <c r="J1008" s="296" t="str">
        <f>IF(ISBLANK(INDEX('Policy Characteristics'!D:D,MATCH($C1008,'Policy Characteristics'!$C:$C,0))),"",INDEX('Policy Characteristics'!D:D,MATCH($C1008,'Policy Characteristics'!$C:$C,0)))</f>
        <v>Methane Capture and Destruction</v>
      </c>
      <c r="K1008" s="293" t="str">
        <f>IF(ISBLANK(INDEX('Policy Characteristics'!E:E,MATCH($C1008,'Policy Characteristics'!$C:$C,0))),"",INDEX('Policy Characteristics'!E:E,MATCH($C1008,'Policy Characteristics'!$C:$C,0)))</f>
        <v>indst methane destruction</v>
      </c>
      <c r="L1008" s="237">
        <f>IF(ISBLANK(INDEX('Policy Characteristics'!F:F,MATCH($C1008,'Policy Characteristics'!$C:$C,0))),"",INDEX('Policy Characteristics'!F:F,MATCH($C1008,'Policy Characteristics'!$C:$C,0)))</f>
        <v>0</v>
      </c>
      <c r="M1008" s="237">
        <f>IF(ISBLANK(INDEX('Policy Characteristics'!G:G,MATCH($C1008,'Policy Characteristics'!$C:$C,0))),"",INDEX('Policy Characteristics'!G:G,MATCH($C1008,'Policy Characteristics'!$C:$C,0)))</f>
        <v>1</v>
      </c>
      <c r="N1008" s="237">
        <f>IF(ISBLANK(INDEX('Policy Characteristics'!H:H,MATCH($C1008,'Policy Characteristics'!$C:$C,0))),"",INDEX('Policy Characteristics'!H:H,MATCH($C1008,'Policy Characteristics'!$C:$C,0)))</f>
        <v>0.01</v>
      </c>
      <c r="O1008" s="293" t="str">
        <f>IF(ISBLANK(INDEX('Policy Characteristics'!I:I,MATCH($C1008,'Policy Characteristics'!$C:$C,0))),"",INDEX('Policy Characteristics'!I:I,MATCH($C1008,'Policy Characteristics'!$C:$C,0)))</f>
        <v>% of potential achieved</v>
      </c>
      <c r="P1008" s="293" t="str">
        <f>IF(ISBLANK(INDEX('Policy Characteristics'!J:J,MATCH($C1008,'Policy Characteristics'!$C:$C,0))),"",INDEX('Policy Characteristics'!J:J,MATCH($C1008,'Policy Characteristics'!$C:$C,0)))</f>
        <v>**Description:** This policy reduces methane emissions from the selected industry by increasing the combustion of methane otherwise currently being released into the atmosphere (i.e. flaring instead of venting/leaking). // **Guidance for setting values: **  If this policy is fully implemented overall methane emissions in 2050 are reduced by about an 8% reduction in methane emissions from the oil and gas extraction, energy pipelines and gas processing, and coal mining sectors combined, and a 20% reduction from the water and waste sector relative to BAU.</v>
      </c>
      <c r="Q1008" s="293" t="str">
        <f>IF(ISBLANK(INDEX('Policy Characteristics'!K:K,MATCH($C1008,'Policy Characteristics'!$C:$C,0))),"",INDEX('Policy Characteristics'!K:K,MATCH($C1008,'Policy Characteristics'!$C:$C,0)))</f>
        <v>industry-ag-main.html#methane-destr</v>
      </c>
      <c r="R1008" s="293" t="str">
        <f>IF(ISBLANK(INDEX('Policy Characteristics'!L:L,MATCH($C1008,'Policy Characteristics'!$C:$C,0))),"",INDEX('Policy Characteristics'!L:L,MATCH($C1008,'Policy Characteristics'!$C:$C,0)))</f>
        <v>methane-destruction.html</v>
      </c>
    </row>
    <row r="1009" spans="1:18" x14ac:dyDescent="0.25">
      <c r="A1009" s="293" t="str">
        <f>IF(ISBLANK(INDEX('Policy Characteristics'!A:A,MATCH($C1009,'Policy Characteristics'!$C:$C,0))),"",INDEX('Policy Characteristics'!A:A,MATCH($C1009,'Policy Characteristics'!$C:$C,0)))</f>
        <v>Industry</v>
      </c>
      <c r="B1009" s="294" t="str">
        <f>IF(ISBLANK(INDEX('Policy Characteristics'!B:B,MATCH($C1009,'Policy Characteristics'!$C:$C,0))),"",INDEX('Policy Characteristics'!B:B,MATCH($C1009,'Policy Characteristics'!$C:$C,0)))</f>
        <v>N2O Abatement</v>
      </c>
      <c r="C1009" t="s">
        <v>413</v>
      </c>
      <c r="D1009" s="298"/>
      <c r="E1009" s="298"/>
      <c r="G1009" s="298"/>
      <c r="H1009" s="20">
        <v>1562</v>
      </c>
      <c r="I1009" s="295" t="s">
        <v>624</v>
      </c>
      <c r="J1009" s="296" t="str">
        <f>IF(ISBLANK(INDEX('Policy Characteristics'!D:D,MATCH($C1009,'Policy Characteristics'!$C:$C,0))),"",INDEX('Policy Characteristics'!D:D,MATCH($C1009,'Policy Characteristics'!$C:$C,0)))</f>
        <v>N2O Abatement</v>
      </c>
      <c r="K1009" s="293" t="str">
        <f>IF(ISBLANK(INDEX('Policy Characteristics'!E:E,MATCH($C1009,'Policy Characteristics'!$C:$C,0))),"",INDEX('Policy Characteristics'!E:E,MATCH($C1009,'Policy Characteristics'!$C:$C,0)))</f>
        <v>indst N2O abatement</v>
      </c>
      <c r="L1009" s="237">
        <f>IF(ISBLANK(INDEX('Policy Characteristics'!F:F,MATCH($C1009,'Policy Characteristics'!$C:$C,0))),"",INDEX('Policy Characteristics'!F:F,MATCH($C1009,'Policy Characteristics'!$C:$C,0)))</f>
        <v>0</v>
      </c>
      <c r="M1009" s="237">
        <f>IF(ISBLANK(INDEX('Policy Characteristics'!G:G,MATCH($C1009,'Policy Characteristics'!$C:$C,0))),"",INDEX('Policy Characteristics'!G:G,MATCH($C1009,'Policy Characteristics'!$C:$C,0)))</f>
        <v>1</v>
      </c>
      <c r="N1009" s="237">
        <f>IF(ISBLANK(INDEX('Policy Characteristics'!H:H,MATCH($C1009,'Policy Characteristics'!$C:$C,0))),"",INDEX('Policy Characteristics'!H:H,MATCH($C1009,'Policy Characteristics'!$C:$C,0)))</f>
        <v>0.01</v>
      </c>
      <c r="O1009" s="293" t="str">
        <f>IF(ISBLANK(INDEX('Policy Characteristics'!I:I,MATCH($C1009,'Policy Characteristics'!$C:$C,0))),"",INDEX('Policy Characteristics'!I:I,MATCH($C1009,'Policy Characteristics'!$C:$C,0)))</f>
        <v>% of potential achieved</v>
      </c>
      <c r="P1009" s="293"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 // ** Guidance for setting values:** If this policy is fully implemented overall N2O emissions in 2050 are reduced by about 1%  relative to BAU.</v>
      </c>
      <c r="Q1009" s="293" t="str">
        <f>IF(ISBLANK(INDEX('Policy Characteristics'!K:K,MATCH($C1009,'Policy Characteristics'!$C:$C,0))),"",INDEX('Policy Characteristics'!K:K,MATCH($C1009,'Policy Characteristics'!$C:$C,0)))</f>
        <v/>
      </c>
      <c r="R1009" s="293" t="str">
        <f>IF(ISBLANK(INDEX('Policy Characteristics'!L:L,MATCH($C1009,'Policy Characteristics'!$C:$C,0))),"",INDEX('Policy Characteristics'!L:L,MATCH($C1009,'Policy Characteristics'!$C:$C,0)))</f>
        <v/>
      </c>
    </row>
    <row r="1010" spans="1:18" x14ac:dyDescent="0.25">
      <c r="A1010" s="293" t="str">
        <f>IF(ISBLANK(INDEX('Policy Characteristics'!A:A,MATCH($C1010,'Policy Characteristics'!$C:$C,0))),"",INDEX('Policy Characteristics'!A:A,MATCH($C1010,'Policy Characteristics'!$C:$C,0)))</f>
        <v>Industry</v>
      </c>
      <c r="B1010" s="294" t="str">
        <f>IF(ISBLANK(INDEX('Policy Characteristics'!B:B,MATCH($C1010,'Policy Characteristics'!$C:$C,0))),"",INDEX('Policy Characteristics'!B:B,MATCH($C1010,'Policy Characteristics'!$C:$C,0)))</f>
        <v>Reduce Fossil Fuel Exports</v>
      </c>
      <c r="C1010" t="s">
        <v>417</v>
      </c>
      <c r="D1010" s="299" t="s">
        <v>800</v>
      </c>
      <c r="E1010" s="298"/>
      <c r="F1010" s="299" t="s">
        <v>679</v>
      </c>
      <c r="G1010" s="298"/>
      <c r="H1010" s="20">
        <v>451</v>
      </c>
      <c r="I1010" s="295" t="s">
        <v>624</v>
      </c>
      <c r="J1010" s="296" t="str">
        <f>IF(ISBLANK(INDEX('Policy Characteristics'!D:D,MATCH($C1010,'Policy Characteristics'!$C:$C,0))),"",INDEX('Policy Characteristics'!D:D,MATCH($C1010,'Policy Characteristics'!$C:$C,0)))</f>
        <v>Percent Reduction in Fossil Fuel Exports</v>
      </c>
      <c r="K1010" s="293" t="str">
        <f>IF(ISBLANK(INDEX('Policy Characteristics'!E:E,MATCH($C1010,'Policy Characteristics'!$C:$C,0))),"",INDEX('Policy Characteristics'!E:E,MATCH($C1010,'Policy Characteristics'!$C:$C,0)))</f>
        <v>indst reduce fossil fuel exports</v>
      </c>
      <c r="L1010" s="237">
        <f>IF(ISBLANK(INDEX('Policy Characteristics'!F:F,MATCH($C1010,'Policy Characteristics'!$C:$C,0))),"",INDEX('Policy Characteristics'!F:F,MATCH($C1010,'Policy Characteristics'!$C:$C,0)))</f>
        <v>0</v>
      </c>
      <c r="M1010" s="237">
        <f>IF(ISBLANK(INDEX('Policy Characteristics'!G:G,MATCH($C1010,'Policy Characteristics'!$C:$C,0))),"",INDEX('Policy Characteristics'!G:G,MATCH($C1010,'Policy Characteristics'!$C:$C,0)))</f>
        <v>1</v>
      </c>
      <c r="N1010" s="237">
        <f>IF(ISBLANK(INDEX('Policy Characteristics'!H:H,MATCH($C1010,'Policy Characteristics'!$C:$C,0))),"",INDEX('Policy Characteristics'!H:H,MATCH($C1010,'Policy Characteristics'!$C:$C,0)))</f>
        <v>0.01</v>
      </c>
      <c r="O1010" s="293" t="str">
        <f>IF(ISBLANK(INDEX('Policy Characteristics'!I:I,MATCH($C1010,'Policy Characteristics'!$C:$C,0))),"",INDEX('Policy Characteristics'!I:I,MATCH($C1010,'Policy Characteristics'!$C:$C,0)))</f>
        <v>% reduction in exports</v>
      </c>
      <c r="P1010" s="293"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0" s="293" t="str">
        <f>IF(ISBLANK(INDEX('Policy Characteristics'!K:K,MATCH($C1010,'Policy Characteristics'!$C:$C,0))),"",INDEX('Policy Characteristics'!K:K,MATCH($C1010,'Policy Characteristics'!$C:$C,0)))</f>
        <v/>
      </c>
      <c r="R1010" s="293" t="str">
        <f>IF(ISBLANK(INDEX('Policy Characteristics'!L:L,MATCH($C1010,'Policy Characteristics'!$C:$C,0))),"",INDEX('Policy Characteristics'!L:L,MATCH($C1010,'Policy Characteristics'!$C:$C,0)))</f>
        <v>reduce-fuel-exports.html</v>
      </c>
    </row>
    <row r="1011" spans="1:18" x14ac:dyDescent="0.25">
      <c r="A1011" s="293" t="str">
        <f>IF(ISBLANK(INDEX('Policy Characteristics'!A:A,MATCH($C1011,'Policy Characteristics'!$C:$C,0))),"",INDEX('Policy Characteristics'!A:A,MATCH($C1011,'Policy Characteristics'!$C:$C,0)))</f>
        <v>Industry</v>
      </c>
      <c r="B1011" s="294" t="str">
        <f>IF(ISBLANK(INDEX('Policy Characteristics'!B:B,MATCH($C1011,'Policy Characteristics'!$C:$C,0))),"",INDEX('Policy Characteristics'!B:B,MATCH($C1011,'Policy Characteristics'!$C:$C,0)))</f>
        <v>Reduce Fossil Fuel Exports</v>
      </c>
      <c r="C1011" s="293" t="str">
        <f t="shared" ref="C1011:C1018" si="46">C$1010</f>
        <v>Percent Reduction in Fossil Fuel Exports</v>
      </c>
      <c r="D1011" s="299" t="s">
        <v>801</v>
      </c>
      <c r="E1011" s="298"/>
      <c r="F1011" s="299" t="s">
        <v>802</v>
      </c>
      <c r="G1011" s="298"/>
      <c r="H1011" s="20">
        <v>452</v>
      </c>
      <c r="I1011" s="295" t="s">
        <v>624</v>
      </c>
      <c r="J1011" s="296" t="str">
        <f>IF(ISBLANK(INDEX('Policy Characteristics'!D:D,MATCH($C1011,'Policy Characteristics'!$C:$C,0))),"",INDEX('Policy Characteristics'!D:D,MATCH($C1011,'Policy Characteristics'!$C:$C,0)))</f>
        <v>Percent Reduction in Fossil Fuel Exports</v>
      </c>
      <c r="K1011" s="293" t="str">
        <f>IF(ISBLANK(INDEX('Policy Characteristics'!E:E,MATCH($C1011,'Policy Characteristics'!$C:$C,0))),"",INDEX('Policy Characteristics'!E:E,MATCH($C1011,'Policy Characteristics'!$C:$C,0)))</f>
        <v>indst reduce fossil fuel exports</v>
      </c>
      <c r="L1011" s="237">
        <f>IF(ISBLANK(INDEX('Policy Characteristics'!F:F,MATCH($C1011,'Policy Characteristics'!$C:$C,0))),"",INDEX('Policy Characteristics'!F:F,MATCH($C1011,'Policy Characteristics'!$C:$C,0)))</f>
        <v>0</v>
      </c>
      <c r="M1011" s="237">
        <f>IF(ISBLANK(INDEX('Policy Characteristics'!G:G,MATCH($C1011,'Policy Characteristics'!$C:$C,0))),"",INDEX('Policy Characteristics'!G:G,MATCH($C1011,'Policy Characteristics'!$C:$C,0)))</f>
        <v>1</v>
      </c>
      <c r="N1011" s="237">
        <f>IF(ISBLANK(INDEX('Policy Characteristics'!H:H,MATCH($C1011,'Policy Characteristics'!$C:$C,0))),"",INDEX('Policy Characteristics'!H:H,MATCH($C1011,'Policy Characteristics'!$C:$C,0)))</f>
        <v>0.01</v>
      </c>
      <c r="O1011" s="293" t="str">
        <f>IF(ISBLANK(INDEX('Policy Characteristics'!I:I,MATCH($C1011,'Policy Characteristics'!$C:$C,0))),"",INDEX('Policy Characteristics'!I:I,MATCH($C1011,'Policy Characteristics'!$C:$C,0)))</f>
        <v>% reduction in exports</v>
      </c>
      <c r="P1011" s="293"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1" s="293" t="str">
        <f>IF(ISBLANK(INDEX('Policy Characteristics'!K:K,MATCH($C1011,'Policy Characteristics'!$C:$C,0))),"",INDEX('Policy Characteristics'!K:K,MATCH($C1011,'Policy Characteristics'!$C:$C,0)))</f>
        <v/>
      </c>
      <c r="R1011" s="293" t="str">
        <f>IF(ISBLANK(INDEX('Policy Characteristics'!L:L,MATCH($C1011,'Policy Characteristics'!$C:$C,0))),"",INDEX('Policy Characteristics'!L:L,MATCH($C1011,'Policy Characteristics'!$C:$C,0)))</f>
        <v>reduce-fuel-exports.html</v>
      </c>
    </row>
    <row r="1012" spans="1:18" x14ac:dyDescent="0.25">
      <c r="A1012" s="293" t="str">
        <f>IF(ISBLANK(INDEX('Policy Characteristics'!A:A,MATCH($C1012,'Policy Characteristics'!$C:$C,0))),"",INDEX('Policy Characteristics'!A:A,MATCH($C1012,'Policy Characteristics'!$C:$C,0)))</f>
        <v>Industry</v>
      </c>
      <c r="B1012" s="294" t="str">
        <f>IF(ISBLANK(INDEX('Policy Characteristics'!B:B,MATCH($C1012,'Policy Characteristics'!$C:$C,0))),"",INDEX('Policy Characteristics'!B:B,MATCH($C1012,'Policy Characteristics'!$C:$C,0)))</f>
        <v>Reduce Fossil Fuel Exports</v>
      </c>
      <c r="C1012" s="293" t="str">
        <f t="shared" si="46"/>
        <v>Percent Reduction in Fossil Fuel Exports</v>
      </c>
      <c r="D1012" s="299" t="s">
        <v>803</v>
      </c>
      <c r="E1012" s="298"/>
      <c r="F1012" s="299" t="s">
        <v>804</v>
      </c>
      <c r="G1012" s="298"/>
      <c r="H1012" s="20">
        <v>453</v>
      </c>
      <c r="I1012" s="295" t="s">
        <v>624</v>
      </c>
      <c r="J1012" s="296" t="str">
        <f>IF(ISBLANK(INDEX('Policy Characteristics'!D:D,MATCH($C1012,'Policy Characteristics'!$C:$C,0))),"",INDEX('Policy Characteristics'!D:D,MATCH($C1012,'Policy Characteristics'!$C:$C,0)))</f>
        <v>Percent Reduction in Fossil Fuel Exports</v>
      </c>
      <c r="K1012" s="293" t="str">
        <f>IF(ISBLANK(INDEX('Policy Characteristics'!E:E,MATCH($C1012,'Policy Characteristics'!$C:$C,0))),"",INDEX('Policy Characteristics'!E:E,MATCH($C1012,'Policy Characteristics'!$C:$C,0)))</f>
        <v>indst reduce fossil fuel exports</v>
      </c>
      <c r="L1012" s="237">
        <f>IF(ISBLANK(INDEX('Policy Characteristics'!F:F,MATCH($C1012,'Policy Characteristics'!$C:$C,0))),"",INDEX('Policy Characteristics'!F:F,MATCH($C1012,'Policy Characteristics'!$C:$C,0)))</f>
        <v>0</v>
      </c>
      <c r="M1012" s="237">
        <f>IF(ISBLANK(INDEX('Policy Characteristics'!G:G,MATCH($C1012,'Policy Characteristics'!$C:$C,0))),"",INDEX('Policy Characteristics'!G:G,MATCH($C1012,'Policy Characteristics'!$C:$C,0)))</f>
        <v>1</v>
      </c>
      <c r="N1012" s="237">
        <f>IF(ISBLANK(INDEX('Policy Characteristics'!H:H,MATCH($C1012,'Policy Characteristics'!$C:$C,0))),"",INDEX('Policy Characteristics'!H:H,MATCH($C1012,'Policy Characteristics'!$C:$C,0)))</f>
        <v>0.01</v>
      </c>
      <c r="O1012" s="293" t="str">
        <f>IF(ISBLANK(INDEX('Policy Characteristics'!I:I,MATCH($C1012,'Policy Characteristics'!$C:$C,0))),"",INDEX('Policy Characteristics'!I:I,MATCH($C1012,'Policy Characteristics'!$C:$C,0)))</f>
        <v>% reduction in exports</v>
      </c>
      <c r="P1012" s="293"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2" s="293" t="str">
        <f>IF(ISBLANK(INDEX('Policy Characteristics'!K:K,MATCH($C1012,'Policy Characteristics'!$C:$C,0))),"",INDEX('Policy Characteristics'!K:K,MATCH($C1012,'Policy Characteristics'!$C:$C,0)))</f>
        <v/>
      </c>
      <c r="R1012" s="293" t="str">
        <f>IF(ISBLANK(INDEX('Policy Characteristics'!L:L,MATCH($C1012,'Policy Characteristics'!$C:$C,0))),"",INDEX('Policy Characteristics'!L:L,MATCH($C1012,'Policy Characteristics'!$C:$C,0)))</f>
        <v>reduce-fuel-exports.html</v>
      </c>
    </row>
    <row r="1013" spans="1:18" x14ac:dyDescent="0.25">
      <c r="A1013" s="293" t="str">
        <f>IF(ISBLANK(INDEX('Policy Characteristics'!A:A,MATCH($C1013,'Policy Characteristics'!$C:$C,0))),"",INDEX('Policy Characteristics'!A:A,MATCH($C1013,'Policy Characteristics'!$C:$C,0)))</f>
        <v>Industry</v>
      </c>
      <c r="B1013" s="294" t="str">
        <f>IF(ISBLANK(INDEX('Policy Characteristics'!B:B,MATCH($C1013,'Policy Characteristics'!$C:$C,0))),"",INDEX('Policy Characteristics'!B:B,MATCH($C1013,'Policy Characteristics'!$C:$C,0)))</f>
        <v>Reduce Fossil Fuel Exports</v>
      </c>
      <c r="C1013" s="293" t="str">
        <f t="shared" si="46"/>
        <v>Percent Reduction in Fossil Fuel Exports</v>
      </c>
      <c r="D1013" s="299" t="s">
        <v>805</v>
      </c>
      <c r="E1013" s="298"/>
      <c r="F1013" s="299" t="s">
        <v>806</v>
      </c>
      <c r="G1013" s="298"/>
      <c r="H1013" s="20">
        <v>454</v>
      </c>
      <c r="I1013" s="295" t="s">
        <v>624</v>
      </c>
      <c r="J1013" s="296" t="str">
        <f>IF(ISBLANK(INDEX('Policy Characteristics'!D:D,MATCH($C1013,'Policy Characteristics'!$C:$C,0))),"",INDEX('Policy Characteristics'!D:D,MATCH($C1013,'Policy Characteristics'!$C:$C,0)))</f>
        <v>Percent Reduction in Fossil Fuel Exports</v>
      </c>
      <c r="K1013" s="293" t="str">
        <f>IF(ISBLANK(INDEX('Policy Characteristics'!E:E,MATCH($C1013,'Policy Characteristics'!$C:$C,0))),"",INDEX('Policy Characteristics'!E:E,MATCH($C1013,'Policy Characteristics'!$C:$C,0)))</f>
        <v>indst reduce fossil fuel exports</v>
      </c>
      <c r="L1013" s="237">
        <f>IF(ISBLANK(INDEX('Policy Characteristics'!F:F,MATCH($C1013,'Policy Characteristics'!$C:$C,0))),"",INDEX('Policy Characteristics'!F:F,MATCH($C1013,'Policy Characteristics'!$C:$C,0)))</f>
        <v>0</v>
      </c>
      <c r="M1013" s="237">
        <f>IF(ISBLANK(INDEX('Policy Characteristics'!G:G,MATCH($C1013,'Policy Characteristics'!$C:$C,0))),"",INDEX('Policy Characteristics'!G:G,MATCH($C1013,'Policy Characteristics'!$C:$C,0)))</f>
        <v>1</v>
      </c>
      <c r="N1013" s="237">
        <f>IF(ISBLANK(INDEX('Policy Characteristics'!H:H,MATCH($C1013,'Policy Characteristics'!$C:$C,0))),"",INDEX('Policy Characteristics'!H:H,MATCH($C1013,'Policy Characteristics'!$C:$C,0)))</f>
        <v>0.01</v>
      </c>
      <c r="O1013" s="293" t="str">
        <f>IF(ISBLANK(INDEX('Policy Characteristics'!I:I,MATCH($C1013,'Policy Characteristics'!$C:$C,0))),"",INDEX('Policy Characteristics'!I:I,MATCH($C1013,'Policy Characteristics'!$C:$C,0)))</f>
        <v>% reduction in exports</v>
      </c>
      <c r="P1013" s="293"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3" s="293" t="str">
        <f>IF(ISBLANK(INDEX('Policy Characteristics'!K:K,MATCH($C1013,'Policy Characteristics'!$C:$C,0))),"",INDEX('Policy Characteristics'!K:K,MATCH($C1013,'Policy Characteristics'!$C:$C,0)))</f>
        <v/>
      </c>
      <c r="R1013" s="293" t="str">
        <f>IF(ISBLANK(INDEX('Policy Characteristics'!L:L,MATCH($C1013,'Policy Characteristics'!$C:$C,0))),"",INDEX('Policy Characteristics'!L:L,MATCH($C1013,'Policy Characteristics'!$C:$C,0)))</f>
        <v>reduce-fuel-exports.html</v>
      </c>
    </row>
    <row r="1014" spans="1:18" x14ac:dyDescent="0.25">
      <c r="A1014" s="293" t="str">
        <f>IF(ISBLANK(INDEX('Policy Characteristics'!A:A,MATCH($C1014,'Policy Characteristics'!$C:$C,0))),"",INDEX('Policy Characteristics'!A:A,MATCH($C1014,'Policy Characteristics'!$C:$C,0)))</f>
        <v>Industry</v>
      </c>
      <c r="B1014" s="294" t="str">
        <f>IF(ISBLANK(INDEX('Policy Characteristics'!B:B,MATCH($C1014,'Policy Characteristics'!$C:$C,0))),"",INDEX('Policy Characteristics'!B:B,MATCH($C1014,'Policy Characteristics'!$C:$C,0)))</f>
        <v>Reduce Fossil Fuel Exports</v>
      </c>
      <c r="C1014" s="293" t="str">
        <f t="shared" si="46"/>
        <v>Percent Reduction in Fossil Fuel Exports</v>
      </c>
      <c r="D1014" s="299" t="s">
        <v>807</v>
      </c>
      <c r="E1014" s="298"/>
      <c r="F1014" s="299" t="s">
        <v>808</v>
      </c>
      <c r="G1014" s="298"/>
      <c r="H1014" s="20">
        <v>455</v>
      </c>
      <c r="I1014" s="295" t="s">
        <v>624</v>
      </c>
      <c r="J1014" s="296" t="str">
        <f>IF(ISBLANK(INDEX('Policy Characteristics'!D:D,MATCH($C1014,'Policy Characteristics'!$C:$C,0))),"",INDEX('Policy Characteristics'!D:D,MATCH($C1014,'Policy Characteristics'!$C:$C,0)))</f>
        <v>Percent Reduction in Fossil Fuel Exports</v>
      </c>
      <c r="K1014" s="293" t="str">
        <f>IF(ISBLANK(INDEX('Policy Characteristics'!E:E,MATCH($C1014,'Policy Characteristics'!$C:$C,0))),"",INDEX('Policy Characteristics'!E:E,MATCH($C1014,'Policy Characteristics'!$C:$C,0)))</f>
        <v>indst reduce fossil fuel exports</v>
      </c>
      <c r="L1014" s="237">
        <f>IF(ISBLANK(INDEX('Policy Characteristics'!F:F,MATCH($C1014,'Policy Characteristics'!$C:$C,0))),"",INDEX('Policy Characteristics'!F:F,MATCH($C1014,'Policy Characteristics'!$C:$C,0)))</f>
        <v>0</v>
      </c>
      <c r="M1014" s="237">
        <f>IF(ISBLANK(INDEX('Policy Characteristics'!G:G,MATCH($C1014,'Policy Characteristics'!$C:$C,0))),"",INDEX('Policy Characteristics'!G:G,MATCH($C1014,'Policy Characteristics'!$C:$C,0)))</f>
        <v>1</v>
      </c>
      <c r="N1014" s="237">
        <f>IF(ISBLANK(INDEX('Policy Characteristics'!H:H,MATCH($C1014,'Policy Characteristics'!$C:$C,0))),"",INDEX('Policy Characteristics'!H:H,MATCH($C1014,'Policy Characteristics'!$C:$C,0)))</f>
        <v>0.01</v>
      </c>
      <c r="O1014" s="293" t="str">
        <f>IF(ISBLANK(INDEX('Policy Characteristics'!I:I,MATCH($C1014,'Policy Characteristics'!$C:$C,0))),"",INDEX('Policy Characteristics'!I:I,MATCH($C1014,'Policy Characteristics'!$C:$C,0)))</f>
        <v>% reduction in exports</v>
      </c>
      <c r="P1014" s="293"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4" s="293" t="str">
        <f>IF(ISBLANK(INDEX('Policy Characteristics'!K:K,MATCH($C1014,'Policy Characteristics'!$C:$C,0))),"",INDEX('Policy Characteristics'!K:K,MATCH($C1014,'Policy Characteristics'!$C:$C,0)))</f>
        <v/>
      </c>
      <c r="R1014" s="293" t="str">
        <f>IF(ISBLANK(INDEX('Policy Characteristics'!L:L,MATCH($C1014,'Policy Characteristics'!$C:$C,0))),"",INDEX('Policy Characteristics'!L:L,MATCH($C1014,'Policy Characteristics'!$C:$C,0)))</f>
        <v>reduce-fuel-exports.html</v>
      </c>
    </row>
    <row r="1015" spans="1:18" x14ac:dyDescent="0.25">
      <c r="A1015" s="293" t="str">
        <f>IF(ISBLANK(INDEX('Policy Characteristics'!A:A,MATCH($C1015,'Policy Characteristics'!$C:$C,0))),"",INDEX('Policy Characteristics'!A:A,MATCH($C1015,'Policy Characteristics'!$C:$C,0)))</f>
        <v>Industry</v>
      </c>
      <c r="B1015" s="294" t="str">
        <f>IF(ISBLANK(INDEX('Policy Characteristics'!B:B,MATCH($C1015,'Policy Characteristics'!$C:$C,0))),"",INDEX('Policy Characteristics'!B:B,MATCH($C1015,'Policy Characteristics'!$C:$C,0)))</f>
        <v>Reduce Fossil Fuel Exports</v>
      </c>
      <c r="C1015" s="293" t="str">
        <f t="shared" si="46"/>
        <v>Percent Reduction in Fossil Fuel Exports</v>
      </c>
      <c r="D1015" s="299" t="s">
        <v>809</v>
      </c>
      <c r="E1015" s="298"/>
      <c r="F1015" s="299" t="s">
        <v>701</v>
      </c>
      <c r="G1015" s="298"/>
      <c r="H1015" s="20">
        <v>456</v>
      </c>
      <c r="I1015" s="297" t="s">
        <v>634</v>
      </c>
      <c r="J1015" s="296" t="str">
        <f>IF(ISBLANK(INDEX('Policy Characteristics'!D:D,MATCH($C1015,'Policy Characteristics'!$C:$C,0))),"",INDEX('Policy Characteristics'!D:D,MATCH($C1015,'Policy Characteristics'!$C:$C,0)))</f>
        <v>Percent Reduction in Fossil Fuel Exports</v>
      </c>
      <c r="K1015" s="293" t="str">
        <f>IF(ISBLANK(INDEX('Policy Characteristics'!E:E,MATCH($C1015,'Policy Characteristics'!$C:$C,0))),"",INDEX('Policy Characteristics'!E:E,MATCH($C1015,'Policy Characteristics'!$C:$C,0)))</f>
        <v>indst reduce fossil fuel exports</v>
      </c>
      <c r="L1015" s="237">
        <f>IF(ISBLANK(INDEX('Policy Characteristics'!F:F,MATCH($C1015,'Policy Characteristics'!$C:$C,0))),"",INDEX('Policy Characteristics'!F:F,MATCH($C1015,'Policy Characteristics'!$C:$C,0)))</f>
        <v>0</v>
      </c>
      <c r="M1015" s="237">
        <f>IF(ISBLANK(INDEX('Policy Characteristics'!G:G,MATCH($C1015,'Policy Characteristics'!$C:$C,0))),"",INDEX('Policy Characteristics'!G:G,MATCH($C1015,'Policy Characteristics'!$C:$C,0)))</f>
        <v>1</v>
      </c>
      <c r="N1015" s="237">
        <f>IF(ISBLANK(INDEX('Policy Characteristics'!H:H,MATCH($C1015,'Policy Characteristics'!$C:$C,0))),"",INDEX('Policy Characteristics'!H:H,MATCH($C1015,'Policy Characteristics'!$C:$C,0)))</f>
        <v>0.01</v>
      </c>
      <c r="O1015" s="293" t="str">
        <f>IF(ISBLANK(INDEX('Policy Characteristics'!I:I,MATCH($C1015,'Policy Characteristics'!$C:$C,0))),"",INDEX('Policy Characteristics'!I:I,MATCH($C1015,'Policy Characteristics'!$C:$C,0)))</f>
        <v>% reduction in exports</v>
      </c>
      <c r="P1015" s="293"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5" s="293" t="str">
        <f>IF(ISBLANK(INDEX('Policy Characteristics'!K:K,MATCH($C1015,'Policy Characteristics'!$C:$C,0))),"",INDEX('Policy Characteristics'!K:K,MATCH($C1015,'Policy Characteristics'!$C:$C,0)))</f>
        <v/>
      </c>
      <c r="R1015" s="293" t="str">
        <f>IF(ISBLANK(INDEX('Policy Characteristics'!L:L,MATCH($C1015,'Policy Characteristics'!$C:$C,0))),"",INDEX('Policy Characteristics'!L:L,MATCH($C1015,'Policy Characteristics'!$C:$C,0)))</f>
        <v>reduce-fuel-exports.html</v>
      </c>
    </row>
    <row r="1016" spans="1:18" x14ac:dyDescent="0.25">
      <c r="A1016" s="293" t="str">
        <f>IF(ISBLANK(INDEX('Policy Characteristics'!A:A,MATCH($C1016,'Policy Characteristics'!$C:$C,0))),"",INDEX('Policy Characteristics'!A:A,MATCH($C1016,'Policy Characteristics'!$C:$C,0)))</f>
        <v>Industry</v>
      </c>
      <c r="B1016" s="294" t="str">
        <f>IF(ISBLANK(INDEX('Policy Characteristics'!B:B,MATCH($C1016,'Policy Characteristics'!$C:$C,0))),"",INDEX('Policy Characteristics'!B:B,MATCH($C1016,'Policy Characteristics'!$C:$C,0)))</f>
        <v>Reduce Fossil Fuel Exports</v>
      </c>
      <c r="C1016" s="293" t="str">
        <f t="shared" si="46"/>
        <v>Percent Reduction in Fossil Fuel Exports</v>
      </c>
      <c r="D1016" s="299" t="s">
        <v>810</v>
      </c>
      <c r="E1016" s="298"/>
      <c r="F1016" s="299" t="s">
        <v>706</v>
      </c>
      <c r="G1016" s="298"/>
      <c r="H1016" s="20">
        <v>457</v>
      </c>
      <c r="I1016" s="295" t="s">
        <v>624</v>
      </c>
      <c r="J1016" s="296" t="str">
        <f>IF(ISBLANK(INDEX('Policy Characteristics'!D:D,MATCH($C1016,'Policy Characteristics'!$C:$C,0))),"",INDEX('Policy Characteristics'!D:D,MATCH($C1016,'Policy Characteristics'!$C:$C,0)))</f>
        <v>Percent Reduction in Fossil Fuel Exports</v>
      </c>
      <c r="K1016" s="293" t="str">
        <f>IF(ISBLANK(INDEX('Policy Characteristics'!E:E,MATCH($C1016,'Policy Characteristics'!$C:$C,0))),"",INDEX('Policy Characteristics'!E:E,MATCH($C1016,'Policy Characteristics'!$C:$C,0)))</f>
        <v>indst reduce fossil fuel exports</v>
      </c>
      <c r="L1016" s="237">
        <f>IF(ISBLANK(INDEX('Policy Characteristics'!F:F,MATCH($C1016,'Policy Characteristics'!$C:$C,0))),"",INDEX('Policy Characteristics'!F:F,MATCH($C1016,'Policy Characteristics'!$C:$C,0)))</f>
        <v>0</v>
      </c>
      <c r="M1016" s="237">
        <f>IF(ISBLANK(INDEX('Policy Characteristics'!G:G,MATCH($C1016,'Policy Characteristics'!$C:$C,0))),"",INDEX('Policy Characteristics'!G:G,MATCH($C1016,'Policy Characteristics'!$C:$C,0)))</f>
        <v>1</v>
      </c>
      <c r="N1016" s="237">
        <f>IF(ISBLANK(INDEX('Policy Characteristics'!H:H,MATCH($C1016,'Policy Characteristics'!$C:$C,0))),"",INDEX('Policy Characteristics'!H:H,MATCH($C1016,'Policy Characteristics'!$C:$C,0)))</f>
        <v>0.01</v>
      </c>
      <c r="O1016" s="293" t="str">
        <f>IF(ISBLANK(INDEX('Policy Characteristics'!I:I,MATCH($C1016,'Policy Characteristics'!$C:$C,0))),"",INDEX('Policy Characteristics'!I:I,MATCH($C1016,'Policy Characteristics'!$C:$C,0)))</f>
        <v>% reduction in exports</v>
      </c>
      <c r="P1016" s="293"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6" s="293" t="str">
        <f>IF(ISBLANK(INDEX('Policy Characteristics'!K:K,MATCH($C1016,'Policy Characteristics'!$C:$C,0))),"",INDEX('Policy Characteristics'!K:K,MATCH($C1016,'Policy Characteristics'!$C:$C,0)))</f>
        <v/>
      </c>
      <c r="R1016" s="293" t="str">
        <f>IF(ISBLANK(INDEX('Policy Characteristics'!L:L,MATCH($C1016,'Policy Characteristics'!$C:$C,0))),"",INDEX('Policy Characteristics'!L:L,MATCH($C1016,'Policy Characteristics'!$C:$C,0)))</f>
        <v>reduce-fuel-exports.html</v>
      </c>
    </row>
    <row r="1017" spans="1:18" x14ac:dyDescent="0.25">
      <c r="A1017" s="293" t="str">
        <f>IF(ISBLANK(INDEX('Policy Characteristics'!A:A,MATCH($C1017,'Policy Characteristics'!$C:$C,0))),"",INDEX('Policy Characteristics'!A:A,MATCH($C1017,'Policy Characteristics'!$C:$C,0)))</f>
        <v>Industry</v>
      </c>
      <c r="B1017" s="294" t="str">
        <f>IF(ISBLANK(INDEX('Policy Characteristics'!B:B,MATCH($C1017,'Policy Characteristics'!$C:$C,0))),"",INDEX('Policy Characteristics'!B:B,MATCH($C1017,'Policy Characteristics'!$C:$C,0)))</f>
        <v>Reduce Fossil Fuel Exports</v>
      </c>
      <c r="C1017" s="293" t="str">
        <f t="shared" si="46"/>
        <v>Percent Reduction in Fossil Fuel Exports</v>
      </c>
      <c r="D1017" s="299" t="s">
        <v>811</v>
      </c>
      <c r="E1017" s="298"/>
      <c r="F1017" s="299" t="s">
        <v>812</v>
      </c>
      <c r="G1017" s="298"/>
      <c r="H1017" s="20">
        <v>458</v>
      </c>
      <c r="I1017" s="295" t="s">
        <v>624</v>
      </c>
      <c r="J1017" s="296" t="str">
        <f>IF(ISBLANK(INDEX('Policy Characteristics'!D:D,MATCH($C1017,'Policy Characteristics'!$C:$C,0))),"",INDEX('Policy Characteristics'!D:D,MATCH($C1017,'Policy Characteristics'!$C:$C,0)))</f>
        <v>Percent Reduction in Fossil Fuel Exports</v>
      </c>
      <c r="K1017" s="293" t="str">
        <f>IF(ISBLANK(INDEX('Policy Characteristics'!E:E,MATCH($C1017,'Policy Characteristics'!$C:$C,0))),"",INDEX('Policy Characteristics'!E:E,MATCH($C1017,'Policy Characteristics'!$C:$C,0)))</f>
        <v>indst reduce fossil fuel exports</v>
      </c>
      <c r="L1017" s="237">
        <f>IF(ISBLANK(INDEX('Policy Characteristics'!F:F,MATCH($C1017,'Policy Characteristics'!$C:$C,0))),"",INDEX('Policy Characteristics'!F:F,MATCH($C1017,'Policy Characteristics'!$C:$C,0)))</f>
        <v>0</v>
      </c>
      <c r="M1017" s="237">
        <f>IF(ISBLANK(INDEX('Policy Characteristics'!G:G,MATCH($C1017,'Policy Characteristics'!$C:$C,0))),"",INDEX('Policy Characteristics'!G:G,MATCH($C1017,'Policy Characteristics'!$C:$C,0)))</f>
        <v>1</v>
      </c>
      <c r="N1017" s="237">
        <f>IF(ISBLANK(INDEX('Policy Characteristics'!H:H,MATCH($C1017,'Policy Characteristics'!$C:$C,0))),"",INDEX('Policy Characteristics'!H:H,MATCH($C1017,'Policy Characteristics'!$C:$C,0)))</f>
        <v>0.01</v>
      </c>
      <c r="O1017" s="293" t="str">
        <f>IF(ISBLANK(INDEX('Policy Characteristics'!I:I,MATCH($C1017,'Policy Characteristics'!$C:$C,0))),"",INDEX('Policy Characteristics'!I:I,MATCH($C1017,'Policy Characteristics'!$C:$C,0)))</f>
        <v>% reduction in exports</v>
      </c>
      <c r="P1017" s="293"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7" s="293" t="str">
        <f>IF(ISBLANK(INDEX('Policy Characteristics'!K:K,MATCH($C1017,'Policy Characteristics'!$C:$C,0))),"",INDEX('Policy Characteristics'!K:K,MATCH($C1017,'Policy Characteristics'!$C:$C,0)))</f>
        <v/>
      </c>
      <c r="R1017" s="293" t="str">
        <f>IF(ISBLANK(INDEX('Policy Characteristics'!L:L,MATCH($C1017,'Policy Characteristics'!$C:$C,0))),"",INDEX('Policy Characteristics'!L:L,MATCH($C1017,'Policy Characteristics'!$C:$C,0)))</f>
        <v>reduce-fuel-exports.html</v>
      </c>
    </row>
    <row r="1018" spans="1:18" x14ac:dyDescent="0.25">
      <c r="A1018" s="293" t="str">
        <f>IF(ISBLANK(INDEX('Policy Characteristics'!A:A,MATCH($C1018,'Policy Characteristics'!$C:$C,0))),"",INDEX('Policy Characteristics'!A:A,MATCH($C1018,'Policy Characteristics'!$C:$C,0)))</f>
        <v>Industry</v>
      </c>
      <c r="B1018" s="294" t="str">
        <f>IF(ISBLANK(INDEX('Policy Characteristics'!B:B,MATCH($C1018,'Policy Characteristics'!$C:$C,0))),"",INDEX('Policy Characteristics'!B:B,MATCH($C1018,'Policy Characteristics'!$C:$C,0)))</f>
        <v>Reduce Fossil Fuel Exports</v>
      </c>
      <c r="C1018" s="293" t="str">
        <f t="shared" si="46"/>
        <v>Percent Reduction in Fossil Fuel Exports</v>
      </c>
      <c r="D1018" s="299" t="s">
        <v>813</v>
      </c>
      <c r="E1018" s="298"/>
      <c r="F1018" s="299" t="s">
        <v>814</v>
      </c>
      <c r="G1018" s="298"/>
      <c r="H1018" s="20">
        <v>459</v>
      </c>
      <c r="I1018" s="295" t="s">
        <v>624</v>
      </c>
      <c r="J1018" s="296" t="str">
        <f>IF(ISBLANK(INDEX('Policy Characteristics'!D:D,MATCH($C1018,'Policy Characteristics'!$C:$C,0))),"",INDEX('Policy Characteristics'!D:D,MATCH($C1018,'Policy Characteristics'!$C:$C,0)))</f>
        <v>Percent Reduction in Fossil Fuel Exports</v>
      </c>
      <c r="K1018" s="293" t="str">
        <f>IF(ISBLANK(INDEX('Policy Characteristics'!E:E,MATCH($C1018,'Policy Characteristics'!$C:$C,0))),"",INDEX('Policy Characteristics'!E:E,MATCH($C1018,'Policy Characteristics'!$C:$C,0)))</f>
        <v>indst reduce fossil fuel exports</v>
      </c>
      <c r="L1018" s="237">
        <f>IF(ISBLANK(INDEX('Policy Characteristics'!F:F,MATCH($C1018,'Policy Characteristics'!$C:$C,0))),"",INDEX('Policy Characteristics'!F:F,MATCH($C1018,'Policy Characteristics'!$C:$C,0)))</f>
        <v>0</v>
      </c>
      <c r="M1018" s="237">
        <f>IF(ISBLANK(INDEX('Policy Characteristics'!G:G,MATCH($C1018,'Policy Characteristics'!$C:$C,0))),"",INDEX('Policy Characteristics'!G:G,MATCH($C1018,'Policy Characteristics'!$C:$C,0)))</f>
        <v>1</v>
      </c>
      <c r="N1018" s="237">
        <f>IF(ISBLANK(INDEX('Policy Characteristics'!H:H,MATCH($C1018,'Policy Characteristics'!$C:$C,0))),"",INDEX('Policy Characteristics'!H:H,MATCH($C1018,'Policy Characteristics'!$C:$C,0)))</f>
        <v>0.01</v>
      </c>
      <c r="O1018" s="293" t="str">
        <f>IF(ISBLANK(INDEX('Policy Characteristics'!I:I,MATCH($C1018,'Policy Characteristics'!$C:$C,0))),"",INDEX('Policy Characteristics'!I:I,MATCH($C1018,'Policy Characteristics'!$C:$C,0)))</f>
        <v>% reduction in exports</v>
      </c>
      <c r="P1018" s="293"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In 2019, Canada exported about 65% of its coal production, 80.6% of its crude oil production and 42.9% of its marketable natural gas.</v>
      </c>
      <c r="Q1018" s="293" t="str">
        <f>IF(ISBLANK(INDEX('Policy Characteristics'!K:K,MATCH($C1018,'Policy Characteristics'!$C:$C,0))),"",INDEX('Policy Characteristics'!K:K,MATCH($C1018,'Policy Characteristics'!$C:$C,0)))</f>
        <v/>
      </c>
      <c r="R1018" s="293" t="str">
        <f>IF(ISBLANK(INDEX('Policy Characteristics'!L:L,MATCH($C1018,'Policy Characteristics'!$C:$C,0))),"",INDEX('Policy Characteristics'!L:L,MATCH($C1018,'Policy Characteristics'!$C:$C,0)))</f>
        <v>reduce-fuel-exports.html</v>
      </c>
    </row>
    <row r="1019" spans="1:18" x14ac:dyDescent="0.25">
      <c r="A1019" s="293" t="str">
        <f>IF(ISBLANK(INDEX('Policy Characteristics'!A:A,MATCH($C1019,'Policy Characteristics'!$C:$C,0))),"",INDEX('Policy Characteristics'!A:A,MATCH($C1019,'Policy Characteristics'!$C:$C,0)))</f>
        <v>Agriculture, Land Use, and Forestry</v>
      </c>
      <c r="B1019" s="294" t="str">
        <f>IF(ISBLANK(INDEX('Policy Characteristics'!B:B,MATCH($C1019,'Policy Characteristics'!$C:$C,0))),"",INDEX('Policy Characteristics'!B:B,MATCH($C1019,'Policy Characteristics'!$C:$C,0)))</f>
        <v>Afforestation and Reforestation</v>
      </c>
      <c r="C1019" t="s">
        <v>424</v>
      </c>
      <c r="D1019" s="298"/>
      <c r="E1019" s="298"/>
      <c r="F1019" s="298"/>
      <c r="G1019" s="298"/>
      <c r="H1019" s="20">
        <v>60</v>
      </c>
      <c r="I1019" s="295" t="s">
        <v>624</v>
      </c>
      <c r="J1019" s="296" t="str">
        <f>IF(ISBLANK(INDEX('Policy Characteristics'!D:D,MATCH($C1019,'Policy Characteristics'!$C:$C,0))),"",INDEX('Policy Characteristics'!D:D,MATCH($C1019,'Policy Characteristics'!$C:$C,0)))</f>
        <v>Afforestation and Reforestation</v>
      </c>
      <c r="K1019" s="293" t="str">
        <f>IF(ISBLANK(INDEX('Policy Characteristics'!E:E,MATCH($C1019,'Policy Characteristics'!$C:$C,0))),"",INDEX('Policy Characteristics'!E:E,MATCH($C1019,'Policy Characteristics'!$C:$C,0)))</f>
        <v>land afforestation and reforestation</v>
      </c>
      <c r="L1019" s="237">
        <f>IF(ISBLANK(INDEX('Policy Characteristics'!F:F,MATCH($C1019,'Policy Characteristics'!$C:$C,0))),"",INDEX('Policy Characteristics'!F:F,MATCH($C1019,'Policy Characteristics'!$C:$C,0)))</f>
        <v>0</v>
      </c>
      <c r="M1019" s="237">
        <f>IF(ISBLANK(INDEX('Policy Characteristics'!G:G,MATCH($C1019,'Policy Characteristics'!$C:$C,0))),"",INDEX('Policy Characteristics'!G:G,MATCH($C1019,'Policy Characteristics'!$C:$C,0)))</f>
        <v>1</v>
      </c>
      <c r="N1019" s="237">
        <f>IF(ISBLANK(INDEX('Policy Characteristics'!H:H,MATCH($C1019,'Policy Characteristics'!$C:$C,0))),"",INDEX('Policy Characteristics'!H:H,MATCH($C1019,'Policy Characteristics'!$C:$C,0)))</f>
        <v>0.01</v>
      </c>
      <c r="O1019" s="293" t="str">
        <f>IF(ISBLANK(INDEX('Policy Characteristics'!I:I,MATCH($C1019,'Policy Characteristics'!$C:$C,0))),"",INDEX('Policy Characteristics'!I:I,MATCH($C1019,'Policy Characteristics'!$C:$C,0)))</f>
        <v>% of potential achieved</v>
      </c>
      <c r="P1019" s="293"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land use capture of emissions in 2050 will increase to about 60 MT CO2e (over 600% increase) relative to BAU. The afforestation/reforestation rate also reaches 1.4 million acres per year in 2050.</v>
      </c>
      <c r="Q1019" s="293" t="str">
        <f>IF(ISBLANK(INDEX('Policy Characteristics'!K:K,MATCH($C1019,'Policy Characteristics'!$C:$C,0))),"",INDEX('Policy Characteristics'!K:K,MATCH($C1019,'Policy Characteristics'!$C:$C,0)))</f>
        <v>lulucf.html#aff-ref</v>
      </c>
      <c r="R1019" s="293" t="str">
        <f>IF(ISBLANK(INDEX('Policy Characteristics'!L:L,MATCH($C1019,'Policy Characteristics'!$C:$C,0))),"",INDEX('Policy Characteristics'!L:L,MATCH($C1019,'Policy Characteristics'!$C:$C,0)))</f>
        <v>afforestation-and-reforestation.html</v>
      </c>
    </row>
    <row r="1020" spans="1:18" x14ac:dyDescent="0.25">
      <c r="A1020" s="293" t="str">
        <f>IF(ISBLANK(INDEX('Policy Characteristics'!A:A,MATCH($C1020,'Policy Characteristics'!$C:$C,0))),"",INDEX('Policy Characteristics'!A:A,MATCH($C1020,'Policy Characteristics'!$C:$C,0)))</f>
        <v>Agriculture, Land Use, and Forestry</v>
      </c>
      <c r="B1020" s="294" t="str">
        <f>IF(ISBLANK(INDEX('Policy Characteristics'!B:B,MATCH($C1020,'Policy Characteristics'!$C:$C,0))),"",INDEX('Policy Characteristics'!B:B,MATCH($C1020,'Policy Characteristics'!$C:$C,0)))</f>
        <v>Avoid Deforestation</v>
      </c>
      <c r="C1020" t="s">
        <v>431</v>
      </c>
      <c r="D1020" s="298"/>
      <c r="E1020" s="298"/>
      <c r="F1020" s="298"/>
      <c r="G1020" s="298"/>
      <c r="H1020" s="20">
        <v>705</v>
      </c>
      <c r="I1020" s="297" t="s">
        <v>624</v>
      </c>
      <c r="J1020" s="296" t="str">
        <f>IF(ISBLANK(INDEX('Policy Characteristics'!D:D,MATCH($C1020,'Policy Characteristics'!$C:$C,0))),"",INDEX('Policy Characteristics'!D:D,MATCH($C1020,'Policy Characteristics'!$C:$C,0)))</f>
        <v>Avoid Deforestation</v>
      </c>
      <c r="K1020" s="293" t="str">
        <f>IF(ISBLANK(INDEX('Policy Characteristics'!E:E,MATCH($C1020,'Policy Characteristics'!$C:$C,0))),"",INDEX('Policy Characteristics'!E:E,MATCH($C1020,'Policy Characteristics'!$C:$C,0)))</f>
        <v>land avoid deforestation</v>
      </c>
      <c r="L1020" s="237">
        <f>IF(ISBLANK(INDEX('Policy Characteristics'!F:F,MATCH($C1020,'Policy Characteristics'!$C:$C,0))),"",INDEX('Policy Characteristics'!F:F,MATCH($C1020,'Policy Characteristics'!$C:$C,0)))</f>
        <v>0</v>
      </c>
      <c r="M1020" s="237">
        <f>IF(ISBLANK(INDEX('Policy Characteristics'!G:G,MATCH($C1020,'Policy Characteristics'!$C:$C,0))),"",INDEX('Policy Characteristics'!G:G,MATCH($C1020,'Policy Characteristics'!$C:$C,0)))</f>
        <v>1</v>
      </c>
      <c r="N1020" s="237">
        <f>IF(ISBLANK(INDEX('Policy Characteristics'!H:H,MATCH($C1020,'Policy Characteristics'!$C:$C,0))),"",INDEX('Policy Characteristics'!H:H,MATCH($C1020,'Policy Characteristics'!$C:$C,0)))</f>
        <v>0.01</v>
      </c>
      <c r="O1020" s="293" t="str">
        <f>IF(ISBLANK(INDEX('Policy Characteristics'!I:I,MATCH($C1020,'Policy Characteristics'!$C:$C,0))),"",INDEX('Policy Characteristics'!I:I,MATCH($C1020,'Policy Characteristics'!$C:$C,0)))</f>
        <v>% of potential achieved</v>
      </c>
      <c r="P1020" s="293"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land use capture of emissions in 2050 will increase to about 20 MT CO2e (over 200% increase) relative to BAU. The avoided deforestation rate reaches 0.03 million hectares per year in 2050.</v>
      </c>
      <c r="Q1020" s="293" t="str">
        <f>IF(ISBLANK(INDEX('Policy Characteristics'!K:K,MATCH($C1020,'Policy Characteristics'!$C:$C,0))),"",INDEX('Policy Characteristics'!K:K,MATCH($C1020,'Policy Characteristics'!$C:$C,0)))</f>
        <v>lulucf.html#avoid-def</v>
      </c>
      <c r="R1020" s="293" t="str">
        <f>IF(ISBLANK(INDEX('Policy Characteristics'!L:L,MATCH($C1020,'Policy Characteristics'!$C:$C,0))),"",INDEX('Policy Characteristics'!L:L,MATCH($C1020,'Policy Characteristics'!$C:$C,0)))</f>
        <v>avoid-deforestation.html</v>
      </c>
    </row>
    <row r="1021" spans="1:18" x14ac:dyDescent="0.25">
      <c r="A1021" s="293" t="str">
        <f>IF(ISBLANK(INDEX('Policy Characteristics'!A:A,MATCH($C1021,'Policy Characteristics'!$C:$C,0))),"",INDEX('Policy Characteristics'!A:A,MATCH($C1021,'Policy Characteristics'!$C:$C,0)))</f>
        <v>Agriculture, Land Use, and Forestry</v>
      </c>
      <c r="B1021" s="294" t="str">
        <f>IF(ISBLANK(INDEX('Policy Characteristics'!B:B,MATCH($C1021,'Policy Characteristics'!$C:$C,0))),"",INDEX('Policy Characteristics'!B:B,MATCH($C1021,'Policy Characteristics'!$C:$C,0)))</f>
        <v>Grassland Restoration and Avoided Conversion</v>
      </c>
      <c r="C1021" t="s">
        <v>437</v>
      </c>
      <c r="D1021" s="298"/>
      <c r="E1021" s="298"/>
      <c r="F1021" s="298"/>
      <c r="G1021" s="298"/>
      <c r="H1021" s="20">
        <v>177</v>
      </c>
      <c r="I1021" s="297" t="s">
        <v>624</v>
      </c>
      <c r="J1021" s="296" t="str">
        <f>IF(ISBLANK(INDEX('Policy Characteristics'!D:D,MATCH($C1021,'Policy Characteristics'!$C:$C,0))),"",INDEX('Policy Characteristics'!D:D,MATCH($C1021,'Policy Characteristics'!$C:$C,0)))</f>
        <v>Grassland Restoration and Avoided Conversion</v>
      </c>
      <c r="K1021" s="293" t="str">
        <f>IF(ISBLANK(INDEX('Policy Characteristics'!E:E,MATCH($C1021,'Policy Characteristics'!$C:$C,0))),"",INDEX('Policy Characteristics'!E:E,MATCH($C1021,'Policy Characteristics'!$C:$C,0)))</f>
        <v>land forest restoration</v>
      </c>
      <c r="L1021" s="237">
        <f>IF(ISBLANK(INDEX('Policy Characteristics'!F:F,MATCH($C1021,'Policy Characteristics'!$C:$C,0))),"",INDEX('Policy Characteristics'!F:F,MATCH($C1021,'Policy Characteristics'!$C:$C,0)))</f>
        <v>0</v>
      </c>
      <c r="M1021" s="237">
        <f>IF(ISBLANK(INDEX('Policy Characteristics'!G:G,MATCH($C1021,'Policy Characteristics'!$C:$C,0))),"",INDEX('Policy Characteristics'!G:G,MATCH($C1021,'Policy Characteristics'!$C:$C,0)))</f>
        <v>1</v>
      </c>
      <c r="N1021" s="237">
        <f>IF(ISBLANK(INDEX('Policy Characteristics'!H:H,MATCH($C1021,'Policy Characteristics'!$C:$C,0))),"",INDEX('Policy Characteristics'!H:H,MATCH($C1021,'Policy Characteristics'!$C:$C,0)))</f>
        <v>0.01</v>
      </c>
      <c r="O1021" s="293" t="str">
        <f>IF(ISBLANK(INDEX('Policy Characteristics'!I:I,MATCH($C1021,'Policy Characteristics'!$C:$C,0))),"",INDEX('Policy Characteristics'!I:I,MATCH($C1021,'Policy Characteristics'!$C:$C,0)))</f>
        <v>% of potential achieved</v>
      </c>
      <c r="P1021" s="293"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93" t="str">
        <f>IF(ISBLANK(INDEX('Policy Characteristics'!K:K,MATCH($C1021,'Policy Characteristics'!$C:$C,0))),"",INDEX('Policy Characteristics'!K:K,MATCH($C1021,'Policy Characteristics'!$C:$C,0)))</f>
        <v/>
      </c>
      <c r="R1021" s="293" t="str">
        <f>IF(ISBLANK(INDEX('Policy Characteristics'!L:L,MATCH($C1021,'Policy Characteristics'!$C:$C,0))),"",INDEX('Policy Characteristics'!L:L,MATCH($C1021,'Policy Characteristics'!$C:$C,0)))</f>
        <v>forest-restoration.html</v>
      </c>
    </row>
    <row r="1022" spans="1:18" x14ac:dyDescent="0.25">
      <c r="A1022" s="293" t="str">
        <f>IF(ISBLANK(INDEX('Policy Characteristics'!A:A,MATCH($C1022,'Policy Characteristics'!$C:$C,0))),"",INDEX('Policy Characteristics'!A:A,MATCH($C1022,'Policy Characteristics'!$C:$C,0)))</f>
        <v>Agriculture, Land Use, and Forestry</v>
      </c>
      <c r="B1022" s="294" t="str">
        <f>IF(ISBLANK(INDEX('Policy Characteristics'!B:B,MATCH($C1022,'Policy Characteristics'!$C:$C,0))),"",INDEX('Policy Characteristics'!B:B,MATCH($C1022,'Policy Characteristics'!$C:$C,0)))</f>
        <v>Forest Set-Asides</v>
      </c>
      <c r="C1022" t="s">
        <v>443</v>
      </c>
      <c r="D1022" s="298"/>
      <c r="E1022" s="298"/>
      <c r="F1022" s="298"/>
      <c r="G1022" s="298"/>
      <c r="H1022" s="20">
        <v>61</v>
      </c>
      <c r="I1022" s="295" t="s">
        <v>624</v>
      </c>
      <c r="J1022" s="296" t="str">
        <f>IF(ISBLANK(INDEX('Policy Characteristics'!D:D,MATCH($C1022,'Policy Characteristics'!$C:$C,0))),"",INDEX('Policy Characteristics'!D:D,MATCH($C1022,'Policy Characteristics'!$C:$C,0)))</f>
        <v>Forest Set-Asides</v>
      </c>
      <c r="K1022" s="293" t="str">
        <f>IF(ISBLANK(INDEX('Policy Characteristics'!E:E,MATCH($C1022,'Policy Characteristics'!$C:$C,0))),"",INDEX('Policy Characteristics'!E:E,MATCH($C1022,'Policy Characteristics'!$C:$C,0)))</f>
        <v>land forest set asides</v>
      </c>
      <c r="L1022" s="237">
        <f>IF(ISBLANK(INDEX('Policy Characteristics'!F:F,MATCH($C1022,'Policy Characteristics'!$C:$C,0))),"",INDEX('Policy Characteristics'!F:F,MATCH($C1022,'Policy Characteristics'!$C:$C,0)))</f>
        <v>0</v>
      </c>
      <c r="M1022" s="237">
        <f>IF(ISBLANK(INDEX('Policy Characteristics'!G:G,MATCH($C1022,'Policy Characteristics'!$C:$C,0))),"",INDEX('Policy Characteristics'!G:G,MATCH($C1022,'Policy Characteristics'!$C:$C,0)))</f>
        <v>1</v>
      </c>
      <c r="N1022" s="237">
        <f>IF(ISBLANK(INDEX('Policy Characteristics'!H:H,MATCH($C1022,'Policy Characteristics'!$C:$C,0))),"",INDEX('Policy Characteristics'!H:H,MATCH($C1022,'Policy Characteristics'!$C:$C,0)))</f>
        <v>0.01</v>
      </c>
      <c r="O1022" s="293" t="str">
        <f>IF(ISBLANK(INDEX('Policy Characteristics'!I:I,MATCH($C1022,'Policy Characteristics'!$C:$C,0))),"",INDEX('Policy Characteristics'!I:I,MATCH($C1022,'Policy Characteristics'!$C:$C,0)))</f>
        <v>% of potential achieved</v>
      </c>
      <c r="P1022" s="293" t="str">
        <f>IF(ISBLANK(INDEX('Policy Characteristics'!J:J,MATCH($C1022,'Policy Characteristics'!$C:$C,0))),"",INDEX('Policy Characteristics'!J:J,MATCH($C1022,'Policy Characteristics'!$C:$C,0)))</f>
        <v>**Description:** This policy avoids the release of CO2 from forests by reducing timber harvesting. This policy depends on the speed with which timber harvesting could be scaled down, given the need to find replacement materials for forest products. It also is likely not desirable to completely cease timber harvesting, as wood is a renewable resource and may be better than fabricating certain replacement materials.   // **Guidance for setting values:** A 100% setting of this lever reduces timber harvesting by 2% of the BAU amount per year, reaching a roughly 62% reduction in timber harvesting by 2050, with a maximum potential of 1 million acres available for forest set-asides per year.</v>
      </c>
      <c r="Q1022" s="293" t="str">
        <f>IF(ISBLANK(INDEX('Policy Characteristics'!K:K,MATCH($C1022,'Policy Characteristics'!$C:$C,0))),"",INDEX('Policy Characteristics'!K:K,MATCH($C1022,'Policy Characteristics'!$C:$C,0)))</f>
        <v>lulucf.html#set-asides</v>
      </c>
      <c r="R1022" s="293" t="str">
        <f>IF(ISBLANK(INDEX('Policy Characteristics'!L:L,MATCH($C1022,'Policy Characteristics'!$C:$C,0))),"",INDEX('Policy Characteristics'!L:L,MATCH($C1022,'Policy Characteristics'!$C:$C,0)))</f>
        <v>forest-set-asides.html</v>
      </c>
    </row>
    <row r="1023" spans="1:18" x14ac:dyDescent="0.25">
      <c r="A1023" s="293" t="str">
        <f>IF(ISBLANK(INDEX('Policy Characteristics'!A:A,MATCH($C1023,'Policy Characteristics'!$C:$C,0))),"",INDEX('Policy Characteristics'!A:A,MATCH($C1023,'Policy Characteristics'!$C:$C,0)))</f>
        <v>Agriculture, Land Use, and Forestry</v>
      </c>
      <c r="B1023" s="294" t="str">
        <f>IF(ISBLANK(INDEX('Policy Characteristics'!B:B,MATCH($C1023,'Policy Characteristics'!$C:$C,0))),"",INDEX('Policy Characteristics'!B:B,MATCH($C1023,'Policy Characteristics'!$C:$C,0)))</f>
        <v>Cropland and Rice Measures</v>
      </c>
      <c r="C1023" t="s">
        <v>448</v>
      </c>
      <c r="D1023" s="298"/>
      <c r="E1023" s="298"/>
      <c r="F1023" s="298"/>
      <c r="G1023" s="298"/>
      <c r="H1023" s="20">
        <v>62</v>
      </c>
      <c r="I1023" s="295" t="s">
        <v>624</v>
      </c>
      <c r="J1023" s="296" t="str">
        <f>IF(ISBLANK(INDEX('Policy Characteristics'!D:D,MATCH($C1023,'Policy Characteristics'!$C:$C,0))),"",INDEX('Policy Characteristics'!D:D,MATCH($C1023,'Policy Characteristics'!$C:$C,0)))</f>
        <v>Cropland and Rice Measures</v>
      </c>
      <c r="K1023" s="293" t="str">
        <f>IF(ISBLANK(INDEX('Policy Characteristics'!E:E,MATCH($C1023,'Policy Characteristics'!$C:$C,0))),"",INDEX('Policy Characteristics'!E:E,MATCH($C1023,'Policy Characteristics'!$C:$C,0)))</f>
        <v>indst cropland and rice measures</v>
      </c>
      <c r="L1023" s="237">
        <f>IF(ISBLANK(INDEX('Policy Characteristics'!F:F,MATCH($C1023,'Policy Characteristics'!$C:$C,0))),"",INDEX('Policy Characteristics'!F:F,MATCH($C1023,'Policy Characteristics'!$C:$C,0)))</f>
        <v>0</v>
      </c>
      <c r="M1023" s="237">
        <f>IF(ISBLANK(INDEX('Policy Characteristics'!G:G,MATCH($C1023,'Policy Characteristics'!$C:$C,0))),"",INDEX('Policy Characteristics'!G:G,MATCH($C1023,'Policy Characteristics'!$C:$C,0)))</f>
        <v>1</v>
      </c>
      <c r="N1023" s="237">
        <f>IF(ISBLANK(INDEX('Policy Characteristics'!H:H,MATCH($C1023,'Policy Characteristics'!$C:$C,0))),"",INDEX('Policy Characteristics'!H:H,MATCH($C1023,'Policy Characteristics'!$C:$C,0)))</f>
        <v>0.01</v>
      </c>
      <c r="O1023" s="293" t="str">
        <f>IF(ISBLANK(INDEX('Policy Characteristics'!I:I,MATCH($C1023,'Policy Characteristics'!$C:$C,0))),"",INDEX('Policy Characteristics'!I:I,MATCH($C1023,'Policy Characteristics'!$C:$C,0)))</f>
        <v>% of potential achieved</v>
      </c>
      <c r="P1023" s="293"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1023" s="293" t="str">
        <f>IF(ISBLANK(INDEX('Policy Characteristics'!K:K,MATCH($C1023,'Policy Characteristics'!$C:$C,0))),"",INDEX('Policy Characteristics'!K:K,MATCH($C1023,'Policy Characteristics'!$C:$C,0)))</f>
        <v>industry-ag-main.html#cropland</v>
      </c>
      <c r="R1023" s="293" t="str">
        <f>IF(ISBLANK(INDEX('Policy Characteristics'!L:L,MATCH($C1023,'Policy Characteristics'!$C:$C,0))),"",INDEX('Policy Characteristics'!L:L,MATCH($C1023,'Policy Characteristics'!$C:$C,0)))</f>
        <v>cropland-management.html</v>
      </c>
    </row>
    <row r="1024" spans="1:18" x14ac:dyDescent="0.25">
      <c r="A1024" s="293" t="str">
        <f>IF(ISBLANK(INDEX('Policy Characteristics'!A:A,MATCH($C1024,'Policy Characteristics'!$C:$C,0))),"",INDEX('Policy Characteristics'!A:A,MATCH($C1024,'Policy Characteristics'!$C:$C,0)))</f>
        <v>Agriculture, Land Use, and Forestry</v>
      </c>
      <c r="B1024" s="294" t="str">
        <f>IF(ISBLANK(INDEX('Policy Characteristics'!B:B,MATCH($C1024,'Policy Characteristics'!$C:$C,0))),"",INDEX('Policy Characteristics'!B:B,MATCH($C1024,'Policy Characteristics'!$C:$C,0)))</f>
        <v>Improved Soil Measures</v>
      </c>
      <c r="C1024" t="s">
        <v>453</v>
      </c>
      <c r="D1024" s="298"/>
      <c r="E1024" s="298"/>
      <c r="F1024" s="298"/>
      <c r="G1024" s="298"/>
      <c r="H1024" s="20">
        <v>1654</v>
      </c>
      <c r="I1024" s="295" t="s">
        <v>624</v>
      </c>
      <c r="J1024" s="296" t="str">
        <f>IF(ISBLANK(INDEX('Policy Characteristics'!D:D,MATCH($C1024,'Policy Characteristics'!$C:$C,0))),"",INDEX('Policy Characteristics'!D:D,MATCH($C1024,'Policy Characteristics'!$C:$C,0)))</f>
        <v>Improved Soil Measures</v>
      </c>
      <c r="K1024" s="293" t="str">
        <f>IF(ISBLANK(INDEX('Policy Characteristics'!E:E,MATCH($C1024,'Policy Characteristics'!$C:$C,0))),"",INDEX('Policy Characteristics'!E:E,MATCH($C1024,'Policy Characteristics'!$C:$C,0)))</f>
        <v>indst tillage</v>
      </c>
      <c r="L1024" s="237">
        <f>IF(ISBLANK(INDEX('Policy Characteristics'!F:F,MATCH($C1024,'Policy Characteristics'!$C:$C,0))),"",INDEX('Policy Characteristics'!F:F,MATCH($C1024,'Policy Characteristics'!$C:$C,0)))</f>
        <v>0</v>
      </c>
      <c r="M1024" s="237">
        <f>IF(ISBLANK(INDEX('Policy Characteristics'!G:G,MATCH($C1024,'Policy Characteristics'!$C:$C,0))),"",INDEX('Policy Characteristics'!G:G,MATCH($C1024,'Policy Characteristics'!$C:$C,0)))</f>
        <v>1</v>
      </c>
      <c r="N1024" s="237">
        <f>IF(ISBLANK(INDEX('Policy Characteristics'!H:H,MATCH($C1024,'Policy Characteristics'!$C:$C,0))),"",INDEX('Policy Characteristics'!H:H,MATCH($C1024,'Policy Characteristics'!$C:$C,0)))</f>
        <v>0.01</v>
      </c>
      <c r="O1024" s="293" t="str">
        <f>IF(ISBLANK(INDEX('Policy Characteristics'!I:I,MATCH($C1024,'Policy Characteristics'!$C:$C,0))),"",INDEX('Policy Characteristics'!I:I,MATCH($C1024,'Policy Characteristics'!$C:$C,0)))</f>
        <v>% of potential achieved</v>
      </c>
      <c r="P1024" s="293"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agricultural process emissions in 2050 are reduced by less than 1%.</v>
      </c>
      <c r="Q1024" s="293" t="str">
        <f>IF(ISBLANK(INDEX('Policy Characteristics'!K:K,MATCH($C1024,'Policy Characteristics'!$C:$C,0))),"",INDEX('Policy Characteristics'!K:K,MATCH($C1024,'Policy Characteristics'!$C:$C,0)))</f>
        <v/>
      </c>
      <c r="R1024" s="293" t="str">
        <f>IF(ISBLANK(INDEX('Policy Characteristics'!L:L,MATCH($C1024,'Policy Characteristics'!$C:$C,0))),"",INDEX('Policy Characteristics'!L:L,MATCH($C1024,'Policy Characteristics'!$C:$C,0)))</f>
        <v/>
      </c>
    </row>
    <row r="1025" spans="1:18" x14ac:dyDescent="0.25">
      <c r="A1025" s="293" t="str">
        <f>IF(ISBLANK(INDEX('Policy Characteristics'!A:A,MATCH($C1025,'Policy Characteristics'!$C:$C,0))),"",INDEX('Policy Characteristics'!A:A,MATCH($C1025,'Policy Characteristics'!$C:$C,0)))</f>
        <v>Agriculture, Land Use, and Forestry</v>
      </c>
      <c r="B1025" s="294" t="str">
        <f>IF(ISBLANK(INDEX('Policy Characteristics'!B:B,MATCH($C1025,'Policy Characteristics'!$C:$C,0))),"",INDEX('Policy Characteristics'!B:B,MATCH($C1025,'Policy Characteristics'!$C:$C,0)))</f>
        <v>Improved Forest Management</v>
      </c>
      <c r="C1025" t="s">
        <v>456</v>
      </c>
      <c r="D1025" s="298"/>
      <c r="E1025" s="298"/>
      <c r="F1025" s="298"/>
      <c r="G1025" s="298"/>
      <c r="H1025" s="20">
        <v>63</v>
      </c>
      <c r="I1025" s="295" t="s">
        <v>624</v>
      </c>
      <c r="J1025" s="296" t="str">
        <f>IF(ISBLANK(INDEX('Policy Characteristics'!D:D,MATCH($C1025,'Policy Characteristics'!$C:$C,0))),"",INDEX('Policy Characteristics'!D:D,MATCH($C1025,'Policy Characteristics'!$C:$C,0)))</f>
        <v>Improved Forest Management</v>
      </c>
      <c r="K1025" s="293" t="str">
        <f>IF(ISBLANK(INDEX('Policy Characteristics'!E:E,MATCH($C1025,'Policy Characteristics'!$C:$C,0))),"",INDEX('Policy Characteristics'!E:E,MATCH($C1025,'Policy Characteristics'!$C:$C,0)))</f>
        <v>land forest management</v>
      </c>
      <c r="L1025" s="237">
        <f>IF(ISBLANK(INDEX('Policy Characteristics'!F:F,MATCH($C1025,'Policy Characteristics'!$C:$C,0))),"",INDEX('Policy Characteristics'!F:F,MATCH($C1025,'Policy Characteristics'!$C:$C,0)))</f>
        <v>0</v>
      </c>
      <c r="M1025" s="237">
        <f>IF(ISBLANK(INDEX('Policy Characteristics'!G:G,MATCH($C1025,'Policy Characteristics'!$C:$C,0))),"",INDEX('Policy Characteristics'!G:G,MATCH($C1025,'Policy Characteristics'!$C:$C,0)))</f>
        <v>1</v>
      </c>
      <c r="N1025" s="237">
        <f>IF(ISBLANK(INDEX('Policy Characteristics'!H:H,MATCH($C1025,'Policy Characteristics'!$C:$C,0))),"",INDEX('Policy Characteristics'!H:H,MATCH($C1025,'Policy Characteristics'!$C:$C,0)))</f>
        <v>0.01</v>
      </c>
      <c r="O1025" s="293" t="str">
        <f>IF(ISBLANK(INDEX('Policy Characteristics'!I:I,MATCH($C1025,'Policy Characteristics'!$C:$C,0))),"",INDEX('Policy Characteristics'!I:I,MATCH($C1025,'Policy Characteristics'!$C:$C,0)))</f>
        <v>% of potential achieved</v>
      </c>
      <c r="P1025" s="293"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A 100% setting of this lever will place 31 million acres of forest not currently under best management practices will instead be managed with best practices by 2050.</v>
      </c>
      <c r="Q1025" s="293" t="str">
        <f>IF(ISBLANK(INDEX('Policy Characteristics'!K:K,MATCH($C1025,'Policy Characteristics'!$C:$C,0))),"",INDEX('Policy Characteristics'!K:K,MATCH($C1025,'Policy Characteristics'!$C:$C,0)))</f>
        <v>lulucf.html#forest-mgmt</v>
      </c>
      <c r="R1025" s="293" t="str">
        <f>IF(ISBLANK(INDEX('Policy Characteristics'!L:L,MATCH($C1025,'Policy Characteristics'!$C:$C,0))),"",INDEX('Policy Characteristics'!L:L,MATCH($C1025,'Policy Characteristics'!$C:$C,0)))</f>
        <v>improved-forest-management.html</v>
      </c>
    </row>
    <row r="1026" spans="1:18" x14ac:dyDescent="0.25">
      <c r="A1026" s="293" t="str">
        <f>IF(ISBLANK(INDEX('Policy Characteristics'!A:A,MATCH($C1026,'Policy Characteristics'!$C:$C,0))),"",INDEX('Policy Characteristics'!A:A,MATCH($C1026,'Policy Characteristics'!$C:$C,0)))</f>
        <v>Agriculture, Land Use, and Forestry</v>
      </c>
      <c r="B1026" s="294" t="str">
        <f>IF(ISBLANK(INDEX('Policy Characteristics'!B:B,MATCH($C1026,'Policy Characteristics'!$C:$C,0))),"",INDEX('Policy Characteristics'!B:B,MATCH($C1026,'Policy Characteristics'!$C:$C,0)))</f>
        <v>Livestock Measures</v>
      </c>
      <c r="C1026" t="s">
        <v>461</v>
      </c>
      <c r="D1026" s="298"/>
      <c r="E1026" s="298"/>
      <c r="F1026" s="298"/>
      <c r="G1026" s="298"/>
      <c r="H1026" s="20">
        <v>64</v>
      </c>
      <c r="I1026" s="295" t="s">
        <v>624</v>
      </c>
      <c r="J1026" s="296" t="str">
        <f>IF(ISBLANK(INDEX('Policy Characteristics'!D:D,MATCH($C1026,'Policy Characteristics'!$C:$C,0))),"",INDEX('Policy Characteristics'!D:D,MATCH($C1026,'Policy Characteristics'!$C:$C,0)))</f>
        <v>Livestock Measures</v>
      </c>
      <c r="K1026" s="293" t="str">
        <f>IF(ISBLANK(INDEX('Policy Characteristics'!E:E,MATCH($C1026,'Policy Characteristics'!$C:$C,0))),"",INDEX('Policy Characteristics'!E:E,MATCH($C1026,'Policy Characteristics'!$C:$C,0)))</f>
        <v>indst livestock measures</v>
      </c>
      <c r="L1026" s="237">
        <f>IF(ISBLANK(INDEX('Policy Characteristics'!F:F,MATCH($C1026,'Policy Characteristics'!$C:$C,0))),"",INDEX('Policy Characteristics'!F:F,MATCH($C1026,'Policy Characteristics'!$C:$C,0)))</f>
        <v>0</v>
      </c>
      <c r="M1026" s="237">
        <f>IF(ISBLANK(INDEX('Policy Characteristics'!G:G,MATCH($C1026,'Policy Characteristics'!$C:$C,0))),"",INDEX('Policy Characteristics'!G:G,MATCH($C1026,'Policy Characteristics'!$C:$C,0)))</f>
        <v>1</v>
      </c>
      <c r="N1026" s="237">
        <f>IF(ISBLANK(INDEX('Policy Characteristics'!H:H,MATCH($C1026,'Policy Characteristics'!$C:$C,0))),"",INDEX('Policy Characteristics'!H:H,MATCH($C1026,'Policy Characteristics'!$C:$C,0)))</f>
        <v>0.01</v>
      </c>
      <c r="O1026" s="293" t="str">
        <f>IF(ISBLANK(INDEX('Policy Characteristics'!I:I,MATCH($C1026,'Policy Characteristics'!$C:$C,0))),"",INDEX('Policy Characteristics'!I:I,MATCH($C1026,'Policy Characteristics'!$C:$C,0)))</f>
        <v>% of potential achieved</v>
      </c>
      <c r="P1026" s="293"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v>
      </c>
      <c r="Q1026" s="293" t="str">
        <f>IF(ISBLANK(INDEX('Policy Characteristics'!K:K,MATCH($C1026,'Policy Characteristics'!$C:$C,0))),"",INDEX('Policy Characteristics'!K:K,MATCH($C1026,'Policy Characteristics'!$C:$C,0)))</f>
        <v>industry-ag-main.html#livestock</v>
      </c>
      <c r="R1026" s="293" t="str">
        <f>IF(ISBLANK(INDEX('Policy Characteristics'!L:L,MATCH($C1026,'Policy Characteristics'!$C:$C,0))),"",INDEX('Policy Characteristics'!L:L,MATCH($C1026,'Policy Characteristics'!$C:$C,0)))</f>
        <v>livestock-measures.html</v>
      </c>
    </row>
    <row r="1027" spans="1:18" x14ac:dyDescent="0.25">
      <c r="A1027" s="293" t="str">
        <f>IF(ISBLANK(INDEX('Policy Characteristics'!A:A,MATCH($C1027,'Policy Characteristics'!$C:$C,0))),"",INDEX('Policy Characteristics'!A:A,MATCH($C1027,'Policy Characteristics'!$C:$C,0)))</f>
        <v>Agriculture, Land Use, and Forestry</v>
      </c>
      <c r="B1027" s="294" t="str">
        <f>IF(ISBLANK(INDEX('Policy Characteristics'!B:B,MATCH($C1027,'Policy Characteristics'!$C:$C,0))),"",INDEX('Policy Characteristics'!B:B,MATCH($C1027,'Policy Characteristics'!$C:$C,0)))</f>
        <v>Wetland Restoration</v>
      </c>
      <c r="C1027" t="s">
        <v>466</v>
      </c>
      <c r="D1027" s="298"/>
      <c r="E1027" s="298"/>
      <c r="F1027" s="298"/>
      <c r="G1027" s="298"/>
      <c r="H1027" s="20">
        <v>178</v>
      </c>
      <c r="I1027" s="295" t="s">
        <v>624</v>
      </c>
      <c r="J1027" s="296" t="str">
        <f>IF(ISBLANK(INDEX('Policy Characteristics'!D:D,MATCH($C1027,'Policy Characteristics'!$C:$C,0))),"",INDEX('Policy Characteristics'!D:D,MATCH($C1027,'Policy Characteristics'!$C:$C,0)))</f>
        <v>Wetland Restoration</v>
      </c>
      <c r="K1027" s="293" t="str">
        <f>IF(ISBLANK(INDEX('Policy Characteristics'!E:E,MATCH($C1027,'Policy Characteristics'!$C:$C,0))),"",INDEX('Policy Characteristics'!E:E,MATCH($C1027,'Policy Characteristics'!$C:$C,0)))</f>
        <v>land peatland restoration</v>
      </c>
      <c r="L1027" s="237">
        <f>IF(ISBLANK(INDEX('Policy Characteristics'!F:F,MATCH($C1027,'Policy Characteristics'!$C:$C,0))),"",INDEX('Policy Characteristics'!F:F,MATCH($C1027,'Policy Characteristics'!$C:$C,0)))</f>
        <v>0</v>
      </c>
      <c r="M1027" s="237">
        <f>IF(ISBLANK(INDEX('Policy Characteristics'!G:G,MATCH($C1027,'Policy Characteristics'!$C:$C,0))),"",INDEX('Policy Characteristics'!G:G,MATCH($C1027,'Policy Characteristics'!$C:$C,0)))</f>
        <v>1</v>
      </c>
      <c r="N1027" s="237">
        <f>IF(ISBLANK(INDEX('Policy Characteristics'!H:H,MATCH($C1027,'Policy Characteristics'!$C:$C,0))),"",INDEX('Policy Characteristics'!H:H,MATCH($C1027,'Policy Characteristics'!$C:$C,0)))</f>
        <v>0.01</v>
      </c>
      <c r="O1027" s="293" t="str">
        <f>IF(ISBLANK(INDEX('Policy Characteristics'!I:I,MATCH($C1027,'Policy Characteristics'!$C:$C,0))),"",INDEX('Policy Characteristics'!I:I,MATCH($C1027,'Policy Characteristics'!$C:$C,0)))</f>
        <v>% of potential achieved</v>
      </c>
      <c r="P1027" s="293" t="str">
        <f>IF(ISBLANK(INDEX('Policy Characteristics'!J:J,MATCH($C1027,'Policy Characteristics'!$C:$C,0))),"",INDEX('Policy Characteristics'!J:J,MATCH($C1027,'Policy Characteristics'!$C:$C,0)))</f>
        <v xml:space="preserve">**Description:** This policy increases CO2 sequestration by restoring wetlands and riparian forest buffers.  // **Guidance for setting values:** If this policy is fully implemented, 2.5 million acres of wetlands will be restored and 6 percent of stream miles associated with agricultural use will be restored. </v>
      </c>
      <c r="Q1027" s="293" t="str">
        <f>IF(ISBLANK(INDEX('Policy Characteristics'!K:K,MATCH($C1027,'Policy Characteristics'!$C:$C,0))),"",INDEX('Policy Characteristics'!K:K,MATCH($C1027,'Policy Characteristics'!$C:$C,0)))</f>
        <v/>
      </c>
      <c r="R1027" s="293" t="str">
        <f>IF(ISBLANK(INDEX('Policy Characteristics'!L:L,MATCH($C1027,'Policy Characteristics'!$C:$C,0))),"",INDEX('Policy Characteristics'!L:L,MATCH($C1027,'Policy Characteristics'!$C:$C,0)))</f>
        <v>peatland-restoration.html</v>
      </c>
    </row>
    <row r="1028" spans="1:18" x14ac:dyDescent="0.25">
      <c r="A1028" s="293" t="str">
        <f>IF(ISBLANK(INDEX('Policy Characteristics'!A:A,MATCH($C1028,'Policy Characteristics'!$C:$C,0))),"",INDEX('Policy Characteristics'!A:A,MATCH($C1028,'Policy Characteristics'!$C:$C,0)))</f>
        <v>Agriculture, Land Use, and Forestry</v>
      </c>
      <c r="B1028" s="294" t="str">
        <f>IF(ISBLANK(INDEX('Policy Characteristics'!B:B,MATCH($C1028,'Policy Characteristics'!$C:$C,0))),"",INDEX('Policy Characteristics'!B:B,MATCH($C1028,'Policy Characteristics'!$C:$C,0)))</f>
        <v>Shift to Non-Animal Products</v>
      </c>
      <c r="C1028" t="s">
        <v>471</v>
      </c>
      <c r="D1028" s="298"/>
      <c r="E1028" s="298"/>
      <c r="F1028" s="298"/>
      <c r="G1028" s="298"/>
      <c r="H1028" s="20">
        <v>434</v>
      </c>
      <c r="I1028" s="295" t="s">
        <v>624</v>
      </c>
      <c r="J1028" s="296" t="str">
        <f>IF(ISBLANK(INDEX('Policy Characteristics'!D:D,MATCH($C1028,'Policy Characteristics'!$C:$C,0))),"",INDEX('Policy Characteristics'!D:D,MATCH($C1028,'Policy Characteristics'!$C:$C,0)))</f>
        <v>Shift to Non-Animal Products</v>
      </c>
      <c r="K1028" s="293" t="str">
        <f>IF(ISBLANK(INDEX('Policy Characteristics'!E:E,MATCH($C1028,'Policy Characteristics'!$C:$C,0))),"",INDEX('Policy Characteristics'!E:E,MATCH($C1028,'Policy Characteristics'!$C:$C,0)))</f>
        <v>indst shift to nonanimal products</v>
      </c>
      <c r="L1028" s="237">
        <f>IF(ISBLANK(INDEX('Policy Characteristics'!F:F,MATCH($C1028,'Policy Characteristics'!$C:$C,0))),"",INDEX('Policy Characteristics'!F:F,MATCH($C1028,'Policy Characteristics'!$C:$C,0)))</f>
        <v>0</v>
      </c>
      <c r="M1028" s="237">
        <f>IF(ISBLANK(INDEX('Policy Characteristics'!G:G,MATCH($C1028,'Policy Characteristics'!$C:$C,0))),"",INDEX('Policy Characteristics'!G:G,MATCH($C1028,'Policy Characteristics'!$C:$C,0)))</f>
        <v>1</v>
      </c>
      <c r="N1028" s="237">
        <f>IF(ISBLANK(INDEX('Policy Characteristics'!H:H,MATCH($C1028,'Policy Characteristics'!$C:$C,0))),"",INDEX('Policy Characteristics'!H:H,MATCH($C1028,'Policy Characteristics'!$C:$C,0)))</f>
        <v>0.01</v>
      </c>
      <c r="O1028" s="293" t="str">
        <f>IF(ISBLANK(INDEX('Policy Characteristics'!I:I,MATCH($C1028,'Policy Characteristics'!$C:$C,0))),"",INDEX('Policy Characteristics'!I:I,MATCH($C1028,'Policy Characteristics'!$C:$C,0)))</f>
        <v>% reduction in animal products</v>
      </c>
      <c r="P1028" s="293"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Canada's per capita meat consumption in 2017 was 70 kg/person.  If Canada were to achieve a rate similar to that in  Japan (39 kg/person/yr), or India (3.6 kg/person/yr), this would be a reduction of 44% (Japan), or 95% (India) respectively.</v>
      </c>
      <c r="Q1028" s="293" t="str">
        <f>IF(ISBLANK(INDEX('Policy Characteristics'!K:K,MATCH($C1028,'Policy Characteristics'!$C:$C,0))),"",INDEX('Policy Characteristics'!K:K,MATCH($C1028,'Policy Characteristics'!$C:$C,0)))</f>
        <v/>
      </c>
      <c r="R1028" s="293" t="str">
        <f>IF(ISBLANK(INDEX('Policy Characteristics'!L:L,MATCH($C1028,'Policy Characteristics'!$C:$C,0))),"",INDEX('Policy Characteristics'!L:L,MATCH($C1028,'Policy Characteristics'!$C:$C,0)))</f>
        <v>shift-to-non-animal-products.html</v>
      </c>
    </row>
    <row r="1029" spans="1:18" s="275" customFormat="1" x14ac:dyDescent="0.25">
      <c r="A1029" s="293" t="str">
        <f>IF(ISBLANK(INDEX('Policy Characteristics'!A:A,MATCH($C1029,'Policy Characteristics'!$C:$C,0))),"",INDEX('Policy Characteristics'!A:A,MATCH($C1029,'Policy Characteristics'!$C:$C,0)))</f>
        <v>District Heat and Hydrogen</v>
      </c>
      <c r="B1029" s="294" t="str">
        <f>IF(ISBLANK(INDEX('Policy Characteristics'!B:B,MATCH($C1029,'Policy Characteristics'!$C:$C,0))),"",INDEX('Policy Characteristics'!B:B,MATCH($C1029,'Policy Characteristics'!$C:$C,0)))</f>
        <v>Use CHP for District Heat</v>
      </c>
      <c r="C1029" s="275" t="s">
        <v>479</v>
      </c>
      <c r="D1029" s="299"/>
      <c r="E1029" s="299"/>
      <c r="F1029" s="299"/>
      <c r="G1029" s="299"/>
      <c r="H1029" s="20">
        <v>68</v>
      </c>
      <c r="I1029" s="297" t="s">
        <v>624</v>
      </c>
      <c r="J1029" s="296" t="str">
        <f>IF(ISBLANK(INDEX('Policy Characteristics'!D:D,MATCH($C1029,'Policy Characteristics'!$C:$C,0))),"",INDEX('Policy Characteristics'!D:D,MATCH($C1029,'Policy Characteristics'!$C:$C,0)))</f>
        <v>District Heat CHP</v>
      </c>
      <c r="K1029" s="293" t="str">
        <f>IF(ISBLANK(INDEX('Policy Characteristics'!E:E,MATCH($C1029,'Policy Characteristics'!$C:$C,0))),"",INDEX('Policy Characteristics'!E:E,MATCH($C1029,'Policy Characteristics'!$C:$C,0)))</f>
        <v>heat convert heat to CHP</v>
      </c>
      <c r="L1029" s="237">
        <f>IF(ISBLANK(INDEX('Policy Characteristics'!F:F,MATCH($C1029,'Policy Characteristics'!$C:$C,0))),"",INDEX('Policy Characteristics'!F:F,MATCH($C1029,'Policy Characteristics'!$C:$C,0)))</f>
        <v>0</v>
      </c>
      <c r="M1029" s="237">
        <f>IF(ISBLANK(INDEX('Policy Characteristics'!G:G,MATCH($C1029,'Policy Characteristics'!$C:$C,0))),"",INDEX('Policy Characteristics'!G:G,MATCH($C1029,'Policy Characteristics'!$C:$C,0)))</f>
        <v>1</v>
      </c>
      <c r="N1029" s="237">
        <f>IF(ISBLANK(INDEX('Policy Characteristics'!H:H,MATCH($C1029,'Policy Characteristics'!$C:$C,0))),"",INDEX('Policy Characteristics'!H:H,MATCH($C1029,'Policy Characteristics'!$C:$C,0)))</f>
        <v>0.01</v>
      </c>
      <c r="O1029" s="293" t="str">
        <f>IF(ISBLANK(INDEX('Policy Characteristics'!I:I,MATCH($C1029,'Policy Characteristics'!$C:$C,0))),"",INDEX('Policy Characteristics'!I:I,MATCH($C1029,'Policy Characteristics'!$C:$C,0)))</f>
        <v>% non-CHP heat converted</v>
      </c>
      <c r="P1029" s="293"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combined heat and power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93" t="str">
        <f>IF(ISBLANK(INDEX('Policy Characteristics'!K:K,MATCH($C1029,'Policy Characteristics'!$C:$C,0))),"",INDEX('Policy Characteristics'!K:K,MATCH($C1029,'Policy Characteristics'!$C:$C,0)))</f>
        <v>district-heating.html#chp</v>
      </c>
      <c r="R1029" s="293" t="str">
        <f>IF(ISBLANK(INDEX('Policy Characteristics'!L:L,MATCH($C1029,'Policy Characteristics'!$C:$C,0))),"",INDEX('Policy Characteristics'!L:L,MATCH($C1029,'Policy Characteristics'!$C:$C,0)))</f>
        <v>convert-non-chp-heat-production.html</v>
      </c>
    </row>
    <row r="1030" spans="1:18" s="275" customFormat="1" x14ac:dyDescent="0.25">
      <c r="A1030" s="293" t="str">
        <f>IF(ISBLANK(INDEX('Policy Characteristics'!A:A,MATCH($C1030,'Policy Characteristics'!$C:$C,0))),"",INDEX('Policy Characteristics'!A:A,MATCH($C1030,'Policy Characteristics'!$C:$C,0)))</f>
        <v>District Heat and Hydrogen</v>
      </c>
      <c r="B1030" s="294" t="str">
        <f>IF(ISBLANK(INDEX('Policy Characteristics'!B:B,MATCH($C1030,'Policy Characteristics'!$C:$C,0))),"",INDEX('Policy Characteristics'!B:B,MATCH($C1030,'Policy Characteristics'!$C:$C,0)))</f>
        <v>Produce District Heat with Hydrogen</v>
      </c>
      <c r="C1030" s="275" t="s">
        <v>487</v>
      </c>
      <c r="D1030" s="299"/>
      <c r="E1030" s="299"/>
      <c r="F1030" s="299"/>
      <c r="G1030" s="299"/>
      <c r="H1030" s="20">
        <v>176</v>
      </c>
      <c r="I1030" s="297" t="s">
        <v>624</v>
      </c>
      <c r="J1030" s="296" t="str">
        <f>IF(ISBLANK(INDEX('Policy Characteristics'!D:D,MATCH($C1030,'Policy Characteristics'!$C:$C,0))),"",INDEX('Policy Characteristics'!D:D,MATCH($C1030,'Policy Characteristics'!$C:$C,0)))</f>
        <v>District Heat Fuel Switching</v>
      </c>
      <c r="K1030" s="293" t="str">
        <f>IF(ISBLANK(INDEX('Policy Characteristics'!E:E,MATCH($C1030,'Policy Characteristics'!$C:$C,0))),"",INDEX('Policy Characteristics'!E:E,MATCH($C1030,'Policy Characteristics'!$C:$C,0)))</f>
        <v>heat fuel type shifting</v>
      </c>
      <c r="L1030" s="237">
        <f>IF(ISBLANK(INDEX('Policy Characteristics'!F:F,MATCH($C1030,'Policy Characteristics'!$C:$C,0))),"",INDEX('Policy Characteristics'!F:F,MATCH($C1030,'Policy Characteristics'!$C:$C,0)))</f>
        <v>0</v>
      </c>
      <c r="M1030" s="237">
        <f>IF(ISBLANK(INDEX('Policy Characteristics'!G:G,MATCH($C1030,'Policy Characteristics'!$C:$C,0))),"",INDEX('Policy Characteristics'!G:G,MATCH($C1030,'Policy Characteristics'!$C:$C,0)))</f>
        <v>1</v>
      </c>
      <c r="N1030" s="237">
        <f>IF(ISBLANK(INDEX('Policy Characteristics'!H:H,MATCH($C1030,'Policy Characteristics'!$C:$C,0))),"",INDEX('Policy Characteristics'!H:H,MATCH($C1030,'Policy Characteristics'!$C:$C,0)))</f>
        <v>0.01</v>
      </c>
      <c r="O1030" s="293" t="str">
        <f>IF(ISBLANK(INDEX('Policy Characteristics'!I:I,MATCH($C1030,'Policy Characteristics'!$C:$C,0))),"",INDEX('Policy Characteristics'!I:I,MATCH($C1030,'Policy Characteristics'!$C:$C,0)))</f>
        <v>% of fuel use</v>
      </c>
      <c r="P1030" s="293"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Canada, 46% of district heat is made by burning natural gas, 22% from biomass, and 9% from petroleum diesel.  Hydrogen technologies are still emerging, and it is not yet clear if it will be more economical to electrify end uses of heat (ceasing to use district heat), or if decarbonizing district heat facilities will be an economical pathway.</v>
      </c>
      <c r="Q1030" s="293" t="str">
        <f>IF(ISBLANK(INDEX('Policy Characteristics'!K:K,MATCH($C1030,'Policy Characteristics'!$C:$C,0))),"",INDEX('Policy Characteristics'!K:K,MATCH($C1030,'Policy Characteristics'!$C:$C,0)))</f>
        <v>district-heating.html#convert-coal</v>
      </c>
      <c r="R1030" s="293" t="str">
        <f>IF(ISBLANK(INDEX('Policy Characteristics'!L:L,MATCH($C1030,'Policy Characteristics'!$C:$C,0))),"",INDEX('Policy Characteristics'!L:L,MATCH($C1030,'Policy Characteristics'!$C:$C,0)))</f>
        <v>district-heat-fuel-switching.html</v>
      </c>
    </row>
    <row r="1031" spans="1:18" s="275" customFormat="1" x14ac:dyDescent="0.25">
      <c r="A1031" s="293" t="str">
        <f>IF(ISBLANK(INDEX('Policy Characteristics'!A:A,MATCH($C1031,'Policy Characteristics'!$C:$C,0))),"",INDEX('Policy Characteristics'!A:A,MATCH($C1031,'Policy Characteristics'!$C:$C,0)))</f>
        <v>District Heat and Hydrogen</v>
      </c>
      <c r="B1031" s="294" t="str">
        <f>IF(ISBLANK(INDEX('Policy Characteristics'!B:B,MATCH($C1031,'Policy Characteristics'!$C:$C,0))),"",INDEX('Policy Characteristics'!B:B,MATCH($C1031,'Policy Characteristics'!$C:$C,0)))</f>
        <v>Shift Hydrogen Production to Electrolysis</v>
      </c>
      <c r="C1031" s="275" t="s">
        <v>495</v>
      </c>
      <c r="D1031" s="299"/>
      <c r="E1031" s="299"/>
      <c r="F1031" s="299"/>
      <c r="G1031" s="299"/>
      <c r="H1031" s="20">
        <v>450</v>
      </c>
      <c r="I1031" s="297" t="s">
        <v>624</v>
      </c>
      <c r="J1031" s="296" t="str">
        <f>IF(ISBLANK(INDEX('Policy Characteristics'!D:D,MATCH($C1031,'Policy Characteristics'!$C:$C,0))),"",INDEX('Policy Characteristics'!D:D,MATCH($C1031,'Policy Characteristics'!$C:$C,0)))</f>
        <v>Hydrogen Electrolysis</v>
      </c>
      <c r="K1031" s="293" t="str">
        <f>IF(ISBLANK(INDEX('Policy Characteristics'!E:E,MATCH($C1031,'Policy Characteristics'!$C:$C,0))),"",INDEX('Policy Characteristics'!E:E,MATCH($C1031,'Policy Characteristics'!$C:$C,0)))</f>
        <v>hydgn shift production pathways</v>
      </c>
      <c r="L1031" s="237">
        <f>IF(ISBLANK(INDEX('Policy Characteristics'!F:F,MATCH($C1031,'Policy Characteristics'!$C:$C,0))),"",INDEX('Policy Characteristics'!F:F,MATCH($C1031,'Policy Characteristics'!$C:$C,0)))</f>
        <v>0</v>
      </c>
      <c r="M1031" s="237">
        <f>IF(ISBLANK(INDEX('Policy Characteristics'!G:G,MATCH($C1031,'Policy Characteristics'!$C:$C,0))),"",INDEX('Policy Characteristics'!G:G,MATCH($C1031,'Policy Characteristics'!$C:$C,0)))</f>
        <v>1</v>
      </c>
      <c r="N1031" s="237">
        <f>IF(ISBLANK(INDEX('Policy Characteristics'!H:H,MATCH($C1031,'Policy Characteristics'!$C:$C,0))),"",INDEX('Policy Characteristics'!H:H,MATCH($C1031,'Policy Characteristics'!$C:$C,0)))</f>
        <v>0.01</v>
      </c>
      <c r="O1031" s="293" t="str">
        <f>IF(ISBLANK(INDEX('Policy Characteristics'!I:I,MATCH($C1031,'Policy Characteristics'!$C:$C,0))),"",INDEX('Policy Characteristics'!I:I,MATCH($C1031,'Policy Characteristics'!$C:$C,0)))</f>
        <v>% of hydrogen production</v>
      </c>
      <c r="P1031" s="293"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Canada, roughly 99% of hydrogen is produced via steam reforming of natural gas and 1% is produced via other means.  By 2050, 20% of hydrogen will be produced by electroylsis in the BAU.</v>
      </c>
      <c r="Q1031" s="293" t="str">
        <f>IF(ISBLANK(INDEX('Policy Characteristics'!K:K,MATCH($C1031,'Policy Characteristics'!$C:$C,0))),"",INDEX('Policy Characteristics'!K:K,MATCH($C1031,'Policy Characteristics'!$C:$C,0)))</f>
        <v/>
      </c>
      <c r="R1031" s="293" t="str">
        <f>IF(ISBLANK(INDEX('Policy Characteristics'!L:L,MATCH($C1031,'Policy Characteristics'!$C:$C,0))),"",INDEX('Policy Characteristics'!L:L,MATCH($C1031,'Policy Characteristics'!$C:$C,0)))</f>
        <v>switch-hydrogen-production-pathway.html</v>
      </c>
    </row>
    <row r="1032" spans="1:18" s="293" customFormat="1" x14ac:dyDescent="0.25">
      <c r="A1032" s="293" t="str">
        <f>IF(ISBLANK(INDEX('Policy Characteristics'!A:A,MATCH($C1032,'Policy Characteristics'!$C:$C,0))),"",INDEX('Policy Characteristics'!A:A,MATCH($C1032,'Policy Characteristics'!$C:$C,0)))</f>
        <v>Cross-Sector</v>
      </c>
      <c r="B1032" s="294" t="str">
        <f>IF(ISBLANK(INDEX('Policy Characteristics'!B:B,MATCH($C1032,'Policy Characteristics'!$C:$C,0))),"",INDEX('Policy Characteristics'!B:B,MATCH($C1032,'Policy Characteristics'!$C:$C,0)))</f>
        <v>Simplified Carbon Price</v>
      </c>
      <c r="C1032" t="s">
        <v>502</v>
      </c>
      <c r="D1032" s="298" t="s">
        <v>815</v>
      </c>
      <c r="E1032" s="298"/>
      <c r="F1032" s="298" t="s">
        <v>816</v>
      </c>
      <c r="G1032" s="298"/>
      <c r="H1032" s="20">
        <v>171</v>
      </c>
      <c r="I1032" s="295" t="s">
        <v>624</v>
      </c>
      <c r="J1032" s="296" t="str">
        <f>IF(ISBLANK(INDEX('Policy Characteristics'!D:D,MATCH($C1032,'Policy Characteristics'!$C:$C,0))),"",INDEX('Policy Characteristics'!D:D,MATCH($C1032,'Policy Characteristics'!$C:$C,0)))</f>
        <v>Simplified Carbon Price</v>
      </c>
      <c r="K1032" s="293" t="str">
        <f>IF(ISBLANK(INDEX('Policy Characteristics'!E:E,MATCH($C1032,'Policy Characteristics'!$C:$C,0))),"",INDEX('Policy Characteristics'!E:E,MATCH($C1032,'Policy Characteristics'!$C:$C,0)))</f>
        <v>cross carbon tax</v>
      </c>
      <c r="L1032" s="293">
        <f>IF(ISBLANK(INDEX('Policy Characteristics'!F:F,MATCH($C1032,'Policy Characteristics'!$C:$C,0))),"",INDEX('Policy Characteristics'!F:F,MATCH($C1032,'Policy Characteristics'!$C:$C,0)))</f>
        <v>0</v>
      </c>
      <c r="M1032" s="293">
        <f>IF(ISBLANK(INDEX('Policy Characteristics'!G:G,MATCH($C1032,'Policy Characteristics'!$C:$C,0))),"",INDEX('Policy Characteristics'!G:G,MATCH($C1032,'Policy Characteristics'!$C:$C,0)))</f>
        <v>300</v>
      </c>
      <c r="N1032" s="293">
        <f>IF(ISBLANK(INDEX('Policy Characteristics'!H:H,MATCH($C1032,'Policy Characteristics'!$C:$C,0))),"",INDEX('Policy Characteristics'!H:H,MATCH($C1032,'Policy Characteristics'!$C:$C,0)))</f>
        <v>5</v>
      </c>
      <c r="O1032" s="293" t="str">
        <f>IF(ISBLANK(INDEX('Policy Characteristics'!I:I,MATCH($C1032,'Policy Characteristics'!$C:$C,0))),"",INDEX('Policy Characteristics'!I:I,MATCH($C1032,'Policy Characteristics'!$C:$C,0)))</f>
        <v>$/metric ton CO2e</v>
      </c>
      <c r="P1032" s="293" t="str">
        <f>IF(ISBLANK(INDEX('Policy Characteristics'!J:J,MATCH($C1032,'Policy Characteristics'!$C:$C,0))),"",INDEX('Policy Characteristics'!J:J,MATCH($C1032,'Policy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2" s="293" t="str">
        <f>IF(ISBLANK(INDEX('Policy Characteristics'!K:K,MATCH($C1032,'Policy Characteristics'!$C:$C,0))),"",INDEX('Policy Characteristics'!K:K,MATCH($C1032,'Policy Characteristics'!$C:$C,0)))</f>
        <v>fuels.html#carbon-tax</v>
      </c>
      <c r="R1032" s="293" t="str">
        <f>IF(ISBLANK(INDEX('Policy Characteristics'!L:L,MATCH($C1032,'Policy Characteristics'!$C:$C,0))),"",INDEX('Policy Characteristics'!L:L,MATCH($C1032,'Policy Characteristics'!$C:$C,0)))</f>
        <v>carbon-tax.html</v>
      </c>
    </row>
    <row r="1033" spans="1:18" s="293" customFormat="1" x14ac:dyDescent="0.25">
      <c r="A1033" s="293" t="str">
        <f>IF(ISBLANK(INDEX('Policy Characteristics'!A:A,MATCH($C1033,'Policy Characteristics'!$C:$C,0))),"",INDEX('Policy Characteristics'!A:A,MATCH($C1033,'Policy Characteristics'!$C:$C,0)))</f>
        <v>Cross-Sector</v>
      </c>
      <c r="B1033" s="294" t="str">
        <f>IF(ISBLANK(INDEX('Policy Characteristics'!B:B,MATCH($C1033,'Policy Characteristics'!$C:$C,0))),"",INDEX('Policy Characteristics'!B:B,MATCH($C1033,'Policy Characteristics'!$C:$C,0)))</f>
        <v>Simplified Carbon Price</v>
      </c>
      <c r="C1033" s="293" t="str">
        <f t="shared" ref="C1033" si="47">C$1032</f>
        <v>Additional Carbon Tax Rate</v>
      </c>
      <c r="D1033" s="298" t="s">
        <v>817</v>
      </c>
      <c r="E1033" s="298"/>
      <c r="F1033" s="298" t="s">
        <v>818</v>
      </c>
      <c r="G1033" s="298"/>
      <c r="H1033" s="20">
        <v>172</v>
      </c>
      <c r="I1033" s="295" t="s">
        <v>624</v>
      </c>
      <c r="J1033" s="296" t="str">
        <f>IF(ISBLANK(INDEX('Policy Characteristics'!D:D,MATCH($C1033,'Policy Characteristics'!$C:$C,0))),"",INDEX('Policy Characteristics'!D:D,MATCH($C1033,'Policy Characteristics'!$C:$C,0)))</f>
        <v>Simplified Carbon Price</v>
      </c>
      <c r="K1033" s="293" t="str">
        <f>IF(ISBLANK(INDEX('Policy Characteristics'!E:E,MATCH($C1033,'Policy Characteristics'!$C:$C,0))),"",INDEX('Policy Characteristics'!E:E,MATCH($C1033,'Policy Characteristics'!$C:$C,0)))</f>
        <v>cross carbon tax</v>
      </c>
      <c r="L1033" s="293">
        <f>IF(ISBLANK(INDEX('Policy Characteristics'!F:F,MATCH($C1033,'Policy Characteristics'!$C:$C,0))),"",INDEX('Policy Characteristics'!F:F,MATCH($C1033,'Policy Characteristics'!$C:$C,0)))</f>
        <v>0</v>
      </c>
      <c r="M1033" s="293">
        <f>IF(ISBLANK(INDEX('Policy Characteristics'!G:G,MATCH($C1033,'Policy Characteristics'!$C:$C,0))),"",INDEX('Policy Characteristics'!G:G,MATCH($C1033,'Policy Characteristics'!$C:$C,0)))</f>
        <v>300</v>
      </c>
      <c r="N1033" s="293">
        <f>IF(ISBLANK(INDEX('Policy Characteristics'!H:H,MATCH($C1033,'Policy Characteristics'!$C:$C,0))),"",INDEX('Policy Characteristics'!H:H,MATCH($C1033,'Policy Characteristics'!$C:$C,0)))</f>
        <v>5</v>
      </c>
      <c r="O1033" s="293" t="str">
        <f>IF(ISBLANK(INDEX('Policy Characteristics'!I:I,MATCH($C1033,'Policy Characteristics'!$C:$C,0))),"",INDEX('Policy Characteristics'!I:I,MATCH($C1033,'Policy Characteristics'!$C:$C,0)))</f>
        <v>$/metric ton CO2e</v>
      </c>
      <c r="P1033" s="293" t="str">
        <f>IF(ISBLANK(INDEX('Policy Characteristics'!J:J,MATCH($C1033,'Policy Characteristics'!$C:$C,0))),"",INDEX('Policy Characteristics'!J:J,MATCH($C1033,'Policy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3" s="293" t="str">
        <f>IF(ISBLANK(INDEX('Policy Characteristics'!K:K,MATCH($C1033,'Policy Characteristics'!$C:$C,0))),"",INDEX('Policy Characteristics'!K:K,MATCH($C1033,'Policy Characteristics'!$C:$C,0)))</f>
        <v>fuels.html#carbon-tax</v>
      </c>
      <c r="R1033" s="293" t="str">
        <f>IF(ISBLANK(INDEX('Policy Characteristics'!L:L,MATCH($C1033,'Policy Characteristics'!$C:$C,0))),"",INDEX('Policy Characteristics'!L:L,MATCH($C1033,'Policy Characteristics'!$C:$C,0)))</f>
        <v>carbon-tax.html</v>
      </c>
    </row>
    <row r="1034" spans="1:18" s="293" customFormat="1" x14ac:dyDescent="0.25">
      <c r="A1034" s="293" t="str">
        <f>IF(ISBLANK(INDEX('Policy Characteristics'!A:A,MATCH($C1034,'Policy Characteristics'!$C:$C,0))),"",INDEX('Policy Characteristics'!A:A,MATCH($C1034,'Policy Characteristics'!$C:$C,0)))</f>
        <v>Cross-Sector</v>
      </c>
      <c r="B1034" s="294" t="str">
        <f>IF(ISBLANK(INDEX('Policy Characteristics'!B:B,MATCH($C1034,'Policy Characteristics'!$C:$C,0))),"",INDEX('Policy Characteristics'!B:B,MATCH($C1034,'Policy Characteristics'!$C:$C,0)))</f>
        <v>Simplified Carbon Price</v>
      </c>
      <c r="C1034" s="293" t="str">
        <f t="shared" ref="C1034:C1037" si="48">C$1032</f>
        <v>Additional Carbon Tax Rate</v>
      </c>
      <c r="D1034" s="298" t="s">
        <v>819</v>
      </c>
      <c r="E1034" s="298"/>
      <c r="F1034" s="298" t="s">
        <v>820</v>
      </c>
      <c r="G1034" s="298"/>
      <c r="H1034" s="20">
        <v>173</v>
      </c>
      <c r="I1034" s="295" t="s">
        <v>624</v>
      </c>
      <c r="J1034" s="296" t="str">
        <f>IF(ISBLANK(INDEX('Policy Characteristics'!D:D,MATCH($C1034,'Policy Characteristics'!$C:$C,0))),"",INDEX('Policy Characteristics'!D:D,MATCH($C1034,'Policy Characteristics'!$C:$C,0)))</f>
        <v>Simplified Carbon Price</v>
      </c>
      <c r="K1034" s="293" t="str">
        <f>IF(ISBLANK(INDEX('Policy Characteristics'!E:E,MATCH($C1034,'Policy Characteristics'!$C:$C,0))),"",INDEX('Policy Characteristics'!E:E,MATCH($C1034,'Policy Characteristics'!$C:$C,0)))</f>
        <v>cross carbon tax</v>
      </c>
      <c r="L1034" s="293">
        <f>IF(ISBLANK(INDEX('Policy Characteristics'!F:F,MATCH($C1034,'Policy Characteristics'!$C:$C,0))),"",INDEX('Policy Characteristics'!F:F,MATCH($C1034,'Policy Characteristics'!$C:$C,0)))</f>
        <v>0</v>
      </c>
      <c r="M1034" s="293">
        <f>IF(ISBLANK(INDEX('Policy Characteristics'!G:G,MATCH($C1034,'Policy Characteristics'!$C:$C,0))),"",INDEX('Policy Characteristics'!G:G,MATCH($C1034,'Policy Characteristics'!$C:$C,0)))</f>
        <v>300</v>
      </c>
      <c r="N1034" s="293">
        <f>IF(ISBLANK(INDEX('Policy Characteristics'!H:H,MATCH($C1034,'Policy Characteristics'!$C:$C,0))),"",INDEX('Policy Characteristics'!H:H,MATCH($C1034,'Policy Characteristics'!$C:$C,0)))</f>
        <v>5</v>
      </c>
      <c r="O1034" s="293" t="str">
        <f>IF(ISBLANK(INDEX('Policy Characteristics'!I:I,MATCH($C1034,'Policy Characteristics'!$C:$C,0))),"",INDEX('Policy Characteristics'!I:I,MATCH($C1034,'Policy Characteristics'!$C:$C,0)))</f>
        <v>$/metric ton CO2e</v>
      </c>
      <c r="P1034" s="293" t="str">
        <f>IF(ISBLANK(INDEX('Policy Characteristics'!J:J,MATCH($C1034,'Policy Characteristics'!$C:$C,0))),"",INDEX('Policy Characteristics'!J:J,MATCH($C1034,'Policy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4" s="293" t="str">
        <f>IF(ISBLANK(INDEX('Policy Characteristics'!K:K,MATCH($C1034,'Policy Characteristics'!$C:$C,0))),"",INDEX('Policy Characteristics'!K:K,MATCH($C1034,'Policy Characteristics'!$C:$C,0)))</f>
        <v>fuels.html#carbon-tax</v>
      </c>
      <c r="R1034" s="293" t="str">
        <f>IF(ISBLANK(INDEX('Policy Characteristics'!L:L,MATCH($C1034,'Policy Characteristics'!$C:$C,0))),"",INDEX('Policy Characteristics'!L:L,MATCH($C1034,'Policy Characteristics'!$C:$C,0)))</f>
        <v>carbon-tax.html</v>
      </c>
    </row>
    <row r="1035" spans="1:18" s="293" customFormat="1" x14ac:dyDescent="0.25">
      <c r="A1035" s="293" t="str">
        <f>IF(ISBLANK(INDEX('Policy Characteristics'!A:A,MATCH($C1035,'Policy Characteristics'!$C:$C,0))),"",INDEX('Policy Characteristics'!A:A,MATCH($C1035,'Policy Characteristics'!$C:$C,0)))</f>
        <v>Cross-Sector</v>
      </c>
      <c r="B1035" s="294" t="str">
        <f>IF(ISBLANK(INDEX('Policy Characteristics'!B:B,MATCH($C1035,'Policy Characteristics'!$C:$C,0))),"",INDEX('Policy Characteristics'!B:B,MATCH($C1035,'Policy Characteristics'!$C:$C,0)))</f>
        <v>Simplified Carbon Price</v>
      </c>
      <c r="C1035" s="293" t="str">
        <f t="shared" si="48"/>
        <v>Additional Carbon Tax Rate</v>
      </c>
      <c r="D1035" s="298" t="s">
        <v>821</v>
      </c>
      <c r="E1035" s="298"/>
      <c r="F1035" s="298" t="s">
        <v>822</v>
      </c>
      <c r="G1035" s="298"/>
      <c r="H1035" s="20">
        <v>174</v>
      </c>
      <c r="I1035" s="295" t="s">
        <v>624</v>
      </c>
      <c r="J1035" s="296" t="str">
        <f>IF(ISBLANK(INDEX('Policy Characteristics'!D:D,MATCH($C1035,'Policy Characteristics'!$C:$C,0))),"",INDEX('Policy Characteristics'!D:D,MATCH($C1035,'Policy Characteristics'!$C:$C,0)))</f>
        <v>Simplified Carbon Price</v>
      </c>
      <c r="K1035" s="293" t="str">
        <f>IF(ISBLANK(INDEX('Policy Characteristics'!E:E,MATCH($C1035,'Policy Characteristics'!$C:$C,0))),"",INDEX('Policy Characteristics'!E:E,MATCH($C1035,'Policy Characteristics'!$C:$C,0)))</f>
        <v>cross carbon tax</v>
      </c>
      <c r="L1035" s="293">
        <f>IF(ISBLANK(INDEX('Policy Characteristics'!F:F,MATCH($C1035,'Policy Characteristics'!$C:$C,0))),"",INDEX('Policy Characteristics'!F:F,MATCH($C1035,'Policy Characteristics'!$C:$C,0)))</f>
        <v>0</v>
      </c>
      <c r="M1035" s="293">
        <f>IF(ISBLANK(INDEX('Policy Characteristics'!G:G,MATCH($C1035,'Policy Characteristics'!$C:$C,0))),"",INDEX('Policy Characteristics'!G:G,MATCH($C1035,'Policy Characteristics'!$C:$C,0)))</f>
        <v>300</v>
      </c>
      <c r="N1035" s="293">
        <f>IF(ISBLANK(INDEX('Policy Characteristics'!H:H,MATCH($C1035,'Policy Characteristics'!$C:$C,0))),"",INDEX('Policy Characteristics'!H:H,MATCH($C1035,'Policy Characteristics'!$C:$C,0)))</f>
        <v>5</v>
      </c>
      <c r="O1035" s="293" t="str">
        <f>IF(ISBLANK(INDEX('Policy Characteristics'!I:I,MATCH($C1035,'Policy Characteristics'!$C:$C,0))),"",INDEX('Policy Characteristics'!I:I,MATCH($C1035,'Policy Characteristics'!$C:$C,0)))</f>
        <v>$/metric ton CO2e</v>
      </c>
      <c r="P1035" s="293" t="str">
        <f>IF(ISBLANK(INDEX('Policy Characteristics'!J:J,MATCH($C1035,'Policy Characteristics'!$C:$C,0))),"",INDEX('Policy Characteristics'!J:J,MATCH($C1035,'Policy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5" s="293" t="str">
        <f>IF(ISBLANK(INDEX('Policy Characteristics'!K:K,MATCH($C1035,'Policy Characteristics'!$C:$C,0))),"",INDEX('Policy Characteristics'!K:K,MATCH($C1035,'Policy Characteristics'!$C:$C,0)))</f>
        <v>fuels.html#carbon-tax</v>
      </c>
      <c r="R1035" s="293" t="str">
        <f>IF(ISBLANK(INDEX('Policy Characteristics'!L:L,MATCH($C1035,'Policy Characteristics'!$C:$C,0))),"",INDEX('Policy Characteristics'!L:L,MATCH($C1035,'Policy Characteristics'!$C:$C,0)))</f>
        <v>carbon-tax.html</v>
      </c>
    </row>
    <row r="1036" spans="1:18" s="293" customFormat="1" x14ac:dyDescent="0.25">
      <c r="A1036" s="293" t="str">
        <f>IF(ISBLANK(INDEX('Policy Characteristics'!A:A,MATCH($C1036,'Policy Characteristics'!$C:$C,0))),"",INDEX('Policy Characteristics'!A:A,MATCH($C1036,'Policy Characteristics'!$C:$C,0)))</f>
        <v>Cross-Sector</v>
      </c>
      <c r="B1036" s="294" t="str">
        <f>IF(ISBLANK(INDEX('Policy Characteristics'!B:B,MATCH($C1036,'Policy Characteristics'!$C:$C,0))),"",INDEX('Policy Characteristics'!B:B,MATCH($C1036,'Policy Characteristics'!$C:$C,0)))</f>
        <v>Simplified Carbon Price</v>
      </c>
      <c r="C1036" s="293" t="str">
        <f t="shared" si="48"/>
        <v>Additional Carbon Tax Rate</v>
      </c>
      <c r="D1036" s="298" t="s">
        <v>823</v>
      </c>
      <c r="E1036" s="298"/>
      <c r="F1036" s="298" t="s">
        <v>824</v>
      </c>
      <c r="G1036" s="298"/>
      <c r="H1036" s="20">
        <v>175</v>
      </c>
      <c r="I1036" s="295" t="s">
        <v>624</v>
      </c>
      <c r="J1036" s="296" t="str">
        <f>IF(ISBLANK(INDEX('Policy Characteristics'!D:D,MATCH($C1036,'Policy Characteristics'!$C:$C,0))),"",INDEX('Policy Characteristics'!D:D,MATCH($C1036,'Policy Characteristics'!$C:$C,0)))</f>
        <v>Simplified Carbon Price</v>
      </c>
      <c r="K1036" s="293" t="str">
        <f>IF(ISBLANK(INDEX('Policy Characteristics'!E:E,MATCH($C1036,'Policy Characteristics'!$C:$C,0))),"",INDEX('Policy Characteristics'!E:E,MATCH($C1036,'Policy Characteristics'!$C:$C,0)))</f>
        <v>cross carbon tax</v>
      </c>
      <c r="L1036" s="293">
        <f>IF(ISBLANK(INDEX('Policy Characteristics'!F:F,MATCH($C1036,'Policy Characteristics'!$C:$C,0))),"",INDEX('Policy Characteristics'!F:F,MATCH($C1036,'Policy Characteristics'!$C:$C,0)))</f>
        <v>0</v>
      </c>
      <c r="M1036" s="293">
        <f>IF(ISBLANK(INDEX('Policy Characteristics'!G:G,MATCH($C1036,'Policy Characteristics'!$C:$C,0))),"",INDEX('Policy Characteristics'!G:G,MATCH($C1036,'Policy Characteristics'!$C:$C,0)))</f>
        <v>300</v>
      </c>
      <c r="N1036" s="293">
        <f>IF(ISBLANK(INDEX('Policy Characteristics'!H:H,MATCH($C1036,'Policy Characteristics'!$C:$C,0))),"",INDEX('Policy Characteristics'!H:H,MATCH($C1036,'Policy Characteristics'!$C:$C,0)))</f>
        <v>5</v>
      </c>
      <c r="O1036" s="293" t="str">
        <f>IF(ISBLANK(INDEX('Policy Characteristics'!I:I,MATCH($C1036,'Policy Characteristics'!$C:$C,0))),"",INDEX('Policy Characteristics'!I:I,MATCH($C1036,'Policy Characteristics'!$C:$C,0)))</f>
        <v>$/metric ton CO2e</v>
      </c>
      <c r="P1036" s="293" t="str">
        <f>IF(ISBLANK(INDEX('Policy Characteristics'!J:J,MATCH($C1036,'Policy Characteristics'!$C:$C,0))),"",INDEX('Policy Characteristics'!J:J,MATCH($C1036,'Policy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6" s="293" t="str">
        <f>IF(ISBLANK(INDEX('Policy Characteristics'!K:K,MATCH($C1036,'Policy Characteristics'!$C:$C,0))),"",INDEX('Policy Characteristics'!K:K,MATCH($C1036,'Policy Characteristics'!$C:$C,0)))</f>
        <v>fuels.html#carbon-tax</v>
      </c>
      <c r="R1036" s="293" t="str">
        <f>IF(ISBLANK(INDEX('Policy Characteristics'!L:L,MATCH($C1036,'Policy Characteristics'!$C:$C,0))),"",INDEX('Policy Characteristics'!L:L,MATCH($C1036,'Policy Characteristics'!$C:$C,0)))</f>
        <v>carbon-tax.html</v>
      </c>
    </row>
    <row r="1037" spans="1:18" s="293" customFormat="1" x14ac:dyDescent="0.25">
      <c r="A1037" s="293" t="str">
        <f>IF(ISBLANK(INDEX('Policy Characteristics'!A:A,MATCH($C1037,'Policy Characteristics'!$C:$C,0))),"",INDEX('Policy Characteristics'!A:A,MATCH($C1037,'Policy Characteristics'!$C:$C,0)))</f>
        <v>Cross-Sector</v>
      </c>
      <c r="B1037" s="294" t="str">
        <f>IF(ISBLANK(INDEX('Policy Characteristics'!B:B,MATCH($C1037,'Policy Characteristics'!$C:$C,0))),"",INDEX('Policy Characteristics'!B:B,MATCH($C1037,'Policy Characteristics'!$C:$C,0)))</f>
        <v>Simplified Carbon Price</v>
      </c>
      <c r="C1037" s="293" t="str">
        <f t="shared" si="48"/>
        <v>Additional Carbon Tax Rate</v>
      </c>
      <c r="D1037" s="298" t="s">
        <v>825</v>
      </c>
      <c r="E1037" s="298"/>
      <c r="F1037" s="298" t="s">
        <v>826</v>
      </c>
      <c r="G1037" s="298"/>
      <c r="H1037" s="20">
        <v>544</v>
      </c>
      <c r="I1037" s="295" t="s">
        <v>624</v>
      </c>
      <c r="J1037" s="296" t="str">
        <f>IF(ISBLANK(INDEX('Policy Characteristics'!D:D,MATCH($C1037,'Policy Characteristics'!$C:$C,0))),"",INDEX('Policy Characteristics'!D:D,MATCH($C1037,'Policy Characteristics'!$C:$C,0)))</f>
        <v>Simplified Carbon Price</v>
      </c>
      <c r="K1037" s="293" t="str">
        <f>IF(ISBLANK(INDEX('Policy Characteristics'!E:E,MATCH($C1037,'Policy Characteristics'!$C:$C,0))),"",INDEX('Policy Characteristics'!E:E,MATCH($C1037,'Policy Characteristics'!$C:$C,0)))</f>
        <v>cross carbon tax</v>
      </c>
      <c r="L1037" s="293">
        <f>IF(ISBLANK(INDEX('Policy Characteristics'!F:F,MATCH($C1037,'Policy Characteristics'!$C:$C,0))),"",INDEX('Policy Characteristics'!F:F,MATCH($C1037,'Policy Characteristics'!$C:$C,0)))</f>
        <v>0</v>
      </c>
      <c r="M1037" s="293">
        <f>IF(ISBLANK(INDEX('Policy Characteristics'!G:G,MATCH($C1037,'Policy Characteristics'!$C:$C,0))),"",INDEX('Policy Characteristics'!G:G,MATCH($C1037,'Policy Characteristics'!$C:$C,0)))</f>
        <v>300</v>
      </c>
      <c r="N1037" s="293">
        <f>IF(ISBLANK(INDEX('Policy Characteristics'!H:H,MATCH($C1037,'Policy Characteristics'!$C:$C,0))),"",INDEX('Policy Characteristics'!H:H,MATCH($C1037,'Policy Characteristics'!$C:$C,0)))</f>
        <v>5</v>
      </c>
      <c r="O1037" s="293" t="str">
        <f>IF(ISBLANK(INDEX('Policy Characteristics'!I:I,MATCH($C1037,'Policy Characteristics'!$C:$C,0))),"",INDEX('Policy Characteristics'!I:I,MATCH($C1037,'Policy Characteristics'!$C:$C,0)))</f>
        <v>$/metric ton CO2e</v>
      </c>
      <c r="P1037" s="293" t="str">
        <f>IF(ISBLANK(INDEX('Policy Characteristics'!J:J,MATCH($C1037,'Policy Characteristics'!$C:$C,0))),"",INDEX('Policy Characteristics'!J:J,MATCH($C1037,'Policy Characteristics'!$C:$C,0)))</f>
        <v xml:space="preserve">**Important**
//**This is simplified version of the carbon price. Read below** 
//**Description:**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//This policy lever applies the full carbon price to **all fuels from the selected sector**. The user must account for any free allocation of credits when applying to the industrial sector.  This price does **not** represent the output-based-pricing system (OBPS), nor cap and trade as it is implemented in specific Canadian provinces. 
// **Guidance for setting values:**  
//Because Canada’s carbon pricing system is not uniformly applied all sectors and provinces equally, **this policy will add an additional carbon price** to what was included in the BAU scenario. The BAU Scenario has the existing carbon pricing applied to two sectors, buildings and transportation.  
//**Buildings and transportation**: Because the BAU include the legislated carbon price for these sectors(e.g. $170/tonne in 2030), the value applied above will be **additional.** For example, setting this policy to have a value of $30/tonne in year 2030 will model a price of $200/tonne (170+30).  
//**For all other sectors**:  The BAU didn’t include the full legislated carbon price. The value applied above will be **the full carbon price** to the entire sector selected. Therefore, free allocations will have to be considered. For example, if the price is $100/tonne and free allocation is 80%, then the correct price to assume is $20/tonne. 
//The impact to jobs/GDP from the carbon tax revenue will be more sensitive to how revenues from this simplified carbon price are allocated. To change those allocations, use the Government Revenue Accounting: Carbon Tax Revenue settings. </v>
      </c>
      <c r="Q1037" s="293" t="str">
        <f>IF(ISBLANK(INDEX('Policy Characteristics'!K:K,MATCH($C1037,'Policy Characteristics'!$C:$C,0))),"",INDEX('Policy Characteristics'!K:K,MATCH($C1037,'Policy Characteristics'!$C:$C,0)))</f>
        <v>fuels.html#carbon-tax</v>
      </c>
      <c r="R1037" s="293" t="str">
        <f>IF(ISBLANK(INDEX('Policy Characteristics'!L:L,MATCH($C1037,'Policy Characteristics'!$C:$C,0))),"",INDEX('Policy Characteristics'!L:L,MATCH($C1037,'Policy Characteristics'!$C:$C,0)))</f>
        <v>carbon-tax.html</v>
      </c>
    </row>
    <row r="1038" spans="1:18" s="293" customFormat="1" x14ac:dyDescent="0.25">
      <c r="A1038" s="293" t="str">
        <f>IF(ISBLANK(INDEX('Policy Characteristics'!A:A,MATCH($C1038,'Policy Characteristics'!$C:$C,0))),"",INDEX('Policy Characteristics'!A:A,MATCH($C1038,'Policy Characteristics'!$C:$C,0)))</f>
        <v>Cross-Sector</v>
      </c>
      <c r="B1038" s="294" t="str">
        <f>IF(ISBLANK(INDEX('Policy Characteristics'!B:B,MATCH($C1038,'Policy Characteristics'!$C:$C,0))),"",INDEX('Policy Characteristics'!B:B,MATCH($C1038,'Policy Characteristics'!$C:$C,0)))</f>
        <v>End Existing Subsidies</v>
      </c>
      <c r="C1038" t="s">
        <v>509</v>
      </c>
      <c r="D1038" s="298" t="s">
        <v>827</v>
      </c>
      <c r="E1038" s="298"/>
      <c r="F1038" s="298" t="s">
        <v>828</v>
      </c>
      <c r="G1038" s="298"/>
      <c r="H1038" s="20">
        <v>706</v>
      </c>
      <c r="I1038" s="297" t="s">
        <v>634</v>
      </c>
      <c r="J1038" s="296" t="str">
        <f>IF(ISBLANK(INDEX('Policy Characteristics'!D:D,MATCH($C1038,'Policy Characteristics'!$C:$C,0))),"",INDEX('Policy Characteristics'!D:D,MATCH($C1038,'Policy Characteristics'!$C:$C,0)))</f>
        <v>End Existing Subsidies</v>
      </c>
      <c r="K1038" s="293" t="str">
        <f>IF(ISBLANK(INDEX('Policy Characteristics'!E:E,MATCH($C1038,'Policy Characteristics'!$C:$C,0))),"",INDEX('Policy Characteristics'!E:E,MATCH($C1038,'Policy Characteristics'!$C:$C,0)))</f>
        <v>cross reduce BAU subsidies</v>
      </c>
      <c r="L1038" s="237">
        <f>IF(ISBLANK(INDEX('Policy Characteristics'!F:F,MATCH($C1038,'Policy Characteristics'!$C:$C,0))),"",INDEX('Policy Characteristics'!F:F,MATCH($C1038,'Policy Characteristics'!$C:$C,0)))</f>
        <v>0</v>
      </c>
      <c r="M1038" s="237">
        <f>IF(ISBLANK(INDEX('Policy Characteristics'!G:G,MATCH($C1038,'Policy Characteristics'!$C:$C,0))),"",INDEX('Policy Characteristics'!G:G,MATCH($C1038,'Policy Characteristics'!$C:$C,0)))</f>
        <v>1</v>
      </c>
      <c r="N1038" s="237">
        <f>IF(ISBLANK(INDEX('Policy Characteristics'!H:H,MATCH($C1038,'Policy Characteristics'!$C:$C,0))),"",INDEX('Policy Characteristics'!H:H,MATCH($C1038,'Policy Characteristics'!$C:$C,0)))</f>
        <v>0.01</v>
      </c>
      <c r="O1038" s="293" t="str">
        <f>IF(ISBLANK(INDEX('Policy Characteristics'!I:I,MATCH($C1038,'Policy Characteristics'!$C:$C,0))),"",INDEX('Policy Characteristics'!I:I,MATCH($C1038,'Policy Characteristics'!$C:$C,0)))</f>
        <v>% reduction in BAU subsidies</v>
      </c>
      <c r="P1038" s="293"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93" t="str">
        <f>IF(ISBLANK(INDEX('Policy Characteristics'!K:K,MATCH($C1038,'Policy Characteristics'!$C:$C,0))),"",INDEX('Policy Characteristics'!K:K,MATCH($C1038,'Policy Characteristics'!$C:$C,0)))</f>
        <v>fuels.html#end-subsidies</v>
      </c>
      <c r="R1038" s="293" t="str">
        <f>IF(ISBLANK(INDEX('Policy Characteristics'!L:L,MATCH($C1038,'Policy Characteristics'!$C:$C,0))),"",INDEX('Policy Characteristics'!L:L,MATCH($C1038,'Policy Characteristics'!$C:$C,0)))</f>
        <v>end-existing-subsidies.html</v>
      </c>
    </row>
    <row r="1039" spans="1:18" s="293" customFormat="1" x14ac:dyDescent="0.25">
      <c r="A1039" s="293" t="str">
        <f>IF(ISBLANK(INDEX('Policy Characteristics'!A:A,MATCH($C1039,'Policy Characteristics'!$C:$C,0))),"",INDEX('Policy Characteristics'!A:A,MATCH($C1039,'Policy Characteristics'!$C:$C,0)))</f>
        <v>Cross-Sector</v>
      </c>
      <c r="B1039" s="294" t="str">
        <f>IF(ISBLANK(INDEX('Policy Characteristics'!B:B,MATCH($C1039,'Policy Characteristics'!$C:$C,0))),"",INDEX('Policy Characteristics'!B:B,MATCH($C1039,'Policy Characteristics'!$C:$C,0)))</f>
        <v>End Existing Subsidies</v>
      </c>
      <c r="C1039" s="293" t="str">
        <f t="shared" ref="C1039:C1054" si="49">C$1038</f>
        <v>Percent Reduction in BAU Subsidies</v>
      </c>
      <c r="D1039" s="299" t="s">
        <v>800</v>
      </c>
      <c r="E1039" s="298"/>
      <c r="F1039" s="299" t="s">
        <v>679</v>
      </c>
      <c r="G1039" s="298"/>
      <c r="H1039" s="20">
        <v>69</v>
      </c>
      <c r="I1039" s="297" t="s">
        <v>624</v>
      </c>
      <c r="J1039" s="296" t="str">
        <f>IF(ISBLANK(INDEX('Policy Characteristics'!D:D,MATCH($C1039,'Policy Characteristics'!$C:$C,0))),"",INDEX('Policy Characteristics'!D:D,MATCH($C1039,'Policy Characteristics'!$C:$C,0)))</f>
        <v>End Existing Subsidies</v>
      </c>
      <c r="K1039" s="293" t="str">
        <f>IF(ISBLANK(INDEX('Policy Characteristics'!E:E,MATCH($C1039,'Policy Characteristics'!$C:$C,0))),"",INDEX('Policy Characteristics'!E:E,MATCH($C1039,'Policy Characteristics'!$C:$C,0)))</f>
        <v>cross reduce BAU subsidies</v>
      </c>
      <c r="L1039" s="237">
        <f>IF(ISBLANK(INDEX('Policy Characteristics'!F:F,MATCH($C1039,'Policy Characteristics'!$C:$C,0))),"",INDEX('Policy Characteristics'!F:F,MATCH($C1039,'Policy Characteristics'!$C:$C,0)))</f>
        <v>0</v>
      </c>
      <c r="M1039" s="237">
        <f>IF(ISBLANK(INDEX('Policy Characteristics'!G:G,MATCH($C1039,'Policy Characteristics'!$C:$C,0))),"",INDEX('Policy Characteristics'!G:G,MATCH($C1039,'Policy Characteristics'!$C:$C,0)))</f>
        <v>1</v>
      </c>
      <c r="N1039" s="237">
        <f>IF(ISBLANK(INDEX('Policy Characteristics'!H:H,MATCH($C1039,'Policy Characteristics'!$C:$C,0))),"",INDEX('Policy Characteristics'!H:H,MATCH($C1039,'Policy Characteristics'!$C:$C,0)))</f>
        <v>0.01</v>
      </c>
      <c r="O1039" s="293" t="str">
        <f>IF(ISBLANK(INDEX('Policy Characteristics'!I:I,MATCH($C1039,'Policy Characteristics'!$C:$C,0))),"",INDEX('Policy Characteristics'!I:I,MATCH($C1039,'Policy Characteristics'!$C:$C,0)))</f>
        <v>% reduction in BAU subsidies</v>
      </c>
      <c r="P1039" s="293"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93" t="str">
        <f>IF(ISBLANK(INDEX('Policy Characteristics'!K:K,MATCH($C1039,'Policy Characteristics'!$C:$C,0))),"",INDEX('Policy Characteristics'!K:K,MATCH($C1039,'Policy Characteristics'!$C:$C,0)))</f>
        <v>fuels.html#end-subsidies</v>
      </c>
      <c r="R1039" s="293" t="str">
        <f>IF(ISBLANK(INDEX('Policy Characteristics'!L:L,MATCH($C1039,'Policy Characteristics'!$C:$C,0))),"",INDEX('Policy Characteristics'!L:L,MATCH($C1039,'Policy Characteristics'!$C:$C,0)))</f>
        <v>end-existing-subsidies.html</v>
      </c>
    </row>
    <row r="1040" spans="1:18" s="293" customFormat="1" x14ac:dyDescent="0.25">
      <c r="A1040" s="293" t="str">
        <f>IF(ISBLANK(INDEX('Policy Characteristics'!A:A,MATCH($C1040,'Policy Characteristics'!$C:$C,0))),"",INDEX('Policy Characteristics'!A:A,MATCH($C1040,'Policy Characteristics'!$C:$C,0)))</f>
        <v>Cross-Sector</v>
      </c>
      <c r="B1040" s="294" t="str">
        <f>IF(ISBLANK(INDEX('Policy Characteristics'!B:B,MATCH($C1040,'Policy Characteristics'!$C:$C,0))),"",INDEX('Policy Characteristics'!B:B,MATCH($C1040,'Policy Characteristics'!$C:$C,0)))</f>
        <v>End Existing Subsidies</v>
      </c>
      <c r="C1040" s="293" t="str">
        <f t="shared" si="49"/>
        <v>Percent Reduction in BAU Subsidies</v>
      </c>
      <c r="D1040" s="299" t="s">
        <v>801</v>
      </c>
      <c r="E1040" s="298"/>
      <c r="F1040" s="299" t="s">
        <v>802</v>
      </c>
      <c r="G1040" s="298"/>
      <c r="H1040" s="20">
        <v>70</v>
      </c>
      <c r="I1040" s="297" t="s">
        <v>624</v>
      </c>
      <c r="J1040" s="296" t="str">
        <f>IF(ISBLANK(INDEX('Policy Characteristics'!D:D,MATCH($C1040,'Policy Characteristics'!$C:$C,0))),"",INDEX('Policy Characteristics'!D:D,MATCH($C1040,'Policy Characteristics'!$C:$C,0)))</f>
        <v>End Existing Subsidies</v>
      </c>
      <c r="K1040" s="293" t="str">
        <f>IF(ISBLANK(INDEX('Policy Characteristics'!E:E,MATCH($C1040,'Policy Characteristics'!$C:$C,0))),"",INDEX('Policy Characteristics'!E:E,MATCH($C1040,'Policy Characteristics'!$C:$C,0)))</f>
        <v>cross reduce BAU subsidies</v>
      </c>
      <c r="L1040" s="237">
        <f>IF(ISBLANK(INDEX('Policy Characteristics'!F:F,MATCH($C1040,'Policy Characteristics'!$C:$C,0))),"",INDEX('Policy Characteristics'!F:F,MATCH($C1040,'Policy Characteristics'!$C:$C,0)))</f>
        <v>0</v>
      </c>
      <c r="M1040" s="237">
        <f>IF(ISBLANK(INDEX('Policy Characteristics'!G:G,MATCH($C1040,'Policy Characteristics'!$C:$C,0))),"",INDEX('Policy Characteristics'!G:G,MATCH($C1040,'Policy Characteristics'!$C:$C,0)))</f>
        <v>1</v>
      </c>
      <c r="N1040" s="237">
        <f>IF(ISBLANK(INDEX('Policy Characteristics'!H:H,MATCH($C1040,'Policy Characteristics'!$C:$C,0))),"",INDEX('Policy Characteristics'!H:H,MATCH($C1040,'Policy Characteristics'!$C:$C,0)))</f>
        <v>0.01</v>
      </c>
      <c r="O1040" s="293" t="str">
        <f>IF(ISBLANK(INDEX('Policy Characteristics'!I:I,MATCH($C1040,'Policy Characteristics'!$C:$C,0))),"",INDEX('Policy Characteristics'!I:I,MATCH($C1040,'Policy Characteristics'!$C:$C,0)))</f>
        <v>% reduction in BAU subsidies</v>
      </c>
      <c r="P1040" s="293"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93" t="str">
        <f>IF(ISBLANK(INDEX('Policy Characteristics'!K:K,MATCH($C1040,'Policy Characteristics'!$C:$C,0))),"",INDEX('Policy Characteristics'!K:K,MATCH($C1040,'Policy Characteristics'!$C:$C,0)))</f>
        <v>fuels.html#end-subsidies</v>
      </c>
      <c r="R1040" s="293" t="str">
        <f>IF(ISBLANK(INDEX('Policy Characteristics'!L:L,MATCH($C1040,'Policy Characteristics'!$C:$C,0))),"",INDEX('Policy Characteristics'!L:L,MATCH($C1040,'Policy Characteristics'!$C:$C,0)))</f>
        <v>end-existing-subsidies.html</v>
      </c>
    </row>
    <row r="1041" spans="1:18" s="293" customFormat="1" x14ac:dyDescent="0.25">
      <c r="A1041" s="293" t="str">
        <f>IF(ISBLANK(INDEX('Policy Characteristics'!A:A,MATCH($C1041,'Policy Characteristics'!$C:$C,0))),"",INDEX('Policy Characteristics'!A:A,MATCH($C1041,'Policy Characteristics'!$C:$C,0)))</f>
        <v>Cross-Sector</v>
      </c>
      <c r="B1041" s="294" t="str">
        <f>IF(ISBLANK(INDEX('Policy Characteristics'!B:B,MATCH($C1041,'Policy Characteristics'!$C:$C,0))),"",INDEX('Policy Characteristics'!B:B,MATCH($C1041,'Policy Characteristics'!$C:$C,0)))</f>
        <v>End Existing Subsidies</v>
      </c>
      <c r="C1041" s="293" t="str">
        <f t="shared" si="49"/>
        <v>Percent Reduction in BAU Subsidies</v>
      </c>
      <c r="D1041" s="299" t="s">
        <v>829</v>
      </c>
      <c r="E1041" s="298"/>
      <c r="F1041" s="299" t="s">
        <v>683</v>
      </c>
      <c r="G1041" s="298"/>
      <c r="H1041" s="20">
        <v>71</v>
      </c>
      <c r="I1041" s="297" t="s">
        <v>624</v>
      </c>
      <c r="J1041" s="296" t="str">
        <f>IF(ISBLANK(INDEX('Policy Characteristics'!D:D,MATCH($C1041,'Policy Characteristics'!$C:$C,0))),"",INDEX('Policy Characteristics'!D:D,MATCH($C1041,'Policy Characteristics'!$C:$C,0)))</f>
        <v>End Existing Subsidies</v>
      </c>
      <c r="K1041" s="293" t="str">
        <f>IF(ISBLANK(INDEX('Policy Characteristics'!E:E,MATCH($C1041,'Policy Characteristics'!$C:$C,0))),"",INDEX('Policy Characteristics'!E:E,MATCH($C1041,'Policy Characteristics'!$C:$C,0)))</f>
        <v>cross reduce BAU subsidies</v>
      </c>
      <c r="L1041" s="237">
        <f>IF(ISBLANK(INDEX('Policy Characteristics'!F:F,MATCH($C1041,'Policy Characteristics'!$C:$C,0))),"",INDEX('Policy Characteristics'!F:F,MATCH($C1041,'Policy Characteristics'!$C:$C,0)))</f>
        <v>0</v>
      </c>
      <c r="M1041" s="237">
        <f>IF(ISBLANK(INDEX('Policy Characteristics'!G:G,MATCH($C1041,'Policy Characteristics'!$C:$C,0))),"",INDEX('Policy Characteristics'!G:G,MATCH($C1041,'Policy Characteristics'!$C:$C,0)))</f>
        <v>1</v>
      </c>
      <c r="N1041" s="237">
        <f>IF(ISBLANK(INDEX('Policy Characteristics'!H:H,MATCH($C1041,'Policy Characteristics'!$C:$C,0))),"",INDEX('Policy Characteristics'!H:H,MATCH($C1041,'Policy Characteristics'!$C:$C,0)))</f>
        <v>0.01</v>
      </c>
      <c r="O1041" s="293" t="str">
        <f>IF(ISBLANK(INDEX('Policy Characteristics'!I:I,MATCH($C1041,'Policy Characteristics'!$C:$C,0))),"",INDEX('Policy Characteristics'!I:I,MATCH($C1041,'Policy Characteristics'!$C:$C,0)))</f>
        <v>% reduction in BAU subsidies</v>
      </c>
      <c r="P1041" s="293"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93" t="str">
        <f>IF(ISBLANK(INDEX('Policy Characteristics'!K:K,MATCH($C1041,'Policy Characteristics'!$C:$C,0))),"",INDEX('Policy Characteristics'!K:K,MATCH($C1041,'Policy Characteristics'!$C:$C,0)))</f>
        <v>fuels.html#end-subsidies</v>
      </c>
      <c r="R1041" s="293" t="str">
        <f>IF(ISBLANK(INDEX('Policy Characteristics'!L:L,MATCH($C1041,'Policy Characteristics'!$C:$C,0))),"",INDEX('Policy Characteristics'!L:L,MATCH($C1041,'Policy Characteristics'!$C:$C,0)))</f>
        <v>end-existing-subsidies.html</v>
      </c>
    </row>
    <row r="1042" spans="1:18" s="293" customFormat="1" x14ac:dyDescent="0.25">
      <c r="A1042" s="293" t="str">
        <f>IF(ISBLANK(INDEX('Policy Characteristics'!A:A,MATCH($C1042,'Policy Characteristics'!$C:$C,0))),"",INDEX('Policy Characteristics'!A:A,MATCH($C1042,'Policy Characteristics'!$C:$C,0)))</f>
        <v>Cross-Sector</v>
      </c>
      <c r="B1042" s="294" t="str">
        <f>IF(ISBLANK(INDEX('Policy Characteristics'!B:B,MATCH($C1042,'Policy Characteristics'!$C:$C,0))),"",INDEX('Policy Characteristics'!B:B,MATCH($C1042,'Policy Characteristics'!$C:$C,0)))</f>
        <v>End Existing Subsidies</v>
      </c>
      <c r="C1042" s="293" t="str">
        <f t="shared" si="49"/>
        <v>Percent Reduction in BAU Subsidies</v>
      </c>
      <c r="D1042" s="299" t="s">
        <v>830</v>
      </c>
      <c r="E1042" s="298"/>
      <c r="F1042" s="299" t="s">
        <v>685</v>
      </c>
      <c r="G1042" s="298"/>
      <c r="H1042" s="20">
        <v>72</v>
      </c>
      <c r="I1042" s="297" t="s">
        <v>634</v>
      </c>
      <c r="J1042" s="296" t="str">
        <f>IF(ISBLANK(INDEX('Policy Characteristics'!D:D,MATCH($C1042,'Policy Characteristics'!$C:$C,0))),"",INDEX('Policy Characteristics'!D:D,MATCH($C1042,'Policy Characteristics'!$C:$C,0)))</f>
        <v>End Existing Subsidies</v>
      </c>
      <c r="K1042" s="293" t="str">
        <f>IF(ISBLANK(INDEX('Policy Characteristics'!E:E,MATCH($C1042,'Policy Characteristics'!$C:$C,0))),"",INDEX('Policy Characteristics'!E:E,MATCH($C1042,'Policy Characteristics'!$C:$C,0)))</f>
        <v>cross reduce BAU subsidies</v>
      </c>
      <c r="L1042" s="237">
        <f>IF(ISBLANK(INDEX('Policy Characteristics'!F:F,MATCH($C1042,'Policy Characteristics'!$C:$C,0))),"",INDEX('Policy Characteristics'!F:F,MATCH($C1042,'Policy Characteristics'!$C:$C,0)))</f>
        <v>0</v>
      </c>
      <c r="M1042" s="237">
        <f>IF(ISBLANK(INDEX('Policy Characteristics'!G:G,MATCH($C1042,'Policy Characteristics'!$C:$C,0))),"",INDEX('Policy Characteristics'!G:G,MATCH($C1042,'Policy Characteristics'!$C:$C,0)))</f>
        <v>1</v>
      </c>
      <c r="N1042" s="237">
        <f>IF(ISBLANK(INDEX('Policy Characteristics'!H:H,MATCH($C1042,'Policy Characteristics'!$C:$C,0))),"",INDEX('Policy Characteristics'!H:H,MATCH($C1042,'Policy Characteristics'!$C:$C,0)))</f>
        <v>0.01</v>
      </c>
      <c r="O1042" s="293" t="str">
        <f>IF(ISBLANK(INDEX('Policy Characteristics'!I:I,MATCH($C1042,'Policy Characteristics'!$C:$C,0))),"",INDEX('Policy Characteristics'!I:I,MATCH($C1042,'Policy Characteristics'!$C:$C,0)))</f>
        <v>% reduction in BAU subsidies</v>
      </c>
      <c r="P1042" s="293"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93" t="str">
        <f>IF(ISBLANK(INDEX('Policy Characteristics'!K:K,MATCH($C1042,'Policy Characteristics'!$C:$C,0))),"",INDEX('Policy Characteristics'!K:K,MATCH($C1042,'Policy Characteristics'!$C:$C,0)))</f>
        <v>fuels.html#end-subsidies</v>
      </c>
      <c r="R1042" s="293" t="str">
        <f>IF(ISBLANK(INDEX('Policy Characteristics'!L:L,MATCH($C1042,'Policy Characteristics'!$C:$C,0))),"",INDEX('Policy Characteristics'!L:L,MATCH($C1042,'Policy Characteristics'!$C:$C,0)))</f>
        <v>end-existing-subsidies.html</v>
      </c>
    </row>
    <row r="1043" spans="1:18" s="293" customFormat="1" x14ac:dyDescent="0.25">
      <c r="A1043" s="293" t="str">
        <f>IF(ISBLANK(INDEX('Policy Characteristics'!A:A,MATCH($C1043,'Policy Characteristics'!$C:$C,0))),"",INDEX('Policy Characteristics'!A:A,MATCH($C1043,'Policy Characteristics'!$C:$C,0)))</f>
        <v>Cross-Sector</v>
      </c>
      <c r="B1043" s="294" t="str">
        <f>IF(ISBLANK(INDEX('Policy Characteristics'!B:B,MATCH($C1043,'Policy Characteristics'!$C:$C,0))),"",INDEX('Policy Characteristics'!B:B,MATCH($C1043,'Policy Characteristics'!$C:$C,0)))</f>
        <v>End Existing Subsidies</v>
      </c>
      <c r="C1043" s="293" t="str">
        <f t="shared" si="49"/>
        <v>Percent Reduction in BAU Subsidies</v>
      </c>
      <c r="D1043" s="299" t="s">
        <v>831</v>
      </c>
      <c r="E1043" s="298"/>
      <c r="F1043" s="299" t="s">
        <v>687</v>
      </c>
      <c r="G1043" s="298"/>
      <c r="H1043" s="20">
        <v>73</v>
      </c>
      <c r="I1043" s="297" t="s">
        <v>634</v>
      </c>
      <c r="J1043" s="296" t="str">
        <f>IF(ISBLANK(INDEX('Policy Characteristics'!D:D,MATCH($C1043,'Policy Characteristics'!$C:$C,0))),"",INDEX('Policy Characteristics'!D:D,MATCH($C1043,'Policy Characteristics'!$C:$C,0)))</f>
        <v>End Existing Subsidies</v>
      </c>
      <c r="K1043" s="293" t="str">
        <f>IF(ISBLANK(INDEX('Policy Characteristics'!E:E,MATCH($C1043,'Policy Characteristics'!$C:$C,0))),"",INDEX('Policy Characteristics'!E:E,MATCH($C1043,'Policy Characteristics'!$C:$C,0)))</f>
        <v>cross reduce BAU subsidies</v>
      </c>
      <c r="L1043" s="237">
        <f>IF(ISBLANK(INDEX('Policy Characteristics'!F:F,MATCH($C1043,'Policy Characteristics'!$C:$C,0))),"",INDEX('Policy Characteristics'!F:F,MATCH($C1043,'Policy Characteristics'!$C:$C,0)))</f>
        <v>0</v>
      </c>
      <c r="M1043" s="237">
        <f>IF(ISBLANK(INDEX('Policy Characteristics'!G:G,MATCH($C1043,'Policy Characteristics'!$C:$C,0))),"",INDEX('Policy Characteristics'!G:G,MATCH($C1043,'Policy Characteristics'!$C:$C,0)))</f>
        <v>1</v>
      </c>
      <c r="N1043" s="237">
        <f>IF(ISBLANK(INDEX('Policy Characteristics'!H:H,MATCH($C1043,'Policy Characteristics'!$C:$C,0))),"",INDEX('Policy Characteristics'!H:H,MATCH($C1043,'Policy Characteristics'!$C:$C,0)))</f>
        <v>0.01</v>
      </c>
      <c r="O1043" s="293" t="str">
        <f>IF(ISBLANK(INDEX('Policy Characteristics'!I:I,MATCH($C1043,'Policy Characteristics'!$C:$C,0))),"",INDEX('Policy Characteristics'!I:I,MATCH($C1043,'Policy Characteristics'!$C:$C,0)))</f>
        <v>% reduction in BAU subsidies</v>
      </c>
      <c r="P1043" s="293"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93" t="str">
        <f>IF(ISBLANK(INDEX('Policy Characteristics'!K:K,MATCH($C1043,'Policy Characteristics'!$C:$C,0))),"",INDEX('Policy Characteristics'!K:K,MATCH($C1043,'Policy Characteristics'!$C:$C,0)))</f>
        <v>fuels.html#end-subsidies</v>
      </c>
      <c r="R1043" s="293" t="str">
        <f>IF(ISBLANK(INDEX('Policy Characteristics'!L:L,MATCH($C1043,'Policy Characteristics'!$C:$C,0))),"",INDEX('Policy Characteristics'!L:L,MATCH($C1043,'Policy Characteristics'!$C:$C,0)))</f>
        <v>end-existing-subsidies.html</v>
      </c>
    </row>
    <row r="1044" spans="1:18" s="293" customFormat="1" x14ac:dyDescent="0.25">
      <c r="A1044" s="293" t="str">
        <f>IF(ISBLANK(INDEX('Policy Characteristics'!A:A,MATCH($C1044,'Policy Characteristics'!$C:$C,0))),"",INDEX('Policy Characteristics'!A:A,MATCH($C1044,'Policy Characteristics'!$C:$C,0)))</f>
        <v>Cross-Sector</v>
      </c>
      <c r="B1044" s="294" t="str">
        <f>IF(ISBLANK(INDEX('Policy Characteristics'!B:B,MATCH($C1044,'Policy Characteristics'!$C:$C,0))),"",INDEX('Policy Characteristics'!B:B,MATCH($C1044,'Policy Characteristics'!$C:$C,0)))</f>
        <v>End Existing Subsidies</v>
      </c>
      <c r="C1044" s="293" t="str">
        <f t="shared" si="49"/>
        <v>Percent Reduction in BAU Subsidies</v>
      </c>
      <c r="D1044" s="299" t="s">
        <v>832</v>
      </c>
      <c r="E1044" s="298"/>
      <c r="F1044" s="299" t="s">
        <v>833</v>
      </c>
      <c r="G1044" s="298"/>
      <c r="H1044" s="20">
        <v>74</v>
      </c>
      <c r="I1044" s="297" t="s">
        <v>624</v>
      </c>
      <c r="J1044" s="296" t="str">
        <f>IF(ISBLANK(INDEX('Policy Characteristics'!D:D,MATCH($C1044,'Policy Characteristics'!$C:$C,0))),"",INDEX('Policy Characteristics'!D:D,MATCH($C1044,'Policy Characteristics'!$C:$C,0)))</f>
        <v>End Existing Subsidies</v>
      </c>
      <c r="K1044" s="293" t="str">
        <f>IF(ISBLANK(INDEX('Policy Characteristics'!E:E,MATCH($C1044,'Policy Characteristics'!$C:$C,0))),"",INDEX('Policy Characteristics'!E:E,MATCH($C1044,'Policy Characteristics'!$C:$C,0)))</f>
        <v>cross reduce BAU subsidies</v>
      </c>
      <c r="L1044" s="237">
        <f>IF(ISBLANK(INDEX('Policy Characteristics'!F:F,MATCH($C1044,'Policy Characteristics'!$C:$C,0))),"",INDEX('Policy Characteristics'!F:F,MATCH($C1044,'Policy Characteristics'!$C:$C,0)))</f>
        <v>0</v>
      </c>
      <c r="M1044" s="237">
        <f>IF(ISBLANK(INDEX('Policy Characteristics'!G:G,MATCH($C1044,'Policy Characteristics'!$C:$C,0))),"",INDEX('Policy Characteristics'!G:G,MATCH($C1044,'Policy Characteristics'!$C:$C,0)))</f>
        <v>1</v>
      </c>
      <c r="N1044" s="237">
        <f>IF(ISBLANK(INDEX('Policy Characteristics'!H:H,MATCH($C1044,'Policy Characteristics'!$C:$C,0))),"",INDEX('Policy Characteristics'!H:H,MATCH($C1044,'Policy Characteristics'!$C:$C,0)))</f>
        <v>0.01</v>
      </c>
      <c r="O1044" s="293" t="str">
        <f>IF(ISBLANK(INDEX('Policy Characteristics'!I:I,MATCH($C1044,'Policy Characteristics'!$C:$C,0))),"",INDEX('Policy Characteristics'!I:I,MATCH($C1044,'Policy Characteristics'!$C:$C,0)))</f>
        <v>% reduction in BAU subsidies</v>
      </c>
      <c r="P1044" s="293"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93" t="str">
        <f>IF(ISBLANK(INDEX('Policy Characteristics'!K:K,MATCH($C1044,'Policy Characteristics'!$C:$C,0))),"",INDEX('Policy Characteristics'!K:K,MATCH($C1044,'Policy Characteristics'!$C:$C,0)))</f>
        <v>fuels.html#end-subsidies</v>
      </c>
      <c r="R1044" s="293" t="str">
        <f>IF(ISBLANK(INDEX('Policy Characteristics'!L:L,MATCH($C1044,'Policy Characteristics'!$C:$C,0))),"",INDEX('Policy Characteristics'!L:L,MATCH($C1044,'Policy Characteristics'!$C:$C,0)))</f>
        <v>end-existing-subsidies.html</v>
      </c>
    </row>
    <row r="1045" spans="1:18" s="293" customFormat="1" x14ac:dyDescent="0.25">
      <c r="A1045" s="293" t="str">
        <f>IF(ISBLANK(INDEX('Policy Characteristics'!A:A,MATCH($C1045,'Policy Characteristics'!$C:$C,0))),"",INDEX('Policy Characteristics'!A:A,MATCH($C1045,'Policy Characteristics'!$C:$C,0)))</f>
        <v>Cross-Sector</v>
      </c>
      <c r="B1045" s="294" t="str">
        <f>IF(ISBLANK(INDEX('Policy Characteristics'!B:B,MATCH($C1045,'Policy Characteristics'!$C:$C,0))),"",INDEX('Policy Characteristics'!B:B,MATCH($C1045,'Policy Characteristics'!$C:$C,0)))</f>
        <v>End Existing Subsidies</v>
      </c>
      <c r="C1045" s="293" t="str">
        <f t="shared" si="49"/>
        <v>Percent Reduction in BAU Subsidies</v>
      </c>
      <c r="D1045" s="299" t="s">
        <v>834</v>
      </c>
      <c r="E1045" s="298"/>
      <c r="F1045" s="299" t="s">
        <v>693</v>
      </c>
      <c r="G1045" s="298"/>
      <c r="H1045" s="20">
        <v>707</v>
      </c>
      <c r="I1045" s="297" t="s">
        <v>634</v>
      </c>
      <c r="J1045" s="296" t="str">
        <f>IF(ISBLANK(INDEX('Policy Characteristics'!D:D,MATCH($C1045,'Policy Characteristics'!$C:$C,0))),"",INDEX('Policy Characteristics'!D:D,MATCH($C1045,'Policy Characteristics'!$C:$C,0)))</f>
        <v>End Existing Subsidies</v>
      </c>
      <c r="K1045" s="293" t="str">
        <f>IF(ISBLANK(INDEX('Policy Characteristics'!E:E,MATCH($C1045,'Policy Characteristics'!$C:$C,0))),"",INDEX('Policy Characteristics'!E:E,MATCH($C1045,'Policy Characteristics'!$C:$C,0)))</f>
        <v>cross reduce BAU subsidies</v>
      </c>
      <c r="L1045" s="237">
        <f>IF(ISBLANK(INDEX('Policy Characteristics'!F:F,MATCH($C1045,'Policy Characteristics'!$C:$C,0))),"",INDEX('Policy Characteristics'!F:F,MATCH($C1045,'Policy Characteristics'!$C:$C,0)))</f>
        <v>0</v>
      </c>
      <c r="M1045" s="237">
        <f>IF(ISBLANK(INDEX('Policy Characteristics'!G:G,MATCH($C1045,'Policy Characteristics'!$C:$C,0))),"",INDEX('Policy Characteristics'!G:G,MATCH($C1045,'Policy Characteristics'!$C:$C,0)))</f>
        <v>1</v>
      </c>
      <c r="N1045" s="237">
        <f>IF(ISBLANK(INDEX('Policy Characteristics'!H:H,MATCH($C1045,'Policy Characteristics'!$C:$C,0))),"",INDEX('Policy Characteristics'!H:H,MATCH($C1045,'Policy Characteristics'!$C:$C,0)))</f>
        <v>0.01</v>
      </c>
      <c r="O1045" s="293" t="str">
        <f>IF(ISBLANK(INDEX('Policy Characteristics'!I:I,MATCH($C1045,'Policy Characteristics'!$C:$C,0))),"",INDEX('Policy Characteristics'!I:I,MATCH($C1045,'Policy Characteristics'!$C:$C,0)))</f>
        <v>% reduction in BAU subsidies</v>
      </c>
      <c r="P1045" s="293"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93" t="str">
        <f>IF(ISBLANK(INDEX('Policy Characteristics'!K:K,MATCH($C1045,'Policy Characteristics'!$C:$C,0))),"",INDEX('Policy Characteristics'!K:K,MATCH($C1045,'Policy Characteristics'!$C:$C,0)))</f>
        <v>fuels.html#end-subsidies</v>
      </c>
      <c r="R1045" s="293" t="str">
        <f>IF(ISBLANK(INDEX('Policy Characteristics'!L:L,MATCH($C1045,'Policy Characteristics'!$C:$C,0))),"",INDEX('Policy Characteristics'!L:L,MATCH($C1045,'Policy Characteristics'!$C:$C,0)))</f>
        <v>end-existing-subsidies.html</v>
      </c>
    </row>
    <row r="1046" spans="1:18" s="293" customFormat="1" x14ac:dyDescent="0.25">
      <c r="A1046" s="293" t="str">
        <f>IF(ISBLANK(INDEX('Policy Characteristics'!A:A,MATCH($C1046,'Policy Characteristics'!$C:$C,0))),"",INDEX('Policy Characteristics'!A:A,MATCH($C1046,'Policy Characteristics'!$C:$C,0)))</f>
        <v>Cross-Sector</v>
      </c>
      <c r="B1046" s="294" t="str">
        <f>IF(ISBLANK(INDEX('Policy Characteristics'!B:B,MATCH($C1046,'Policy Characteristics'!$C:$C,0))),"",INDEX('Policy Characteristics'!B:B,MATCH($C1046,'Policy Characteristics'!$C:$C,0)))</f>
        <v>End Existing Subsidies</v>
      </c>
      <c r="C1046" s="293" t="str">
        <f t="shared" si="49"/>
        <v>Percent Reduction in BAU Subsidies</v>
      </c>
      <c r="D1046" s="299" t="s">
        <v>803</v>
      </c>
      <c r="E1046" s="298"/>
      <c r="F1046" s="299" t="s">
        <v>804</v>
      </c>
      <c r="G1046" s="298"/>
      <c r="H1046" s="20">
        <v>75</v>
      </c>
      <c r="I1046" s="297" t="s">
        <v>624</v>
      </c>
      <c r="J1046" s="296" t="str">
        <f>IF(ISBLANK(INDEX('Policy Characteristics'!D:D,MATCH($C1046,'Policy Characteristics'!$C:$C,0))),"",INDEX('Policy Characteristics'!D:D,MATCH($C1046,'Policy Characteristics'!$C:$C,0)))</f>
        <v>End Existing Subsidies</v>
      </c>
      <c r="K1046" s="293" t="str">
        <f>IF(ISBLANK(INDEX('Policy Characteristics'!E:E,MATCH($C1046,'Policy Characteristics'!$C:$C,0))),"",INDEX('Policy Characteristics'!E:E,MATCH($C1046,'Policy Characteristics'!$C:$C,0)))</f>
        <v>cross reduce BAU subsidies</v>
      </c>
      <c r="L1046" s="237">
        <f>IF(ISBLANK(INDEX('Policy Characteristics'!F:F,MATCH($C1046,'Policy Characteristics'!$C:$C,0))),"",INDEX('Policy Characteristics'!F:F,MATCH($C1046,'Policy Characteristics'!$C:$C,0)))</f>
        <v>0</v>
      </c>
      <c r="M1046" s="237">
        <f>IF(ISBLANK(INDEX('Policy Characteristics'!G:G,MATCH($C1046,'Policy Characteristics'!$C:$C,0))),"",INDEX('Policy Characteristics'!G:G,MATCH($C1046,'Policy Characteristics'!$C:$C,0)))</f>
        <v>1</v>
      </c>
      <c r="N1046" s="237">
        <f>IF(ISBLANK(INDEX('Policy Characteristics'!H:H,MATCH($C1046,'Policy Characteristics'!$C:$C,0))),"",INDEX('Policy Characteristics'!H:H,MATCH($C1046,'Policy Characteristics'!$C:$C,0)))</f>
        <v>0.01</v>
      </c>
      <c r="O1046" s="293" t="str">
        <f>IF(ISBLANK(INDEX('Policy Characteristics'!I:I,MATCH($C1046,'Policy Characteristics'!$C:$C,0))),"",INDEX('Policy Characteristics'!I:I,MATCH($C1046,'Policy Characteristics'!$C:$C,0)))</f>
        <v>% reduction in BAU subsidies</v>
      </c>
      <c r="P1046" s="293"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93" t="str">
        <f>IF(ISBLANK(INDEX('Policy Characteristics'!K:K,MATCH($C1046,'Policy Characteristics'!$C:$C,0))),"",INDEX('Policy Characteristics'!K:K,MATCH($C1046,'Policy Characteristics'!$C:$C,0)))</f>
        <v>fuels.html#end-subsidies</v>
      </c>
      <c r="R1046" s="293" t="str">
        <f>IF(ISBLANK(INDEX('Policy Characteristics'!L:L,MATCH($C1046,'Policy Characteristics'!$C:$C,0))),"",INDEX('Policy Characteristics'!L:L,MATCH($C1046,'Policy Characteristics'!$C:$C,0)))</f>
        <v>end-existing-subsidies.html</v>
      </c>
    </row>
    <row r="1047" spans="1:18" s="293" customFormat="1" x14ac:dyDescent="0.25">
      <c r="A1047" s="293" t="str">
        <f>IF(ISBLANK(INDEX('Policy Characteristics'!A:A,MATCH($C1047,'Policy Characteristics'!$C:$C,0))),"",INDEX('Policy Characteristics'!A:A,MATCH($C1047,'Policy Characteristics'!$C:$C,0)))</f>
        <v>Cross-Sector</v>
      </c>
      <c r="B1047" s="294" t="str">
        <f>IF(ISBLANK(INDEX('Policy Characteristics'!B:B,MATCH($C1047,'Policy Characteristics'!$C:$C,0))),"",INDEX('Policy Characteristics'!B:B,MATCH($C1047,'Policy Characteristics'!$C:$C,0)))</f>
        <v>End Existing Subsidies</v>
      </c>
      <c r="C1047" s="293" t="str">
        <f t="shared" si="49"/>
        <v>Percent Reduction in BAU Subsidies</v>
      </c>
      <c r="D1047" s="299" t="s">
        <v>805</v>
      </c>
      <c r="E1047" s="298"/>
      <c r="F1047" s="299" t="s">
        <v>806</v>
      </c>
      <c r="G1047" s="298"/>
      <c r="H1047" s="20">
        <v>76</v>
      </c>
      <c r="I1047" s="297" t="s">
        <v>624</v>
      </c>
      <c r="J1047" s="296" t="str">
        <f>IF(ISBLANK(INDEX('Policy Characteristics'!D:D,MATCH($C1047,'Policy Characteristics'!$C:$C,0))),"",INDEX('Policy Characteristics'!D:D,MATCH($C1047,'Policy Characteristics'!$C:$C,0)))</f>
        <v>End Existing Subsidies</v>
      </c>
      <c r="K1047" s="293" t="str">
        <f>IF(ISBLANK(INDEX('Policy Characteristics'!E:E,MATCH($C1047,'Policy Characteristics'!$C:$C,0))),"",INDEX('Policy Characteristics'!E:E,MATCH($C1047,'Policy Characteristics'!$C:$C,0)))</f>
        <v>cross reduce BAU subsidies</v>
      </c>
      <c r="L1047" s="237">
        <f>IF(ISBLANK(INDEX('Policy Characteristics'!F:F,MATCH($C1047,'Policy Characteristics'!$C:$C,0))),"",INDEX('Policy Characteristics'!F:F,MATCH($C1047,'Policy Characteristics'!$C:$C,0)))</f>
        <v>0</v>
      </c>
      <c r="M1047" s="237">
        <f>IF(ISBLANK(INDEX('Policy Characteristics'!G:G,MATCH($C1047,'Policy Characteristics'!$C:$C,0))),"",INDEX('Policy Characteristics'!G:G,MATCH($C1047,'Policy Characteristics'!$C:$C,0)))</f>
        <v>1</v>
      </c>
      <c r="N1047" s="237">
        <f>IF(ISBLANK(INDEX('Policy Characteristics'!H:H,MATCH($C1047,'Policy Characteristics'!$C:$C,0))),"",INDEX('Policy Characteristics'!H:H,MATCH($C1047,'Policy Characteristics'!$C:$C,0)))</f>
        <v>0.01</v>
      </c>
      <c r="O1047" s="293" t="str">
        <f>IF(ISBLANK(INDEX('Policy Characteristics'!I:I,MATCH($C1047,'Policy Characteristics'!$C:$C,0))),"",INDEX('Policy Characteristics'!I:I,MATCH($C1047,'Policy Characteristics'!$C:$C,0)))</f>
        <v>% reduction in BAU subsidies</v>
      </c>
      <c r="P1047" s="293"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93" t="str">
        <f>IF(ISBLANK(INDEX('Policy Characteristics'!K:K,MATCH($C1047,'Policy Characteristics'!$C:$C,0))),"",INDEX('Policy Characteristics'!K:K,MATCH($C1047,'Policy Characteristics'!$C:$C,0)))</f>
        <v>fuels.html#end-subsidies</v>
      </c>
      <c r="R1047" s="293" t="str">
        <f>IF(ISBLANK(INDEX('Policy Characteristics'!L:L,MATCH($C1047,'Policy Characteristics'!$C:$C,0))),"",INDEX('Policy Characteristics'!L:L,MATCH($C1047,'Policy Characteristics'!$C:$C,0)))</f>
        <v>end-existing-subsidies.html</v>
      </c>
    </row>
    <row r="1048" spans="1:18" s="293" customFormat="1" x14ac:dyDescent="0.25">
      <c r="A1048" s="293" t="str">
        <f>IF(ISBLANK(INDEX('Policy Characteristics'!A:A,MATCH($C1048,'Policy Characteristics'!$C:$C,0))),"",INDEX('Policy Characteristics'!A:A,MATCH($C1048,'Policy Characteristics'!$C:$C,0)))</f>
        <v>Cross-Sector</v>
      </c>
      <c r="B1048" s="294" t="str">
        <f>IF(ISBLANK(INDEX('Policy Characteristics'!B:B,MATCH($C1048,'Policy Characteristics'!$C:$C,0))),"",INDEX('Policy Characteristics'!B:B,MATCH($C1048,'Policy Characteristics'!$C:$C,0)))</f>
        <v>End Existing Subsidies</v>
      </c>
      <c r="C1048" s="293" t="str">
        <f t="shared" si="49"/>
        <v>Percent Reduction in BAU Subsidies</v>
      </c>
      <c r="D1048" s="299" t="s">
        <v>835</v>
      </c>
      <c r="E1048" s="298"/>
      <c r="F1048" s="299" t="s">
        <v>836</v>
      </c>
      <c r="G1048" s="298"/>
      <c r="H1048" s="20">
        <v>708</v>
      </c>
      <c r="I1048" s="297" t="s">
        <v>634</v>
      </c>
      <c r="J1048" s="296" t="str">
        <f>IF(ISBLANK(INDEX('Policy Characteristics'!D:D,MATCH($C1048,'Policy Characteristics'!$C:$C,0))),"",INDEX('Policy Characteristics'!D:D,MATCH($C1048,'Policy Characteristics'!$C:$C,0)))</f>
        <v>End Existing Subsidies</v>
      </c>
      <c r="K1048" s="293" t="str">
        <f>IF(ISBLANK(INDEX('Policy Characteristics'!E:E,MATCH($C1048,'Policy Characteristics'!$C:$C,0))),"",INDEX('Policy Characteristics'!E:E,MATCH($C1048,'Policy Characteristics'!$C:$C,0)))</f>
        <v>cross reduce BAU subsidies</v>
      </c>
      <c r="L1048" s="237">
        <f>IF(ISBLANK(INDEX('Policy Characteristics'!F:F,MATCH($C1048,'Policy Characteristics'!$C:$C,0))),"",INDEX('Policy Characteristics'!F:F,MATCH($C1048,'Policy Characteristics'!$C:$C,0)))</f>
        <v>0</v>
      </c>
      <c r="M1048" s="237">
        <f>IF(ISBLANK(INDEX('Policy Characteristics'!G:G,MATCH($C1048,'Policy Characteristics'!$C:$C,0))),"",INDEX('Policy Characteristics'!G:G,MATCH($C1048,'Policy Characteristics'!$C:$C,0)))</f>
        <v>1</v>
      </c>
      <c r="N1048" s="237">
        <f>IF(ISBLANK(INDEX('Policy Characteristics'!H:H,MATCH($C1048,'Policy Characteristics'!$C:$C,0))),"",INDEX('Policy Characteristics'!H:H,MATCH($C1048,'Policy Characteristics'!$C:$C,0)))</f>
        <v>0.01</v>
      </c>
      <c r="O1048" s="293" t="str">
        <f>IF(ISBLANK(INDEX('Policy Characteristics'!I:I,MATCH($C1048,'Policy Characteristics'!$C:$C,0))),"",INDEX('Policy Characteristics'!I:I,MATCH($C1048,'Policy Characteristics'!$C:$C,0)))</f>
        <v>% reduction in BAU subsidies</v>
      </c>
      <c r="P1048" s="293"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93" t="str">
        <f>IF(ISBLANK(INDEX('Policy Characteristics'!K:K,MATCH($C1048,'Policy Characteristics'!$C:$C,0))),"",INDEX('Policy Characteristics'!K:K,MATCH($C1048,'Policy Characteristics'!$C:$C,0)))</f>
        <v>fuels.html#end-subsidies</v>
      </c>
      <c r="R1048" s="293" t="str">
        <f>IF(ISBLANK(INDEX('Policy Characteristics'!L:L,MATCH($C1048,'Policy Characteristics'!$C:$C,0))),"",INDEX('Policy Characteristics'!L:L,MATCH($C1048,'Policy Characteristics'!$C:$C,0)))</f>
        <v>end-existing-subsidies.html</v>
      </c>
    </row>
    <row r="1049" spans="1:18" s="293" customFormat="1" x14ac:dyDescent="0.25">
      <c r="A1049" s="293" t="str">
        <f>IF(ISBLANK(INDEX('Policy Characteristics'!A:A,MATCH($C1049,'Policy Characteristics'!$C:$C,0))),"",INDEX('Policy Characteristics'!A:A,MATCH($C1049,'Policy Characteristics'!$C:$C,0)))</f>
        <v>Cross-Sector</v>
      </c>
      <c r="B1049" s="294" t="str">
        <f>IF(ISBLANK(INDEX('Policy Characteristics'!B:B,MATCH($C1049,'Policy Characteristics'!$C:$C,0))),"",INDEX('Policy Characteristics'!B:B,MATCH($C1049,'Policy Characteristics'!$C:$C,0)))</f>
        <v>End Existing Subsidies</v>
      </c>
      <c r="C1049" s="293" t="str">
        <f t="shared" si="49"/>
        <v>Percent Reduction in BAU Subsidies</v>
      </c>
      <c r="D1049" s="299" t="s">
        <v>837</v>
      </c>
      <c r="E1049" s="298"/>
      <c r="F1049" s="299" t="s">
        <v>838</v>
      </c>
      <c r="G1049" s="298"/>
      <c r="H1049" s="20">
        <v>709</v>
      </c>
      <c r="I1049" s="297" t="s">
        <v>634</v>
      </c>
      <c r="J1049" s="296" t="str">
        <f>IF(ISBLANK(INDEX('Policy Characteristics'!D:D,MATCH($C1049,'Policy Characteristics'!$C:$C,0))),"",INDEX('Policy Characteristics'!D:D,MATCH($C1049,'Policy Characteristics'!$C:$C,0)))</f>
        <v>End Existing Subsidies</v>
      </c>
      <c r="K1049" s="293" t="str">
        <f>IF(ISBLANK(INDEX('Policy Characteristics'!E:E,MATCH($C1049,'Policy Characteristics'!$C:$C,0))),"",INDEX('Policy Characteristics'!E:E,MATCH($C1049,'Policy Characteristics'!$C:$C,0)))</f>
        <v>cross reduce BAU subsidies</v>
      </c>
      <c r="L1049" s="237">
        <f>IF(ISBLANK(INDEX('Policy Characteristics'!F:F,MATCH($C1049,'Policy Characteristics'!$C:$C,0))),"",INDEX('Policy Characteristics'!F:F,MATCH($C1049,'Policy Characteristics'!$C:$C,0)))</f>
        <v>0</v>
      </c>
      <c r="M1049" s="237">
        <f>IF(ISBLANK(INDEX('Policy Characteristics'!G:G,MATCH($C1049,'Policy Characteristics'!$C:$C,0))),"",INDEX('Policy Characteristics'!G:G,MATCH($C1049,'Policy Characteristics'!$C:$C,0)))</f>
        <v>1</v>
      </c>
      <c r="N1049" s="237">
        <f>IF(ISBLANK(INDEX('Policy Characteristics'!H:H,MATCH($C1049,'Policy Characteristics'!$C:$C,0))),"",INDEX('Policy Characteristics'!H:H,MATCH($C1049,'Policy Characteristics'!$C:$C,0)))</f>
        <v>0.01</v>
      </c>
      <c r="O1049" s="293" t="str">
        <f>IF(ISBLANK(INDEX('Policy Characteristics'!I:I,MATCH($C1049,'Policy Characteristics'!$C:$C,0))),"",INDEX('Policy Characteristics'!I:I,MATCH($C1049,'Policy Characteristics'!$C:$C,0)))</f>
        <v>% reduction in BAU subsidies</v>
      </c>
      <c r="P1049" s="293"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93" t="str">
        <f>IF(ISBLANK(INDEX('Policy Characteristics'!K:K,MATCH($C1049,'Policy Characteristics'!$C:$C,0))),"",INDEX('Policy Characteristics'!K:K,MATCH($C1049,'Policy Characteristics'!$C:$C,0)))</f>
        <v>fuels.html#end-subsidies</v>
      </c>
      <c r="R1049" s="293" t="str">
        <f>IF(ISBLANK(INDEX('Policy Characteristics'!L:L,MATCH($C1049,'Policy Characteristics'!$C:$C,0))),"",INDEX('Policy Characteristics'!L:L,MATCH($C1049,'Policy Characteristics'!$C:$C,0)))</f>
        <v>end-existing-subsidies.html</v>
      </c>
    </row>
    <row r="1050" spans="1:18" s="293" customFormat="1" x14ac:dyDescent="0.25">
      <c r="A1050" s="293" t="str">
        <f>IF(ISBLANK(INDEX('Policy Characteristics'!A:A,MATCH($C1050,'Policy Characteristics'!$C:$C,0))),"",INDEX('Policy Characteristics'!A:A,MATCH($C1050,'Policy Characteristics'!$C:$C,0)))</f>
        <v>Cross-Sector</v>
      </c>
      <c r="B1050" s="294" t="str">
        <f>IF(ISBLANK(INDEX('Policy Characteristics'!B:B,MATCH($C1050,'Policy Characteristics'!$C:$C,0))),"",INDEX('Policy Characteristics'!B:B,MATCH($C1050,'Policy Characteristics'!$C:$C,0)))</f>
        <v>End Existing Subsidies</v>
      </c>
      <c r="C1050" s="293" t="str">
        <f t="shared" si="49"/>
        <v>Percent Reduction in BAU Subsidies</v>
      </c>
      <c r="D1050" s="299" t="s">
        <v>807</v>
      </c>
      <c r="E1050" s="298"/>
      <c r="F1050" s="299" t="s">
        <v>808</v>
      </c>
      <c r="G1050" s="298"/>
      <c r="H1050" s="20">
        <v>710</v>
      </c>
      <c r="I1050" s="297" t="s">
        <v>634</v>
      </c>
      <c r="J1050" s="296" t="str">
        <f>IF(ISBLANK(INDEX('Policy Characteristics'!D:D,MATCH($C1050,'Policy Characteristics'!$C:$C,0))),"",INDEX('Policy Characteristics'!D:D,MATCH($C1050,'Policy Characteristics'!$C:$C,0)))</f>
        <v>End Existing Subsidies</v>
      </c>
      <c r="K1050" s="293" t="str">
        <f>IF(ISBLANK(INDEX('Policy Characteristics'!E:E,MATCH($C1050,'Policy Characteristics'!$C:$C,0))),"",INDEX('Policy Characteristics'!E:E,MATCH($C1050,'Policy Characteristics'!$C:$C,0)))</f>
        <v>cross reduce BAU subsidies</v>
      </c>
      <c r="L1050" s="237">
        <f>IF(ISBLANK(INDEX('Policy Characteristics'!F:F,MATCH($C1050,'Policy Characteristics'!$C:$C,0))),"",INDEX('Policy Characteristics'!F:F,MATCH($C1050,'Policy Characteristics'!$C:$C,0)))</f>
        <v>0</v>
      </c>
      <c r="M1050" s="237">
        <f>IF(ISBLANK(INDEX('Policy Characteristics'!G:G,MATCH($C1050,'Policy Characteristics'!$C:$C,0))),"",INDEX('Policy Characteristics'!G:G,MATCH($C1050,'Policy Characteristics'!$C:$C,0)))</f>
        <v>1</v>
      </c>
      <c r="N1050" s="237">
        <f>IF(ISBLANK(INDEX('Policy Characteristics'!H:H,MATCH($C1050,'Policy Characteristics'!$C:$C,0))),"",INDEX('Policy Characteristics'!H:H,MATCH($C1050,'Policy Characteristics'!$C:$C,0)))</f>
        <v>0.01</v>
      </c>
      <c r="O1050" s="293" t="str">
        <f>IF(ISBLANK(INDEX('Policy Characteristics'!I:I,MATCH($C1050,'Policy Characteristics'!$C:$C,0))),"",INDEX('Policy Characteristics'!I:I,MATCH($C1050,'Policy Characteristics'!$C:$C,0)))</f>
        <v>% reduction in BAU subsidies</v>
      </c>
      <c r="P1050" s="293"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93" t="str">
        <f>IF(ISBLANK(INDEX('Policy Characteristics'!K:K,MATCH($C1050,'Policy Characteristics'!$C:$C,0))),"",INDEX('Policy Characteristics'!K:K,MATCH($C1050,'Policy Characteristics'!$C:$C,0)))</f>
        <v>fuels.html#end-subsidies</v>
      </c>
      <c r="R1050" s="293" t="str">
        <f>IF(ISBLANK(INDEX('Policy Characteristics'!L:L,MATCH($C1050,'Policy Characteristics'!$C:$C,0))),"",INDEX('Policy Characteristics'!L:L,MATCH($C1050,'Policy Characteristics'!$C:$C,0)))</f>
        <v>end-existing-subsidies.html</v>
      </c>
    </row>
    <row r="1051" spans="1:18" s="293" customFormat="1" x14ac:dyDescent="0.25">
      <c r="A1051" s="293" t="str">
        <f>IF(ISBLANK(INDEX('Policy Characteristics'!A:A,MATCH($C1051,'Policy Characteristics'!$C:$C,0))),"",INDEX('Policy Characteristics'!A:A,MATCH($C1051,'Policy Characteristics'!$C:$C,0)))</f>
        <v>Cross-Sector</v>
      </c>
      <c r="B1051" s="294" t="str">
        <f>IF(ISBLANK(INDEX('Policy Characteristics'!B:B,MATCH($C1051,'Policy Characteristics'!$C:$C,0))),"",INDEX('Policy Characteristics'!B:B,MATCH($C1051,'Policy Characteristics'!$C:$C,0)))</f>
        <v>End Existing Subsidies</v>
      </c>
      <c r="C1051" s="293" t="str">
        <f t="shared" si="49"/>
        <v>Percent Reduction in BAU Subsidies</v>
      </c>
      <c r="D1051" s="299" t="s">
        <v>839</v>
      </c>
      <c r="E1051" s="298"/>
      <c r="F1051" s="299" t="s">
        <v>840</v>
      </c>
      <c r="G1051" s="298"/>
      <c r="H1051" s="20">
        <v>711</v>
      </c>
      <c r="I1051" s="297" t="s">
        <v>634</v>
      </c>
      <c r="J1051" s="296" t="str">
        <f>IF(ISBLANK(INDEX('Policy Characteristics'!D:D,MATCH($C1051,'Policy Characteristics'!$C:$C,0))),"",INDEX('Policy Characteristics'!D:D,MATCH($C1051,'Policy Characteristics'!$C:$C,0)))</f>
        <v>End Existing Subsidies</v>
      </c>
      <c r="K1051" s="293" t="str">
        <f>IF(ISBLANK(INDEX('Policy Characteristics'!E:E,MATCH($C1051,'Policy Characteristics'!$C:$C,0))),"",INDEX('Policy Characteristics'!E:E,MATCH($C1051,'Policy Characteristics'!$C:$C,0)))</f>
        <v>cross reduce BAU subsidies</v>
      </c>
      <c r="L1051" s="237">
        <f>IF(ISBLANK(INDEX('Policy Characteristics'!F:F,MATCH($C1051,'Policy Characteristics'!$C:$C,0))),"",INDEX('Policy Characteristics'!F:F,MATCH($C1051,'Policy Characteristics'!$C:$C,0)))</f>
        <v>0</v>
      </c>
      <c r="M1051" s="237">
        <f>IF(ISBLANK(INDEX('Policy Characteristics'!G:G,MATCH($C1051,'Policy Characteristics'!$C:$C,0))),"",INDEX('Policy Characteristics'!G:G,MATCH($C1051,'Policy Characteristics'!$C:$C,0)))</f>
        <v>1</v>
      </c>
      <c r="N1051" s="237">
        <f>IF(ISBLANK(INDEX('Policy Characteristics'!H:H,MATCH($C1051,'Policy Characteristics'!$C:$C,0))),"",INDEX('Policy Characteristics'!H:H,MATCH($C1051,'Policy Characteristics'!$C:$C,0)))</f>
        <v>0.01</v>
      </c>
      <c r="O1051" s="293" t="str">
        <f>IF(ISBLANK(INDEX('Policy Characteristics'!I:I,MATCH($C1051,'Policy Characteristics'!$C:$C,0))),"",INDEX('Policy Characteristics'!I:I,MATCH($C1051,'Policy Characteristics'!$C:$C,0)))</f>
        <v>% reduction in BAU subsidies</v>
      </c>
      <c r="P1051" s="293"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93" t="str">
        <f>IF(ISBLANK(INDEX('Policy Characteristics'!K:K,MATCH($C1051,'Policy Characteristics'!$C:$C,0))),"",INDEX('Policy Characteristics'!K:K,MATCH($C1051,'Policy Characteristics'!$C:$C,0)))</f>
        <v>fuels.html#end-subsidies</v>
      </c>
      <c r="R1051" s="293" t="str">
        <f>IF(ISBLANK(INDEX('Policy Characteristics'!L:L,MATCH($C1051,'Policy Characteristics'!$C:$C,0))),"",INDEX('Policy Characteristics'!L:L,MATCH($C1051,'Policy Characteristics'!$C:$C,0)))</f>
        <v>end-existing-subsidies.html</v>
      </c>
    </row>
    <row r="1052" spans="1:18" s="293" customFormat="1" x14ac:dyDescent="0.25">
      <c r="A1052" s="293" t="str">
        <f>IF(ISBLANK(INDEX('Policy Characteristics'!A:A,MATCH($C1052,'Policy Characteristics'!$C:$C,0))),"",INDEX('Policy Characteristics'!A:A,MATCH($C1052,'Policy Characteristics'!$C:$C,0)))</f>
        <v>Cross-Sector</v>
      </c>
      <c r="B1052" s="294" t="str">
        <f>IF(ISBLANK(INDEX('Policy Characteristics'!B:B,MATCH($C1052,'Policy Characteristics'!$C:$C,0))),"",INDEX('Policy Characteristics'!B:B,MATCH($C1052,'Policy Characteristics'!$C:$C,0)))</f>
        <v>End Existing Subsidies</v>
      </c>
      <c r="C1052" s="293" t="str">
        <f t="shared" si="49"/>
        <v>Percent Reduction in BAU Subsidies</v>
      </c>
      <c r="D1052" s="299" t="s">
        <v>841</v>
      </c>
      <c r="E1052" s="298"/>
      <c r="F1052" s="299" t="s">
        <v>695</v>
      </c>
      <c r="G1052" s="298"/>
      <c r="H1052" s="20">
        <v>712</v>
      </c>
      <c r="I1052" s="297" t="s">
        <v>634</v>
      </c>
      <c r="J1052" s="296" t="str">
        <f>IF(ISBLANK(INDEX('Policy Characteristics'!D:D,MATCH($C1052,'Policy Characteristics'!$C:$C,0))),"",INDEX('Policy Characteristics'!D:D,MATCH($C1052,'Policy Characteristics'!$C:$C,0)))</f>
        <v>End Existing Subsidies</v>
      </c>
      <c r="K1052" s="293" t="str">
        <f>IF(ISBLANK(INDEX('Policy Characteristics'!E:E,MATCH($C1052,'Policy Characteristics'!$C:$C,0))),"",INDEX('Policy Characteristics'!E:E,MATCH($C1052,'Policy Characteristics'!$C:$C,0)))</f>
        <v>cross reduce BAU subsidies</v>
      </c>
      <c r="L1052" s="237">
        <f>IF(ISBLANK(INDEX('Policy Characteristics'!F:F,MATCH($C1052,'Policy Characteristics'!$C:$C,0))),"",INDEX('Policy Characteristics'!F:F,MATCH($C1052,'Policy Characteristics'!$C:$C,0)))</f>
        <v>0</v>
      </c>
      <c r="M1052" s="237">
        <f>IF(ISBLANK(INDEX('Policy Characteristics'!G:G,MATCH($C1052,'Policy Characteristics'!$C:$C,0))),"",INDEX('Policy Characteristics'!G:G,MATCH($C1052,'Policy Characteristics'!$C:$C,0)))</f>
        <v>1</v>
      </c>
      <c r="N1052" s="237">
        <f>IF(ISBLANK(INDEX('Policy Characteristics'!H:H,MATCH($C1052,'Policy Characteristics'!$C:$C,0))),"",INDEX('Policy Characteristics'!H:H,MATCH($C1052,'Policy Characteristics'!$C:$C,0)))</f>
        <v>0.01</v>
      </c>
      <c r="O1052" s="293" t="str">
        <f>IF(ISBLANK(INDEX('Policy Characteristics'!I:I,MATCH($C1052,'Policy Characteristics'!$C:$C,0))),"",INDEX('Policy Characteristics'!I:I,MATCH($C1052,'Policy Characteristics'!$C:$C,0)))</f>
        <v>% reduction in BAU subsidies</v>
      </c>
      <c r="P1052" s="293"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93" t="str">
        <f>IF(ISBLANK(INDEX('Policy Characteristics'!K:K,MATCH($C1052,'Policy Characteristics'!$C:$C,0))),"",INDEX('Policy Characteristics'!K:K,MATCH($C1052,'Policy Characteristics'!$C:$C,0)))</f>
        <v>fuels.html#end-subsidies</v>
      </c>
      <c r="R1052" s="293" t="str">
        <f>IF(ISBLANK(INDEX('Policy Characteristics'!L:L,MATCH($C1052,'Policy Characteristics'!$C:$C,0))),"",INDEX('Policy Characteristics'!L:L,MATCH($C1052,'Policy Characteristics'!$C:$C,0)))</f>
        <v>end-existing-subsidies.html</v>
      </c>
    </row>
    <row r="1053" spans="1:18" s="293" customFormat="1" x14ac:dyDescent="0.25">
      <c r="A1053" s="293" t="str">
        <f>IF(ISBLANK(INDEX('Policy Characteristics'!A:A,MATCH($C1053,'Policy Characteristics'!$C:$C,0))),"",INDEX('Policy Characteristics'!A:A,MATCH($C1053,'Policy Characteristics'!$C:$C,0)))</f>
        <v>Cross-Sector</v>
      </c>
      <c r="B1053" s="294" t="str">
        <f>IF(ISBLANK(INDEX('Policy Characteristics'!B:B,MATCH($C1053,'Policy Characteristics'!$C:$C,0))),"",INDEX('Policy Characteristics'!B:B,MATCH($C1053,'Policy Characteristics'!$C:$C,0)))</f>
        <v>End Existing Subsidies</v>
      </c>
      <c r="C1053" s="293" t="str">
        <f t="shared" si="49"/>
        <v>Percent Reduction in BAU Subsidies</v>
      </c>
      <c r="D1053" s="299" t="s">
        <v>809</v>
      </c>
      <c r="E1053" s="298"/>
      <c r="F1053" s="299" t="s">
        <v>701</v>
      </c>
      <c r="G1053" s="298"/>
      <c r="H1053" s="20">
        <v>713</v>
      </c>
      <c r="I1053" s="297" t="s">
        <v>634</v>
      </c>
      <c r="J1053" s="296" t="str">
        <f>IF(ISBLANK(INDEX('Policy Characteristics'!D:D,MATCH($C1053,'Policy Characteristics'!$C:$C,0))),"",INDEX('Policy Characteristics'!D:D,MATCH($C1053,'Policy Characteristics'!$C:$C,0)))</f>
        <v>End Existing Subsidies</v>
      </c>
      <c r="K1053" s="293" t="str">
        <f>IF(ISBLANK(INDEX('Policy Characteristics'!E:E,MATCH($C1053,'Policy Characteristics'!$C:$C,0))),"",INDEX('Policy Characteristics'!E:E,MATCH($C1053,'Policy Characteristics'!$C:$C,0)))</f>
        <v>cross reduce BAU subsidies</v>
      </c>
      <c r="L1053" s="237">
        <f>IF(ISBLANK(INDEX('Policy Characteristics'!F:F,MATCH($C1053,'Policy Characteristics'!$C:$C,0))),"",INDEX('Policy Characteristics'!F:F,MATCH($C1053,'Policy Characteristics'!$C:$C,0)))</f>
        <v>0</v>
      </c>
      <c r="M1053" s="237">
        <f>IF(ISBLANK(INDEX('Policy Characteristics'!G:G,MATCH($C1053,'Policy Characteristics'!$C:$C,0))),"",INDEX('Policy Characteristics'!G:G,MATCH($C1053,'Policy Characteristics'!$C:$C,0)))</f>
        <v>1</v>
      </c>
      <c r="N1053" s="237">
        <f>IF(ISBLANK(INDEX('Policy Characteristics'!H:H,MATCH($C1053,'Policy Characteristics'!$C:$C,0))),"",INDEX('Policy Characteristics'!H:H,MATCH($C1053,'Policy Characteristics'!$C:$C,0)))</f>
        <v>0.01</v>
      </c>
      <c r="O1053" s="293" t="str">
        <f>IF(ISBLANK(INDEX('Policy Characteristics'!I:I,MATCH($C1053,'Policy Characteristics'!$C:$C,0))),"",INDEX('Policy Characteristics'!I:I,MATCH($C1053,'Policy Characteristics'!$C:$C,0)))</f>
        <v>% reduction in BAU subsidies</v>
      </c>
      <c r="P1053" s="293"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93" t="str">
        <f>IF(ISBLANK(INDEX('Policy Characteristics'!K:K,MATCH($C1053,'Policy Characteristics'!$C:$C,0))),"",INDEX('Policy Characteristics'!K:K,MATCH($C1053,'Policy Characteristics'!$C:$C,0)))</f>
        <v>fuels.html#end-subsidies</v>
      </c>
      <c r="R1053" s="293" t="str">
        <f>IF(ISBLANK(INDEX('Policy Characteristics'!L:L,MATCH($C1053,'Policy Characteristics'!$C:$C,0))),"",INDEX('Policy Characteristics'!L:L,MATCH($C1053,'Policy Characteristics'!$C:$C,0)))</f>
        <v>end-existing-subsidies.html</v>
      </c>
    </row>
    <row r="1054" spans="1:18" s="293" customFormat="1" x14ac:dyDescent="0.25">
      <c r="A1054" s="293" t="str">
        <f>IF(ISBLANK(INDEX('Policy Characteristics'!A:A,MATCH($C1054,'Policy Characteristics'!$C:$C,0))),"",INDEX('Policy Characteristics'!A:A,MATCH($C1054,'Policy Characteristics'!$C:$C,0)))</f>
        <v>Cross-Sector</v>
      </c>
      <c r="B1054" s="294" t="str">
        <f>IF(ISBLANK(INDEX('Policy Characteristics'!B:B,MATCH($C1054,'Policy Characteristics'!$C:$C,0))),"",INDEX('Policy Characteristics'!B:B,MATCH($C1054,'Policy Characteristics'!$C:$C,0)))</f>
        <v>End Existing Subsidies</v>
      </c>
      <c r="C1054" s="293" t="str">
        <f t="shared" si="49"/>
        <v>Percent Reduction in BAU Subsidies</v>
      </c>
      <c r="D1054" s="299" t="s">
        <v>810</v>
      </c>
      <c r="E1054" s="298"/>
      <c r="F1054" s="299" t="s">
        <v>706</v>
      </c>
      <c r="G1054" s="298"/>
      <c r="H1054" s="20">
        <v>714</v>
      </c>
      <c r="I1054" s="297" t="s">
        <v>634</v>
      </c>
      <c r="J1054" s="296" t="str">
        <f>IF(ISBLANK(INDEX('Policy Characteristics'!D:D,MATCH($C1054,'Policy Characteristics'!$C:$C,0))),"",INDEX('Policy Characteristics'!D:D,MATCH($C1054,'Policy Characteristics'!$C:$C,0)))</f>
        <v>End Existing Subsidies</v>
      </c>
      <c r="K1054" s="293" t="str">
        <f>IF(ISBLANK(INDEX('Policy Characteristics'!E:E,MATCH($C1054,'Policy Characteristics'!$C:$C,0))),"",INDEX('Policy Characteristics'!E:E,MATCH($C1054,'Policy Characteristics'!$C:$C,0)))</f>
        <v>cross reduce BAU subsidies</v>
      </c>
      <c r="L1054" s="237">
        <f>IF(ISBLANK(INDEX('Policy Characteristics'!F:F,MATCH($C1054,'Policy Characteristics'!$C:$C,0))),"",INDEX('Policy Characteristics'!F:F,MATCH($C1054,'Policy Characteristics'!$C:$C,0)))</f>
        <v>0</v>
      </c>
      <c r="M1054" s="237">
        <f>IF(ISBLANK(INDEX('Policy Characteristics'!G:G,MATCH($C1054,'Policy Characteristics'!$C:$C,0))),"",INDEX('Policy Characteristics'!G:G,MATCH($C1054,'Policy Characteristics'!$C:$C,0)))</f>
        <v>1</v>
      </c>
      <c r="N1054" s="237">
        <f>IF(ISBLANK(INDEX('Policy Characteristics'!H:H,MATCH($C1054,'Policy Characteristics'!$C:$C,0))),"",INDEX('Policy Characteristics'!H:H,MATCH($C1054,'Policy Characteristics'!$C:$C,0)))</f>
        <v>0.01</v>
      </c>
      <c r="O1054" s="293" t="str">
        <f>IF(ISBLANK(INDEX('Policy Characteristics'!I:I,MATCH($C1054,'Policy Characteristics'!$C:$C,0))),"",INDEX('Policy Characteristics'!I:I,MATCH($C1054,'Policy Characteristics'!$C:$C,0)))</f>
        <v>% reduction in BAU subsidies</v>
      </c>
      <c r="P1054" s="293"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93" t="str">
        <f>IF(ISBLANK(INDEX('Policy Characteristics'!K:K,MATCH($C1054,'Policy Characteristics'!$C:$C,0))),"",INDEX('Policy Characteristics'!K:K,MATCH($C1054,'Policy Characteristics'!$C:$C,0)))</f>
        <v>fuels.html#end-subsidies</v>
      </c>
      <c r="R1054" s="293" t="str">
        <f>IF(ISBLANK(INDEX('Policy Characteristics'!L:L,MATCH($C1054,'Policy Characteristics'!$C:$C,0))),"",INDEX('Policy Characteristics'!L:L,MATCH($C1054,'Policy Characteristics'!$C:$C,0)))</f>
        <v>end-existing-subsidies.html</v>
      </c>
    </row>
    <row r="1055" spans="1:18" s="293" customFormat="1" x14ac:dyDescent="0.25">
      <c r="A1055" s="293" t="str">
        <f>IF(ISBLANK(INDEX('Policy Characteristics'!A:A,MATCH($C1055,'Policy Characteristics'!$C:$C,0))),"",INDEX('Policy Characteristics'!A:A,MATCH($C1055,'Policy Characteristics'!$C:$C,0)))</f>
        <v>Cross-Sector</v>
      </c>
      <c r="B1055" s="294" t="str">
        <f>IF(ISBLANK(INDEX('Policy Characteristics'!B:B,MATCH($C1055,'Policy Characteristics'!$C:$C,0))),"",INDEX('Policy Characteristics'!B:B,MATCH($C1055,'Policy Characteristics'!$C:$C,0)))</f>
        <v>End Existing Subsidies</v>
      </c>
      <c r="C1055" s="293" t="str">
        <f t="shared" ref="C1055" si="50">C$1038</f>
        <v>Percent Reduction in BAU Subsidies</v>
      </c>
      <c r="D1055" s="299" t="s">
        <v>811</v>
      </c>
      <c r="E1055" s="298"/>
      <c r="F1055" s="299" t="s">
        <v>812</v>
      </c>
      <c r="G1055" s="298"/>
      <c r="H1055" s="20">
        <v>715</v>
      </c>
      <c r="I1055" s="297" t="s">
        <v>634</v>
      </c>
      <c r="J1055" s="296" t="str">
        <f>IF(ISBLANK(INDEX('Policy Characteristics'!D:D,MATCH($C1055,'Policy Characteristics'!$C:$C,0))),"",INDEX('Policy Characteristics'!D:D,MATCH($C1055,'Policy Characteristics'!$C:$C,0)))</f>
        <v>End Existing Subsidies</v>
      </c>
      <c r="K1055" s="293" t="str">
        <f>IF(ISBLANK(INDEX('Policy Characteristics'!E:E,MATCH($C1055,'Policy Characteristics'!$C:$C,0))),"",INDEX('Policy Characteristics'!E:E,MATCH($C1055,'Policy Characteristics'!$C:$C,0)))</f>
        <v>cross reduce BAU subsidies</v>
      </c>
      <c r="L1055" s="237">
        <f>IF(ISBLANK(INDEX('Policy Characteristics'!F:F,MATCH($C1055,'Policy Characteristics'!$C:$C,0))),"",INDEX('Policy Characteristics'!F:F,MATCH($C1055,'Policy Characteristics'!$C:$C,0)))</f>
        <v>0</v>
      </c>
      <c r="M1055" s="237">
        <f>IF(ISBLANK(INDEX('Policy Characteristics'!G:G,MATCH($C1055,'Policy Characteristics'!$C:$C,0))),"",INDEX('Policy Characteristics'!G:G,MATCH($C1055,'Policy Characteristics'!$C:$C,0)))</f>
        <v>1</v>
      </c>
      <c r="N1055" s="237">
        <f>IF(ISBLANK(INDEX('Policy Characteristics'!H:H,MATCH($C1055,'Policy Characteristics'!$C:$C,0))),"",INDEX('Policy Characteristics'!H:H,MATCH($C1055,'Policy Characteristics'!$C:$C,0)))</f>
        <v>0.01</v>
      </c>
      <c r="O1055" s="293" t="str">
        <f>IF(ISBLANK(INDEX('Policy Characteristics'!I:I,MATCH($C1055,'Policy Characteristics'!$C:$C,0))),"",INDEX('Policy Characteristics'!I:I,MATCH($C1055,'Policy Characteristics'!$C:$C,0)))</f>
        <v>% reduction in BAU subsidies</v>
      </c>
      <c r="P1055" s="293"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93" t="str">
        <f>IF(ISBLANK(INDEX('Policy Characteristics'!K:K,MATCH($C1055,'Policy Characteristics'!$C:$C,0))),"",INDEX('Policy Characteristics'!K:K,MATCH($C1055,'Policy Characteristics'!$C:$C,0)))</f>
        <v>fuels.html#end-subsidies</v>
      </c>
      <c r="R1055" s="293" t="str">
        <f>IF(ISBLANK(INDEX('Policy Characteristics'!L:L,MATCH($C1055,'Policy Characteristics'!$C:$C,0))),"",INDEX('Policy Characteristics'!L:L,MATCH($C1055,'Policy Characteristics'!$C:$C,0)))</f>
        <v>end-existing-subsidies.html</v>
      </c>
    </row>
    <row r="1056" spans="1:18" s="293" customFormat="1" x14ac:dyDescent="0.25">
      <c r="A1056" s="293" t="str">
        <f>IF(ISBLANK(INDEX('Policy Characteristics'!A:A,MATCH($C1056,'Policy Characteristics'!$C:$C,0))),"",INDEX('Policy Characteristics'!A:A,MATCH($C1056,'Policy Characteristics'!$C:$C,0)))</f>
        <v>Cross-Sector</v>
      </c>
      <c r="B1056" s="294" t="str">
        <f>IF(ISBLANK(INDEX('Policy Characteristics'!B:B,MATCH($C1056,'Policy Characteristics'!$C:$C,0))),"",INDEX('Policy Characteristics'!B:B,MATCH($C1056,'Policy Characteristics'!$C:$C,0)))</f>
        <v>End Existing Subsidies</v>
      </c>
      <c r="C1056" s="293" t="str">
        <f t="shared" ref="C1056:C1058" si="51">C$1038</f>
        <v>Percent Reduction in BAU Subsidies</v>
      </c>
      <c r="D1056" s="299" t="s">
        <v>813</v>
      </c>
      <c r="E1056" s="298"/>
      <c r="F1056" s="299" t="s">
        <v>814</v>
      </c>
      <c r="G1056" s="298"/>
      <c r="H1056" s="20">
        <v>716</v>
      </c>
      <c r="I1056" s="297" t="s">
        <v>634</v>
      </c>
      <c r="J1056" s="296" t="str">
        <f>IF(ISBLANK(INDEX('Policy Characteristics'!D:D,MATCH($C1056,'Policy Characteristics'!$C:$C,0))),"",INDEX('Policy Characteristics'!D:D,MATCH($C1056,'Policy Characteristics'!$C:$C,0)))</f>
        <v>End Existing Subsidies</v>
      </c>
      <c r="K1056" s="293" t="str">
        <f>IF(ISBLANK(INDEX('Policy Characteristics'!E:E,MATCH($C1056,'Policy Characteristics'!$C:$C,0))),"",INDEX('Policy Characteristics'!E:E,MATCH($C1056,'Policy Characteristics'!$C:$C,0)))</f>
        <v>cross reduce BAU subsidies</v>
      </c>
      <c r="L1056" s="237">
        <f>IF(ISBLANK(INDEX('Policy Characteristics'!F:F,MATCH($C1056,'Policy Characteristics'!$C:$C,0))),"",INDEX('Policy Characteristics'!F:F,MATCH($C1056,'Policy Characteristics'!$C:$C,0)))</f>
        <v>0</v>
      </c>
      <c r="M1056" s="237">
        <f>IF(ISBLANK(INDEX('Policy Characteristics'!G:G,MATCH($C1056,'Policy Characteristics'!$C:$C,0))),"",INDEX('Policy Characteristics'!G:G,MATCH($C1056,'Policy Characteristics'!$C:$C,0)))</f>
        <v>1</v>
      </c>
      <c r="N1056" s="237">
        <f>IF(ISBLANK(INDEX('Policy Characteristics'!H:H,MATCH($C1056,'Policy Characteristics'!$C:$C,0))),"",INDEX('Policy Characteristics'!H:H,MATCH($C1056,'Policy Characteristics'!$C:$C,0)))</f>
        <v>0.01</v>
      </c>
      <c r="O1056" s="293" t="str">
        <f>IF(ISBLANK(INDEX('Policy Characteristics'!I:I,MATCH($C1056,'Policy Characteristics'!$C:$C,0))),"",INDEX('Policy Characteristics'!I:I,MATCH($C1056,'Policy Characteristics'!$C:$C,0)))</f>
        <v>% reduction in BAU subsidies</v>
      </c>
      <c r="P1056" s="293"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93" t="str">
        <f>IF(ISBLANK(INDEX('Policy Characteristics'!K:K,MATCH($C1056,'Policy Characteristics'!$C:$C,0))),"",INDEX('Policy Characteristics'!K:K,MATCH($C1056,'Policy Characteristics'!$C:$C,0)))</f>
        <v>fuels.html#end-subsidies</v>
      </c>
      <c r="R1056" s="293" t="str">
        <f>IF(ISBLANK(INDEX('Policy Characteristics'!L:L,MATCH($C1056,'Policy Characteristics'!$C:$C,0))),"",INDEX('Policy Characteristics'!L:L,MATCH($C1056,'Policy Characteristics'!$C:$C,0)))</f>
        <v>end-existing-subsidies.html</v>
      </c>
    </row>
    <row r="1057" spans="1:18" s="293" customFormat="1" x14ac:dyDescent="0.25">
      <c r="A1057" s="293" t="str">
        <f>IF(ISBLANK(INDEX('Policy Characteristics'!A:A,MATCH($C1057,'Policy Characteristics'!$C:$C,0))),"",INDEX('Policy Characteristics'!A:A,MATCH($C1057,'Policy Characteristics'!$C:$C,0)))</f>
        <v>Cross-Sector</v>
      </c>
      <c r="B1057" s="294" t="str">
        <f>IF(ISBLANK(INDEX('Policy Characteristics'!B:B,MATCH($C1057,'Policy Characteristics'!$C:$C,0))),"",INDEX('Policy Characteristics'!B:B,MATCH($C1057,'Policy Characteristics'!$C:$C,0)))</f>
        <v>End Existing Subsidies</v>
      </c>
      <c r="C1057" s="293" t="str">
        <f t="shared" si="51"/>
        <v>Percent Reduction in BAU Subsidies</v>
      </c>
      <c r="D1057" s="299" t="s">
        <v>842</v>
      </c>
      <c r="E1057" s="298"/>
      <c r="F1057" s="299" t="s">
        <v>710</v>
      </c>
      <c r="G1057" s="298"/>
      <c r="H1057" s="20">
        <v>717</v>
      </c>
      <c r="I1057" s="297" t="s">
        <v>634</v>
      </c>
      <c r="J1057" s="296" t="str">
        <f>IF(ISBLANK(INDEX('Policy Characteristics'!D:D,MATCH($C1057,'Policy Characteristics'!$C:$C,0))),"",INDEX('Policy Characteristics'!D:D,MATCH($C1057,'Policy Characteristics'!$C:$C,0)))</f>
        <v>End Existing Subsidies</v>
      </c>
      <c r="K1057" s="293" t="str">
        <f>IF(ISBLANK(INDEX('Policy Characteristics'!E:E,MATCH($C1057,'Policy Characteristics'!$C:$C,0))),"",INDEX('Policy Characteristics'!E:E,MATCH($C1057,'Policy Characteristics'!$C:$C,0)))</f>
        <v>cross reduce BAU subsidies</v>
      </c>
      <c r="L1057" s="237">
        <f>IF(ISBLANK(INDEX('Policy Characteristics'!F:F,MATCH($C1057,'Policy Characteristics'!$C:$C,0))),"",INDEX('Policy Characteristics'!F:F,MATCH($C1057,'Policy Characteristics'!$C:$C,0)))</f>
        <v>0</v>
      </c>
      <c r="M1057" s="237">
        <f>IF(ISBLANK(INDEX('Policy Characteristics'!G:G,MATCH($C1057,'Policy Characteristics'!$C:$C,0))),"",INDEX('Policy Characteristics'!G:G,MATCH($C1057,'Policy Characteristics'!$C:$C,0)))</f>
        <v>1</v>
      </c>
      <c r="N1057" s="237">
        <f>IF(ISBLANK(INDEX('Policy Characteristics'!H:H,MATCH($C1057,'Policy Characteristics'!$C:$C,0))),"",INDEX('Policy Characteristics'!H:H,MATCH($C1057,'Policy Characteristics'!$C:$C,0)))</f>
        <v>0.01</v>
      </c>
      <c r="O1057" s="293" t="str">
        <f>IF(ISBLANK(INDEX('Policy Characteristics'!I:I,MATCH($C1057,'Policy Characteristics'!$C:$C,0))),"",INDEX('Policy Characteristics'!I:I,MATCH($C1057,'Policy Characteristics'!$C:$C,0)))</f>
        <v>% reduction in BAU subsidies</v>
      </c>
      <c r="P1057" s="293"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93" t="str">
        <f>IF(ISBLANK(INDEX('Policy Characteristics'!K:K,MATCH($C1057,'Policy Characteristics'!$C:$C,0))),"",INDEX('Policy Characteristics'!K:K,MATCH($C1057,'Policy Characteristics'!$C:$C,0)))</f>
        <v>fuels.html#end-subsidies</v>
      </c>
      <c r="R1057" s="293" t="str">
        <f>IF(ISBLANK(INDEX('Policy Characteristics'!L:L,MATCH($C1057,'Policy Characteristics'!$C:$C,0))),"",INDEX('Policy Characteristics'!L:L,MATCH($C1057,'Policy Characteristics'!$C:$C,0)))</f>
        <v>end-existing-subsidies.html</v>
      </c>
    </row>
    <row r="1058" spans="1:18" s="293" customFormat="1" x14ac:dyDescent="0.25">
      <c r="A1058" s="293" t="str">
        <f>IF(ISBLANK(INDEX('Policy Characteristics'!A:A,MATCH($C1058,'Policy Characteristics'!$C:$C,0))),"",INDEX('Policy Characteristics'!A:A,MATCH($C1058,'Policy Characteristics'!$C:$C,0)))</f>
        <v>Cross-Sector</v>
      </c>
      <c r="B1058" s="294" t="str">
        <f>IF(ISBLANK(INDEX('Policy Characteristics'!B:B,MATCH($C1058,'Policy Characteristics'!$C:$C,0))),"",INDEX('Policy Characteristics'!B:B,MATCH($C1058,'Policy Characteristics'!$C:$C,0)))</f>
        <v>End Existing Subsidies</v>
      </c>
      <c r="C1058" s="293" t="str">
        <f t="shared" si="51"/>
        <v>Percent Reduction in BAU Subsidies</v>
      </c>
      <c r="D1058" s="299" t="s">
        <v>843</v>
      </c>
      <c r="E1058" s="298"/>
      <c r="F1058" s="299" t="s">
        <v>844</v>
      </c>
      <c r="G1058" s="298"/>
      <c r="H1058" s="20">
        <v>718</v>
      </c>
      <c r="I1058" s="297" t="s">
        <v>634</v>
      </c>
      <c r="J1058" s="296" t="str">
        <f>IF(ISBLANK(INDEX('Policy Characteristics'!D:D,MATCH($C1058,'Policy Characteristics'!$C:$C,0))),"",INDEX('Policy Characteristics'!D:D,MATCH($C1058,'Policy Characteristics'!$C:$C,0)))</f>
        <v>End Existing Subsidies</v>
      </c>
      <c r="K1058" s="293" t="str">
        <f>IF(ISBLANK(INDEX('Policy Characteristics'!E:E,MATCH($C1058,'Policy Characteristics'!$C:$C,0))),"",INDEX('Policy Characteristics'!E:E,MATCH($C1058,'Policy Characteristics'!$C:$C,0)))</f>
        <v>cross reduce BAU subsidies</v>
      </c>
      <c r="L1058" s="237">
        <f>IF(ISBLANK(INDEX('Policy Characteristics'!F:F,MATCH($C1058,'Policy Characteristics'!$C:$C,0))),"",INDEX('Policy Characteristics'!F:F,MATCH($C1058,'Policy Characteristics'!$C:$C,0)))</f>
        <v>0</v>
      </c>
      <c r="M1058" s="237">
        <f>IF(ISBLANK(INDEX('Policy Characteristics'!G:G,MATCH($C1058,'Policy Characteristics'!$C:$C,0))),"",INDEX('Policy Characteristics'!G:G,MATCH($C1058,'Policy Characteristics'!$C:$C,0)))</f>
        <v>1</v>
      </c>
      <c r="N1058" s="237">
        <f>IF(ISBLANK(INDEX('Policy Characteristics'!H:H,MATCH($C1058,'Policy Characteristics'!$C:$C,0))),"",INDEX('Policy Characteristics'!H:H,MATCH($C1058,'Policy Characteristics'!$C:$C,0)))</f>
        <v>0.01</v>
      </c>
      <c r="O1058" s="293" t="str">
        <f>IF(ISBLANK(INDEX('Policy Characteristics'!I:I,MATCH($C1058,'Policy Characteristics'!$C:$C,0))),"",INDEX('Policy Characteristics'!I:I,MATCH($C1058,'Policy Characteristics'!$C:$C,0)))</f>
        <v>% reduction in BAU subsidies</v>
      </c>
      <c r="P1058" s="293"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There is no data available showing the affect of ending subsidies on fuel prices in Canada; however, in the BAU scenario,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93" t="str">
        <f>IF(ISBLANK(INDEX('Policy Characteristics'!K:K,MATCH($C1058,'Policy Characteristics'!$C:$C,0))),"",INDEX('Policy Characteristics'!K:K,MATCH($C1058,'Policy Characteristics'!$C:$C,0)))</f>
        <v>fuels.html#end-subsidies</v>
      </c>
      <c r="R1058" s="293" t="str">
        <f>IF(ISBLANK(INDEX('Policy Characteristics'!L:L,MATCH($C1058,'Policy Characteristics'!$C:$C,0))),"",INDEX('Policy Characteristics'!L:L,MATCH($C1058,'Policy Characteristics'!$C:$C,0)))</f>
        <v>end-existing-subsidies.html</v>
      </c>
    </row>
    <row r="1059" spans="1:18" s="275" customFormat="1" x14ac:dyDescent="0.25">
      <c r="A1059" s="293" t="str">
        <f>IF(ISBLANK(INDEX('Policy Characteristics'!A:A,MATCH($C1059,'Policy Characteristics'!$C:$C,0))),"",INDEX('Policy Characteristics'!A:A,MATCH($C1059,'Policy Characteristics'!$C:$C,0)))</f>
        <v>Cross-Sector</v>
      </c>
      <c r="B1059" s="294" t="str">
        <f>IF(ISBLANK(INDEX('Policy Characteristics'!B:B,MATCH($C1059,'Policy Characteristics'!$C:$C,0))),"",INDEX('Policy Characteristics'!B:B,MATCH($C1059,'Policy Characteristics'!$C:$C,0)))</f>
        <v>Exempt Non-CO2 Emissions from C Tax</v>
      </c>
      <c r="C1059" s="275" t="s">
        <v>516</v>
      </c>
      <c r="D1059" s="299"/>
      <c r="E1059" s="299"/>
      <c r="F1059" s="299"/>
      <c r="G1059" s="299"/>
      <c r="H1059" s="20">
        <v>719</v>
      </c>
      <c r="I1059" s="297" t="s">
        <v>634</v>
      </c>
      <c r="J1059" s="296" t="str">
        <f>IF(ISBLANK(INDEX('Policy Characteristics'!D:D,MATCH($C1059,'Policy Characteristics'!$C:$C,0))),"",INDEX('Policy Characteristics'!D:D,MATCH($C1059,'Policy Characteristics'!$C:$C,0)))</f>
        <v/>
      </c>
      <c r="K1059" s="293" t="str">
        <f>IF(ISBLANK(INDEX('Policy Characteristics'!E:E,MATCH($C1059,'Policy Characteristics'!$C:$C,0))),"",INDEX('Policy Characteristics'!E:E,MATCH($C1059,'Policy Characteristics'!$C:$C,0)))</f>
        <v>cross toggle whether carbon tax affects non CO2 emissions</v>
      </c>
      <c r="L1059" s="293">
        <f>IF(ISBLANK(INDEX('Policy Characteristics'!F:F,MATCH($C1059,'Policy Characteristics'!$C:$C,0))),"",INDEX('Policy Characteristics'!F:F,MATCH($C1059,'Policy Characteristics'!$C:$C,0)))</f>
        <v>0</v>
      </c>
      <c r="M1059" s="293">
        <f>IF(ISBLANK(INDEX('Policy Characteristics'!G:G,MATCH($C1059,'Policy Characteristics'!$C:$C,0))),"",INDEX('Policy Characteristics'!G:G,MATCH($C1059,'Policy Characteristics'!$C:$C,0)))</f>
        <v>1</v>
      </c>
      <c r="N1059" s="293">
        <f>IF(ISBLANK(INDEX('Policy Characteristics'!H:H,MATCH($C1059,'Policy Characteristics'!$C:$C,0))),"",INDEX('Policy Characteristics'!H:H,MATCH($C1059,'Policy Characteristics'!$C:$C,0)))</f>
        <v>1</v>
      </c>
      <c r="O1059" s="293" t="str">
        <f>IF(ISBLANK(INDEX('Policy Characteristics'!I:I,MATCH($C1059,'Policy Characteristics'!$C:$C,0))),"",INDEX('Policy Characteristics'!I:I,MATCH($C1059,'Policy Characteristics'!$C:$C,0)))</f>
        <v>on/off</v>
      </c>
      <c r="P1059" s="293"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93" t="str">
        <f>IF(ISBLANK(INDEX('Policy Characteristics'!K:K,MATCH($C1059,'Policy Characteristics'!$C:$C,0))),"",INDEX('Policy Characteristics'!K:K,MATCH($C1059,'Policy Characteristics'!$C:$C,0)))</f>
        <v>fuels.html#carbon-tax</v>
      </c>
      <c r="R1059" s="293" t="str">
        <f>IF(ISBLANK(INDEX('Policy Characteristics'!L:L,MATCH($C1059,'Policy Characteristics'!$C:$C,0))),"",INDEX('Policy Characteristics'!L:L,MATCH($C1059,'Policy Characteristics'!$C:$C,0)))</f>
        <v>carbon-tax.html</v>
      </c>
    </row>
    <row r="1060" spans="1:18" s="275" customFormat="1" x14ac:dyDescent="0.25">
      <c r="A1060" s="293" t="str">
        <f>IF(ISBLANK(INDEX('Policy Characteristics'!A:A,MATCH($C1060,'Policy Characteristics'!$C:$C,0))),"",INDEX('Policy Characteristics'!A:A,MATCH($C1060,'Policy Characteristics'!$C:$C,0)))</f>
        <v>Cross-Sector</v>
      </c>
      <c r="B1060" s="294" t="str">
        <f>IF(ISBLANK(INDEX('Policy Characteristics'!B:B,MATCH($C1060,'Policy Characteristics'!$C:$C,0))),"",INDEX('Policy Characteristics'!B:B,MATCH($C1060,'Policy Characteristics'!$C:$C,0)))</f>
        <v>Exempt Process Emissions from C Tax</v>
      </c>
      <c r="C1060" t="s">
        <v>520</v>
      </c>
      <c r="D1060" s="298" t="s">
        <v>716</v>
      </c>
      <c r="E1060" s="299"/>
      <c r="F1060" t="s">
        <v>717</v>
      </c>
      <c r="G1060" s="299"/>
      <c r="H1060" s="255">
        <v>1628</v>
      </c>
      <c r="I1060" s="297" t="s">
        <v>624</v>
      </c>
      <c r="J1060" s="296" t="str">
        <f>IF(ISBLANK(INDEX('Policy Characteristics'!D:D,MATCH($C1060,'Policy Characteristics'!$C:$C,0))),"",INDEX('Policy Characteristics'!D:D,MATCH($C1060,'Policy Characteristics'!$C:$C,0)))</f>
        <v/>
      </c>
      <c r="K1060" s="293" t="str">
        <f>IF(ISBLANK(INDEX('Policy Characteristics'!E:E,MATCH($C1060,'Policy Characteristics'!$C:$C,0))),"",INDEX('Policy Characteristics'!E:E,MATCH($C1060,'Policy Characteristics'!$C:$C,0)))</f>
        <v>cross toggle whether carbon tax affects process emissions</v>
      </c>
      <c r="L1060" s="293">
        <f>IF(ISBLANK(INDEX('Policy Characteristics'!F:F,MATCH($C1060,'Policy Characteristics'!$C:$C,0))),"",INDEX('Policy Characteristics'!F:F,MATCH($C1060,'Policy Characteristics'!$C:$C,0)))</f>
        <v>0</v>
      </c>
      <c r="M1060" s="293">
        <f>IF(ISBLANK(INDEX('Policy Characteristics'!G:G,MATCH($C1060,'Policy Characteristics'!$C:$C,0))),"",INDEX('Policy Characteristics'!G:G,MATCH($C1060,'Policy Characteristics'!$C:$C,0)))</f>
        <v>1</v>
      </c>
      <c r="N1060" s="293">
        <f>IF(ISBLANK(INDEX('Policy Characteristics'!H:H,MATCH($C1060,'Policy Characteristics'!$C:$C,0))),"",INDEX('Policy Characteristics'!H:H,MATCH($C1060,'Policy Characteristics'!$C:$C,0)))</f>
        <v>1</v>
      </c>
      <c r="O1060" s="293" t="str">
        <f>IF(ISBLANK(INDEX('Policy Characteristics'!I:I,MATCH($C1060,'Policy Characteristics'!$C:$C,0))),"",INDEX('Policy Characteristics'!I:I,MATCH($C1060,'Policy Characteristics'!$C:$C,0)))</f>
        <v>on/off</v>
      </c>
      <c r="P1060" s="293"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93" t="str">
        <f>IF(ISBLANK(INDEX('Policy Characteristics'!K:K,MATCH($C1060,'Policy Characteristics'!$C:$C,0))),"",INDEX('Policy Characteristics'!K:K,MATCH($C1060,'Policy Characteristics'!$C:$C,0)))</f>
        <v>fuels.html#carbon-tax</v>
      </c>
      <c r="R1060" s="293" t="str">
        <f>IF(ISBLANK(INDEX('Policy Characteristics'!L:L,MATCH($C1060,'Policy Characteristics'!$C:$C,0))),"",INDEX('Policy Characteristics'!L:L,MATCH($C1060,'Policy Characteristics'!$C:$C,0)))</f>
        <v>carbon-tax.html</v>
      </c>
    </row>
    <row r="1061" spans="1:18" s="275" customFormat="1" x14ac:dyDescent="0.25">
      <c r="A1061" s="293" t="str">
        <f>IF(ISBLANK(INDEX('Policy Characteristics'!A:A,MATCH($C1061,'Policy Characteristics'!$C:$C,0))),"",INDEX('Policy Characteristics'!A:A,MATCH($C1061,'Policy Characteristics'!$C:$C,0)))</f>
        <v>Cross-Sector</v>
      </c>
      <c r="B1061" s="294" t="str">
        <f>IF(ISBLANK(INDEX('Policy Characteristics'!B:B,MATCH($C1061,'Policy Characteristics'!$C:$C,0))),"",INDEX('Policy Characteristics'!B:B,MATCH($C1061,'Policy Characteristics'!$C:$C,0)))</f>
        <v>Exempt Process Emissions from C Tax</v>
      </c>
      <c r="C1061" s="293" t="str">
        <f>C$1060</f>
        <v>BEPEfCT Boolean Exempt Process Emissions from Carbon Tax</v>
      </c>
      <c r="D1061" s="299" t="s">
        <v>718</v>
      </c>
      <c r="E1061" s="299"/>
      <c r="F1061" t="s">
        <v>719</v>
      </c>
      <c r="G1061" s="299"/>
      <c r="H1061" s="255">
        <v>1629</v>
      </c>
      <c r="I1061" s="297" t="s">
        <v>624</v>
      </c>
      <c r="J1061" s="296" t="str">
        <f>IF(ISBLANK(INDEX('Policy Characteristics'!D:D,MATCH($C1061,'Policy Characteristics'!$C:$C,0))),"",INDEX('Policy Characteristics'!D:D,MATCH($C1061,'Policy Characteristics'!$C:$C,0)))</f>
        <v/>
      </c>
      <c r="K1061" s="293" t="str">
        <f>IF(ISBLANK(INDEX('Policy Characteristics'!E:E,MATCH($C1061,'Policy Characteristics'!$C:$C,0))),"",INDEX('Policy Characteristics'!E:E,MATCH($C1061,'Policy Characteristics'!$C:$C,0)))</f>
        <v>cross toggle whether carbon tax affects process emissions</v>
      </c>
      <c r="L1061" s="293">
        <f>IF(ISBLANK(INDEX('Policy Characteristics'!F:F,MATCH($C1061,'Policy Characteristics'!$C:$C,0))),"",INDEX('Policy Characteristics'!F:F,MATCH($C1061,'Policy Characteristics'!$C:$C,0)))</f>
        <v>0</v>
      </c>
      <c r="M1061" s="293">
        <f>IF(ISBLANK(INDEX('Policy Characteristics'!G:G,MATCH($C1061,'Policy Characteristics'!$C:$C,0))),"",INDEX('Policy Characteristics'!G:G,MATCH($C1061,'Policy Characteristics'!$C:$C,0)))</f>
        <v>1</v>
      </c>
      <c r="N1061" s="293">
        <f>IF(ISBLANK(INDEX('Policy Characteristics'!H:H,MATCH($C1061,'Policy Characteristics'!$C:$C,0))),"",INDEX('Policy Characteristics'!H:H,MATCH($C1061,'Policy Characteristics'!$C:$C,0)))</f>
        <v>1</v>
      </c>
      <c r="O1061" s="293" t="str">
        <f>IF(ISBLANK(INDEX('Policy Characteristics'!I:I,MATCH($C1061,'Policy Characteristics'!$C:$C,0))),"",INDEX('Policy Characteristics'!I:I,MATCH($C1061,'Policy Characteristics'!$C:$C,0)))</f>
        <v>on/off</v>
      </c>
      <c r="P1061" s="293"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93" t="str">
        <f>IF(ISBLANK(INDEX('Policy Characteristics'!K:K,MATCH($C1061,'Policy Characteristics'!$C:$C,0))),"",INDEX('Policy Characteristics'!K:K,MATCH($C1061,'Policy Characteristics'!$C:$C,0)))</f>
        <v>fuels.html#carbon-tax</v>
      </c>
      <c r="R1061" s="293" t="str">
        <f>IF(ISBLANK(INDEX('Policy Characteristics'!L:L,MATCH($C1061,'Policy Characteristics'!$C:$C,0))),"",INDEX('Policy Characteristics'!L:L,MATCH($C1061,'Policy Characteristics'!$C:$C,0)))</f>
        <v>carbon-tax.html</v>
      </c>
    </row>
    <row r="1062" spans="1:18" s="275" customFormat="1" x14ac:dyDescent="0.25">
      <c r="A1062" s="293" t="str">
        <f>IF(ISBLANK(INDEX('Policy Characteristics'!A:A,MATCH($C1062,'Policy Characteristics'!$C:$C,0))),"",INDEX('Policy Characteristics'!A:A,MATCH($C1062,'Policy Characteristics'!$C:$C,0)))</f>
        <v>Cross-Sector</v>
      </c>
      <c r="B1062" s="294" t="str">
        <f>IF(ISBLANK(INDEX('Policy Characteristics'!B:B,MATCH($C1062,'Policy Characteristics'!$C:$C,0))),"",INDEX('Policy Characteristics'!B:B,MATCH($C1062,'Policy Characteristics'!$C:$C,0)))</f>
        <v>Exempt Process Emissions from C Tax</v>
      </c>
      <c r="C1062" s="293" t="str">
        <f t="shared" ref="C1062:C1084" si="52">C$1060</f>
        <v>BEPEfCT Boolean Exempt Process Emissions from Carbon Tax</v>
      </c>
      <c r="D1062" s="299" t="s">
        <v>720</v>
      </c>
      <c r="E1062" s="299"/>
      <c r="F1062" t="s">
        <v>721</v>
      </c>
      <c r="G1062" s="299"/>
      <c r="H1062" s="255">
        <v>1630</v>
      </c>
      <c r="I1062" s="297" t="s">
        <v>624</v>
      </c>
      <c r="J1062" s="296" t="str">
        <f>IF(ISBLANK(INDEX('Policy Characteristics'!D:D,MATCH($C1062,'Policy Characteristics'!$C:$C,0))),"",INDEX('Policy Characteristics'!D:D,MATCH($C1062,'Policy Characteristics'!$C:$C,0)))</f>
        <v/>
      </c>
      <c r="K1062" s="293" t="str">
        <f>IF(ISBLANK(INDEX('Policy Characteristics'!E:E,MATCH($C1062,'Policy Characteristics'!$C:$C,0))),"",INDEX('Policy Characteristics'!E:E,MATCH($C1062,'Policy Characteristics'!$C:$C,0)))</f>
        <v>cross toggle whether carbon tax affects process emissions</v>
      </c>
      <c r="L1062" s="293">
        <f>IF(ISBLANK(INDEX('Policy Characteristics'!F:F,MATCH($C1062,'Policy Characteristics'!$C:$C,0))),"",INDEX('Policy Characteristics'!F:F,MATCH($C1062,'Policy Characteristics'!$C:$C,0)))</f>
        <v>0</v>
      </c>
      <c r="M1062" s="293">
        <f>IF(ISBLANK(INDEX('Policy Characteristics'!G:G,MATCH($C1062,'Policy Characteristics'!$C:$C,0))),"",INDEX('Policy Characteristics'!G:G,MATCH($C1062,'Policy Characteristics'!$C:$C,0)))</f>
        <v>1</v>
      </c>
      <c r="N1062" s="293">
        <f>IF(ISBLANK(INDEX('Policy Characteristics'!H:H,MATCH($C1062,'Policy Characteristics'!$C:$C,0))),"",INDEX('Policy Characteristics'!H:H,MATCH($C1062,'Policy Characteristics'!$C:$C,0)))</f>
        <v>1</v>
      </c>
      <c r="O1062" s="293" t="str">
        <f>IF(ISBLANK(INDEX('Policy Characteristics'!I:I,MATCH($C1062,'Policy Characteristics'!$C:$C,0))),"",INDEX('Policy Characteristics'!I:I,MATCH($C1062,'Policy Characteristics'!$C:$C,0)))</f>
        <v>on/off</v>
      </c>
      <c r="P1062" s="293"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93" t="str">
        <f>IF(ISBLANK(INDEX('Policy Characteristics'!K:K,MATCH($C1062,'Policy Characteristics'!$C:$C,0))),"",INDEX('Policy Characteristics'!K:K,MATCH($C1062,'Policy Characteristics'!$C:$C,0)))</f>
        <v>fuels.html#carbon-tax</v>
      </c>
      <c r="R1062" s="293" t="str">
        <f>IF(ISBLANK(INDEX('Policy Characteristics'!L:L,MATCH($C1062,'Policy Characteristics'!$C:$C,0))),"",INDEX('Policy Characteristics'!L:L,MATCH($C1062,'Policy Characteristics'!$C:$C,0)))</f>
        <v>carbon-tax.html</v>
      </c>
    </row>
    <row r="1063" spans="1:18" s="275" customFormat="1" x14ac:dyDescent="0.25">
      <c r="A1063" s="293" t="str">
        <f>IF(ISBLANK(INDEX('Policy Characteristics'!A:A,MATCH($C1063,'Policy Characteristics'!$C:$C,0))),"",INDEX('Policy Characteristics'!A:A,MATCH($C1063,'Policy Characteristics'!$C:$C,0)))</f>
        <v>Cross-Sector</v>
      </c>
      <c r="B1063" s="294" t="str">
        <f>IF(ISBLANK(INDEX('Policy Characteristics'!B:B,MATCH($C1063,'Policy Characteristics'!$C:$C,0))),"",INDEX('Policy Characteristics'!B:B,MATCH($C1063,'Policy Characteristics'!$C:$C,0)))</f>
        <v>Exempt Process Emissions from C Tax</v>
      </c>
      <c r="C1063" s="293" t="str">
        <f t="shared" si="52"/>
        <v>BEPEfCT Boolean Exempt Process Emissions from Carbon Tax</v>
      </c>
      <c r="D1063" s="299" t="s">
        <v>722</v>
      </c>
      <c r="E1063" s="299"/>
      <c r="F1063" t="s">
        <v>723</v>
      </c>
      <c r="G1063" s="299"/>
      <c r="H1063" s="255">
        <v>1631</v>
      </c>
      <c r="I1063" s="297" t="s">
        <v>634</v>
      </c>
      <c r="J1063" s="296" t="str">
        <f>IF(ISBLANK(INDEX('Policy Characteristics'!D:D,MATCH($C1063,'Policy Characteristics'!$C:$C,0))),"",INDEX('Policy Characteristics'!D:D,MATCH($C1063,'Policy Characteristics'!$C:$C,0)))</f>
        <v/>
      </c>
      <c r="K1063" s="293" t="str">
        <f>IF(ISBLANK(INDEX('Policy Characteristics'!E:E,MATCH($C1063,'Policy Characteristics'!$C:$C,0))),"",INDEX('Policy Characteristics'!E:E,MATCH($C1063,'Policy Characteristics'!$C:$C,0)))</f>
        <v>cross toggle whether carbon tax affects process emissions</v>
      </c>
      <c r="L1063" s="293">
        <f>IF(ISBLANK(INDEX('Policy Characteristics'!F:F,MATCH($C1063,'Policy Characteristics'!$C:$C,0))),"",INDEX('Policy Characteristics'!F:F,MATCH($C1063,'Policy Characteristics'!$C:$C,0)))</f>
        <v>0</v>
      </c>
      <c r="M1063" s="293">
        <f>IF(ISBLANK(INDEX('Policy Characteristics'!G:G,MATCH($C1063,'Policy Characteristics'!$C:$C,0))),"",INDEX('Policy Characteristics'!G:G,MATCH($C1063,'Policy Characteristics'!$C:$C,0)))</f>
        <v>1</v>
      </c>
      <c r="N1063" s="293">
        <f>IF(ISBLANK(INDEX('Policy Characteristics'!H:H,MATCH($C1063,'Policy Characteristics'!$C:$C,0))),"",INDEX('Policy Characteristics'!H:H,MATCH($C1063,'Policy Characteristics'!$C:$C,0)))</f>
        <v>1</v>
      </c>
      <c r="O1063" s="293" t="str">
        <f>IF(ISBLANK(INDEX('Policy Characteristics'!I:I,MATCH($C1063,'Policy Characteristics'!$C:$C,0))),"",INDEX('Policy Characteristics'!I:I,MATCH($C1063,'Policy Characteristics'!$C:$C,0)))</f>
        <v>on/off</v>
      </c>
      <c r="P1063" s="293"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93" t="str">
        <f>IF(ISBLANK(INDEX('Policy Characteristics'!K:K,MATCH($C1063,'Policy Characteristics'!$C:$C,0))),"",INDEX('Policy Characteristics'!K:K,MATCH($C1063,'Policy Characteristics'!$C:$C,0)))</f>
        <v>fuels.html#carbon-tax</v>
      </c>
      <c r="R1063" s="293" t="str">
        <f>IF(ISBLANK(INDEX('Policy Characteristics'!L:L,MATCH($C1063,'Policy Characteristics'!$C:$C,0))),"",INDEX('Policy Characteristics'!L:L,MATCH($C1063,'Policy Characteristics'!$C:$C,0)))</f>
        <v>carbon-tax.html</v>
      </c>
    </row>
    <row r="1064" spans="1:18" s="275" customFormat="1" x14ac:dyDescent="0.25">
      <c r="A1064" s="293" t="str">
        <f>IF(ISBLANK(INDEX('Policy Characteristics'!A:A,MATCH($C1064,'Policy Characteristics'!$C:$C,0))),"",INDEX('Policy Characteristics'!A:A,MATCH($C1064,'Policy Characteristics'!$C:$C,0)))</f>
        <v>Cross-Sector</v>
      </c>
      <c r="B1064" s="294" t="str">
        <f>IF(ISBLANK(INDEX('Policy Characteristics'!B:B,MATCH($C1064,'Policy Characteristics'!$C:$C,0))),"",INDEX('Policy Characteristics'!B:B,MATCH($C1064,'Policy Characteristics'!$C:$C,0)))</f>
        <v>Exempt Process Emissions from C Tax</v>
      </c>
      <c r="C1064" s="293" t="str">
        <f t="shared" si="52"/>
        <v>BEPEfCT Boolean Exempt Process Emissions from Carbon Tax</v>
      </c>
      <c r="D1064" s="299" t="s">
        <v>724</v>
      </c>
      <c r="E1064" s="299"/>
      <c r="F1064" t="s">
        <v>725</v>
      </c>
      <c r="G1064" s="299"/>
      <c r="H1064" s="255">
        <v>1632</v>
      </c>
      <c r="I1064" s="297" t="s">
        <v>634</v>
      </c>
      <c r="J1064" s="296" t="str">
        <f>IF(ISBLANK(INDEX('Policy Characteristics'!D:D,MATCH($C1064,'Policy Characteristics'!$C:$C,0))),"",INDEX('Policy Characteristics'!D:D,MATCH($C1064,'Policy Characteristics'!$C:$C,0)))</f>
        <v/>
      </c>
      <c r="K1064" s="293" t="str">
        <f>IF(ISBLANK(INDEX('Policy Characteristics'!E:E,MATCH($C1064,'Policy Characteristics'!$C:$C,0))),"",INDEX('Policy Characteristics'!E:E,MATCH($C1064,'Policy Characteristics'!$C:$C,0)))</f>
        <v>cross toggle whether carbon tax affects process emissions</v>
      </c>
      <c r="L1064" s="293">
        <f>IF(ISBLANK(INDEX('Policy Characteristics'!F:F,MATCH($C1064,'Policy Characteristics'!$C:$C,0))),"",INDEX('Policy Characteristics'!F:F,MATCH($C1064,'Policy Characteristics'!$C:$C,0)))</f>
        <v>0</v>
      </c>
      <c r="M1064" s="293">
        <f>IF(ISBLANK(INDEX('Policy Characteristics'!G:G,MATCH($C1064,'Policy Characteristics'!$C:$C,0))),"",INDEX('Policy Characteristics'!G:G,MATCH($C1064,'Policy Characteristics'!$C:$C,0)))</f>
        <v>1</v>
      </c>
      <c r="N1064" s="293">
        <f>IF(ISBLANK(INDEX('Policy Characteristics'!H:H,MATCH($C1064,'Policy Characteristics'!$C:$C,0))),"",INDEX('Policy Characteristics'!H:H,MATCH($C1064,'Policy Characteristics'!$C:$C,0)))</f>
        <v>1</v>
      </c>
      <c r="O1064" s="293" t="str">
        <f>IF(ISBLANK(INDEX('Policy Characteristics'!I:I,MATCH($C1064,'Policy Characteristics'!$C:$C,0))),"",INDEX('Policy Characteristics'!I:I,MATCH($C1064,'Policy Characteristics'!$C:$C,0)))</f>
        <v>on/off</v>
      </c>
      <c r="P1064" s="293"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93" t="str">
        <f>IF(ISBLANK(INDEX('Policy Characteristics'!K:K,MATCH($C1064,'Policy Characteristics'!$C:$C,0))),"",INDEX('Policy Characteristics'!K:K,MATCH($C1064,'Policy Characteristics'!$C:$C,0)))</f>
        <v>fuels.html#carbon-tax</v>
      </c>
      <c r="R1064" s="293" t="str">
        <f>IF(ISBLANK(INDEX('Policy Characteristics'!L:L,MATCH($C1064,'Policy Characteristics'!$C:$C,0))),"",INDEX('Policy Characteristics'!L:L,MATCH($C1064,'Policy Characteristics'!$C:$C,0)))</f>
        <v>carbon-tax.html</v>
      </c>
    </row>
    <row r="1065" spans="1:18" s="275" customFormat="1" x14ac:dyDescent="0.25">
      <c r="A1065" s="293" t="str">
        <f>IF(ISBLANK(INDEX('Policy Characteristics'!A:A,MATCH($C1065,'Policy Characteristics'!$C:$C,0))),"",INDEX('Policy Characteristics'!A:A,MATCH($C1065,'Policy Characteristics'!$C:$C,0)))</f>
        <v>Cross-Sector</v>
      </c>
      <c r="B1065" s="294" t="str">
        <f>IF(ISBLANK(INDEX('Policy Characteristics'!B:B,MATCH($C1065,'Policy Characteristics'!$C:$C,0))),"",INDEX('Policy Characteristics'!B:B,MATCH($C1065,'Policy Characteristics'!$C:$C,0)))</f>
        <v>Exempt Process Emissions from C Tax</v>
      </c>
      <c r="C1065" s="293" t="str">
        <f t="shared" si="52"/>
        <v>BEPEfCT Boolean Exempt Process Emissions from Carbon Tax</v>
      </c>
      <c r="D1065" s="299" t="s">
        <v>726</v>
      </c>
      <c r="E1065" s="299"/>
      <c r="F1065" t="s">
        <v>727</v>
      </c>
      <c r="G1065" s="299"/>
      <c r="H1065" s="255">
        <v>1633</v>
      </c>
      <c r="I1065" s="297" t="s">
        <v>634</v>
      </c>
      <c r="J1065" s="296" t="str">
        <f>IF(ISBLANK(INDEX('Policy Characteristics'!D:D,MATCH($C1065,'Policy Characteristics'!$C:$C,0))),"",INDEX('Policy Characteristics'!D:D,MATCH($C1065,'Policy Characteristics'!$C:$C,0)))</f>
        <v/>
      </c>
      <c r="K1065" s="293" t="str">
        <f>IF(ISBLANK(INDEX('Policy Characteristics'!E:E,MATCH($C1065,'Policy Characteristics'!$C:$C,0))),"",INDEX('Policy Characteristics'!E:E,MATCH($C1065,'Policy Characteristics'!$C:$C,0)))</f>
        <v>cross toggle whether carbon tax affects process emissions</v>
      </c>
      <c r="L1065" s="293">
        <f>IF(ISBLANK(INDEX('Policy Characteristics'!F:F,MATCH($C1065,'Policy Characteristics'!$C:$C,0))),"",INDEX('Policy Characteristics'!F:F,MATCH($C1065,'Policy Characteristics'!$C:$C,0)))</f>
        <v>0</v>
      </c>
      <c r="M1065" s="293">
        <f>IF(ISBLANK(INDEX('Policy Characteristics'!G:G,MATCH($C1065,'Policy Characteristics'!$C:$C,0))),"",INDEX('Policy Characteristics'!G:G,MATCH($C1065,'Policy Characteristics'!$C:$C,0)))</f>
        <v>1</v>
      </c>
      <c r="N1065" s="293">
        <f>IF(ISBLANK(INDEX('Policy Characteristics'!H:H,MATCH($C1065,'Policy Characteristics'!$C:$C,0))),"",INDEX('Policy Characteristics'!H:H,MATCH($C1065,'Policy Characteristics'!$C:$C,0)))</f>
        <v>1</v>
      </c>
      <c r="O1065" s="293" t="str">
        <f>IF(ISBLANK(INDEX('Policy Characteristics'!I:I,MATCH($C1065,'Policy Characteristics'!$C:$C,0))),"",INDEX('Policy Characteristics'!I:I,MATCH($C1065,'Policy Characteristics'!$C:$C,0)))</f>
        <v>on/off</v>
      </c>
      <c r="P1065" s="293"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93" t="str">
        <f>IF(ISBLANK(INDEX('Policy Characteristics'!K:K,MATCH($C1065,'Policy Characteristics'!$C:$C,0))),"",INDEX('Policy Characteristics'!K:K,MATCH($C1065,'Policy Characteristics'!$C:$C,0)))</f>
        <v>fuels.html#carbon-tax</v>
      </c>
      <c r="R1065" s="293" t="str">
        <f>IF(ISBLANK(INDEX('Policy Characteristics'!L:L,MATCH($C1065,'Policy Characteristics'!$C:$C,0))),"",INDEX('Policy Characteristics'!L:L,MATCH($C1065,'Policy Characteristics'!$C:$C,0)))</f>
        <v>carbon-tax.html</v>
      </c>
    </row>
    <row r="1066" spans="1:18" s="275" customFormat="1" x14ac:dyDescent="0.25">
      <c r="A1066" s="293" t="str">
        <f>IF(ISBLANK(INDEX('Policy Characteristics'!A:A,MATCH($C1066,'Policy Characteristics'!$C:$C,0))),"",INDEX('Policy Characteristics'!A:A,MATCH($C1066,'Policy Characteristics'!$C:$C,0)))</f>
        <v>Cross-Sector</v>
      </c>
      <c r="B1066" s="294" t="str">
        <f>IF(ISBLANK(INDEX('Policy Characteristics'!B:B,MATCH($C1066,'Policy Characteristics'!$C:$C,0))),"",INDEX('Policy Characteristics'!B:B,MATCH($C1066,'Policy Characteristics'!$C:$C,0)))</f>
        <v>Exempt Process Emissions from C Tax</v>
      </c>
      <c r="C1066" s="293" t="str">
        <f t="shared" si="52"/>
        <v>BEPEfCT Boolean Exempt Process Emissions from Carbon Tax</v>
      </c>
      <c r="D1066" s="299" t="s">
        <v>728</v>
      </c>
      <c r="E1066" s="299"/>
      <c r="F1066" t="s">
        <v>729</v>
      </c>
      <c r="G1066" s="299"/>
      <c r="H1066" s="255">
        <v>1634</v>
      </c>
      <c r="I1066" s="297" t="s">
        <v>634</v>
      </c>
      <c r="J1066" s="296" t="str">
        <f>IF(ISBLANK(INDEX('Policy Characteristics'!D:D,MATCH($C1066,'Policy Characteristics'!$C:$C,0))),"",INDEX('Policy Characteristics'!D:D,MATCH($C1066,'Policy Characteristics'!$C:$C,0)))</f>
        <v/>
      </c>
      <c r="K1066" s="293" t="str">
        <f>IF(ISBLANK(INDEX('Policy Characteristics'!E:E,MATCH($C1066,'Policy Characteristics'!$C:$C,0))),"",INDEX('Policy Characteristics'!E:E,MATCH($C1066,'Policy Characteristics'!$C:$C,0)))</f>
        <v>cross toggle whether carbon tax affects process emissions</v>
      </c>
      <c r="L1066" s="293">
        <f>IF(ISBLANK(INDEX('Policy Characteristics'!F:F,MATCH($C1066,'Policy Characteristics'!$C:$C,0))),"",INDEX('Policy Characteristics'!F:F,MATCH($C1066,'Policy Characteristics'!$C:$C,0)))</f>
        <v>0</v>
      </c>
      <c r="M1066" s="293">
        <f>IF(ISBLANK(INDEX('Policy Characteristics'!G:G,MATCH($C1066,'Policy Characteristics'!$C:$C,0))),"",INDEX('Policy Characteristics'!G:G,MATCH($C1066,'Policy Characteristics'!$C:$C,0)))</f>
        <v>1</v>
      </c>
      <c r="N1066" s="293">
        <f>IF(ISBLANK(INDEX('Policy Characteristics'!H:H,MATCH($C1066,'Policy Characteristics'!$C:$C,0))),"",INDEX('Policy Characteristics'!H:H,MATCH($C1066,'Policy Characteristics'!$C:$C,0)))</f>
        <v>1</v>
      </c>
      <c r="O1066" s="293" t="str">
        <f>IF(ISBLANK(INDEX('Policy Characteristics'!I:I,MATCH($C1066,'Policy Characteristics'!$C:$C,0))),"",INDEX('Policy Characteristics'!I:I,MATCH($C1066,'Policy Characteristics'!$C:$C,0)))</f>
        <v>on/off</v>
      </c>
      <c r="P1066" s="293"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93" t="str">
        <f>IF(ISBLANK(INDEX('Policy Characteristics'!K:K,MATCH($C1066,'Policy Characteristics'!$C:$C,0))),"",INDEX('Policy Characteristics'!K:K,MATCH($C1066,'Policy Characteristics'!$C:$C,0)))</f>
        <v>fuels.html#carbon-tax</v>
      </c>
      <c r="R1066" s="293" t="str">
        <f>IF(ISBLANK(INDEX('Policy Characteristics'!L:L,MATCH($C1066,'Policy Characteristics'!$C:$C,0))),"",INDEX('Policy Characteristics'!L:L,MATCH($C1066,'Policy Characteristics'!$C:$C,0)))</f>
        <v>carbon-tax.html</v>
      </c>
    </row>
    <row r="1067" spans="1:18" s="275" customFormat="1" x14ac:dyDescent="0.25">
      <c r="A1067" s="293" t="str">
        <f>IF(ISBLANK(INDEX('Policy Characteristics'!A:A,MATCH($C1067,'Policy Characteristics'!$C:$C,0))),"",INDEX('Policy Characteristics'!A:A,MATCH($C1067,'Policy Characteristics'!$C:$C,0)))</f>
        <v>Cross-Sector</v>
      </c>
      <c r="B1067" s="294" t="str">
        <f>IF(ISBLANK(INDEX('Policy Characteristics'!B:B,MATCH($C1067,'Policy Characteristics'!$C:$C,0))),"",INDEX('Policy Characteristics'!B:B,MATCH($C1067,'Policy Characteristics'!$C:$C,0)))</f>
        <v>Exempt Process Emissions from C Tax</v>
      </c>
      <c r="C1067" s="293" t="str">
        <f t="shared" si="52"/>
        <v>BEPEfCT Boolean Exempt Process Emissions from Carbon Tax</v>
      </c>
      <c r="D1067" s="299" t="s">
        <v>730</v>
      </c>
      <c r="E1067" s="299"/>
      <c r="F1067" t="s">
        <v>731</v>
      </c>
      <c r="G1067" s="299"/>
      <c r="H1067" s="255">
        <v>1635</v>
      </c>
      <c r="I1067" s="297" t="s">
        <v>634</v>
      </c>
      <c r="J1067" s="296" t="str">
        <f>IF(ISBLANK(INDEX('Policy Characteristics'!D:D,MATCH($C1067,'Policy Characteristics'!$C:$C,0))),"",INDEX('Policy Characteristics'!D:D,MATCH($C1067,'Policy Characteristics'!$C:$C,0)))</f>
        <v/>
      </c>
      <c r="K1067" s="293" t="str">
        <f>IF(ISBLANK(INDEX('Policy Characteristics'!E:E,MATCH($C1067,'Policy Characteristics'!$C:$C,0))),"",INDEX('Policy Characteristics'!E:E,MATCH($C1067,'Policy Characteristics'!$C:$C,0)))</f>
        <v>cross toggle whether carbon tax affects process emissions</v>
      </c>
      <c r="L1067" s="293">
        <f>IF(ISBLANK(INDEX('Policy Characteristics'!F:F,MATCH($C1067,'Policy Characteristics'!$C:$C,0))),"",INDEX('Policy Characteristics'!F:F,MATCH($C1067,'Policy Characteristics'!$C:$C,0)))</f>
        <v>0</v>
      </c>
      <c r="M1067" s="293">
        <f>IF(ISBLANK(INDEX('Policy Characteristics'!G:G,MATCH($C1067,'Policy Characteristics'!$C:$C,0))),"",INDEX('Policy Characteristics'!G:G,MATCH($C1067,'Policy Characteristics'!$C:$C,0)))</f>
        <v>1</v>
      </c>
      <c r="N1067" s="293">
        <f>IF(ISBLANK(INDEX('Policy Characteristics'!H:H,MATCH($C1067,'Policy Characteristics'!$C:$C,0))),"",INDEX('Policy Characteristics'!H:H,MATCH($C1067,'Policy Characteristics'!$C:$C,0)))</f>
        <v>1</v>
      </c>
      <c r="O1067" s="293" t="str">
        <f>IF(ISBLANK(INDEX('Policy Characteristics'!I:I,MATCH($C1067,'Policy Characteristics'!$C:$C,0))),"",INDEX('Policy Characteristics'!I:I,MATCH($C1067,'Policy Characteristics'!$C:$C,0)))</f>
        <v>on/off</v>
      </c>
      <c r="P1067" s="293"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93" t="str">
        <f>IF(ISBLANK(INDEX('Policy Characteristics'!K:K,MATCH($C1067,'Policy Characteristics'!$C:$C,0))),"",INDEX('Policy Characteristics'!K:K,MATCH($C1067,'Policy Characteristics'!$C:$C,0)))</f>
        <v>fuels.html#carbon-tax</v>
      </c>
      <c r="R1067" s="293" t="str">
        <f>IF(ISBLANK(INDEX('Policy Characteristics'!L:L,MATCH($C1067,'Policy Characteristics'!$C:$C,0))),"",INDEX('Policy Characteristics'!L:L,MATCH($C1067,'Policy Characteristics'!$C:$C,0)))</f>
        <v>carbon-tax.html</v>
      </c>
    </row>
    <row r="1068" spans="1:18" s="275" customFormat="1" x14ac:dyDescent="0.25">
      <c r="A1068" s="293" t="str">
        <f>IF(ISBLANK(INDEX('Policy Characteristics'!A:A,MATCH($C1068,'Policy Characteristics'!$C:$C,0))),"",INDEX('Policy Characteristics'!A:A,MATCH($C1068,'Policy Characteristics'!$C:$C,0)))</f>
        <v>Cross-Sector</v>
      </c>
      <c r="B1068" s="294" t="str">
        <f>IF(ISBLANK(INDEX('Policy Characteristics'!B:B,MATCH($C1068,'Policy Characteristics'!$C:$C,0))),"",INDEX('Policy Characteristics'!B:B,MATCH($C1068,'Policy Characteristics'!$C:$C,0)))</f>
        <v>Exempt Process Emissions from C Tax</v>
      </c>
      <c r="C1068" s="293" t="str">
        <f t="shared" si="52"/>
        <v>BEPEfCT Boolean Exempt Process Emissions from Carbon Tax</v>
      </c>
      <c r="D1068" s="299" t="s">
        <v>732</v>
      </c>
      <c r="E1068" s="299"/>
      <c r="F1068" t="s">
        <v>733</v>
      </c>
      <c r="G1068" s="299"/>
      <c r="H1068" s="255">
        <v>1636</v>
      </c>
      <c r="I1068" s="297" t="s">
        <v>634</v>
      </c>
      <c r="J1068" s="296" t="str">
        <f>IF(ISBLANK(INDEX('Policy Characteristics'!D:D,MATCH($C1068,'Policy Characteristics'!$C:$C,0))),"",INDEX('Policy Characteristics'!D:D,MATCH($C1068,'Policy Characteristics'!$C:$C,0)))</f>
        <v/>
      </c>
      <c r="K1068" s="293" t="str">
        <f>IF(ISBLANK(INDEX('Policy Characteristics'!E:E,MATCH($C1068,'Policy Characteristics'!$C:$C,0))),"",INDEX('Policy Characteristics'!E:E,MATCH($C1068,'Policy Characteristics'!$C:$C,0)))</f>
        <v>cross toggle whether carbon tax affects process emissions</v>
      </c>
      <c r="L1068" s="293">
        <f>IF(ISBLANK(INDEX('Policy Characteristics'!F:F,MATCH($C1068,'Policy Characteristics'!$C:$C,0))),"",INDEX('Policy Characteristics'!F:F,MATCH($C1068,'Policy Characteristics'!$C:$C,0)))</f>
        <v>0</v>
      </c>
      <c r="M1068" s="293">
        <f>IF(ISBLANK(INDEX('Policy Characteristics'!G:G,MATCH($C1068,'Policy Characteristics'!$C:$C,0))),"",INDEX('Policy Characteristics'!G:G,MATCH($C1068,'Policy Characteristics'!$C:$C,0)))</f>
        <v>1</v>
      </c>
      <c r="N1068" s="293">
        <f>IF(ISBLANK(INDEX('Policy Characteristics'!H:H,MATCH($C1068,'Policy Characteristics'!$C:$C,0))),"",INDEX('Policy Characteristics'!H:H,MATCH($C1068,'Policy Characteristics'!$C:$C,0)))</f>
        <v>1</v>
      </c>
      <c r="O1068" s="293" t="str">
        <f>IF(ISBLANK(INDEX('Policy Characteristics'!I:I,MATCH($C1068,'Policy Characteristics'!$C:$C,0))),"",INDEX('Policy Characteristics'!I:I,MATCH($C1068,'Policy Characteristics'!$C:$C,0)))</f>
        <v>on/off</v>
      </c>
      <c r="P1068" s="293"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93" t="str">
        <f>IF(ISBLANK(INDEX('Policy Characteristics'!K:K,MATCH($C1068,'Policy Characteristics'!$C:$C,0))),"",INDEX('Policy Characteristics'!K:K,MATCH($C1068,'Policy Characteristics'!$C:$C,0)))</f>
        <v>fuels.html#carbon-tax</v>
      </c>
      <c r="R1068" s="293" t="str">
        <f>IF(ISBLANK(INDEX('Policy Characteristics'!L:L,MATCH($C1068,'Policy Characteristics'!$C:$C,0))),"",INDEX('Policy Characteristics'!L:L,MATCH($C1068,'Policy Characteristics'!$C:$C,0)))</f>
        <v>carbon-tax.html</v>
      </c>
    </row>
    <row r="1069" spans="1:18" s="275" customFormat="1" x14ac:dyDescent="0.25">
      <c r="A1069" s="293" t="str">
        <f>IF(ISBLANK(INDEX('Policy Characteristics'!A:A,MATCH($C1069,'Policy Characteristics'!$C:$C,0))),"",INDEX('Policy Characteristics'!A:A,MATCH($C1069,'Policy Characteristics'!$C:$C,0)))</f>
        <v>Cross-Sector</v>
      </c>
      <c r="B1069" s="294" t="str">
        <f>IF(ISBLANK(INDEX('Policy Characteristics'!B:B,MATCH($C1069,'Policy Characteristics'!$C:$C,0))),"",INDEX('Policy Characteristics'!B:B,MATCH($C1069,'Policy Characteristics'!$C:$C,0)))</f>
        <v>Exempt Process Emissions from C Tax</v>
      </c>
      <c r="C1069" s="293" t="str">
        <f t="shared" si="52"/>
        <v>BEPEfCT Boolean Exempt Process Emissions from Carbon Tax</v>
      </c>
      <c r="D1069" s="299" t="s">
        <v>734</v>
      </c>
      <c r="E1069" s="299"/>
      <c r="F1069" t="s">
        <v>735</v>
      </c>
      <c r="G1069" s="299"/>
      <c r="H1069" s="255">
        <v>1637</v>
      </c>
      <c r="I1069" s="297" t="s">
        <v>624</v>
      </c>
      <c r="J1069" s="296" t="str">
        <f>IF(ISBLANK(INDEX('Policy Characteristics'!D:D,MATCH($C1069,'Policy Characteristics'!$C:$C,0))),"",INDEX('Policy Characteristics'!D:D,MATCH($C1069,'Policy Characteristics'!$C:$C,0)))</f>
        <v/>
      </c>
      <c r="K1069" s="293" t="str">
        <f>IF(ISBLANK(INDEX('Policy Characteristics'!E:E,MATCH($C1069,'Policy Characteristics'!$C:$C,0))),"",INDEX('Policy Characteristics'!E:E,MATCH($C1069,'Policy Characteristics'!$C:$C,0)))</f>
        <v>cross toggle whether carbon tax affects process emissions</v>
      </c>
      <c r="L1069" s="293">
        <f>IF(ISBLANK(INDEX('Policy Characteristics'!F:F,MATCH($C1069,'Policy Characteristics'!$C:$C,0))),"",INDEX('Policy Characteristics'!F:F,MATCH($C1069,'Policy Characteristics'!$C:$C,0)))</f>
        <v>0</v>
      </c>
      <c r="M1069" s="293">
        <f>IF(ISBLANK(INDEX('Policy Characteristics'!G:G,MATCH($C1069,'Policy Characteristics'!$C:$C,0))),"",INDEX('Policy Characteristics'!G:G,MATCH($C1069,'Policy Characteristics'!$C:$C,0)))</f>
        <v>1</v>
      </c>
      <c r="N1069" s="293">
        <f>IF(ISBLANK(INDEX('Policy Characteristics'!H:H,MATCH($C1069,'Policy Characteristics'!$C:$C,0))),"",INDEX('Policy Characteristics'!H:H,MATCH($C1069,'Policy Characteristics'!$C:$C,0)))</f>
        <v>1</v>
      </c>
      <c r="O1069" s="293" t="str">
        <f>IF(ISBLANK(INDEX('Policy Characteristics'!I:I,MATCH($C1069,'Policy Characteristics'!$C:$C,0))),"",INDEX('Policy Characteristics'!I:I,MATCH($C1069,'Policy Characteristics'!$C:$C,0)))</f>
        <v>on/off</v>
      </c>
      <c r="P1069" s="293"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93" t="str">
        <f>IF(ISBLANK(INDEX('Policy Characteristics'!K:K,MATCH($C1069,'Policy Characteristics'!$C:$C,0))),"",INDEX('Policy Characteristics'!K:K,MATCH($C1069,'Policy Characteristics'!$C:$C,0)))</f>
        <v>fuels.html#carbon-tax</v>
      </c>
      <c r="R1069" s="293" t="str">
        <f>IF(ISBLANK(INDEX('Policy Characteristics'!L:L,MATCH($C1069,'Policy Characteristics'!$C:$C,0))),"",INDEX('Policy Characteristics'!L:L,MATCH($C1069,'Policy Characteristics'!$C:$C,0)))</f>
        <v>carbon-tax.html</v>
      </c>
    </row>
    <row r="1070" spans="1:18" s="275" customFormat="1" x14ac:dyDescent="0.25">
      <c r="A1070" s="293" t="str">
        <f>IF(ISBLANK(INDEX('Policy Characteristics'!A:A,MATCH($C1070,'Policy Characteristics'!$C:$C,0))),"",INDEX('Policy Characteristics'!A:A,MATCH($C1070,'Policy Characteristics'!$C:$C,0)))</f>
        <v>Cross-Sector</v>
      </c>
      <c r="B1070" s="294" t="str">
        <f>IF(ISBLANK(INDEX('Policy Characteristics'!B:B,MATCH($C1070,'Policy Characteristics'!$C:$C,0))),"",INDEX('Policy Characteristics'!B:B,MATCH($C1070,'Policy Characteristics'!$C:$C,0)))</f>
        <v>Exempt Process Emissions from C Tax</v>
      </c>
      <c r="C1070" s="293" t="str">
        <f t="shared" si="52"/>
        <v>BEPEfCT Boolean Exempt Process Emissions from Carbon Tax</v>
      </c>
      <c r="D1070" s="299" t="s">
        <v>736</v>
      </c>
      <c r="E1070" s="299"/>
      <c r="F1070" t="s">
        <v>737</v>
      </c>
      <c r="G1070" s="299"/>
      <c r="H1070" s="255">
        <v>1638</v>
      </c>
      <c r="I1070" s="297" t="s">
        <v>634</v>
      </c>
      <c r="J1070" s="296" t="str">
        <f>IF(ISBLANK(INDEX('Policy Characteristics'!D:D,MATCH($C1070,'Policy Characteristics'!$C:$C,0))),"",INDEX('Policy Characteristics'!D:D,MATCH($C1070,'Policy Characteristics'!$C:$C,0)))</f>
        <v/>
      </c>
      <c r="K1070" s="293" t="str">
        <f>IF(ISBLANK(INDEX('Policy Characteristics'!E:E,MATCH($C1070,'Policy Characteristics'!$C:$C,0))),"",INDEX('Policy Characteristics'!E:E,MATCH($C1070,'Policy Characteristics'!$C:$C,0)))</f>
        <v>cross toggle whether carbon tax affects process emissions</v>
      </c>
      <c r="L1070" s="293">
        <f>IF(ISBLANK(INDEX('Policy Characteristics'!F:F,MATCH($C1070,'Policy Characteristics'!$C:$C,0))),"",INDEX('Policy Characteristics'!F:F,MATCH($C1070,'Policy Characteristics'!$C:$C,0)))</f>
        <v>0</v>
      </c>
      <c r="M1070" s="293">
        <f>IF(ISBLANK(INDEX('Policy Characteristics'!G:G,MATCH($C1070,'Policy Characteristics'!$C:$C,0))),"",INDEX('Policy Characteristics'!G:G,MATCH($C1070,'Policy Characteristics'!$C:$C,0)))</f>
        <v>1</v>
      </c>
      <c r="N1070" s="293">
        <f>IF(ISBLANK(INDEX('Policy Characteristics'!H:H,MATCH($C1070,'Policy Characteristics'!$C:$C,0))),"",INDEX('Policy Characteristics'!H:H,MATCH($C1070,'Policy Characteristics'!$C:$C,0)))</f>
        <v>1</v>
      </c>
      <c r="O1070" s="293" t="str">
        <f>IF(ISBLANK(INDEX('Policy Characteristics'!I:I,MATCH($C1070,'Policy Characteristics'!$C:$C,0))),"",INDEX('Policy Characteristics'!I:I,MATCH($C1070,'Policy Characteristics'!$C:$C,0)))</f>
        <v>on/off</v>
      </c>
      <c r="P1070" s="293"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93" t="str">
        <f>IF(ISBLANK(INDEX('Policy Characteristics'!K:K,MATCH($C1070,'Policy Characteristics'!$C:$C,0))),"",INDEX('Policy Characteristics'!K:K,MATCH($C1070,'Policy Characteristics'!$C:$C,0)))</f>
        <v>fuels.html#carbon-tax</v>
      </c>
      <c r="R1070" s="293" t="str">
        <f>IF(ISBLANK(INDEX('Policy Characteristics'!L:L,MATCH($C1070,'Policy Characteristics'!$C:$C,0))),"",INDEX('Policy Characteristics'!L:L,MATCH($C1070,'Policy Characteristics'!$C:$C,0)))</f>
        <v>carbon-tax.html</v>
      </c>
    </row>
    <row r="1071" spans="1:18" s="275" customFormat="1" x14ac:dyDescent="0.25">
      <c r="A1071" s="293" t="str">
        <f>IF(ISBLANK(INDEX('Policy Characteristics'!A:A,MATCH($C1071,'Policy Characteristics'!$C:$C,0))),"",INDEX('Policy Characteristics'!A:A,MATCH($C1071,'Policy Characteristics'!$C:$C,0)))</f>
        <v>Cross-Sector</v>
      </c>
      <c r="B1071" s="294" t="str">
        <f>IF(ISBLANK(INDEX('Policy Characteristics'!B:B,MATCH($C1071,'Policy Characteristics'!$C:$C,0))),"",INDEX('Policy Characteristics'!B:B,MATCH($C1071,'Policy Characteristics'!$C:$C,0)))</f>
        <v>Exempt Process Emissions from C Tax</v>
      </c>
      <c r="C1071" s="293" t="str">
        <f t="shared" si="52"/>
        <v>BEPEfCT Boolean Exempt Process Emissions from Carbon Tax</v>
      </c>
      <c r="D1071" s="299" t="s">
        <v>738</v>
      </c>
      <c r="E1071" s="299"/>
      <c r="F1071" t="s">
        <v>739</v>
      </c>
      <c r="G1071" s="299"/>
      <c r="H1071" s="255">
        <v>1639</v>
      </c>
      <c r="I1071" s="297" t="s">
        <v>634</v>
      </c>
      <c r="J1071" s="296" t="str">
        <f>IF(ISBLANK(INDEX('Policy Characteristics'!D:D,MATCH($C1071,'Policy Characteristics'!$C:$C,0))),"",INDEX('Policy Characteristics'!D:D,MATCH($C1071,'Policy Characteristics'!$C:$C,0)))</f>
        <v/>
      </c>
      <c r="K1071" s="293" t="str">
        <f>IF(ISBLANK(INDEX('Policy Characteristics'!E:E,MATCH($C1071,'Policy Characteristics'!$C:$C,0))),"",INDEX('Policy Characteristics'!E:E,MATCH($C1071,'Policy Characteristics'!$C:$C,0)))</f>
        <v>cross toggle whether carbon tax affects process emissions</v>
      </c>
      <c r="L1071" s="293">
        <f>IF(ISBLANK(INDEX('Policy Characteristics'!F:F,MATCH($C1071,'Policy Characteristics'!$C:$C,0))),"",INDEX('Policy Characteristics'!F:F,MATCH($C1071,'Policy Characteristics'!$C:$C,0)))</f>
        <v>0</v>
      </c>
      <c r="M1071" s="293">
        <f>IF(ISBLANK(INDEX('Policy Characteristics'!G:G,MATCH($C1071,'Policy Characteristics'!$C:$C,0))),"",INDEX('Policy Characteristics'!G:G,MATCH($C1071,'Policy Characteristics'!$C:$C,0)))</f>
        <v>1</v>
      </c>
      <c r="N1071" s="293">
        <f>IF(ISBLANK(INDEX('Policy Characteristics'!H:H,MATCH($C1071,'Policy Characteristics'!$C:$C,0))),"",INDEX('Policy Characteristics'!H:H,MATCH($C1071,'Policy Characteristics'!$C:$C,0)))</f>
        <v>1</v>
      </c>
      <c r="O1071" s="293" t="str">
        <f>IF(ISBLANK(INDEX('Policy Characteristics'!I:I,MATCH($C1071,'Policy Characteristics'!$C:$C,0))),"",INDEX('Policy Characteristics'!I:I,MATCH($C1071,'Policy Characteristics'!$C:$C,0)))</f>
        <v>on/off</v>
      </c>
      <c r="P1071" s="293"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93" t="str">
        <f>IF(ISBLANK(INDEX('Policy Characteristics'!K:K,MATCH($C1071,'Policy Characteristics'!$C:$C,0))),"",INDEX('Policy Characteristics'!K:K,MATCH($C1071,'Policy Characteristics'!$C:$C,0)))</f>
        <v>fuels.html#carbon-tax</v>
      </c>
      <c r="R1071" s="293" t="str">
        <f>IF(ISBLANK(INDEX('Policy Characteristics'!L:L,MATCH($C1071,'Policy Characteristics'!$C:$C,0))),"",INDEX('Policy Characteristics'!L:L,MATCH($C1071,'Policy Characteristics'!$C:$C,0)))</f>
        <v>carbon-tax.html</v>
      </c>
    </row>
    <row r="1072" spans="1:18" s="275" customFormat="1" x14ac:dyDescent="0.25">
      <c r="A1072" s="293" t="str">
        <f>IF(ISBLANK(INDEX('Policy Characteristics'!A:A,MATCH($C1072,'Policy Characteristics'!$C:$C,0))),"",INDEX('Policy Characteristics'!A:A,MATCH($C1072,'Policy Characteristics'!$C:$C,0)))</f>
        <v>Cross-Sector</v>
      </c>
      <c r="B1072" s="294" t="str">
        <f>IF(ISBLANK(INDEX('Policy Characteristics'!B:B,MATCH($C1072,'Policy Characteristics'!$C:$C,0))),"",INDEX('Policy Characteristics'!B:B,MATCH($C1072,'Policy Characteristics'!$C:$C,0)))</f>
        <v>Exempt Process Emissions from C Tax</v>
      </c>
      <c r="C1072" s="293" t="str">
        <f t="shared" si="52"/>
        <v>BEPEfCT Boolean Exempt Process Emissions from Carbon Tax</v>
      </c>
      <c r="D1072" s="299" t="s">
        <v>740</v>
      </c>
      <c r="E1072" s="299"/>
      <c r="F1072" t="s">
        <v>741</v>
      </c>
      <c r="G1072" s="299"/>
      <c r="H1072" s="255">
        <v>1640</v>
      </c>
      <c r="I1072" s="297" t="s">
        <v>634</v>
      </c>
      <c r="J1072" s="296" t="str">
        <f>IF(ISBLANK(INDEX('Policy Characteristics'!D:D,MATCH($C1072,'Policy Characteristics'!$C:$C,0))),"",INDEX('Policy Characteristics'!D:D,MATCH($C1072,'Policy Characteristics'!$C:$C,0)))</f>
        <v/>
      </c>
      <c r="K1072" s="293" t="str">
        <f>IF(ISBLANK(INDEX('Policy Characteristics'!E:E,MATCH($C1072,'Policy Characteristics'!$C:$C,0))),"",INDEX('Policy Characteristics'!E:E,MATCH($C1072,'Policy Characteristics'!$C:$C,0)))</f>
        <v>cross toggle whether carbon tax affects process emissions</v>
      </c>
      <c r="L1072" s="293">
        <f>IF(ISBLANK(INDEX('Policy Characteristics'!F:F,MATCH($C1072,'Policy Characteristics'!$C:$C,0))),"",INDEX('Policy Characteristics'!F:F,MATCH($C1072,'Policy Characteristics'!$C:$C,0)))</f>
        <v>0</v>
      </c>
      <c r="M1072" s="293">
        <f>IF(ISBLANK(INDEX('Policy Characteristics'!G:G,MATCH($C1072,'Policy Characteristics'!$C:$C,0))),"",INDEX('Policy Characteristics'!G:G,MATCH($C1072,'Policy Characteristics'!$C:$C,0)))</f>
        <v>1</v>
      </c>
      <c r="N1072" s="293">
        <f>IF(ISBLANK(INDEX('Policy Characteristics'!H:H,MATCH($C1072,'Policy Characteristics'!$C:$C,0))),"",INDEX('Policy Characteristics'!H:H,MATCH($C1072,'Policy Characteristics'!$C:$C,0)))</f>
        <v>1</v>
      </c>
      <c r="O1072" s="293" t="str">
        <f>IF(ISBLANK(INDEX('Policy Characteristics'!I:I,MATCH($C1072,'Policy Characteristics'!$C:$C,0))),"",INDEX('Policy Characteristics'!I:I,MATCH($C1072,'Policy Characteristics'!$C:$C,0)))</f>
        <v>on/off</v>
      </c>
      <c r="P1072" s="293"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93" t="str">
        <f>IF(ISBLANK(INDEX('Policy Characteristics'!K:K,MATCH($C1072,'Policy Characteristics'!$C:$C,0))),"",INDEX('Policy Characteristics'!K:K,MATCH($C1072,'Policy Characteristics'!$C:$C,0)))</f>
        <v>fuels.html#carbon-tax</v>
      </c>
      <c r="R1072" s="293" t="str">
        <f>IF(ISBLANK(INDEX('Policy Characteristics'!L:L,MATCH($C1072,'Policy Characteristics'!$C:$C,0))),"",INDEX('Policy Characteristics'!L:L,MATCH($C1072,'Policy Characteristics'!$C:$C,0)))</f>
        <v>carbon-tax.html</v>
      </c>
    </row>
    <row r="1073" spans="1:18" s="275" customFormat="1" x14ac:dyDescent="0.25">
      <c r="A1073" s="293" t="str">
        <f>IF(ISBLANK(INDEX('Policy Characteristics'!A:A,MATCH($C1073,'Policy Characteristics'!$C:$C,0))),"",INDEX('Policy Characteristics'!A:A,MATCH($C1073,'Policy Characteristics'!$C:$C,0)))</f>
        <v>Cross-Sector</v>
      </c>
      <c r="B1073" s="294" t="str">
        <f>IF(ISBLANK(INDEX('Policy Characteristics'!B:B,MATCH($C1073,'Policy Characteristics'!$C:$C,0))),"",INDEX('Policy Characteristics'!B:B,MATCH($C1073,'Policy Characteristics'!$C:$C,0)))</f>
        <v>Exempt Process Emissions from C Tax</v>
      </c>
      <c r="C1073" s="293" t="str">
        <f t="shared" si="52"/>
        <v>BEPEfCT Boolean Exempt Process Emissions from Carbon Tax</v>
      </c>
      <c r="D1073" s="299" t="s">
        <v>742</v>
      </c>
      <c r="E1073" s="299"/>
      <c r="F1073" t="s">
        <v>743</v>
      </c>
      <c r="G1073" s="299"/>
      <c r="H1073" s="255">
        <v>1641</v>
      </c>
      <c r="I1073" s="297" t="s">
        <v>634</v>
      </c>
      <c r="J1073" s="296" t="str">
        <f>IF(ISBLANK(INDEX('Policy Characteristics'!D:D,MATCH($C1073,'Policy Characteristics'!$C:$C,0))),"",INDEX('Policy Characteristics'!D:D,MATCH($C1073,'Policy Characteristics'!$C:$C,0)))</f>
        <v/>
      </c>
      <c r="K1073" s="293" t="str">
        <f>IF(ISBLANK(INDEX('Policy Characteristics'!E:E,MATCH($C1073,'Policy Characteristics'!$C:$C,0))),"",INDEX('Policy Characteristics'!E:E,MATCH($C1073,'Policy Characteristics'!$C:$C,0)))</f>
        <v>cross toggle whether carbon tax affects process emissions</v>
      </c>
      <c r="L1073" s="293">
        <f>IF(ISBLANK(INDEX('Policy Characteristics'!F:F,MATCH($C1073,'Policy Characteristics'!$C:$C,0))),"",INDEX('Policy Characteristics'!F:F,MATCH($C1073,'Policy Characteristics'!$C:$C,0)))</f>
        <v>0</v>
      </c>
      <c r="M1073" s="293">
        <f>IF(ISBLANK(INDEX('Policy Characteristics'!G:G,MATCH($C1073,'Policy Characteristics'!$C:$C,0))),"",INDEX('Policy Characteristics'!G:G,MATCH($C1073,'Policy Characteristics'!$C:$C,0)))</f>
        <v>1</v>
      </c>
      <c r="N1073" s="293">
        <f>IF(ISBLANK(INDEX('Policy Characteristics'!H:H,MATCH($C1073,'Policy Characteristics'!$C:$C,0))),"",INDEX('Policy Characteristics'!H:H,MATCH($C1073,'Policy Characteristics'!$C:$C,0)))</f>
        <v>1</v>
      </c>
      <c r="O1073" s="293" t="str">
        <f>IF(ISBLANK(INDEX('Policy Characteristics'!I:I,MATCH($C1073,'Policy Characteristics'!$C:$C,0))),"",INDEX('Policy Characteristics'!I:I,MATCH($C1073,'Policy Characteristics'!$C:$C,0)))</f>
        <v>on/off</v>
      </c>
      <c r="P1073" s="293"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93" t="str">
        <f>IF(ISBLANK(INDEX('Policy Characteristics'!K:K,MATCH($C1073,'Policy Characteristics'!$C:$C,0))),"",INDEX('Policy Characteristics'!K:K,MATCH($C1073,'Policy Characteristics'!$C:$C,0)))</f>
        <v>fuels.html#carbon-tax</v>
      </c>
      <c r="R1073" s="293" t="str">
        <f>IF(ISBLANK(INDEX('Policy Characteristics'!L:L,MATCH($C1073,'Policy Characteristics'!$C:$C,0))),"",INDEX('Policy Characteristics'!L:L,MATCH($C1073,'Policy Characteristics'!$C:$C,0)))</f>
        <v>carbon-tax.html</v>
      </c>
    </row>
    <row r="1074" spans="1:18" s="275" customFormat="1" x14ac:dyDescent="0.25">
      <c r="A1074" s="293" t="str">
        <f>IF(ISBLANK(INDEX('Policy Characteristics'!A:A,MATCH($C1074,'Policy Characteristics'!$C:$C,0))),"",INDEX('Policy Characteristics'!A:A,MATCH($C1074,'Policy Characteristics'!$C:$C,0)))</f>
        <v>Cross-Sector</v>
      </c>
      <c r="B1074" s="294" t="str">
        <f>IF(ISBLANK(INDEX('Policy Characteristics'!B:B,MATCH($C1074,'Policy Characteristics'!$C:$C,0))),"",INDEX('Policy Characteristics'!B:B,MATCH($C1074,'Policy Characteristics'!$C:$C,0)))</f>
        <v>Exempt Process Emissions from C Tax</v>
      </c>
      <c r="C1074" s="293" t="str">
        <f t="shared" si="52"/>
        <v>BEPEfCT Boolean Exempt Process Emissions from Carbon Tax</v>
      </c>
      <c r="D1074" s="299" t="s">
        <v>744</v>
      </c>
      <c r="E1074" s="299"/>
      <c r="F1074" t="s">
        <v>745</v>
      </c>
      <c r="G1074" s="299"/>
      <c r="H1074" s="255">
        <v>1642</v>
      </c>
      <c r="I1074" s="297" t="s">
        <v>634</v>
      </c>
      <c r="J1074" s="296" t="str">
        <f>IF(ISBLANK(INDEX('Policy Characteristics'!D:D,MATCH($C1074,'Policy Characteristics'!$C:$C,0))),"",INDEX('Policy Characteristics'!D:D,MATCH($C1074,'Policy Characteristics'!$C:$C,0)))</f>
        <v/>
      </c>
      <c r="K1074" s="293" t="str">
        <f>IF(ISBLANK(INDEX('Policy Characteristics'!E:E,MATCH($C1074,'Policy Characteristics'!$C:$C,0))),"",INDEX('Policy Characteristics'!E:E,MATCH($C1074,'Policy Characteristics'!$C:$C,0)))</f>
        <v>cross toggle whether carbon tax affects process emissions</v>
      </c>
      <c r="L1074" s="293">
        <f>IF(ISBLANK(INDEX('Policy Characteristics'!F:F,MATCH($C1074,'Policy Characteristics'!$C:$C,0))),"",INDEX('Policy Characteristics'!F:F,MATCH($C1074,'Policy Characteristics'!$C:$C,0)))</f>
        <v>0</v>
      </c>
      <c r="M1074" s="293">
        <f>IF(ISBLANK(INDEX('Policy Characteristics'!G:G,MATCH($C1074,'Policy Characteristics'!$C:$C,0))),"",INDEX('Policy Characteristics'!G:G,MATCH($C1074,'Policy Characteristics'!$C:$C,0)))</f>
        <v>1</v>
      </c>
      <c r="N1074" s="293">
        <f>IF(ISBLANK(INDEX('Policy Characteristics'!H:H,MATCH($C1074,'Policy Characteristics'!$C:$C,0))),"",INDEX('Policy Characteristics'!H:H,MATCH($C1074,'Policy Characteristics'!$C:$C,0)))</f>
        <v>1</v>
      </c>
      <c r="O1074" s="293" t="str">
        <f>IF(ISBLANK(INDEX('Policy Characteristics'!I:I,MATCH($C1074,'Policy Characteristics'!$C:$C,0))),"",INDEX('Policy Characteristics'!I:I,MATCH($C1074,'Policy Characteristics'!$C:$C,0)))</f>
        <v>on/off</v>
      </c>
      <c r="P1074" s="293"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93" t="str">
        <f>IF(ISBLANK(INDEX('Policy Characteristics'!K:K,MATCH($C1074,'Policy Characteristics'!$C:$C,0))),"",INDEX('Policy Characteristics'!K:K,MATCH($C1074,'Policy Characteristics'!$C:$C,0)))</f>
        <v>fuels.html#carbon-tax</v>
      </c>
      <c r="R1074" s="293" t="str">
        <f>IF(ISBLANK(INDEX('Policy Characteristics'!L:L,MATCH($C1074,'Policy Characteristics'!$C:$C,0))),"",INDEX('Policy Characteristics'!L:L,MATCH($C1074,'Policy Characteristics'!$C:$C,0)))</f>
        <v>carbon-tax.html</v>
      </c>
    </row>
    <row r="1075" spans="1:18" s="275" customFormat="1" x14ac:dyDescent="0.25">
      <c r="A1075" s="293" t="str">
        <f>IF(ISBLANK(INDEX('Policy Characteristics'!A:A,MATCH($C1075,'Policy Characteristics'!$C:$C,0))),"",INDEX('Policy Characteristics'!A:A,MATCH($C1075,'Policy Characteristics'!$C:$C,0)))</f>
        <v>Cross-Sector</v>
      </c>
      <c r="B1075" s="294" t="str">
        <f>IF(ISBLANK(INDEX('Policy Characteristics'!B:B,MATCH($C1075,'Policy Characteristics'!$C:$C,0))),"",INDEX('Policy Characteristics'!B:B,MATCH($C1075,'Policy Characteristics'!$C:$C,0)))</f>
        <v>Exempt Process Emissions from C Tax</v>
      </c>
      <c r="C1075" s="293" t="str">
        <f t="shared" si="52"/>
        <v>BEPEfCT Boolean Exempt Process Emissions from Carbon Tax</v>
      </c>
      <c r="D1075" s="299" t="s">
        <v>746</v>
      </c>
      <c r="E1075" s="299"/>
      <c r="F1075" t="s">
        <v>747</v>
      </c>
      <c r="G1075" s="299"/>
      <c r="H1075" s="255">
        <v>1643</v>
      </c>
      <c r="I1075" s="297" t="s">
        <v>634</v>
      </c>
      <c r="J1075" s="296" t="str">
        <f>IF(ISBLANK(INDEX('Policy Characteristics'!D:D,MATCH($C1075,'Policy Characteristics'!$C:$C,0))),"",INDEX('Policy Characteristics'!D:D,MATCH($C1075,'Policy Characteristics'!$C:$C,0)))</f>
        <v/>
      </c>
      <c r="K1075" s="293" t="str">
        <f>IF(ISBLANK(INDEX('Policy Characteristics'!E:E,MATCH($C1075,'Policy Characteristics'!$C:$C,0))),"",INDEX('Policy Characteristics'!E:E,MATCH($C1075,'Policy Characteristics'!$C:$C,0)))</f>
        <v>cross toggle whether carbon tax affects process emissions</v>
      </c>
      <c r="L1075" s="293">
        <f>IF(ISBLANK(INDEX('Policy Characteristics'!F:F,MATCH($C1075,'Policy Characteristics'!$C:$C,0))),"",INDEX('Policy Characteristics'!F:F,MATCH($C1075,'Policy Characteristics'!$C:$C,0)))</f>
        <v>0</v>
      </c>
      <c r="M1075" s="293">
        <f>IF(ISBLANK(INDEX('Policy Characteristics'!G:G,MATCH($C1075,'Policy Characteristics'!$C:$C,0))),"",INDEX('Policy Characteristics'!G:G,MATCH($C1075,'Policy Characteristics'!$C:$C,0)))</f>
        <v>1</v>
      </c>
      <c r="N1075" s="293">
        <f>IF(ISBLANK(INDEX('Policy Characteristics'!H:H,MATCH($C1075,'Policy Characteristics'!$C:$C,0))),"",INDEX('Policy Characteristics'!H:H,MATCH($C1075,'Policy Characteristics'!$C:$C,0)))</f>
        <v>1</v>
      </c>
      <c r="O1075" s="293" t="str">
        <f>IF(ISBLANK(INDEX('Policy Characteristics'!I:I,MATCH($C1075,'Policy Characteristics'!$C:$C,0))),"",INDEX('Policy Characteristics'!I:I,MATCH($C1075,'Policy Characteristics'!$C:$C,0)))</f>
        <v>on/off</v>
      </c>
      <c r="P1075" s="293"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93" t="str">
        <f>IF(ISBLANK(INDEX('Policy Characteristics'!K:K,MATCH($C1075,'Policy Characteristics'!$C:$C,0))),"",INDEX('Policy Characteristics'!K:K,MATCH($C1075,'Policy Characteristics'!$C:$C,0)))</f>
        <v>fuels.html#carbon-tax</v>
      </c>
      <c r="R1075" s="293" t="str">
        <f>IF(ISBLANK(INDEX('Policy Characteristics'!L:L,MATCH($C1075,'Policy Characteristics'!$C:$C,0))),"",INDEX('Policy Characteristics'!L:L,MATCH($C1075,'Policy Characteristics'!$C:$C,0)))</f>
        <v>carbon-tax.html</v>
      </c>
    </row>
    <row r="1076" spans="1:18" s="275" customFormat="1" x14ac:dyDescent="0.25">
      <c r="A1076" s="293" t="str">
        <f>IF(ISBLANK(INDEX('Policy Characteristics'!A:A,MATCH($C1076,'Policy Characteristics'!$C:$C,0))),"",INDEX('Policy Characteristics'!A:A,MATCH($C1076,'Policy Characteristics'!$C:$C,0)))</f>
        <v>Cross-Sector</v>
      </c>
      <c r="B1076" s="294" t="str">
        <f>IF(ISBLANK(INDEX('Policy Characteristics'!B:B,MATCH($C1076,'Policy Characteristics'!$C:$C,0))),"",INDEX('Policy Characteristics'!B:B,MATCH($C1076,'Policy Characteristics'!$C:$C,0)))</f>
        <v>Exempt Process Emissions from C Tax</v>
      </c>
      <c r="C1076" s="293" t="str">
        <f t="shared" si="52"/>
        <v>BEPEfCT Boolean Exempt Process Emissions from Carbon Tax</v>
      </c>
      <c r="D1076" s="299" t="s">
        <v>748</v>
      </c>
      <c r="E1076" s="299"/>
      <c r="F1076" t="s">
        <v>749</v>
      </c>
      <c r="G1076" s="299"/>
      <c r="H1076" s="255">
        <v>1644</v>
      </c>
      <c r="I1076" s="297" t="s">
        <v>634</v>
      </c>
      <c r="J1076" s="296" t="str">
        <f>IF(ISBLANK(INDEX('Policy Characteristics'!D:D,MATCH($C1076,'Policy Characteristics'!$C:$C,0))),"",INDEX('Policy Characteristics'!D:D,MATCH($C1076,'Policy Characteristics'!$C:$C,0)))</f>
        <v/>
      </c>
      <c r="K1076" s="293" t="str">
        <f>IF(ISBLANK(INDEX('Policy Characteristics'!E:E,MATCH($C1076,'Policy Characteristics'!$C:$C,0))),"",INDEX('Policy Characteristics'!E:E,MATCH($C1076,'Policy Characteristics'!$C:$C,0)))</f>
        <v>cross toggle whether carbon tax affects process emissions</v>
      </c>
      <c r="L1076" s="293">
        <f>IF(ISBLANK(INDEX('Policy Characteristics'!F:F,MATCH($C1076,'Policy Characteristics'!$C:$C,0))),"",INDEX('Policy Characteristics'!F:F,MATCH($C1076,'Policy Characteristics'!$C:$C,0)))</f>
        <v>0</v>
      </c>
      <c r="M1076" s="293">
        <f>IF(ISBLANK(INDEX('Policy Characteristics'!G:G,MATCH($C1076,'Policy Characteristics'!$C:$C,0))),"",INDEX('Policy Characteristics'!G:G,MATCH($C1076,'Policy Characteristics'!$C:$C,0)))</f>
        <v>1</v>
      </c>
      <c r="N1076" s="293">
        <f>IF(ISBLANK(INDEX('Policy Characteristics'!H:H,MATCH($C1076,'Policy Characteristics'!$C:$C,0))),"",INDEX('Policy Characteristics'!H:H,MATCH($C1076,'Policy Characteristics'!$C:$C,0)))</f>
        <v>1</v>
      </c>
      <c r="O1076" s="293" t="str">
        <f>IF(ISBLANK(INDEX('Policy Characteristics'!I:I,MATCH($C1076,'Policy Characteristics'!$C:$C,0))),"",INDEX('Policy Characteristics'!I:I,MATCH($C1076,'Policy Characteristics'!$C:$C,0)))</f>
        <v>on/off</v>
      </c>
      <c r="P1076" s="293"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93" t="str">
        <f>IF(ISBLANK(INDEX('Policy Characteristics'!K:K,MATCH($C1076,'Policy Characteristics'!$C:$C,0))),"",INDEX('Policy Characteristics'!K:K,MATCH($C1076,'Policy Characteristics'!$C:$C,0)))</f>
        <v>fuels.html#carbon-tax</v>
      </c>
      <c r="R1076" s="293" t="str">
        <f>IF(ISBLANK(INDEX('Policy Characteristics'!L:L,MATCH($C1076,'Policy Characteristics'!$C:$C,0))),"",INDEX('Policy Characteristics'!L:L,MATCH($C1076,'Policy Characteristics'!$C:$C,0)))</f>
        <v>carbon-tax.html</v>
      </c>
    </row>
    <row r="1077" spans="1:18" s="275" customFormat="1" x14ac:dyDescent="0.25">
      <c r="A1077" s="293" t="str">
        <f>IF(ISBLANK(INDEX('Policy Characteristics'!A:A,MATCH($C1077,'Policy Characteristics'!$C:$C,0))),"",INDEX('Policy Characteristics'!A:A,MATCH($C1077,'Policy Characteristics'!$C:$C,0)))</f>
        <v>Cross-Sector</v>
      </c>
      <c r="B1077" s="294" t="str">
        <f>IF(ISBLANK(INDEX('Policy Characteristics'!B:B,MATCH($C1077,'Policy Characteristics'!$C:$C,0))),"",INDEX('Policy Characteristics'!B:B,MATCH($C1077,'Policy Characteristics'!$C:$C,0)))</f>
        <v>Exempt Process Emissions from C Tax</v>
      </c>
      <c r="C1077" s="293" t="str">
        <f t="shared" si="52"/>
        <v>BEPEfCT Boolean Exempt Process Emissions from Carbon Tax</v>
      </c>
      <c r="D1077" s="299" t="s">
        <v>750</v>
      </c>
      <c r="E1077" s="299"/>
      <c r="F1077" t="s">
        <v>751</v>
      </c>
      <c r="G1077" s="299"/>
      <c r="H1077" s="255">
        <v>1645</v>
      </c>
      <c r="I1077" s="297" t="s">
        <v>634</v>
      </c>
      <c r="J1077" s="296" t="str">
        <f>IF(ISBLANK(INDEX('Policy Characteristics'!D:D,MATCH($C1077,'Policy Characteristics'!$C:$C,0))),"",INDEX('Policy Characteristics'!D:D,MATCH($C1077,'Policy Characteristics'!$C:$C,0)))</f>
        <v/>
      </c>
      <c r="K1077" s="293" t="str">
        <f>IF(ISBLANK(INDEX('Policy Characteristics'!E:E,MATCH($C1077,'Policy Characteristics'!$C:$C,0))),"",INDEX('Policy Characteristics'!E:E,MATCH($C1077,'Policy Characteristics'!$C:$C,0)))</f>
        <v>cross toggle whether carbon tax affects process emissions</v>
      </c>
      <c r="L1077" s="293">
        <f>IF(ISBLANK(INDEX('Policy Characteristics'!F:F,MATCH($C1077,'Policy Characteristics'!$C:$C,0))),"",INDEX('Policy Characteristics'!F:F,MATCH($C1077,'Policy Characteristics'!$C:$C,0)))</f>
        <v>0</v>
      </c>
      <c r="M1077" s="293">
        <f>IF(ISBLANK(INDEX('Policy Characteristics'!G:G,MATCH($C1077,'Policy Characteristics'!$C:$C,0))),"",INDEX('Policy Characteristics'!G:G,MATCH($C1077,'Policy Characteristics'!$C:$C,0)))</f>
        <v>1</v>
      </c>
      <c r="N1077" s="293">
        <f>IF(ISBLANK(INDEX('Policy Characteristics'!H:H,MATCH($C1077,'Policy Characteristics'!$C:$C,0))),"",INDEX('Policy Characteristics'!H:H,MATCH($C1077,'Policy Characteristics'!$C:$C,0)))</f>
        <v>1</v>
      </c>
      <c r="O1077" s="293" t="str">
        <f>IF(ISBLANK(INDEX('Policy Characteristics'!I:I,MATCH($C1077,'Policy Characteristics'!$C:$C,0))),"",INDEX('Policy Characteristics'!I:I,MATCH($C1077,'Policy Characteristics'!$C:$C,0)))</f>
        <v>on/off</v>
      </c>
      <c r="P1077" s="293"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93" t="str">
        <f>IF(ISBLANK(INDEX('Policy Characteristics'!K:K,MATCH($C1077,'Policy Characteristics'!$C:$C,0))),"",INDEX('Policy Characteristics'!K:K,MATCH($C1077,'Policy Characteristics'!$C:$C,0)))</f>
        <v>fuels.html#carbon-tax</v>
      </c>
      <c r="R1077" s="293" t="str">
        <f>IF(ISBLANK(INDEX('Policy Characteristics'!L:L,MATCH($C1077,'Policy Characteristics'!$C:$C,0))),"",INDEX('Policy Characteristics'!L:L,MATCH($C1077,'Policy Characteristics'!$C:$C,0)))</f>
        <v>carbon-tax.html</v>
      </c>
    </row>
    <row r="1078" spans="1:18" s="275" customFormat="1" x14ac:dyDescent="0.25">
      <c r="A1078" s="293" t="str">
        <f>IF(ISBLANK(INDEX('Policy Characteristics'!A:A,MATCH($C1078,'Policy Characteristics'!$C:$C,0))),"",INDEX('Policy Characteristics'!A:A,MATCH($C1078,'Policy Characteristics'!$C:$C,0)))</f>
        <v>Cross-Sector</v>
      </c>
      <c r="B1078" s="294" t="str">
        <f>IF(ISBLANK(INDEX('Policy Characteristics'!B:B,MATCH($C1078,'Policy Characteristics'!$C:$C,0))),"",INDEX('Policy Characteristics'!B:B,MATCH($C1078,'Policy Characteristics'!$C:$C,0)))</f>
        <v>Exempt Process Emissions from C Tax</v>
      </c>
      <c r="C1078" s="293" t="str">
        <f t="shared" si="52"/>
        <v>BEPEfCT Boolean Exempt Process Emissions from Carbon Tax</v>
      </c>
      <c r="D1078" s="299" t="s">
        <v>752</v>
      </c>
      <c r="E1078" s="299"/>
      <c r="F1078" t="s">
        <v>753</v>
      </c>
      <c r="G1078" s="299"/>
      <c r="H1078" s="255">
        <v>1646</v>
      </c>
      <c r="I1078" s="297" t="s">
        <v>634</v>
      </c>
      <c r="J1078" s="296" t="str">
        <f>IF(ISBLANK(INDEX('Policy Characteristics'!D:D,MATCH($C1078,'Policy Characteristics'!$C:$C,0))),"",INDEX('Policy Characteristics'!D:D,MATCH($C1078,'Policy Characteristics'!$C:$C,0)))</f>
        <v/>
      </c>
      <c r="K1078" s="293" t="str">
        <f>IF(ISBLANK(INDEX('Policy Characteristics'!E:E,MATCH($C1078,'Policy Characteristics'!$C:$C,0))),"",INDEX('Policy Characteristics'!E:E,MATCH($C1078,'Policy Characteristics'!$C:$C,0)))</f>
        <v>cross toggle whether carbon tax affects process emissions</v>
      </c>
      <c r="L1078" s="293">
        <f>IF(ISBLANK(INDEX('Policy Characteristics'!F:F,MATCH($C1078,'Policy Characteristics'!$C:$C,0))),"",INDEX('Policy Characteristics'!F:F,MATCH($C1078,'Policy Characteristics'!$C:$C,0)))</f>
        <v>0</v>
      </c>
      <c r="M1078" s="293">
        <f>IF(ISBLANK(INDEX('Policy Characteristics'!G:G,MATCH($C1078,'Policy Characteristics'!$C:$C,0))),"",INDEX('Policy Characteristics'!G:G,MATCH($C1078,'Policy Characteristics'!$C:$C,0)))</f>
        <v>1</v>
      </c>
      <c r="N1078" s="293">
        <f>IF(ISBLANK(INDEX('Policy Characteristics'!H:H,MATCH($C1078,'Policy Characteristics'!$C:$C,0))),"",INDEX('Policy Characteristics'!H:H,MATCH($C1078,'Policy Characteristics'!$C:$C,0)))</f>
        <v>1</v>
      </c>
      <c r="O1078" s="293" t="str">
        <f>IF(ISBLANK(INDEX('Policy Characteristics'!I:I,MATCH($C1078,'Policy Characteristics'!$C:$C,0))),"",INDEX('Policy Characteristics'!I:I,MATCH($C1078,'Policy Characteristics'!$C:$C,0)))</f>
        <v>on/off</v>
      </c>
      <c r="P1078" s="293"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93" t="str">
        <f>IF(ISBLANK(INDEX('Policy Characteristics'!K:K,MATCH($C1078,'Policy Characteristics'!$C:$C,0))),"",INDEX('Policy Characteristics'!K:K,MATCH($C1078,'Policy Characteristics'!$C:$C,0)))</f>
        <v>fuels.html#carbon-tax</v>
      </c>
      <c r="R1078" s="293" t="str">
        <f>IF(ISBLANK(INDEX('Policy Characteristics'!L:L,MATCH($C1078,'Policy Characteristics'!$C:$C,0))),"",INDEX('Policy Characteristics'!L:L,MATCH($C1078,'Policy Characteristics'!$C:$C,0)))</f>
        <v>carbon-tax.html</v>
      </c>
    </row>
    <row r="1079" spans="1:18" s="275" customFormat="1" x14ac:dyDescent="0.25">
      <c r="A1079" s="293" t="str">
        <f>IF(ISBLANK(INDEX('Policy Characteristics'!A:A,MATCH($C1079,'Policy Characteristics'!$C:$C,0))),"",INDEX('Policy Characteristics'!A:A,MATCH($C1079,'Policy Characteristics'!$C:$C,0)))</f>
        <v>Cross-Sector</v>
      </c>
      <c r="B1079" s="294" t="str">
        <f>IF(ISBLANK(INDEX('Policy Characteristics'!B:B,MATCH($C1079,'Policy Characteristics'!$C:$C,0))),"",INDEX('Policy Characteristics'!B:B,MATCH($C1079,'Policy Characteristics'!$C:$C,0)))</f>
        <v>Exempt Process Emissions from C Tax</v>
      </c>
      <c r="C1079" s="293" t="str">
        <f t="shared" si="52"/>
        <v>BEPEfCT Boolean Exempt Process Emissions from Carbon Tax</v>
      </c>
      <c r="D1079" s="299" t="s">
        <v>754</v>
      </c>
      <c r="E1079" s="299"/>
      <c r="F1079" t="s">
        <v>755</v>
      </c>
      <c r="G1079" s="299"/>
      <c r="H1079" s="255">
        <v>1647</v>
      </c>
      <c r="I1079" s="297" t="s">
        <v>634</v>
      </c>
      <c r="J1079" s="296" t="str">
        <f>IF(ISBLANK(INDEX('Policy Characteristics'!D:D,MATCH($C1079,'Policy Characteristics'!$C:$C,0))),"",INDEX('Policy Characteristics'!D:D,MATCH($C1079,'Policy Characteristics'!$C:$C,0)))</f>
        <v/>
      </c>
      <c r="K1079" s="293" t="str">
        <f>IF(ISBLANK(INDEX('Policy Characteristics'!E:E,MATCH($C1079,'Policy Characteristics'!$C:$C,0))),"",INDEX('Policy Characteristics'!E:E,MATCH($C1079,'Policy Characteristics'!$C:$C,0)))</f>
        <v>cross toggle whether carbon tax affects process emissions</v>
      </c>
      <c r="L1079" s="293">
        <f>IF(ISBLANK(INDEX('Policy Characteristics'!F:F,MATCH($C1079,'Policy Characteristics'!$C:$C,0))),"",INDEX('Policy Characteristics'!F:F,MATCH($C1079,'Policy Characteristics'!$C:$C,0)))</f>
        <v>0</v>
      </c>
      <c r="M1079" s="293">
        <f>IF(ISBLANK(INDEX('Policy Characteristics'!G:G,MATCH($C1079,'Policy Characteristics'!$C:$C,0))),"",INDEX('Policy Characteristics'!G:G,MATCH($C1079,'Policy Characteristics'!$C:$C,0)))</f>
        <v>1</v>
      </c>
      <c r="N1079" s="293">
        <f>IF(ISBLANK(INDEX('Policy Characteristics'!H:H,MATCH($C1079,'Policy Characteristics'!$C:$C,0))),"",INDEX('Policy Characteristics'!H:H,MATCH($C1079,'Policy Characteristics'!$C:$C,0)))</f>
        <v>1</v>
      </c>
      <c r="O1079" s="293" t="str">
        <f>IF(ISBLANK(INDEX('Policy Characteristics'!I:I,MATCH($C1079,'Policy Characteristics'!$C:$C,0))),"",INDEX('Policy Characteristics'!I:I,MATCH($C1079,'Policy Characteristics'!$C:$C,0)))</f>
        <v>on/off</v>
      </c>
      <c r="P1079" s="293"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93" t="str">
        <f>IF(ISBLANK(INDEX('Policy Characteristics'!K:K,MATCH($C1079,'Policy Characteristics'!$C:$C,0))),"",INDEX('Policy Characteristics'!K:K,MATCH($C1079,'Policy Characteristics'!$C:$C,0)))</f>
        <v>fuels.html#carbon-tax</v>
      </c>
      <c r="R1079" s="293" t="str">
        <f>IF(ISBLANK(INDEX('Policy Characteristics'!L:L,MATCH($C1079,'Policy Characteristics'!$C:$C,0))),"",INDEX('Policy Characteristics'!L:L,MATCH($C1079,'Policy Characteristics'!$C:$C,0)))</f>
        <v>carbon-tax.html</v>
      </c>
    </row>
    <row r="1080" spans="1:18" s="275" customFormat="1" x14ac:dyDescent="0.25">
      <c r="A1080" s="293" t="str">
        <f>IF(ISBLANK(INDEX('Policy Characteristics'!A:A,MATCH($C1080,'Policy Characteristics'!$C:$C,0))),"",INDEX('Policy Characteristics'!A:A,MATCH($C1080,'Policy Characteristics'!$C:$C,0)))</f>
        <v>Cross-Sector</v>
      </c>
      <c r="B1080" s="294" t="str">
        <f>IF(ISBLANK(INDEX('Policy Characteristics'!B:B,MATCH($C1080,'Policy Characteristics'!$C:$C,0))),"",INDEX('Policy Characteristics'!B:B,MATCH($C1080,'Policy Characteristics'!$C:$C,0)))</f>
        <v>Exempt Process Emissions from C Tax</v>
      </c>
      <c r="C1080" s="293" t="str">
        <f t="shared" si="52"/>
        <v>BEPEfCT Boolean Exempt Process Emissions from Carbon Tax</v>
      </c>
      <c r="D1080" s="299" t="s">
        <v>756</v>
      </c>
      <c r="E1080" s="299"/>
      <c r="F1080" t="s">
        <v>757</v>
      </c>
      <c r="G1080" s="299"/>
      <c r="H1080" s="255">
        <v>1648</v>
      </c>
      <c r="I1080" s="297" t="s">
        <v>634</v>
      </c>
      <c r="J1080" s="296" t="str">
        <f>IF(ISBLANK(INDEX('Policy Characteristics'!D:D,MATCH($C1080,'Policy Characteristics'!$C:$C,0))),"",INDEX('Policy Characteristics'!D:D,MATCH($C1080,'Policy Characteristics'!$C:$C,0)))</f>
        <v/>
      </c>
      <c r="K1080" s="293" t="str">
        <f>IF(ISBLANK(INDEX('Policy Characteristics'!E:E,MATCH($C1080,'Policy Characteristics'!$C:$C,0))),"",INDEX('Policy Characteristics'!E:E,MATCH($C1080,'Policy Characteristics'!$C:$C,0)))</f>
        <v>cross toggle whether carbon tax affects process emissions</v>
      </c>
      <c r="L1080" s="293">
        <f>IF(ISBLANK(INDEX('Policy Characteristics'!F:F,MATCH($C1080,'Policy Characteristics'!$C:$C,0))),"",INDEX('Policy Characteristics'!F:F,MATCH($C1080,'Policy Characteristics'!$C:$C,0)))</f>
        <v>0</v>
      </c>
      <c r="M1080" s="293">
        <f>IF(ISBLANK(INDEX('Policy Characteristics'!G:G,MATCH($C1080,'Policy Characteristics'!$C:$C,0))),"",INDEX('Policy Characteristics'!G:G,MATCH($C1080,'Policy Characteristics'!$C:$C,0)))</f>
        <v>1</v>
      </c>
      <c r="N1080" s="293">
        <f>IF(ISBLANK(INDEX('Policy Characteristics'!H:H,MATCH($C1080,'Policy Characteristics'!$C:$C,0))),"",INDEX('Policy Characteristics'!H:H,MATCH($C1080,'Policy Characteristics'!$C:$C,0)))</f>
        <v>1</v>
      </c>
      <c r="O1080" s="293" t="str">
        <f>IF(ISBLANK(INDEX('Policy Characteristics'!I:I,MATCH($C1080,'Policy Characteristics'!$C:$C,0))),"",INDEX('Policy Characteristics'!I:I,MATCH($C1080,'Policy Characteristics'!$C:$C,0)))</f>
        <v>on/off</v>
      </c>
      <c r="P1080" s="293"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93" t="str">
        <f>IF(ISBLANK(INDEX('Policy Characteristics'!K:K,MATCH($C1080,'Policy Characteristics'!$C:$C,0))),"",INDEX('Policy Characteristics'!K:K,MATCH($C1080,'Policy Characteristics'!$C:$C,0)))</f>
        <v>fuels.html#carbon-tax</v>
      </c>
      <c r="R1080" s="293" t="str">
        <f>IF(ISBLANK(INDEX('Policy Characteristics'!L:L,MATCH($C1080,'Policy Characteristics'!$C:$C,0))),"",INDEX('Policy Characteristics'!L:L,MATCH($C1080,'Policy Characteristics'!$C:$C,0)))</f>
        <v>carbon-tax.html</v>
      </c>
    </row>
    <row r="1081" spans="1:18" s="275" customFormat="1" x14ac:dyDescent="0.25">
      <c r="A1081" s="293" t="str">
        <f>IF(ISBLANK(INDEX('Policy Characteristics'!A:A,MATCH($C1081,'Policy Characteristics'!$C:$C,0))),"",INDEX('Policy Characteristics'!A:A,MATCH($C1081,'Policy Characteristics'!$C:$C,0)))</f>
        <v>Cross-Sector</v>
      </c>
      <c r="B1081" s="294" t="str">
        <f>IF(ISBLANK(INDEX('Policy Characteristics'!B:B,MATCH($C1081,'Policy Characteristics'!$C:$C,0))),"",INDEX('Policy Characteristics'!B:B,MATCH($C1081,'Policy Characteristics'!$C:$C,0)))</f>
        <v>Exempt Process Emissions from C Tax</v>
      </c>
      <c r="C1081" s="293" t="str">
        <f t="shared" si="52"/>
        <v>BEPEfCT Boolean Exempt Process Emissions from Carbon Tax</v>
      </c>
      <c r="D1081" s="299" t="s">
        <v>758</v>
      </c>
      <c r="E1081" s="299"/>
      <c r="F1081" t="s">
        <v>759</v>
      </c>
      <c r="G1081" s="299"/>
      <c r="H1081" s="255">
        <v>1649</v>
      </c>
      <c r="I1081" s="297" t="s">
        <v>634</v>
      </c>
      <c r="J1081" s="296" t="str">
        <f>IF(ISBLANK(INDEX('Policy Characteristics'!D:D,MATCH($C1081,'Policy Characteristics'!$C:$C,0))),"",INDEX('Policy Characteristics'!D:D,MATCH($C1081,'Policy Characteristics'!$C:$C,0)))</f>
        <v/>
      </c>
      <c r="K1081" s="293" t="str">
        <f>IF(ISBLANK(INDEX('Policy Characteristics'!E:E,MATCH($C1081,'Policy Characteristics'!$C:$C,0))),"",INDEX('Policy Characteristics'!E:E,MATCH($C1081,'Policy Characteristics'!$C:$C,0)))</f>
        <v>cross toggle whether carbon tax affects process emissions</v>
      </c>
      <c r="L1081" s="293">
        <f>IF(ISBLANK(INDEX('Policy Characteristics'!F:F,MATCH($C1081,'Policy Characteristics'!$C:$C,0))),"",INDEX('Policy Characteristics'!F:F,MATCH($C1081,'Policy Characteristics'!$C:$C,0)))</f>
        <v>0</v>
      </c>
      <c r="M1081" s="293">
        <f>IF(ISBLANK(INDEX('Policy Characteristics'!G:G,MATCH($C1081,'Policy Characteristics'!$C:$C,0))),"",INDEX('Policy Characteristics'!G:G,MATCH($C1081,'Policy Characteristics'!$C:$C,0)))</f>
        <v>1</v>
      </c>
      <c r="N1081" s="293">
        <f>IF(ISBLANK(INDEX('Policy Characteristics'!H:H,MATCH($C1081,'Policy Characteristics'!$C:$C,0))),"",INDEX('Policy Characteristics'!H:H,MATCH($C1081,'Policy Characteristics'!$C:$C,0)))</f>
        <v>1</v>
      </c>
      <c r="O1081" s="293" t="str">
        <f>IF(ISBLANK(INDEX('Policy Characteristics'!I:I,MATCH($C1081,'Policy Characteristics'!$C:$C,0))),"",INDEX('Policy Characteristics'!I:I,MATCH($C1081,'Policy Characteristics'!$C:$C,0)))</f>
        <v>on/off</v>
      </c>
      <c r="P1081" s="293"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93" t="str">
        <f>IF(ISBLANK(INDEX('Policy Characteristics'!K:K,MATCH($C1081,'Policy Characteristics'!$C:$C,0))),"",INDEX('Policy Characteristics'!K:K,MATCH($C1081,'Policy Characteristics'!$C:$C,0)))</f>
        <v>fuels.html#carbon-tax</v>
      </c>
      <c r="R1081" s="293" t="str">
        <f>IF(ISBLANK(INDEX('Policy Characteristics'!L:L,MATCH($C1081,'Policy Characteristics'!$C:$C,0))),"",INDEX('Policy Characteristics'!L:L,MATCH($C1081,'Policy Characteristics'!$C:$C,0)))</f>
        <v>carbon-tax.html</v>
      </c>
    </row>
    <row r="1082" spans="1:18" s="275" customFormat="1" x14ac:dyDescent="0.25">
      <c r="A1082" s="293" t="str">
        <f>IF(ISBLANK(INDEX('Policy Characteristics'!A:A,MATCH($C1082,'Policy Characteristics'!$C:$C,0))),"",INDEX('Policy Characteristics'!A:A,MATCH($C1082,'Policy Characteristics'!$C:$C,0)))</f>
        <v>Cross-Sector</v>
      </c>
      <c r="B1082" s="294" t="str">
        <f>IF(ISBLANK(INDEX('Policy Characteristics'!B:B,MATCH($C1082,'Policy Characteristics'!$C:$C,0))),"",INDEX('Policy Characteristics'!B:B,MATCH($C1082,'Policy Characteristics'!$C:$C,0)))</f>
        <v>Exempt Process Emissions from C Tax</v>
      </c>
      <c r="C1082" s="293" t="str">
        <f t="shared" si="52"/>
        <v>BEPEfCT Boolean Exempt Process Emissions from Carbon Tax</v>
      </c>
      <c r="D1082" s="299" t="s">
        <v>760</v>
      </c>
      <c r="E1082" s="299"/>
      <c r="F1082" t="s">
        <v>761</v>
      </c>
      <c r="G1082" s="299"/>
      <c r="H1082" s="255">
        <v>1650</v>
      </c>
      <c r="I1082" s="297" t="s">
        <v>624</v>
      </c>
      <c r="J1082" s="296" t="str">
        <f>IF(ISBLANK(INDEX('Policy Characteristics'!D:D,MATCH($C1082,'Policy Characteristics'!$C:$C,0))),"",INDEX('Policy Characteristics'!D:D,MATCH($C1082,'Policy Characteristics'!$C:$C,0)))</f>
        <v/>
      </c>
      <c r="K1082" s="293" t="str">
        <f>IF(ISBLANK(INDEX('Policy Characteristics'!E:E,MATCH($C1082,'Policy Characteristics'!$C:$C,0))),"",INDEX('Policy Characteristics'!E:E,MATCH($C1082,'Policy Characteristics'!$C:$C,0)))</f>
        <v>cross toggle whether carbon tax affects process emissions</v>
      </c>
      <c r="L1082" s="293">
        <f>IF(ISBLANK(INDEX('Policy Characteristics'!F:F,MATCH($C1082,'Policy Characteristics'!$C:$C,0))),"",INDEX('Policy Characteristics'!F:F,MATCH($C1082,'Policy Characteristics'!$C:$C,0)))</f>
        <v>0</v>
      </c>
      <c r="M1082" s="293">
        <f>IF(ISBLANK(INDEX('Policy Characteristics'!G:G,MATCH($C1082,'Policy Characteristics'!$C:$C,0))),"",INDEX('Policy Characteristics'!G:G,MATCH($C1082,'Policy Characteristics'!$C:$C,0)))</f>
        <v>1</v>
      </c>
      <c r="N1082" s="293">
        <f>IF(ISBLANK(INDEX('Policy Characteristics'!H:H,MATCH($C1082,'Policy Characteristics'!$C:$C,0))),"",INDEX('Policy Characteristics'!H:H,MATCH($C1082,'Policy Characteristics'!$C:$C,0)))</f>
        <v>1</v>
      </c>
      <c r="O1082" s="293" t="str">
        <f>IF(ISBLANK(INDEX('Policy Characteristics'!I:I,MATCH($C1082,'Policy Characteristics'!$C:$C,0))),"",INDEX('Policy Characteristics'!I:I,MATCH($C1082,'Policy Characteristics'!$C:$C,0)))</f>
        <v>on/off</v>
      </c>
      <c r="P1082" s="293"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93" t="str">
        <f>IF(ISBLANK(INDEX('Policy Characteristics'!K:K,MATCH($C1082,'Policy Characteristics'!$C:$C,0))),"",INDEX('Policy Characteristics'!K:K,MATCH($C1082,'Policy Characteristics'!$C:$C,0)))</f>
        <v>fuels.html#carbon-tax</v>
      </c>
      <c r="R1082" s="293" t="str">
        <f>IF(ISBLANK(INDEX('Policy Characteristics'!L:L,MATCH($C1082,'Policy Characteristics'!$C:$C,0))),"",INDEX('Policy Characteristics'!L:L,MATCH($C1082,'Policy Characteristics'!$C:$C,0)))</f>
        <v>carbon-tax.html</v>
      </c>
    </row>
    <row r="1083" spans="1:18" s="275" customFormat="1" x14ac:dyDescent="0.25">
      <c r="A1083" s="293" t="str">
        <f>IF(ISBLANK(INDEX('Policy Characteristics'!A:A,MATCH($C1083,'Policy Characteristics'!$C:$C,0))),"",INDEX('Policy Characteristics'!A:A,MATCH($C1083,'Policy Characteristics'!$C:$C,0)))</f>
        <v>Cross-Sector</v>
      </c>
      <c r="B1083" s="294" t="str">
        <f>IF(ISBLANK(INDEX('Policy Characteristics'!B:B,MATCH($C1083,'Policy Characteristics'!$C:$C,0))),"",INDEX('Policy Characteristics'!B:B,MATCH($C1083,'Policy Characteristics'!$C:$C,0)))</f>
        <v>Exempt Process Emissions from C Tax</v>
      </c>
      <c r="C1083" s="293" t="str">
        <f t="shared" si="52"/>
        <v>BEPEfCT Boolean Exempt Process Emissions from Carbon Tax</v>
      </c>
      <c r="D1083" s="299" t="s">
        <v>762</v>
      </c>
      <c r="E1083" s="299"/>
      <c r="F1083" t="s">
        <v>763</v>
      </c>
      <c r="G1083" s="299"/>
      <c r="H1083" s="255">
        <v>1651</v>
      </c>
      <c r="I1083" s="297" t="s">
        <v>624</v>
      </c>
      <c r="J1083" s="296" t="str">
        <f>IF(ISBLANK(INDEX('Policy Characteristics'!D:D,MATCH($C1083,'Policy Characteristics'!$C:$C,0))),"",INDEX('Policy Characteristics'!D:D,MATCH($C1083,'Policy Characteristics'!$C:$C,0)))</f>
        <v/>
      </c>
      <c r="K1083" s="293" t="str">
        <f>IF(ISBLANK(INDEX('Policy Characteristics'!E:E,MATCH($C1083,'Policy Characteristics'!$C:$C,0))),"",INDEX('Policy Characteristics'!E:E,MATCH($C1083,'Policy Characteristics'!$C:$C,0)))</f>
        <v>cross toggle whether carbon tax affects process emissions</v>
      </c>
      <c r="L1083" s="293">
        <f>IF(ISBLANK(INDEX('Policy Characteristics'!F:F,MATCH($C1083,'Policy Characteristics'!$C:$C,0))),"",INDEX('Policy Characteristics'!F:F,MATCH($C1083,'Policy Characteristics'!$C:$C,0)))</f>
        <v>0</v>
      </c>
      <c r="M1083" s="293">
        <f>IF(ISBLANK(INDEX('Policy Characteristics'!G:G,MATCH($C1083,'Policy Characteristics'!$C:$C,0))),"",INDEX('Policy Characteristics'!G:G,MATCH($C1083,'Policy Characteristics'!$C:$C,0)))</f>
        <v>1</v>
      </c>
      <c r="N1083" s="293">
        <f>IF(ISBLANK(INDEX('Policy Characteristics'!H:H,MATCH($C1083,'Policy Characteristics'!$C:$C,0))),"",INDEX('Policy Characteristics'!H:H,MATCH($C1083,'Policy Characteristics'!$C:$C,0)))</f>
        <v>1</v>
      </c>
      <c r="O1083" s="293" t="str">
        <f>IF(ISBLANK(INDEX('Policy Characteristics'!I:I,MATCH($C1083,'Policy Characteristics'!$C:$C,0))),"",INDEX('Policy Characteristics'!I:I,MATCH($C1083,'Policy Characteristics'!$C:$C,0)))</f>
        <v>on/off</v>
      </c>
      <c r="P1083" s="293"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93" t="str">
        <f>IF(ISBLANK(INDEX('Policy Characteristics'!K:K,MATCH($C1083,'Policy Characteristics'!$C:$C,0))),"",INDEX('Policy Characteristics'!K:K,MATCH($C1083,'Policy Characteristics'!$C:$C,0)))</f>
        <v>fuels.html#carbon-tax</v>
      </c>
      <c r="R1083" s="293" t="str">
        <f>IF(ISBLANK(INDEX('Policy Characteristics'!L:L,MATCH($C1083,'Policy Characteristics'!$C:$C,0))),"",INDEX('Policy Characteristics'!L:L,MATCH($C1083,'Policy Characteristics'!$C:$C,0)))</f>
        <v>carbon-tax.html</v>
      </c>
    </row>
    <row r="1084" spans="1:18" s="275" customFormat="1" x14ac:dyDescent="0.25">
      <c r="A1084" s="293" t="str">
        <f>IF(ISBLANK(INDEX('Policy Characteristics'!A:A,MATCH($C1084,'Policy Characteristics'!$C:$C,0))),"",INDEX('Policy Characteristics'!A:A,MATCH($C1084,'Policy Characteristics'!$C:$C,0)))</f>
        <v>Cross-Sector</v>
      </c>
      <c r="B1084" s="294" t="str">
        <f>IF(ISBLANK(INDEX('Policy Characteristics'!B:B,MATCH($C1084,'Policy Characteristics'!$C:$C,0))),"",INDEX('Policy Characteristics'!B:B,MATCH($C1084,'Policy Characteristics'!$C:$C,0)))</f>
        <v>Exempt Process Emissions from C Tax</v>
      </c>
      <c r="C1084" s="293" t="str">
        <f t="shared" si="52"/>
        <v>BEPEfCT Boolean Exempt Process Emissions from Carbon Tax</v>
      </c>
      <c r="D1084" s="299" t="s">
        <v>764</v>
      </c>
      <c r="E1084" s="299"/>
      <c r="F1084" t="s">
        <v>765</v>
      </c>
      <c r="G1084" s="299"/>
      <c r="H1084" s="255">
        <v>1652</v>
      </c>
      <c r="I1084" s="297" t="s">
        <v>634</v>
      </c>
      <c r="J1084" s="296" t="str">
        <f>IF(ISBLANK(INDEX('Policy Characteristics'!D:D,MATCH($C1084,'Policy Characteristics'!$C:$C,0))),"",INDEX('Policy Characteristics'!D:D,MATCH($C1084,'Policy Characteristics'!$C:$C,0)))</f>
        <v/>
      </c>
      <c r="K1084" s="293" t="str">
        <f>IF(ISBLANK(INDEX('Policy Characteristics'!E:E,MATCH($C1084,'Policy Characteristics'!$C:$C,0))),"",INDEX('Policy Characteristics'!E:E,MATCH($C1084,'Policy Characteristics'!$C:$C,0)))</f>
        <v>cross toggle whether carbon tax affects process emissions</v>
      </c>
      <c r="L1084" s="293">
        <f>IF(ISBLANK(INDEX('Policy Characteristics'!F:F,MATCH($C1084,'Policy Characteristics'!$C:$C,0))),"",INDEX('Policy Characteristics'!F:F,MATCH($C1084,'Policy Characteristics'!$C:$C,0)))</f>
        <v>0</v>
      </c>
      <c r="M1084" s="293">
        <f>IF(ISBLANK(INDEX('Policy Characteristics'!G:G,MATCH($C1084,'Policy Characteristics'!$C:$C,0))),"",INDEX('Policy Characteristics'!G:G,MATCH($C1084,'Policy Characteristics'!$C:$C,0)))</f>
        <v>1</v>
      </c>
      <c r="N1084" s="293">
        <f>IF(ISBLANK(INDEX('Policy Characteristics'!H:H,MATCH($C1084,'Policy Characteristics'!$C:$C,0))),"",INDEX('Policy Characteristics'!H:H,MATCH($C1084,'Policy Characteristics'!$C:$C,0)))</f>
        <v>1</v>
      </c>
      <c r="O1084" s="293" t="str">
        <f>IF(ISBLANK(INDEX('Policy Characteristics'!I:I,MATCH($C1084,'Policy Characteristics'!$C:$C,0))),"",INDEX('Policy Characteristics'!I:I,MATCH($C1084,'Policy Characteristics'!$C:$C,0)))</f>
        <v>on/off</v>
      </c>
      <c r="P1084" s="293"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93" t="str">
        <f>IF(ISBLANK(INDEX('Policy Characteristics'!K:K,MATCH($C1084,'Policy Characteristics'!$C:$C,0))),"",INDEX('Policy Characteristics'!K:K,MATCH($C1084,'Policy Characteristics'!$C:$C,0)))</f>
        <v>fuels.html#carbon-tax</v>
      </c>
      <c r="R1084" s="293" t="str">
        <f>IF(ISBLANK(INDEX('Policy Characteristics'!L:L,MATCH($C1084,'Policy Characteristics'!$C:$C,0))),"",INDEX('Policy Characteristics'!L:L,MATCH($C1084,'Policy Characteristics'!$C:$C,0)))</f>
        <v>carbon-tax.html</v>
      </c>
    </row>
    <row r="1085" spans="1:18" s="275" customFormat="1" x14ac:dyDescent="0.25">
      <c r="A1085" s="293" t="str">
        <f>IF(ISBLANK(INDEX('Policy Characteristics'!A:A,MATCH($C1085,'Policy Characteristics'!$C:$C,0))),"",INDEX('Policy Characteristics'!A:A,MATCH($C1085,'Policy Characteristics'!$C:$C,0)))</f>
        <v>Cross-Sector</v>
      </c>
      <c r="B1085" s="294" t="str">
        <f>IF(ISBLANK(INDEX('Policy Characteristics'!B:B,MATCH($C1085,'Policy Characteristics'!$C:$C,0))),"",INDEX('Policy Characteristics'!B:B,MATCH($C1085,'Policy Characteristics'!$C:$C,0)))</f>
        <v>Toggle Carbon Tax Border Adjustment</v>
      </c>
      <c r="C1085" t="s">
        <v>524</v>
      </c>
      <c r="D1085" s="299"/>
      <c r="E1085" s="299"/>
      <c r="F1085" s="299"/>
      <c r="G1085" s="299"/>
      <c r="H1085" s="255">
        <v>1627</v>
      </c>
      <c r="I1085" s="297" t="s">
        <v>624</v>
      </c>
      <c r="J1085" s="296" t="str">
        <f>IF(ISBLANK(INDEX('Policy Characteristics'!D:D,MATCH($C1085,'Policy Characteristics'!$C:$C,0))),"",INDEX('Policy Characteristics'!D:D,MATCH($C1085,'Policy Characteristics'!$C:$C,0)))</f>
        <v/>
      </c>
      <c r="K1085" s="293" t="str">
        <f>IF(ISBLANK(INDEX('Policy Characteristics'!E:E,MATCH($C1085,'Policy Characteristics'!$C:$C,0))),"",INDEX('Policy Characteristics'!E:E,MATCH($C1085,'Policy Characteristics'!$C:$C,0)))</f>
        <v/>
      </c>
      <c r="L1085" s="293">
        <f>IF(ISBLANK(INDEX('Policy Characteristics'!F:F,MATCH($C1085,'Policy Characteristics'!$C:$C,0))),"",INDEX('Policy Characteristics'!F:F,MATCH($C1085,'Policy Characteristics'!$C:$C,0)))</f>
        <v>0</v>
      </c>
      <c r="M1085" s="293">
        <f>IF(ISBLANK(INDEX('Policy Characteristics'!G:G,MATCH($C1085,'Policy Characteristics'!$C:$C,0))),"",INDEX('Policy Characteristics'!G:G,MATCH($C1085,'Policy Characteristics'!$C:$C,0)))</f>
        <v>1</v>
      </c>
      <c r="N1085" s="293">
        <f>IF(ISBLANK(INDEX('Policy Characteristics'!H:H,MATCH($C1085,'Policy Characteristics'!$C:$C,0))),"",INDEX('Policy Characteristics'!H:H,MATCH($C1085,'Policy Characteristics'!$C:$C,0)))</f>
        <v>1</v>
      </c>
      <c r="O1085" s="293" t="str">
        <f>IF(ISBLANK(INDEX('Policy Characteristics'!I:I,MATCH($C1085,'Policy Characteristics'!$C:$C,0))),"",INDEX('Policy Characteristics'!I:I,MATCH($C1085,'Policy Characteristics'!$C:$C,0)))</f>
        <v>on/off</v>
      </c>
      <c r="P1085" s="293" t="str">
        <f>IF(ISBLANK(INDEX('Policy Characteristics'!J:J,MATCH($C1085,'Policy Characteristics'!$C:$C,0))),"",INDEX('Policy Characteristics'!J:J,MATCH($C1085,'Policy Characteristics'!$C:$C,0)))</f>
        <v>**Description:** By default, carbon taxes apply to only domestically produced goods. If set to off, this policy enables carbon tax border adjustments, meaning the carbon tax will apply to both domestically produced and imported goods.</v>
      </c>
      <c r="Q1085" s="293" t="str">
        <f>IF(ISBLANK(INDEX('Policy Characteristics'!K:K,MATCH($C1085,'Policy Characteristics'!$C:$C,0))),"",INDEX('Policy Characteristics'!K:K,MATCH($C1085,'Policy Characteristics'!$C:$C,0)))</f>
        <v>fuels.html#carbon-tax</v>
      </c>
      <c r="R1085" s="293" t="str">
        <f>IF(ISBLANK(INDEX('Policy Characteristics'!L:L,MATCH($C1085,'Policy Characteristics'!$C:$C,0))),"",INDEX('Policy Characteristics'!L:L,MATCH($C1085,'Policy Characteristics'!$C:$C,0)))</f>
        <v>carbon-tax.html</v>
      </c>
    </row>
    <row r="1086" spans="1:18" s="275" customFormat="1" x14ac:dyDescent="0.25">
      <c r="A1086" s="293" t="str">
        <f>IF(ISBLANK(INDEX('Policy Characteristics'!A:A,MATCH($C1086,'Policy Characteristics'!$C:$C,0))),"",INDEX('Policy Characteristics'!A:A,MATCH($C1086,'Policy Characteristics'!$C:$C,0)))</f>
        <v>Cross-Sector</v>
      </c>
      <c r="B1086" s="294" t="str">
        <f>IF(ISBLANK(INDEX('Policy Characteristics'!B:B,MATCH($C1086,'Policy Characteristics'!$C:$C,0))),"",INDEX('Policy Characteristics'!B:B,MATCH($C1086,'Policy Characteristics'!$C:$C,0)))</f>
        <v>Fixed Energy Prices</v>
      </c>
      <c r="C1086" s="275" t="s">
        <v>526</v>
      </c>
      <c r="D1086" s="299" t="s">
        <v>827</v>
      </c>
      <c r="E1086" s="299"/>
      <c r="F1086" s="299" t="s">
        <v>828</v>
      </c>
      <c r="G1086" s="299"/>
      <c r="H1086" s="20">
        <v>720</v>
      </c>
      <c r="I1086" s="297" t="s">
        <v>634</v>
      </c>
      <c r="J1086" s="296" t="str">
        <f>IF(ISBLANK(INDEX('Policy Characteristics'!D:D,MATCH($C1086,'Policy Characteristics'!$C:$C,0))),"",INDEX('Policy Characteristics'!D:D,MATCH($C1086,'Policy Characteristics'!$C:$C,0)))</f>
        <v>Fixed Energy Prices</v>
      </c>
      <c r="K1086" s="293" t="str">
        <f>IF(ISBLANK(INDEX('Policy Characteristics'!E:E,MATCH($C1086,'Policy Characteristics'!$C:$C,0))),"",INDEX('Policy Characteristics'!E:E,MATCH($C1086,'Policy Characteristics'!$C:$C,0)))</f>
        <v>cross toggle whether policies affect energy prices</v>
      </c>
      <c r="L1086" s="293">
        <f>IF(ISBLANK(INDEX('Policy Characteristics'!F:F,MATCH($C1086,'Policy Characteristics'!$C:$C,0))),"",INDEX('Policy Characteristics'!F:F,MATCH($C1086,'Policy Characteristics'!$C:$C,0)))</f>
        <v>0</v>
      </c>
      <c r="M1086" s="293">
        <f>IF(ISBLANK(INDEX('Policy Characteristics'!G:G,MATCH($C1086,'Policy Characteristics'!$C:$C,0))),"",INDEX('Policy Characteristics'!G:G,MATCH($C1086,'Policy Characteristics'!$C:$C,0)))</f>
        <v>1</v>
      </c>
      <c r="N1086" s="293">
        <f>IF(ISBLANK(INDEX('Policy Characteristics'!H:H,MATCH($C1086,'Policy Characteristics'!$C:$C,0))),"",INDEX('Policy Characteristics'!H:H,MATCH($C1086,'Policy Characteristics'!$C:$C,0)))</f>
        <v>1</v>
      </c>
      <c r="O1086" s="293" t="str">
        <f>IF(ISBLANK(INDEX('Policy Characteristics'!I:I,MATCH($C1086,'Policy Characteristics'!$C:$C,0))),"",INDEX('Policy Characteristics'!I:I,MATCH($C1086,'Policy Characteristics'!$C:$C,0)))</f>
        <v>on/off</v>
      </c>
      <c r="P1086" s="293" t="str">
        <f>IF(ISBLANK(INDEX('Policy Characteristics'!J:J,MATCH($C1086,'Policy Characteristics'!$C:$C,0))),"",INDEX('Policy Characteristics'!J:J,MATCH($C1086,'Policy Characteristics'!$C:$C,0)))</f>
        <v/>
      </c>
      <c r="Q1086" s="293" t="str">
        <f>IF(ISBLANK(INDEX('Policy Characteristics'!K:K,MATCH($C1086,'Policy Characteristics'!$C:$C,0))),"",INDEX('Policy Characteristics'!K:K,MATCH($C1086,'Policy Characteristics'!$C:$C,0)))</f>
        <v/>
      </c>
      <c r="R1086" s="293" t="str">
        <f>IF(ISBLANK(INDEX('Policy Characteristics'!L:L,MATCH($C1086,'Policy Characteristics'!$C:$C,0))),"",INDEX('Policy Characteristics'!L:L,MATCH($C1086,'Policy Characteristics'!$C:$C,0)))</f>
        <v/>
      </c>
    </row>
    <row r="1087" spans="1:18" s="275" customFormat="1" x14ac:dyDescent="0.25">
      <c r="A1087" s="293" t="str">
        <f>IF(ISBLANK(INDEX('Policy Characteristics'!A:A,MATCH($C1087,'Policy Characteristics'!$C:$C,0))),"",INDEX('Policy Characteristics'!A:A,MATCH($C1087,'Policy Characteristics'!$C:$C,0)))</f>
        <v>Cross-Sector</v>
      </c>
      <c r="B1087" s="294" t="str">
        <f>IF(ISBLANK(INDEX('Policy Characteristics'!B:B,MATCH($C1087,'Policy Characteristics'!$C:$C,0))),"",INDEX('Policy Characteristics'!B:B,MATCH($C1087,'Policy Characteristics'!$C:$C,0)))</f>
        <v>Fixed Energy Prices</v>
      </c>
      <c r="C1087" s="293" t="str">
        <f t="shared" ref="C1087:C1088" si="53">C$1086</f>
        <v>Toggle Whether Policies Affect Energy Prices</v>
      </c>
      <c r="D1087" s="299" t="s">
        <v>839</v>
      </c>
      <c r="E1087" s="299"/>
      <c r="F1087" s="299" t="s">
        <v>840</v>
      </c>
      <c r="G1087" s="299"/>
      <c r="H1087" s="20">
        <v>721</v>
      </c>
      <c r="I1087" s="297" t="s">
        <v>634</v>
      </c>
      <c r="J1087" s="296" t="str">
        <f>IF(ISBLANK(INDEX('Policy Characteristics'!D:D,MATCH($C1087,'Policy Characteristics'!$C:$C,0))),"",INDEX('Policy Characteristics'!D:D,MATCH($C1087,'Policy Characteristics'!$C:$C,0)))</f>
        <v>Fixed Energy Prices</v>
      </c>
      <c r="K1087" s="293" t="str">
        <f>IF(ISBLANK(INDEX('Policy Characteristics'!E:E,MATCH($C1087,'Policy Characteristics'!$C:$C,0))),"",INDEX('Policy Characteristics'!E:E,MATCH($C1087,'Policy Characteristics'!$C:$C,0)))</f>
        <v>cross toggle whether policies affect energy prices</v>
      </c>
      <c r="L1087" s="293">
        <f>IF(ISBLANK(INDEX('Policy Characteristics'!F:F,MATCH($C1087,'Policy Characteristics'!$C:$C,0))),"",INDEX('Policy Characteristics'!F:F,MATCH($C1087,'Policy Characteristics'!$C:$C,0)))</f>
        <v>0</v>
      </c>
      <c r="M1087" s="293">
        <f>IF(ISBLANK(INDEX('Policy Characteristics'!G:G,MATCH($C1087,'Policy Characteristics'!$C:$C,0))),"",INDEX('Policy Characteristics'!G:G,MATCH($C1087,'Policy Characteristics'!$C:$C,0)))</f>
        <v>1</v>
      </c>
      <c r="N1087" s="293">
        <f>IF(ISBLANK(INDEX('Policy Characteristics'!H:H,MATCH($C1087,'Policy Characteristics'!$C:$C,0))),"",INDEX('Policy Characteristics'!H:H,MATCH($C1087,'Policy Characteristics'!$C:$C,0)))</f>
        <v>1</v>
      </c>
      <c r="O1087" s="293" t="str">
        <f>IF(ISBLANK(INDEX('Policy Characteristics'!I:I,MATCH($C1087,'Policy Characteristics'!$C:$C,0))),"",INDEX('Policy Characteristics'!I:I,MATCH($C1087,'Policy Characteristics'!$C:$C,0)))</f>
        <v>on/off</v>
      </c>
      <c r="P1087" s="293" t="str">
        <f>IF(ISBLANK(INDEX('Policy Characteristics'!J:J,MATCH($C1087,'Policy Characteristics'!$C:$C,0))),"",INDEX('Policy Characteristics'!J:J,MATCH($C1087,'Policy Characteristics'!$C:$C,0)))</f>
        <v/>
      </c>
      <c r="Q1087" s="293" t="str">
        <f>IF(ISBLANK(INDEX('Policy Characteristics'!K:K,MATCH($C1087,'Policy Characteristics'!$C:$C,0))),"",INDEX('Policy Characteristics'!K:K,MATCH($C1087,'Policy Characteristics'!$C:$C,0)))</f>
        <v/>
      </c>
      <c r="R1087" s="293" t="str">
        <f>IF(ISBLANK(INDEX('Policy Characteristics'!L:L,MATCH($C1087,'Policy Characteristics'!$C:$C,0))),"",INDEX('Policy Characteristics'!L:L,MATCH($C1087,'Policy Characteristics'!$C:$C,0)))</f>
        <v/>
      </c>
    </row>
    <row r="1088" spans="1:18" s="275" customFormat="1" x14ac:dyDescent="0.25">
      <c r="A1088" s="293" t="str">
        <f>IF(ISBLANK(INDEX('Policy Characteristics'!A:A,MATCH($C1088,'Policy Characteristics'!$C:$C,0))),"",INDEX('Policy Characteristics'!A:A,MATCH($C1088,'Policy Characteristics'!$C:$C,0)))</f>
        <v>Cross-Sector</v>
      </c>
      <c r="B1088" s="294" t="str">
        <f>IF(ISBLANK(INDEX('Policy Characteristics'!B:B,MATCH($C1088,'Policy Characteristics'!$C:$C,0))),"",INDEX('Policy Characteristics'!B:B,MATCH($C1088,'Policy Characteristics'!$C:$C,0)))</f>
        <v>Fixed Energy Prices</v>
      </c>
      <c r="C1088" s="293" t="str">
        <f t="shared" si="53"/>
        <v>Toggle Whether Policies Affect Energy Prices</v>
      </c>
      <c r="D1088" s="299" t="s">
        <v>843</v>
      </c>
      <c r="E1088" s="299"/>
      <c r="F1088" s="299" t="s">
        <v>844</v>
      </c>
      <c r="G1088" s="299"/>
      <c r="H1088" s="20">
        <v>722</v>
      </c>
      <c r="I1088" s="297" t="s">
        <v>634</v>
      </c>
      <c r="J1088" s="296" t="str">
        <f>IF(ISBLANK(INDEX('Policy Characteristics'!D:D,MATCH($C1088,'Policy Characteristics'!$C:$C,0))),"",INDEX('Policy Characteristics'!D:D,MATCH($C1088,'Policy Characteristics'!$C:$C,0)))</f>
        <v>Fixed Energy Prices</v>
      </c>
      <c r="K1088" s="293" t="str">
        <f>IF(ISBLANK(INDEX('Policy Characteristics'!E:E,MATCH($C1088,'Policy Characteristics'!$C:$C,0))),"",INDEX('Policy Characteristics'!E:E,MATCH($C1088,'Policy Characteristics'!$C:$C,0)))</f>
        <v>cross toggle whether policies affect energy prices</v>
      </c>
      <c r="L1088" s="293">
        <f>IF(ISBLANK(INDEX('Policy Characteristics'!F:F,MATCH($C1088,'Policy Characteristics'!$C:$C,0))),"",INDEX('Policy Characteristics'!F:F,MATCH($C1088,'Policy Characteristics'!$C:$C,0)))</f>
        <v>0</v>
      </c>
      <c r="M1088" s="293">
        <f>IF(ISBLANK(INDEX('Policy Characteristics'!G:G,MATCH($C1088,'Policy Characteristics'!$C:$C,0))),"",INDEX('Policy Characteristics'!G:G,MATCH($C1088,'Policy Characteristics'!$C:$C,0)))</f>
        <v>1</v>
      </c>
      <c r="N1088" s="293">
        <f>IF(ISBLANK(INDEX('Policy Characteristics'!H:H,MATCH($C1088,'Policy Characteristics'!$C:$C,0))),"",INDEX('Policy Characteristics'!H:H,MATCH($C1088,'Policy Characteristics'!$C:$C,0)))</f>
        <v>1</v>
      </c>
      <c r="O1088" s="293" t="str">
        <f>IF(ISBLANK(INDEX('Policy Characteristics'!I:I,MATCH($C1088,'Policy Characteristics'!$C:$C,0))),"",INDEX('Policy Characteristics'!I:I,MATCH($C1088,'Policy Characteristics'!$C:$C,0)))</f>
        <v>on/off</v>
      </c>
      <c r="P1088" s="293" t="str">
        <f>IF(ISBLANK(INDEX('Policy Characteristics'!J:J,MATCH($C1088,'Policy Characteristics'!$C:$C,0))),"",INDEX('Policy Characteristics'!J:J,MATCH($C1088,'Policy Characteristics'!$C:$C,0)))</f>
        <v/>
      </c>
      <c r="Q1088" s="293" t="str">
        <f>IF(ISBLANK(INDEX('Policy Characteristics'!K:K,MATCH($C1088,'Policy Characteristics'!$C:$C,0))),"",INDEX('Policy Characteristics'!K:K,MATCH($C1088,'Policy Characteristics'!$C:$C,0)))</f>
        <v/>
      </c>
      <c r="R1088" s="293" t="str">
        <f>IF(ISBLANK(INDEX('Policy Characteristics'!L:L,MATCH($C1088,'Policy Characteristics'!$C:$C,0))),"",INDEX('Policy Characteristics'!L:L,MATCH($C1088,'Policy Characteristics'!$C:$C,0)))</f>
        <v/>
      </c>
    </row>
    <row r="1089" spans="1:18" s="275" customFormat="1" x14ac:dyDescent="0.25">
      <c r="A1089" s="293" t="str">
        <f>IF(ISBLANK(INDEX('Policy Characteristics'!A:A,MATCH($C1089,'Policy Characteristics'!$C:$C,0))),"",INDEX('Policy Characteristics'!A:A,MATCH($C1089,'Policy Characteristics'!$C:$C,0)))</f>
        <v>Cross-Sector</v>
      </c>
      <c r="B1089" s="294" t="str">
        <f>IF(ISBLANK(INDEX('Policy Characteristics'!B:B,MATCH($C1089,'Policy Characteristics'!$C:$C,0))),"",INDEX('Policy Characteristics'!B:B,MATCH($C1089,'Policy Characteristics'!$C:$C,0)))</f>
        <v>Fixed Energy Prices</v>
      </c>
      <c r="C1089" s="275" t="s">
        <v>526</v>
      </c>
      <c r="D1089" s="299" t="s">
        <v>800</v>
      </c>
      <c r="E1089" s="298"/>
      <c r="F1089" s="299" t="s">
        <v>679</v>
      </c>
      <c r="G1089" s="299"/>
      <c r="H1089" s="255">
        <v>836</v>
      </c>
      <c r="I1089" s="297" t="s">
        <v>634</v>
      </c>
      <c r="J1089" s="296" t="str">
        <f>IF(ISBLANK(INDEX('Policy Characteristics'!D:D,MATCH($C1089,'Policy Characteristics'!$C:$C,0))),"",INDEX('Policy Characteristics'!D:D,MATCH($C1089,'Policy Characteristics'!$C:$C,0)))</f>
        <v>Fixed Energy Prices</v>
      </c>
      <c r="K1089" s="293" t="str">
        <f>IF(ISBLANK(INDEX('Policy Characteristics'!E:E,MATCH($C1089,'Policy Characteristics'!$C:$C,0))),"",INDEX('Policy Characteristics'!E:E,MATCH($C1089,'Policy Characteristics'!$C:$C,0)))</f>
        <v>cross toggle whether policies affect energy prices</v>
      </c>
      <c r="L1089" s="293">
        <f>IF(ISBLANK(INDEX('Policy Characteristics'!F:F,MATCH($C1089,'Policy Characteristics'!$C:$C,0))),"",INDEX('Policy Characteristics'!F:F,MATCH($C1089,'Policy Characteristics'!$C:$C,0)))</f>
        <v>0</v>
      </c>
      <c r="M1089" s="293">
        <f>IF(ISBLANK(INDEX('Policy Characteristics'!G:G,MATCH($C1089,'Policy Characteristics'!$C:$C,0))),"",INDEX('Policy Characteristics'!G:G,MATCH($C1089,'Policy Characteristics'!$C:$C,0)))</f>
        <v>1</v>
      </c>
      <c r="N1089" s="293">
        <f>IF(ISBLANK(INDEX('Policy Characteristics'!H:H,MATCH($C1089,'Policy Characteristics'!$C:$C,0))),"",INDEX('Policy Characteristics'!H:H,MATCH($C1089,'Policy Characteristics'!$C:$C,0)))</f>
        <v>1</v>
      </c>
      <c r="O1089" s="293" t="str">
        <f>IF(ISBLANK(INDEX('Policy Characteristics'!I:I,MATCH($C1089,'Policy Characteristics'!$C:$C,0))),"",INDEX('Policy Characteristics'!I:I,MATCH($C1089,'Policy Characteristics'!$C:$C,0)))</f>
        <v>on/off</v>
      </c>
      <c r="P1089" s="293" t="str">
        <f>IF(ISBLANK(INDEX('Policy Characteristics'!J:J,MATCH($C1089,'Policy Characteristics'!$C:$C,0))),"",INDEX('Policy Characteristics'!J:J,MATCH($C1089,'Policy Characteristics'!$C:$C,0)))</f>
        <v/>
      </c>
      <c r="Q1089" s="293" t="str">
        <f>IF(ISBLANK(INDEX('Policy Characteristics'!K:K,MATCH($C1089,'Policy Characteristics'!$C:$C,0))),"",INDEX('Policy Characteristics'!K:K,MATCH($C1089,'Policy Characteristics'!$C:$C,0)))</f>
        <v/>
      </c>
      <c r="R1089" s="293" t="str">
        <f>IF(ISBLANK(INDEX('Policy Characteristics'!L:L,MATCH($C1089,'Policy Characteristics'!$C:$C,0))),"",INDEX('Policy Characteristics'!L:L,MATCH($C1089,'Policy Characteristics'!$C:$C,0)))</f>
        <v/>
      </c>
    </row>
    <row r="1090" spans="1:18" s="275" customFormat="1" x14ac:dyDescent="0.25">
      <c r="A1090" s="293" t="str">
        <f>IF(ISBLANK(INDEX('Policy Characteristics'!A:A,MATCH($C1090,'Policy Characteristics'!$C:$C,0))),"",INDEX('Policy Characteristics'!A:A,MATCH($C1090,'Policy Characteristics'!$C:$C,0)))</f>
        <v>Cross-Sector</v>
      </c>
      <c r="B1090" s="294" t="str">
        <f>IF(ISBLANK(INDEX('Policy Characteristics'!B:B,MATCH($C1090,'Policy Characteristics'!$C:$C,0))),"",INDEX('Policy Characteristics'!B:B,MATCH($C1090,'Policy Characteristics'!$C:$C,0)))</f>
        <v>Fixed Energy Prices</v>
      </c>
      <c r="C1090" s="293" t="str">
        <f t="shared" ref="C1090:C1100" si="54">C$1089</f>
        <v>Toggle Whether Policies Affect Energy Prices</v>
      </c>
      <c r="D1090" s="299" t="s">
        <v>801</v>
      </c>
      <c r="E1090" s="298"/>
      <c r="F1090" s="299" t="s">
        <v>802</v>
      </c>
      <c r="G1090" s="299"/>
      <c r="H1090" s="20">
        <v>837</v>
      </c>
      <c r="I1090" s="297" t="s">
        <v>634</v>
      </c>
      <c r="J1090" s="296" t="str">
        <f>IF(ISBLANK(INDEX('Policy Characteristics'!D:D,MATCH($C1090,'Policy Characteristics'!$C:$C,0))),"",INDEX('Policy Characteristics'!D:D,MATCH($C1090,'Policy Characteristics'!$C:$C,0)))</f>
        <v>Fixed Energy Prices</v>
      </c>
      <c r="K1090" s="293" t="str">
        <f>IF(ISBLANK(INDEX('Policy Characteristics'!E:E,MATCH($C1090,'Policy Characteristics'!$C:$C,0))),"",INDEX('Policy Characteristics'!E:E,MATCH($C1090,'Policy Characteristics'!$C:$C,0)))</f>
        <v>cross toggle whether policies affect energy prices</v>
      </c>
      <c r="L1090" s="293">
        <f>IF(ISBLANK(INDEX('Policy Characteristics'!F:F,MATCH($C1090,'Policy Characteristics'!$C:$C,0))),"",INDEX('Policy Characteristics'!F:F,MATCH($C1090,'Policy Characteristics'!$C:$C,0)))</f>
        <v>0</v>
      </c>
      <c r="M1090" s="293">
        <f>IF(ISBLANK(INDEX('Policy Characteristics'!G:G,MATCH($C1090,'Policy Characteristics'!$C:$C,0))),"",INDEX('Policy Characteristics'!G:G,MATCH($C1090,'Policy Characteristics'!$C:$C,0)))</f>
        <v>1</v>
      </c>
      <c r="N1090" s="293">
        <f>IF(ISBLANK(INDEX('Policy Characteristics'!H:H,MATCH($C1090,'Policy Characteristics'!$C:$C,0))),"",INDEX('Policy Characteristics'!H:H,MATCH($C1090,'Policy Characteristics'!$C:$C,0)))</f>
        <v>1</v>
      </c>
      <c r="O1090" s="293" t="str">
        <f>IF(ISBLANK(INDEX('Policy Characteristics'!I:I,MATCH($C1090,'Policy Characteristics'!$C:$C,0))),"",INDEX('Policy Characteristics'!I:I,MATCH($C1090,'Policy Characteristics'!$C:$C,0)))</f>
        <v>on/off</v>
      </c>
      <c r="P1090" s="293" t="str">
        <f>IF(ISBLANK(INDEX('Policy Characteristics'!J:J,MATCH($C1090,'Policy Characteristics'!$C:$C,0))),"",INDEX('Policy Characteristics'!J:J,MATCH($C1090,'Policy Characteristics'!$C:$C,0)))</f>
        <v/>
      </c>
      <c r="Q1090" s="293" t="str">
        <f>IF(ISBLANK(INDEX('Policy Characteristics'!K:K,MATCH($C1090,'Policy Characteristics'!$C:$C,0))),"",INDEX('Policy Characteristics'!K:K,MATCH($C1090,'Policy Characteristics'!$C:$C,0)))</f>
        <v/>
      </c>
      <c r="R1090" s="293" t="str">
        <f>IF(ISBLANK(INDEX('Policy Characteristics'!L:L,MATCH($C1090,'Policy Characteristics'!$C:$C,0))),"",INDEX('Policy Characteristics'!L:L,MATCH($C1090,'Policy Characteristics'!$C:$C,0)))</f>
        <v/>
      </c>
    </row>
    <row r="1091" spans="1:18" s="275" customFormat="1" x14ac:dyDescent="0.25">
      <c r="A1091" s="293" t="str">
        <f>IF(ISBLANK(INDEX('Policy Characteristics'!A:A,MATCH($C1091,'Policy Characteristics'!$C:$C,0))),"",INDEX('Policy Characteristics'!A:A,MATCH($C1091,'Policy Characteristics'!$C:$C,0)))</f>
        <v>Cross-Sector</v>
      </c>
      <c r="B1091" s="294" t="str">
        <f>IF(ISBLANK(INDEX('Policy Characteristics'!B:B,MATCH($C1091,'Policy Characteristics'!$C:$C,0))),"",INDEX('Policy Characteristics'!B:B,MATCH($C1091,'Policy Characteristics'!$C:$C,0)))</f>
        <v>Fixed Energy Prices</v>
      </c>
      <c r="C1091" s="293" t="str">
        <f t="shared" si="54"/>
        <v>Toggle Whether Policies Affect Energy Prices</v>
      </c>
      <c r="D1091" s="299" t="s">
        <v>834</v>
      </c>
      <c r="E1091" s="298"/>
      <c r="F1091" s="299" t="s">
        <v>693</v>
      </c>
      <c r="G1091" s="299"/>
      <c r="H1091" s="255">
        <v>838</v>
      </c>
      <c r="I1091" s="297" t="s">
        <v>634</v>
      </c>
      <c r="J1091" s="296" t="str">
        <f>IF(ISBLANK(INDEX('Policy Characteristics'!D:D,MATCH($C1091,'Policy Characteristics'!$C:$C,0))),"",INDEX('Policy Characteristics'!D:D,MATCH($C1091,'Policy Characteristics'!$C:$C,0)))</f>
        <v>Fixed Energy Prices</v>
      </c>
      <c r="K1091" s="293" t="str">
        <f>IF(ISBLANK(INDEX('Policy Characteristics'!E:E,MATCH($C1091,'Policy Characteristics'!$C:$C,0))),"",INDEX('Policy Characteristics'!E:E,MATCH($C1091,'Policy Characteristics'!$C:$C,0)))</f>
        <v>cross toggle whether policies affect energy prices</v>
      </c>
      <c r="L1091" s="293">
        <f>IF(ISBLANK(INDEX('Policy Characteristics'!F:F,MATCH($C1091,'Policy Characteristics'!$C:$C,0))),"",INDEX('Policy Characteristics'!F:F,MATCH($C1091,'Policy Characteristics'!$C:$C,0)))</f>
        <v>0</v>
      </c>
      <c r="M1091" s="293">
        <f>IF(ISBLANK(INDEX('Policy Characteristics'!G:G,MATCH($C1091,'Policy Characteristics'!$C:$C,0))),"",INDEX('Policy Characteristics'!G:G,MATCH($C1091,'Policy Characteristics'!$C:$C,0)))</f>
        <v>1</v>
      </c>
      <c r="N1091" s="293">
        <f>IF(ISBLANK(INDEX('Policy Characteristics'!H:H,MATCH($C1091,'Policy Characteristics'!$C:$C,0))),"",INDEX('Policy Characteristics'!H:H,MATCH($C1091,'Policy Characteristics'!$C:$C,0)))</f>
        <v>1</v>
      </c>
      <c r="O1091" s="293" t="str">
        <f>IF(ISBLANK(INDEX('Policy Characteristics'!I:I,MATCH($C1091,'Policy Characteristics'!$C:$C,0))),"",INDEX('Policy Characteristics'!I:I,MATCH($C1091,'Policy Characteristics'!$C:$C,0)))</f>
        <v>on/off</v>
      </c>
      <c r="P1091" s="293" t="str">
        <f>IF(ISBLANK(INDEX('Policy Characteristics'!J:J,MATCH($C1091,'Policy Characteristics'!$C:$C,0))),"",INDEX('Policy Characteristics'!J:J,MATCH($C1091,'Policy Characteristics'!$C:$C,0)))</f>
        <v/>
      </c>
      <c r="Q1091" s="293" t="str">
        <f>IF(ISBLANK(INDEX('Policy Characteristics'!K:K,MATCH($C1091,'Policy Characteristics'!$C:$C,0))),"",INDEX('Policy Characteristics'!K:K,MATCH($C1091,'Policy Characteristics'!$C:$C,0)))</f>
        <v/>
      </c>
      <c r="R1091" s="293" t="str">
        <f>IF(ISBLANK(INDEX('Policy Characteristics'!L:L,MATCH($C1091,'Policy Characteristics'!$C:$C,0))),"",INDEX('Policy Characteristics'!L:L,MATCH($C1091,'Policy Characteristics'!$C:$C,0)))</f>
        <v/>
      </c>
    </row>
    <row r="1092" spans="1:18" s="275" customFormat="1" x14ac:dyDescent="0.25">
      <c r="A1092" s="293" t="str">
        <f>IF(ISBLANK(INDEX('Policy Characteristics'!A:A,MATCH($C1092,'Policy Characteristics'!$C:$C,0))),"",INDEX('Policy Characteristics'!A:A,MATCH($C1092,'Policy Characteristics'!$C:$C,0)))</f>
        <v>Cross-Sector</v>
      </c>
      <c r="B1092" s="294" t="str">
        <f>IF(ISBLANK(INDEX('Policy Characteristics'!B:B,MATCH($C1092,'Policy Characteristics'!$C:$C,0))),"",INDEX('Policy Characteristics'!B:B,MATCH($C1092,'Policy Characteristics'!$C:$C,0)))</f>
        <v>Fixed Energy Prices</v>
      </c>
      <c r="C1092" s="293" t="str">
        <f t="shared" si="54"/>
        <v>Toggle Whether Policies Affect Energy Prices</v>
      </c>
      <c r="D1092" s="299" t="s">
        <v>803</v>
      </c>
      <c r="E1092" s="298"/>
      <c r="F1092" s="299" t="s">
        <v>804</v>
      </c>
      <c r="G1092" s="299"/>
      <c r="H1092" s="20">
        <v>839</v>
      </c>
      <c r="I1092" s="297" t="s">
        <v>634</v>
      </c>
      <c r="J1092" s="296" t="str">
        <f>IF(ISBLANK(INDEX('Policy Characteristics'!D:D,MATCH($C1092,'Policy Characteristics'!$C:$C,0))),"",INDEX('Policy Characteristics'!D:D,MATCH($C1092,'Policy Characteristics'!$C:$C,0)))</f>
        <v>Fixed Energy Prices</v>
      </c>
      <c r="K1092" s="293" t="str">
        <f>IF(ISBLANK(INDEX('Policy Characteristics'!E:E,MATCH($C1092,'Policy Characteristics'!$C:$C,0))),"",INDEX('Policy Characteristics'!E:E,MATCH($C1092,'Policy Characteristics'!$C:$C,0)))</f>
        <v>cross toggle whether policies affect energy prices</v>
      </c>
      <c r="L1092" s="293">
        <f>IF(ISBLANK(INDEX('Policy Characteristics'!F:F,MATCH($C1092,'Policy Characteristics'!$C:$C,0))),"",INDEX('Policy Characteristics'!F:F,MATCH($C1092,'Policy Characteristics'!$C:$C,0)))</f>
        <v>0</v>
      </c>
      <c r="M1092" s="293">
        <f>IF(ISBLANK(INDEX('Policy Characteristics'!G:G,MATCH($C1092,'Policy Characteristics'!$C:$C,0))),"",INDEX('Policy Characteristics'!G:G,MATCH($C1092,'Policy Characteristics'!$C:$C,0)))</f>
        <v>1</v>
      </c>
      <c r="N1092" s="293">
        <f>IF(ISBLANK(INDEX('Policy Characteristics'!H:H,MATCH($C1092,'Policy Characteristics'!$C:$C,0))),"",INDEX('Policy Characteristics'!H:H,MATCH($C1092,'Policy Characteristics'!$C:$C,0)))</f>
        <v>1</v>
      </c>
      <c r="O1092" s="293" t="str">
        <f>IF(ISBLANK(INDEX('Policy Characteristics'!I:I,MATCH($C1092,'Policy Characteristics'!$C:$C,0))),"",INDEX('Policy Characteristics'!I:I,MATCH($C1092,'Policy Characteristics'!$C:$C,0)))</f>
        <v>on/off</v>
      </c>
      <c r="P1092" s="293" t="str">
        <f>IF(ISBLANK(INDEX('Policy Characteristics'!J:J,MATCH($C1092,'Policy Characteristics'!$C:$C,0))),"",INDEX('Policy Characteristics'!J:J,MATCH($C1092,'Policy Characteristics'!$C:$C,0)))</f>
        <v/>
      </c>
      <c r="Q1092" s="293" t="str">
        <f>IF(ISBLANK(INDEX('Policy Characteristics'!K:K,MATCH($C1092,'Policy Characteristics'!$C:$C,0))),"",INDEX('Policy Characteristics'!K:K,MATCH($C1092,'Policy Characteristics'!$C:$C,0)))</f>
        <v/>
      </c>
      <c r="R1092" s="293" t="str">
        <f>IF(ISBLANK(INDEX('Policy Characteristics'!L:L,MATCH($C1092,'Policy Characteristics'!$C:$C,0))),"",INDEX('Policy Characteristics'!L:L,MATCH($C1092,'Policy Characteristics'!$C:$C,0)))</f>
        <v/>
      </c>
    </row>
    <row r="1093" spans="1:18" s="275" customFormat="1" x14ac:dyDescent="0.25">
      <c r="A1093" s="293" t="str">
        <f>IF(ISBLANK(INDEX('Policy Characteristics'!A:A,MATCH($C1093,'Policy Characteristics'!$C:$C,0))),"",INDEX('Policy Characteristics'!A:A,MATCH($C1093,'Policy Characteristics'!$C:$C,0)))</f>
        <v>Cross-Sector</v>
      </c>
      <c r="B1093" s="294" t="str">
        <f>IF(ISBLANK(INDEX('Policy Characteristics'!B:B,MATCH($C1093,'Policy Characteristics'!$C:$C,0))),"",INDEX('Policy Characteristics'!B:B,MATCH($C1093,'Policy Characteristics'!$C:$C,0)))</f>
        <v>Fixed Energy Prices</v>
      </c>
      <c r="C1093" s="293" t="str">
        <f t="shared" si="54"/>
        <v>Toggle Whether Policies Affect Energy Prices</v>
      </c>
      <c r="D1093" s="299" t="s">
        <v>805</v>
      </c>
      <c r="E1093" s="298"/>
      <c r="F1093" s="299" t="s">
        <v>806</v>
      </c>
      <c r="G1093" s="299"/>
      <c r="H1093" s="255">
        <v>840</v>
      </c>
      <c r="I1093" s="297" t="s">
        <v>634</v>
      </c>
      <c r="J1093" s="296" t="str">
        <f>IF(ISBLANK(INDEX('Policy Characteristics'!D:D,MATCH($C1093,'Policy Characteristics'!$C:$C,0))),"",INDEX('Policy Characteristics'!D:D,MATCH($C1093,'Policy Characteristics'!$C:$C,0)))</f>
        <v>Fixed Energy Prices</v>
      </c>
      <c r="K1093" s="293" t="str">
        <f>IF(ISBLANK(INDEX('Policy Characteristics'!E:E,MATCH($C1093,'Policy Characteristics'!$C:$C,0))),"",INDEX('Policy Characteristics'!E:E,MATCH($C1093,'Policy Characteristics'!$C:$C,0)))</f>
        <v>cross toggle whether policies affect energy prices</v>
      </c>
      <c r="L1093" s="293">
        <f>IF(ISBLANK(INDEX('Policy Characteristics'!F:F,MATCH($C1093,'Policy Characteristics'!$C:$C,0))),"",INDEX('Policy Characteristics'!F:F,MATCH($C1093,'Policy Characteristics'!$C:$C,0)))</f>
        <v>0</v>
      </c>
      <c r="M1093" s="293">
        <f>IF(ISBLANK(INDEX('Policy Characteristics'!G:G,MATCH($C1093,'Policy Characteristics'!$C:$C,0))),"",INDEX('Policy Characteristics'!G:G,MATCH($C1093,'Policy Characteristics'!$C:$C,0)))</f>
        <v>1</v>
      </c>
      <c r="N1093" s="293">
        <f>IF(ISBLANK(INDEX('Policy Characteristics'!H:H,MATCH($C1093,'Policy Characteristics'!$C:$C,0))),"",INDEX('Policy Characteristics'!H:H,MATCH($C1093,'Policy Characteristics'!$C:$C,0)))</f>
        <v>1</v>
      </c>
      <c r="O1093" s="293" t="str">
        <f>IF(ISBLANK(INDEX('Policy Characteristics'!I:I,MATCH($C1093,'Policy Characteristics'!$C:$C,0))),"",INDEX('Policy Characteristics'!I:I,MATCH($C1093,'Policy Characteristics'!$C:$C,0)))</f>
        <v>on/off</v>
      </c>
      <c r="P1093" s="293" t="str">
        <f>IF(ISBLANK(INDEX('Policy Characteristics'!J:J,MATCH($C1093,'Policy Characteristics'!$C:$C,0))),"",INDEX('Policy Characteristics'!J:J,MATCH($C1093,'Policy Characteristics'!$C:$C,0)))</f>
        <v/>
      </c>
      <c r="Q1093" s="293" t="str">
        <f>IF(ISBLANK(INDEX('Policy Characteristics'!K:K,MATCH($C1093,'Policy Characteristics'!$C:$C,0))),"",INDEX('Policy Characteristics'!K:K,MATCH($C1093,'Policy Characteristics'!$C:$C,0)))</f>
        <v/>
      </c>
      <c r="R1093" s="293" t="str">
        <f>IF(ISBLANK(INDEX('Policy Characteristics'!L:L,MATCH($C1093,'Policy Characteristics'!$C:$C,0))),"",INDEX('Policy Characteristics'!L:L,MATCH($C1093,'Policy Characteristics'!$C:$C,0)))</f>
        <v/>
      </c>
    </row>
    <row r="1094" spans="1:18" s="275" customFormat="1" x14ac:dyDescent="0.25">
      <c r="A1094" s="293" t="str">
        <f>IF(ISBLANK(INDEX('Policy Characteristics'!A:A,MATCH($C1094,'Policy Characteristics'!$C:$C,0))),"",INDEX('Policy Characteristics'!A:A,MATCH($C1094,'Policy Characteristics'!$C:$C,0)))</f>
        <v>Cross-Sector</v>
      </c>
      <c r="B1094" s="294" t="str">
        <f>IF(ISBLANK(INDEX('Policy Characteristics'!B:B,MATCH($C1094,'Policy Characteristics'!$C:$C,0))),"",INDEX('Policy Characteristics'!B:B,MATCH($C1094,'Policy Characteristics'!$C:$C,0)))</f>
        <v>Fixed Energy Prices</v>
      </c>
      <c r="C1094" s="293" t="str">
        <f t="shared" si="54"/>
        <v>Toggle Whether Policies Affect Energy Prices</v>
      </c>
      <c r="D1094" s="299" t="s">
        <v>835</v>
      </c>
      <c r="E1094" s="298"/>
      <c r="F1094" s="299" t="s">
        <v>836</v>
      </c>
      <c r="G1094" s="299"/>
      <c r="H1094" s="20">
        <v>841</v>
      </c>
      <c r="I1094" s="297" t="s">
        <v>634</v>
      </c>
      <c r="J1094" s="296" t="str">
        <f>IF(ISBLANK(INDEX('Policy Characteristics'!D:D,MATCH($C1094,'Policy Characteristics'!$C:$C,0))),"",INDEX('Policy Characteristics'!D:D,MATCH($C1094,'Policy Characteristics'!$C:$C,0)))</f>
        <v>Fixed Energy Prices</v>
      </c>
      <c r="K1094" s="293" t="str">
        <f>IF(ISBLANK(INDEX('Policy Characteristics'!E:E,MATCH($C1094,'Policy Characteristics'!$C:$C,0))),"",INDEX('Policy Characteristics'!E:E,MATCH($C1094,'Policy Characteristics'!$C:$C,0)))</f>
        <v>cross toggle whether policies affect energy prices</v>
      </c>
      <c r="L1094" s="293">
        <f>IF(ISBLANK(INDEX('Policy Characteristics'!F:F,MATCH($C1094,'Policy Characteristics'!$C:$C,0))),"",INDEX('Policy Characteristics'!F:F,MATCH($C1094,'Policy Characteristics'!$C:$C,0)))</f>
        <v>0</v>
      </c>
      <c r="M1094" s="293">
        <f>IF(ISBLANK(INDEX('Policy Characteristics'!G:G,MATCH($C1094,'Policy Characteristics'!$C:$C,0))),"",INDEX('Policy Characteristics'!G:G,MATCH($C1094,'Policy Characteristics'!$C:$C,0)))</f>
        <v>1</v>
      </c>
      <c r="N1094" s="293">
        <f>IF(ISBLANK(INDEX('Policy Characteristics'!H:H,MATCH($C1094,'Policy Characteristics'!$C:$C,0))),"",INDEX('Policy Characteristics'!H:H,MATCH($C1094,'Policy Characteristics'!$C:$C,0)))</f>
        <v>1</v>
      </c>
      <c r="O1094" s="293" t="str">
        <f>IF(ISBLANK(INDEX('Policy Characteristics'!I:I,MATCH($C1094,'Policy Characteristics'!$C:$C,0))),"",INDEX('Policy Characteristics'!I:I,MATCH($C1094,'Policy Characteristics'!$C:$C,0)))</f>
        <v>on/off</v>
      </c>
      <c r="P1094" s="293" t="str">
        <f>IF(ISBLANK(INDEX('Policy Characteristics'!J:J,MATCH($C1094,'Policy Characteristics'!$C:$C,0))),"",INDEX('Policy Characteristics'!J:J,MATCH($C1094,'Policy Characteristics'!$C:$C,0)))</f>
        <v/>
      </c>
      <c r="Q1094" s="293" t="str">
        <f>IF(ISBLANK(INDEX('Policy Characteristics'!K:K,MATCH($C1094,'Policy Characteristics'!$C:$C,0))),"",INDEX('Policy Characteristics'!K:K,MATCH($C1094,'Policy Characteristics'!$C:$C,0)))</f>
        <v/>
      </c>
      <c r="R1094" s="293" t="str">
        <f>IF(ISBLANK(INDEX('Policy Characteristics'!L:L,MATCH($C1094,'Policy Characteristics'!$C:$C,0))),"",INDEX('Policy Characteristics'!L:L,MATCH($C1094,'Policy Characteristics'!$C:$C,0)))</f>
        <v/>
      </c>
    </row>
    <row r="1095" spans="1:18" s="275" customFormat="1" x14ac:dyDescent="0.25">
      <c r="A1095" s="293" t="str">
        <f>IF(ISBLANK(INDEX('Policy Characteristics'!A:A,MATCH($C1095,'Policy Characteristics'!$C:$C,0))),"",INDEX('Policy Characteristics'!A:A,MATCH($C1095,'Policy Characteristics'!$C:$C,0)))</f>
        <v>Cross-Sector</v>
      </c>
      <c r="B1095" s="294" t="str">
        <f>IF(ISBLANK(INDEX('Policy Characteristics'!B:B,MATCH($C1095,'Policy Characteristics'!$C:$C,0))),"",INDEX('Policy Characteristics'!B:B,MATCH($C1095,'Policy Characteristics'!$C:$C,0)))</f>
        <v>Fixed Energy Prices</v>
      </c>
      <c r="C1095" s="293" t="str">
        <f t="shared" si="54"/>
        <v>Toggle Whether Policies Affect Energy Prices</v>
      </c>
      <c r="D1095" s="299" t="s">
        <v>837</v>
      </c>
      <c r="E1095" s="298"/>
      <c r="F1095" s="299" t="s">
        <v>838</v>
      </c>
      <c r="G1095" s="299"/>
      <c r="H1095" s="255">
        <v>842</v>
      </c>
      <c r="I1095" s="297" t="s">
        <v>634</v>
      </c>
      <c r="J1095" s="296" t="str">
        <f>IF(ISBLANK(INDEX('Policy Characteristics'!D:D,MATCH($C1095,'Policy Characteristics'!$C:$C,0))),"",INDEX('Policy Characteristics'!D:D,MATCH($C1095,'Policy Characteristics'!$C:$C,0)))</f>
        <v>Fixed Energy Prices</v>
      </c>
      <c r="K1095" s="293" t="str">
        <f>IF(ISBLANK(INDEX('Policy Characteristics'!E:E,MATCH($C1095,'Policy Characteristics'!$C:$C,0))),"",INDEX('Policy Characteristics'!E:E,MATCH($C1095,'Policy Characteristics'!$C:$C,0)))</f>
        <v>cross toggle whether policies affect energy prices</v>
      </c>
      <c r="L1095" s="293">
        <f>IF(ISBLANK(INDEX('Policy Characteristics'!F:F,MATCH($C1095,'Policy Characteristics'!$C:$C,0))),"",INDEX('Policy Characteristics'!F:F,MATCH($C1095,'Policy Characteristics'!$C:$C,0)))</f>
        <v>0</v>
      </c>
      <c r="M1095" s="293">
        <f>IF(ISBLANK(INDEX('Policy Characteristics'!G:G,MATCH($C1095,'Policy Characteristics'!$C:$C,0))),"",INDEX('Policy Characteristics'!G:G,MATCH($C1095,'Policy Characteristics'!$C:$C,0)))</f>
        <v>1</v>
      </c>
      <c r="N1095" s="293">
        <f>IF(ISBLANK(INDEX('Policy Characteristics'!H:H,MATCH($C1095,'Policy Characteristics'!$C:$C,0))),"",INDEX('Policy Characteristics'!H:H,MATCH($C1095,'Policy Characteristics'!$C:$C,0)))</f>
        <v>1</v>
      </c>
      <c r="O1095" s="293" t="str">
        <f>IF(ISBLANK(INDEX('Policy Characteristics'!I:I,MATCH($C1095,'Policy Characteristics'!$C:$C,0))),"",INDEX('Policy Characteristics'!I:I,MATCH($C1095,'Policy Characteristics'!$C:$C,0)))</f>
        <v>on/off</v>
      </c>
      <c r="P1095" s="293" t="str">
        <f>IF(ISBLANK(INDEX('Policy Characteristics'!J:J,MATCH($C1095,'Policy Characteristics'!$C:$C,0))),"",INDEX('Policy Characteristics'!J:J,MATCH($C1095,'Policy Characteristics'!$C:$C,0)))</f>
        <v/>
      </c>
      <c r="Q1095" s="293" t="str">
        <f>IF(ISBLANK(INDEX('Policy Characteristics'!K:K,MATCH($C1095,'Policy Characteristics'!$C:$C,0))),"",INDEX('Policy Characteristics'!K:K,MATCH($C1095,'Policy Characteristics'!$C:$C,0)))</f>
        <v/>
      </c>
      <c r="R1095" s="293" t="str">
        <f>IF(ISBLANK(INDEX('Policy Characteristics'!L:L,MATCH($C1095,'Policy Characteristics'!$C:$C,0))),"",INDEX('Policy Characteristics'!L:L,MATCH($C1095,'Policy Characteristics'!$C:$C,0)))</f>
        <v/>
      </c>
    </row>
    <row r="1096" spans="1:18" s="275" customFormat="1" x14ac:dyDescent="0.25">
      <c r="A1096" s="293" t="str">
        <f>IF(ISBLANK(INDEX('Policy Characteristics'!A:A,MATCH($C1096,'Policy Characteristics'!$C:$C,0))),"",INDEX('Policy Characteristics'!A:A,MATCH($C1096,'Policy Characteristics'!$C:$C,0)))</f>
        <v>Cross-Sector</v>
      </c>
      <c r="B1096" s="294" t="str">
        <f>IF(ISBLANK(INDEX('Policy Characteristics'!B:B,MATCH($C1096,'Policy Characteristics'!$C:$C,0))),"",INDEX('Policy Characteristics'!B:B,MATCH($C1096,'Policy Characteristics'!$C:$C,0)))</f>
        <v>Fixed Energy Prices</v>
      </c>
      <c r="C1096" s="293" t="str">
        <f t="shared" si="54"/>
        <v>Toggle Whether Policies Affect Energy Prices</v>
      </c>
      <c r="D1096" s="299" t="s">
        <v>807</v>
      </c>
      <c r="E1096" s="298"/>
      <c r="F1096" s="299" t="s">
        <v>808</v>
      </c>
      <c r="G1096" s="299"/>
      <c r="H1096" s="20">
        <v>843</v>
      </c>
      <c r="I1096" s="297" t="s">
        <v>634</v>
      </c>
      <c r="J1096" s="296" t="str">
        <f>IF(ISBLANK(INDEX('Policy Characteristics'!D:D,MATCH($C1096,'Policy Characteristics'!$C:$C,0))),"",INDEX('Policy Characteristics'!D:D,MATCH($C1096,'Policy Characteristics'!$C:$C,0)))</f>
        <v>Fixed Energy Prices</v>
      </c>
      <c r="K1096" s="293" t="str">
        <f>IF(ISBLANK(INDEX('Policy Characteristics'!E:E,MATCH($C1096,'Policy Characteristics'!$C:$C,0))),"",INDEX('Policy Characteristics'!E:E,MATCH($C1096,'Policy Characteristics'!$C:$C,0)))</f>
        <v>cross toggle whether policies affect energy prices</v>
      </c>
      <c r="L1096" s="293">
        <f>IF(ISBLANK(INDEX('Policy Characteristics'!F:F,MATCH($C1096,'Policy Characteristics'!$C:$C,0))),"",INDEX('Policy Characteristics'!F:F,MATCH($C1096,'Policy Characteristics'!$C:$C,0)))</f>
        <v>0</v>
      </c>
      <c r="M1096" s="293">
        <f>IF(ISBLANK(INDEX('Policy Characteristics'!G:G,MATCH($C1096,'Policy Characteristics'!$C:$C,0))),"",INDEX('Policy Characteristics'!G:G,MATCH($C1096,'Policy Characteristics'!$C:$C,0)))</f>
        <v>1</v>
      </c>
      <c r="N1096" s="293">
        <f>IF(ISBLANK(INDEX('Policy Characteristics'!H:H,MATCH($C1096,'Policy Characteristics'!$C:$C,0))),"",INDEX('Policy Characteristics'!H:H,MATCH($C1096,'Policy Characteristics'!$C:$C,0)))</f>
        <v>1</v>
      </c>
      <c r="O1096" s="293" t="str">
        <f>IF(ISBLANK(INDEX('Policy Characteristics'!I:I,MATCH($C1096,'Policy Characteristics'!$C:$C,0))),"",INDEX('Policy Characteristics'!I:I,MATCH($C1096,'Policy Characteristics'!$C:$C,0)))</f>
        <v>on/off</v>
      </c>
      <c r="P1096" s="293" t="str">
        <f>IF(ISBLANK(INDEX('Policy Characteristics'!J:J,MATCH($C1096,'Policy Characteristics'!$C:$C,0))),"",INDEX('Policy Characteristics'!J:J,MATCH($C1096,'Policy Characteristics'!$C:$C,0)))</f>
        <v/>
      </c>
      <c r="Q1096" s="293" t="str">
        <f>IF(ISBLANK(INDEX('Policy Characteristics'!K:K,MATCH($C1096,'Policy Characteristics'!$C:$C,0))),"",INDEX('Policy Characteristics'!K:K,MATCH($C1096,'Policy Characteristics'!$C:$C,0)))</f>
        <v/>
      </c>
      <c r="R1096" s="293" t="str">
        <f>IF(ISBLANK(INDEX('Policy Characteristics'!L:L,MATCH($C1096,'Policy Characteristics'!$C:$C,0))),"",INDEX('Policy Characteristics'!L:L,MATCH($C1096,'Policy Characteristics'!$C:$C,0)))</f>
        <v/>
      </c>
    </row>
    <row r="1097" spans="1:18" s="275" customFormat="1" x14ac:dyDescent="0.25">
      <c r="A1097" s="293" t="str">
        <f>IF(ISBLANK(INDEX('Policy Characteristics'!A:A,MATCH($C1097,'Policy Characteristics'!$C:$C,0))),"",INDEX('Policy Characteristics'!A:A,MATCH($C1097,'Policy Characteristics'!$C:$C,0)))</f>
        <v>Cross-Sector</v>
      </c>
      <c r="B1097" s="294" t="str">
        <f>IF(ISBLANK(INDEX('Policy Characteristics'!B:B,MATCH($C1097,'Policy Characteristics'!$C:$C,0))),"",INDEX('Policy Characteristics'!B:B,MATCH($C1097,'Policy Characteristics'!$C:$C,0)))</f>
        <v>Fixed Energy Prices</v>
      </c>
      <c r="C1097" s="293" t="str">
        <f t="shared" si="54"/>
        <v>Toggle Whether Policies Affect Energy Prices</v>
      </c>
      <c r="D1097" s="299" t="s">
        <v>809</v>
      </c>
      <c r="E1097" s="298"/>
      <c r="F1097" s="299" t="s">
        <v>701</v>
      </c>
      <c r="G1097" s="299"/>
      <c r="H1097" s="255">
        <v>844</v>
      </c>
      <c r="I1097" s="297" t="s">
        <v>634</v>
      </c>
      <c r="J1097" s="296" t="str">
        <f>IF(ISBLANK(INDEX('Policy Characteristics'!D:D,MATCH($C1097,'Policy Characteristics'!$C:$C,0))),"",INDEX('Policy Characteristics'!D:D,MATCH($C1097,'Policy Characteristics'!$C:$C,0)))</f>
        <v>Fixed Energy Prices</v>
      </c>
      <c r="K1097" s="293" t="str">
        <f>IF(ISBLANK(INDEX('Policy Characteristics'!E:E,MATCH($C1097,'Policy Characteristics'!$C:$C,0))),"",INDEX('Policy Characteristics'!E:E,MATCH($C1097,'Policy Characteristics'!$C:$C,0)))</f>
        <v>cross toggle whether policies affect energy prices</v>
      </c>
      <c r="L1097" s="293">
        <f>IF(ISBLANK(INDEX('Policy Characteristics'!F:F,MATCH($C1097,'Policy Characteristics'!$C:$C,0))),"",INDEX('Policy Characteristics'!F:F,MATCH($C1097,'Policy Characteristics'!$C:$C,0)))</f>
        <v>0</v>
      </c>
      <c r="M1097" s="293">
        <f>IF(ISBLANK(INDEX('Policy Characteristics'!G:G,MATCH($C1097,'Policy Characteristics'!$C:$C,0))),"",INDEX('Policy Characteristics'!G:G,MATCH($C1097,'Policy Characteristics'!$C:$C,0)))</f>
        <v>1</v>
      </c>
      <c r="N1097" s="293">
        <f>IF(ISBLANK(INDEX('Policy Characteristics'!H:H,MATCH($C1097,'Policy Characteristics'!$C:$C,0))),"",INDEX('Policy Characteristics'!H:H,MATCH($C1097,'Policy Characteristics'!$C:$C,0)))</f>
        <v>1</v>
      </c>
      <c r="O1097" s="293" t="str">
        <f>IF(ISBLANK(INDEX('Policy Characteristics'!I:I,MATCH($C1097,'Policy Characteristics'!$C:$C,0))),"",INDEX('Policy Characteristics'!I:I,MATCH($C1097,'Policy Characteristics'!$C:$C,0)))</f>
        <v>on/off</v>
      </c>
      <c r="P1097" s="293" t="str">
        <f>IF(ISBLANK(INDEX('Policy Characteristics'!J:J,MATCH($C1097,'Policy Characteristics'!$C:$C,0))),"",INDEX('Policy Characteristics'!J:J,MATCH($C1097,'Policy Characteristics'!$C:$C,0)))</f>
        <v/>
      </c>
      <c r="Q1097" s="293" t="str">
        <f>IF(ISBLANK(INDEX('Policy Characteristics'!K:K,MATCH($C1097,'Policy Characteristics'!$C:$C,0))),"",INDEX('Policy Characteristics'!K:K,MATCH($C1097,'Policy Characteristics'!$C:$C,0)))</f>
        <v/>
      </c>
      <c r="R1097" s="293" t="str">
        <f>IF(ISBLANK(INDEX('Policy Characteristics'!L:L,MATCH($C1097,'Policy Characteristics'!$C:$C,0))),"",INDEX('Policy Characteristics'!L:L,MATCH($C1097,'Policy Characteristics'!$C:$C,0)))</f>
        <v/>
      </c>
    </row>
    <row r="1098" spans="1:18" s="275" customFormat="1" x14ac:dyDescent="0.25">
      <c r="A1098" s="293" t="str">
        <f>IF(ISBLANK(INDEX('Policy Characteristics'!A:A,MATCH($C1098,'Policy Characteristics'!$C:$C,0))),"",INDEX('Policy Characteristics'!A:A,MATCH($C1098,'Policy Characteristics'!$C:$C,0)))</f>
        <v>Cross-Sector</v>
      </c>
      <c r="B1098" s="294" t="str">
        <f>IF(ISBLANK(INDEX('Policy Characteristics'!B:B,MATCH($C1098,'Policy Characteristics'!$C:$C,0))),"",INDEX('Policy Characteristics'!B:B,MATCH($C1098,'Policy Characteristics'!$C:$C,0)))</f>
        <v>Fixed Energy Prices</v>
      </c>
      <c r="C1098" s="293" t="str">
        <f t="shared" si="54"/>
        <v>Toggle Whether Policies Affect Energy Prices</v>
      </c>
      <c r="D1098" s="299" t="s">
        <v>810</v>
      </c>
      <c r="E1098" s="298"/>
      <c r="F1098" s="299" t="s">
        <v>706</v>
      </c>
      <c r="G1098" s="299"/>
      <c r="H1098" s="20">
        <v>845</v>
      </c>
      <c r="I1098" s="297" t="s">
        <v>634</v>
      </c>
      <c r="J1098" s="296" t="str">
        <f>IF(ISBLANK(INDEX('Policy Characteristics'!D:D,MATCH($C1098,'Policy Characteristics'!$C:$C,0))),"",INDEX('Policy Characteristics'!D:D,MATCH($C1098,'Policy Characteristics'!$C:$C,0)))</f>
        <v>Fixed Energy Prices</v>
      </c>
      <c r="K1098" s="293" t="str">
        <f>IF(ISBLANK(INDEX('Policy Characteristics'!E:E,MATCH($C1098,'Policy Characteristics'!$C:$C,0))),"",INDEX('Policy Characteristics'!E:E,MATCH($C1098,'Policy Characteristics'!$C:$C,0)))</f>
        <v>cross toggle whether policies affect energy prices</v>
      </c>
      <c r="L1098" s="293">
        <f>IF(ISBLANK(INDEX('Policy Characteristics'!F:F,MATCH($C1098,'Policy Characteristics'!$C:$C,0))),"",INDEX('Policy Characteristics'!F:F,MATCH($C1098,'Policy Characteristics'!$C:$C,0)))</f>
        <v>0</v>
      </c>
      <c r="M1098" s="293">
        <f>IF(ISBLANK(INDEX('Policy Characteristics'!G:G,MATCH($C1098,'Policy Characteristics'!$C:$C,0))),"",INDEX('Policy Characteristics'!G:G,MATCH($C1098,'Policy Characteristics'!$C:$C,0)))</f>
        <v>1</v>
      </c>
      <c r="N1098" s="293">
        <f>IF(ISBLANK(INDEX('Policy Characteristics'!H:H,MATCH($C1098,'Policy Characteristics'!$C:$C,0))),"",INDEX('Policy Characteristics'!H:H,MATCH($C1098,'Policy Characteristics'!$C:$C,0)))</f>
        <v>1</v>
      </c>
      <c r="O1098" s="293" t="str">
        <f>IF(ISBLANK(INDEX('Policy Characteristics'!I:I,MATCH($C1098,'Policy Characteristics'!$C:$C,0))),"",INDEX('Policy Characteristics'!I:I,MATCH($C1098,'Policy Characteristics'!$C:$C,0)))</f>
        <v>on/off</v>
      </c>
      <c r="P1098" s="293" t="str">
        <f>IF(ISBLANK(INDEX('Policy Characteristics'!J:J,MATCH($C1098,'Policy Characteristics'!$C:$C,0))),"",INDEX('Policy Characteristics'!J:J,MATCH($C1098,'Policy Characteristics'!$C:$C,0)))</f>
        <v/>
      </c>
      <c r="Q1098" s="293" t="str">
        <f>IF(ISBLANK(INDEX('Policy Characteristics'!K:K,MATCH($C1098,'Policy Characteristics'!$C:$C,0))),"",INDEX('Policy Characteristics'!K:K,MATCH($C1098,'Policy Characteristics'!$C:$C,0)))</f>
        <v/>
      </c>
      <c r="R1098" s="293" t="str">
        <f>IF(ISBLANK(INDEX('Policy Characteristics'!L:L,MATCH($C1098,'Policy Characteristics'!$C:$C,0))),"",INDEX('Policy Characteristics'!L:L,MATCH($C1098,'Policy Characteristics'!$C:$C,0)))</f>
        <v/>
      </c>
    </row>
    <row r="1099" spans="1:18" s="275" customFormat="1" x14ac:dyDescent="0.25">
      <c r="A1099" s="293" t="str">
        <f>IF(ISBLANK(INDEX('Policy Characteristics'!A:A,MATCH($C1099,'Policy Characteristics'!$C:$C,0))),"",INDEX('Policy Characteristics'!A:A,MATCH($C1099,'Policy Characteristics'!$C:$C,0)))</f>
        <v>Cross-Sector</v>
      </c>
      <c r="B1099" s="294" t="str">
        <f>IF(ISBLANK(INDEX('Policy Characteristics'!B:B,MATCH($C1099,'Policy Characteristics'!$C:$C,0))),"",INDEX('Policy Characteristics'!B:B,MATCH($C1099,'Policy Characteristics'!$C:$C,0)))</f>
        <v>Fixed Energy Prices</v>
      </c>
      <c r="C1099" s="293" t="str">
        <f t="shared" si="54"/>
        <v>Toggle Whether Policies Affect Energy Prices</v>
      </c>
      <c r="D1099" s="299" t="s">
        <v>811</v>
      </c>
      <c r="E1099" s="298"/>
      <c r="F1099" s="299" t="s">
        <v>812</v>
      </c>
      <c r="G1099" s="299"/>
      <c r="H1099" s="255">
        <v>846</v>
      </c>
      <c r="I1099" s="297" t="s">
        <v>634</v>
      </c>
      <c r="J1099" s="296" t="str">
        <f>IF(ISBLANK(INDEX('Policy Characteristics'!D:D,MATCH($C1099,'Policy Characteristics'!$C:$C,0))),"",INDEX('Policy Characteristics'!D:D,MATCH($C1099,'Policy Characteristics'!$C:$C,0)))</f>
        <v>Fixed Energy Prices</v>
      </c>
      <c r="K1099" s="293" t="str">
        <f>IF(ISBLANK(INDEX('Policy Characteristics'!E:E,MATCH($C1099,'Policy Characteristics'!$C:$C,0))),"",INDEX('Policy Characteristics'!E:E,MATCH($C1099,'Policy Characteristics'!$C:$C,0)))</f>
        <v>cross toggle whether policies affect energy prices</v>
      </c>
      <c r="L1099" s="293">
        <f>IF(ISBLANK(INDEX('Policy Characteristics'!F:F,MATCH($C1099,'Policy Characteristics'!$C:$C,0))),"",INDEX('Policy Characteristics'!F:F,MATCH($C1099,'Policy Characteristics'!$C:$C,0)))</f>
        <v>0</v>
      </c>
      <c r="M1099" s="293">
        <f>IF(ISBLANK(INDEX('Policy Characteristics'!G:G,MATCH($C1099,'Policy Characteristics'!$C:$C,0))),"",INDEX('Policy Characteristics'!G:G,MATCH($C1099,'Policy Characteristics'!$C:$C,0)))</f>
        <v>1</v>
      </c>
      <c r="N1099" s="293">
        <f>IF(ISBLANK(INDEX('Policy Characteristics'!H:H,MATCH($C1099,'Policy Characteristics'!$C:$C,0))),"",INDEX('Policy Characteristics'!H:H,MATCH($C1099,'Policy Characteristics'!$C:$C,0)))</f>
        <v>1</v>
      </c>
      <c r="O1099" s="293" t="str">
        <f>IF(ISBLANK(INDEX('Policy Characteristics'!I:I,MATCH($C1099,'Policy Characteristics'!$C:$C,0))),"",INDEX('Policy Characteristics'!I:I,MATCH($C1099,'Policy Characteristics'!$C:$C,0)))</f>
        <v>on/off</v>
      </c>
      <c r="P1099" s="293" t="str">
        <f>IF(ISBLANK(INDEX('Policy Characteristics'!J:J,MATCH($C1099,'Policy Characteristics'!$C:$C,0))),"",INDEX('Policy Characteristics'!J:J,MATCH($C1099,'Policy Characteristics'!$C:$C,0)))</f>
        <v/>
      </c>
      <c r="Q1099" s="293" t="str">
        <f>IF(ISBLANK(INDEX('Policy Characteristics'!K:K,MATCH($C1099,'Policy Characteristics'!$C:$C,0))),"",INDEX('Policy Characteristics'!K:K,MATCH($C1099,'Policy Characteristics'!$C:$C,0)))</f>
        <v/>
      </c>
      <c r="R1099" s="293" t="str">
        <f>IF(ISBLANK(INDEX('Policy Characteristics'!L:L,MATCH($C1099,'Policy Characteristics'!$C:$C,0))),"",INDEX('Policy Characteristics'!L:L,MATCH($C1099,'Policy Characteristics'!$C:$C,0)))</f>
        <v/>
      </c>
    </row>
    <row r="1100" spans="1:18" s="275" customFormat="1" x14ac:dyDescent="0.25">
      <c r="A1100" s="293" t="str">
        <f>IF(ISBLANK(INDEX('Policy Characteristics'!A:A,MATCH($C1100,'Policy Characteristics'!$C:$C,0))),"",INDEX('Policy Characteristics'!A:A,MATCH($C1100,'Policy Characteristics'!$C:$C,0)))</f>
        <v>Cross-Sector</v>
      </c>
      <c r="B1100" s="294" t="str">
        <f>IF(ISBLANK(INDEX('Policy Characteristics'!B:B,MATCH($C1100,'Policy Characteristics'!$C:$C,0))),"",INDEX('Policy Characteristics'!B:B,MATCH($C1100,'Policy Characteristics'!$C:$C,0)))</f>
        <v>Fixed Energy Prices</v>
      </c>
      <c r="C1100" s="293" t="str">
        <f t="shared" si="54"/>
        <v>Toggle Whether Policies Affect Energy Prices</v>
      </c>
      <c r="D1100" s="299" t="s">
        <v>813</v>
      </c>
      <c r="E1100" s="298"/>
      <c r="F1100" s="299" t="s">
        <v>814</v>
      </c>
      <c r="G1100" s="299"/>
      <c r="H1100" s="20">
        <v>847</v>
      </c>
      <c r="I1100" s="297" t="s">
        <v>634</v>
      </c>
      <c r="J1100" s="296" t="str">
        <f>IF(ISBLANK(INDEX('Policy Characteristics'!D:D,MATCH($C1100,'Policy Characteristics'!$C:$C,0))),"",INDEX('Policy Characteristics'!D:D,MATCH($C1100,'Policy Characteristics'!$C:$C,0)))</f>
        <v>Fixed Energy Prices</v>
      </c>
      <c r="K1100" s="293" t="str">
        <f>IF(ISBLANK(INDEX('Policy Characteristics'!E:E,MATCH($C1100,'Policy Characteristics'!$C:$C,0))),"",INDEX('Policy Characteristics'!E:E,MATCH($C1100,'Policy Characteristics'!$C:$C,0)))</f>
        <v>cross toggle whether policies affect energy prices</v>
      </c>
      <c r="L1100" s="293">
        <f>IF(ISBLANK(INDEX('Policy Characteristics'!F:F,MATCH($C1100,'Policy Characteristics'!$C:$C,0))),"",INDEX('Policy Characteristics'!F:F,MATCH($C1100,'Policy Characteristics'!$C:$C,0)))</f>
        <v>0</v>
      </c>
      <c r="M1100" s="293">
        <f>IF(ISBLANK(INDEX('Policy Characteristics'!G:G,MATCH($C1100,'Policy Characteristics'!$C:$C,0))),"",INDEX('Policy Characteristics'!G:G,MATCH($C1100,'Policy Characteristics'!$C:$C,0)))</f>
        <v>1</v>
      </c>
      <c r="N1100" s="293">
        <f>IF(ISBLANK(INDEX('Policy Characteristics'!H:H,MATCH($C1100,'Policy Characteristics'!$C:$C,0))),"",INDEX('Policy Characteristics'!H:H,MATCH($C1100,'Policy Characteristics'!$C:$C,0)))</f>
        <v>1</v>
      </c>
      <c r="O1100" s="293" t="str">
        <f>IF(ISBLANK(INDEX('Policy Characteristics'!I:I,MATCH($C1100,'Policy Characteristics'!$C:$C,0))),"",INDEX('Policy Characteristics'!I:I,MATCH($C1100,'Policy Characteristics'!$C:$C,0)))</f>
        <v>on/off</v>
      </c>
      <c r="P1100" s="293" t="str">
        <f>IF(ISBLANK(INDEX('Policy Characteristics'!J:J,MATCH($C1100,'Policy Characteristics'!$C:$C,0))),"",INDEX('Policy Characteristics'!J:J,MATCH($C1100,'Policy Characteristics'!$C:$C,0)))</f>
        <v/>
      </c>
      <c r="Q1100" s="293" t="str">
        <f>IF(ISBLANK(INDEX('Policy Characteristics'!K:K,MATCH($C1100,'Policy Characteristics'!$C:$C,0))),"",INDEX('Policy Characteristics'!K:K,MATCH($C1100,'Policy Characteristics'!$C:$C,0)))</f>
        <v/>
      </c>
      <c r="R1100" s="293" t="str">
        <f>IF(ISBLANK(INDEX('Policy Characteristics'!L:L,MATCH($C1100,'Policy Characteristics'!$C:$C,0))),"",INDEX('Policy Characteristics'!L:L,MATCH($C1100,'Policy Characteristics'!$C:$C,0)))</f>
        <v/>
      </c>
    </row>
    <row r="1101" spans="1:18" s="275" customFormat="1" x14ac:dyDescent="0.25">
      <c r="A1101" s="293" t="str">
        <f>IF(ISBLANK(INDEX('Policy Characteristics'!A:A,MATCH($C1101,'Policy Characteristics'!$C:$C,0))),"",INDEX('Policy Characteristics'!A:A,MATCH($C1101,'Policy Characteristics'!$C:$C,0)))</f>
        <v>Cross-Sector</v>
      </c>
      <c r="B1101" s="294" t="str">
        <f>IF(ISBLANK(INDEX('Policy Characteristics'!B:B,MATCH($C1101,'Policy Characteristics'!$C:$C,0))),"",INDEX('Policy Characteristics'!B:B,MATCH($C1101,'Policy Characteristics'!$C:$C,0)))</f>
        <v>Fuel Price Deregulation</v>
      </c>
      <c r="C1101" s="275" t="s">
        <v>528</v>
      </c>
      <c r="D1101" s="299" t="s">
        <v>800</v>
      </c>
      <c r="E1101" s="298"/>
      <c r="F1101" s="299" t="s">
        <v>679</v>
      </c>
      <c r="G1101" s="299"/>
      <c r="H1101" s="20">
        <v>723</v>
      </c>
      <c r="I1101" s="297" t="s">
        <v>634</v>
      </c>
      <c r="J1101" s="296" t="str">
        <f>IF(ISBLANK(INDEX('Policy Characteristics'!D:D,MATCH($C1101,'Policy Characteristics'!$C:$C,0))),"",INDEX('Policy Characteristics'!D:D,MATCH($C1101,'Policy Characteristics'!$C:$C,0)))</f>
        <v>Fuel Price Deregulation</v>
      </c>
      <c r="K1101" s="293" t="str">
        <f>IF(ISBLANK(INDEX('Policy Characteristics'!E:E,MATCH($C1101,'Policy Characteristics'!$C:$C,0))),"",INDEX('Policy Characteristics'!E:E,MATCH($C1101,'Policy Characteristics'!$C:$C,0)))</f>
        <v>cross fuel price deregulation</v>
      </c>
      <c r="L1101" s="237">
        <f>IF(ISBLANK(INDEX('Policy Characteristics'!F:F,MATCH($C1101,'Policy Characteristics'!$C:$C,0))),"",INDEX('Policy Characteristics'!F:F,MATCH($C1101,'Policy Characteristics'!$C:$C,0)))</f>
        <v>0</v>
      </c>
      <c r="M1101" s="237">
        <f>IF(ISBLANK(INDEX('Policy Characteristics'!G:G,MATCH($C1101,'Policy Characteristics'!$C:$C,0))),"",INDEX('Policy Characteristics'!G:G,MATCH($C1101,'Policy Characteristics'!$C:$C,0)))</f>
        <v>1</v>
      </c>
      <c r="N1101" s="237">
        <f>IF(ISBLANK(INDEX('Policy Characteristics'!H:H,MATCH($C1101,'Policy Characteristics'!$C:$C,0))),"",INDEX('Policy Characteristics'!H:H,MATCH($C1101,'Policy Characteristics'!$C:$C,0)))</f>
        <v>0.01</v>
      </c>
      <c r="O1101" s="293" t="str">
        <f>IF(ISBLANK(INDEX('Policy Characteristics'!I:I,MATCH($C1101,'Policy Characteristics'!$C:$C,0))),"",INDEX('Policy Characteristics'!I:I,MATCH($C1101,'Policy Characteristics'!$C:$C,0)))</f>
        <v>% of price deregulated</v>
      </c>
      <c r="P1101" s="293"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93" t="str">
        <f>IF(ISBLANK(INDEX('Policy Characteristics'!K:K,MATCH($C1101,'Policy Characteristics'!$C:$C,0))),"",INDEX('Policy Characteristics'!K:K,MATCH($C1101,'Policy Characteristics'!$C:$C,0)))</f>
        <v>fuels.html#fuel-price-deregulation</v>
      </c>
      <c r="R1101" s="293" t="str">
        <f>IF(ISBLANK(INDEX('Policy Characteristics'!L:L,MATCH($C1101,'Policy Characteristics'!$C:$C,0))),"",INDEX('Policy Characteristics'!L:L,MATCH($C1101,'Policy Characteristics'!$C:$C,0)))</f>
        <v/>
      </c>
    </row>
    <row r="1102" spans="1:18" s="275" customFormat="1" x14ac:dyDescent="0.25">
      <c r="A1102" s="293" t="str">
        <f>IF(ISBLANK(INDEX('Policy Characteristics'!A:A,MATCH($C1102,'Policy Characteristics'!$C:$C,0))),"",INDEX('Policy Characteristics'!A:A,MATCH($C1102,'Policy Characteristics'!$C:$C,0)))</f>
        <v>Cross-Sector</v>
      </c>
      <c r="B1102" s="294" t="str">
        <f>IF(ISBLANK(INDEX('Policy Characteristics'!B:B,MATCH($C1102,'Policy Characteristics'!$C:$C,0))),"",INDEX('Policy Characteristics'!B:B,MATCH($C1102,'Policy Characteristics'!$C:$C,0)))</f>
        <v>Fuel Price Deregulation</v>
      </c>
      <c r="C1102" s="293" t="str">
        <f t="shared" ref="C1102:C1115" si="55">C$1101</f>
        <v>Fuel Price Deregulation</v>
      </c>
      <c r="D1102" s="299" t="s">
        <v>801</v>
      </c>
      <c r="E1102" s="298"/>
      <c r="F1102" s="299" t="s">
        <v>802</v>
      </c>
      <c r="G1102" s="299"/>
      <c r="H1102" s="20">
        <v>724</v>
      </c>
      <c r="I1102" s="297" t="s">
        <v>634</v>
      </c>
      <c r="J1102" s="296" t="str">
        <f>IF(ISBLANK(INDEX('Policy Characteristics'!D:D,MATCH($C1102,'Policy Characteristics'!$C:$C,0))),"",INDEX('Policy Characteristics'!D:D,MATCH($C1102,'Policy Characteristics'!$C:$C,0)))</f>
        <v>Fuel Price Deregulation</v>
      </c>
      <c r="K1102" s="293" t="str">
        <f>IF(ISBLANK(INDEX('Policy Characteristics'!E:E,MATCH($C1102,'Policy Characteristics'!$C:$C,0))),"",INDEX('Policy Characteristics'!E:E,MATCH($C1102,'Policy Characteristics'!$C:$C,0)))</f>
        <v>cross fuel price deregulation</v>
      </c>
      <c r="L1102" s="237">
        <f>IF(ISBLANK(INDEX('Policy Characteristics'!F:F,MATCH($C1102,'Policy Characteristics'!$C:$C,0))),"",INDEX('Policy Characteristics'!F:F,MATCH($C1102,'Policy Characteristics'!$C:$C,0)))</f>
        <v>0</v>
      </c>
      <c r="M1102" s="237">
        <f>IF(ISBLANK(INDEX('Policy Characteristics'!G:G,MATCH($C1102,'Policy Characteristics'!$C:$C,0))),"",INDEX('Policy Characteristics'!G:G,MATCH($C1102,'Policy Characteristics'!$C:$C,0)))</f>
        <v>1</v>
      </c>
      <c r="N1102" s="237">
        <f>IF(ISBLANK(INDEX('Policy Characteristics'!H:H,MATCH($C1102,'Policy Characteristics'!$C:$C,0))),"",INDEX('Policy Characteristics'!H:H,MATCH($C1102,'Policy Characteristics'!$C:$C,0)))</f>
        <v>0.01</v>
      </c>
      <c r="O1102" s="293" t="str">
        <f>IF(ISBLANK(INDEX('Policy Characteristics'!I:I,MATCH($C1102,'Policy Characteristics'!$C:$C,0))),"",INDEX('Policy Characteristics'!I:I,MATCH($C1102,'Policy Characteristics'!$C:$C,0)))</f>
        <v>% of price deregulated</v>
      </c>
      <c r="P1102" s="293"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93" t="str">
        <f>IF(ISBLANK(INDEX('Policy Characteristics'!K:K,MATCH($C1102,'Policy Characteristics'!$C:$C,0))),"",INDEX('Policy Characteristics'!K:K,MATCH($C1102,'Policy Characteristics'!$C:$C,0)))</f>
        <v>fuels.html#fuel-price-deregulation</v>
      </c>
      <c r="R1102" s="293" t="str">
        <f>IF(ISBLANK(INDEX('Policy Characteristics'!L:L,MATCH($C1102,'Policy Characteristics'!$C:$C,0))),"",INDEX('Policy Characteristics'!L:L,MATCH($C1102,'Policy Characteristics'!$C:$C,0)))</f>
        <v/>
      </c>
    </row>
    <row r="1103" spans="1:18" s="275" customFormat="1" x14ac:dyDescent="0.25">
      <c r="A1103" s="293" t="str">
        <f>IF(ISBLANK(INDEX('Policy Characteristics'!A:A,MATCH($C1103,'Policy Characteristics'!$C:$C,0))),"",INDEX('Policy Characteristics'!A:A,MATCH($C1103,'Policy Characteristics'!$C:$C,0)))</f>
        <v>Cross-Sector</v>
      </c>
      <c r="B1103" s="294" t="str">
        <f>IF(ISBLANK(INDEX('Policy Characteristics'!B:B,MATCH($C1103,'Policy Characteristics'!$C:$C,0))),"",INDEX('Policy Characteristics'!B:B,MATCH($C1103,'Policy Characteristics'!$C:$C,0)))</f>
        <v>Fuel Price Deregulation</v>
      </c>
      <c r="C1103" s="293" t="str">
        <f t="shared" si="55"/>
        <v>Fuel Price Deregulation</v>
      </c>
      <c r="D1103" s="299" t="s">
        <v>829</v>
      </c>
      <c r="E1103" s="298"/>
      <c r="F1103" s="299" t="s">
        <v>683</v>
      </c>
      <c r="G1103" s="299"/>
      <c r="H1103" s="20">
        <v>725</v>
      </c>
      <c r="I1103" s="297" t="s">
        <v>634</v>
      </c>
      <c r="J1103" s="296" t="str">
        <f>IF(ISBLANK(INDEX('Policy Characteristics'!D:D,MATCH($C1103,'Policy Characteristics'!$C:$C,0))),"",INDEX('Policy Characteristics'!D:D,MATCH($C1103,'Policy Characteristics'!$C:$C,0)))</f>
        <v>Fuel Price Deregulation</v>
      </c>
      <c r="K1103" s="293" t="str">
        <f>IF(ISBLANK(INDEX('Policy Characteristics'!E:E,MATCH($C1103,'Policy Characteristics'!$C:$C,0))),"",INDEX('Policy Characteristics'!E:E,MATCH($C1103,'Policy Characteristics'!$C:$C,0)))</f>
        <v>cross fuel price deregulation</v>
      </c>
      <c r="L1103" s="237">
        <f>IF(ISBLANK(INDEX('Policy Characteristics'!F:F,MATCH($C1103,'Policy Characteristics'!$C:$C,0))),"",INDEX('Policy Characteristics'!F:F,MATCH($C1103,'Policy Characteristics'!$C:$C,0)))</f>
        <v>0</v>
      </c>
      <c r="M1103" s="237">
        <f>IF(ISBLANK(INDEX('Policy Characteristics'!G:G,MATCH($C1103,'Policy Characteristics'!$C:$C,0))),"",INDEX('Policy Characteristics'!G:G,MATCH($C1103,'Policy Characteristics'!$C:$C,0)))</f>
        <v>1</v>
      </c>
      <c r="N1103" s="237">
        <f>IF(ISBLANK(INDEX('Policy Characteristics'!H:H,MATCH($C1103,'Policy Characteristics'!$C:$C,0))),"",INDEX('Policy Characteristics'!H:H,MATCH($C1103,'Policy Characteristics'!$C:$C,0)))</f>
        <v>0.01</v>
      </c>
      <c r="O1103" s="293" t="str">
        <f>IF(ISBLANK(INDEX('Policy Characteristics'!I:I,MATCH($C1103,'Policy Characteristics'!$C:$C,0))),"",INDEX('Policy Characteristics'!I:I,MATCH($C1103,'Policy Characteristics'!$C:$C,0)))</f>
        <v>% of price deregulated</v>
      </c>
      <c r="P1103" s="293"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93" t="str">
        <f>IF(ISBLANK(INDEX('Policy Characteristics'!K:K,MATCH($C1103,'Policy Characteristics'!$C:$C,0))),"",INDEX('Policy Characteristics'!K:K,MATCH($C1103,'Policy Characteristics'!$C:$C,0)))</f>
        <v>fuels.html#fuel-price-deregulation</v>
      </c>
      <c r="R1103" s="293" t="str">
        <f>IF(ISBLANK(INDEX('Policy Characteristics'!L:L,MATCH($C1103,'Policy Characteristics'!$C:$C,0))),"",INDEX('Policy Characteristics'!L:L,MATCH($C1103,'Policy Characteristics'!$C:$C,0)))</f>
        <v/>
      </c>
    </row>
    <row r="1104" spans="1:18" s="275" customFormat="1" x14ac:dyDescent="0.25">
      <c r="A1104" s="293" t="str">
        <f>IF(ISBLANK(INDEX('Policy Characteristics'!A:A,MATCH($C1104,'Policy Characteristics'!$C:$C,0))),"",INDEX('Policy Characteristics'!A:A,MATCH($C1104,'Policy Characteristics'!$C:$C,0)))</f>
        <v>Cross-Sector</v>
      </c>
      <c r="B1104" s="294" t="str">
        <f>IF(ISBLANK(INDEX('Policy Characteristics'!B:B,MATCH($C1104,'Policy Characteristics'!$C:$C,0))),"",INDEX('Policy Characteristics'!B:B,MATCH($C1104,'Policy Characteristics'!$C:$C,0)))</f>
        <v>Fuel Price Deregulation</v>
      </c>
      <c r="C1104" s="293" t="str">
        <f t="shared" si="55"/>
        <v>Fuel Price Deregulation</v>
      </c>
      <c r="D1104" s="299" t="s">
        <v>834</v>
      </c>
      <c r="E1104" s="298"/>
      <c r="F1104" s="299" t="s">
        <v>693</v>
      </c>
      <c r="G1104" s="299"/>
      <c r="H1104" s="20">
        <v>726</v>
      </c>
      <c r="I1104" s="297" t="s">
        <v>634</v>
      </c>
      <c r="J1104" s="296" t="str">
        <f>IF(ISBLANK(INDEX('Policy Characteristics'!D:D,MATCH($C1104,'Policy Characteristics'!$C:$C,0))),"",INDEX('Policy Characteristics'!D:D,MATCH($C1104,'Policy Characteristics'!$C:$C,0)))</f>
        <v>Fuel Price Deregulation</v>
      </c>
      <c r="K1104" s="293" t="str">
        <f>IF(ISBLANK(INDEX('Policy Characteristics'!E:E,MATCH($C1104,'Policy Characteristics'!$C:$C,0))),"",INDEX('Policy Characteristics'!E:E,MATCH($C1104,'Policy Characteristics'!$C:$C,0)))</f>
        <v>cross fuel price deregulation</v>
      </c>
      <c r="L1104" s="237">
        <f>IF(ISBLANK(INDEX('Policy Characteristics'!F:F,MATCH($C1104,'Policy Characteristics'!$C:$C,0))),"",INDEX('Policy Characteristics'!F:F,MATCH($C1104,'Policy Characteristics'!$C:$C,0)))</f>
        <v>0</v>
      </c>
      <c r="M1104" s="237">
        <f>IF(ISBLANK(INDEX('Policy Characteristics'!G:G,MATCH($C1104,'Policy Characteristics'!$C:$C,0))),"",INDEX('Policy Characteristics'!G:G,MATCH($C1104,'Policy Characteristics'!$C:$C,0)))</f>
        <v>1</v>
      </c>
      <c r="N1104" s="237">
        <f>IF(ISBLANK(INDEX('Policy Characteristics'!H:H,MATCH($C1104,'Policy Characteristics'!$C:$C,0))),"",INDEX('Policy Characteristics'!H:H,MATCH($C1104,'Policy Characteristics'!$C:$C,0)))</f>
        <v>0.01</v>
      </c>
      <c r="O1104" s="293" t="str">
        <f>IF(ISBLANK(INDEX('Policy Characteristics'!I:I,MATCH($C1104,'Policy Characteristics'!$C:$C,0))),"",INDEX('Policy Characteristics'!I:I,MATCH($C1104,'Policy Characteristics'!$C:$C,0)))</f>
        <v>% of price deregulated</v>
      </c>
      <c r="P1104" s="293"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93" t="str">
        <f>IF(ISBLANK(INDEX('Policy Characteristics'!K:K,MATCH($C1104,'Policy Characteristics'!$C:$C,0))),"",INDEX('Policy Characteristics'!K:K,MATCH($C1104,'Policy Characteristics'!$C:$C,0)))</f>
        <v>fuels.html#fuel-price-deregulation</v>
      </c>
      <c r="R1104" s="293" t="str">
        <f>IF(ISBLANK(INDEX('Policy Characteristics'!L:L,MATCH($C1104,'Policy Characteristics'!$C:$C,0))),"",INDEX('Policy Characteristics'!L:L,MATCH($C1104,'Policy Characteristics'!$C:$C,0)))</f>
        <v/>
      </c>
    </row>
    <row r="1105" spans="1:18" s="275" customFormat="1" x14ac:dyDescent="0.25">
      <c r="A1105" s="293" t="str">
        <f>IF(ISBLANK(INDEX('Policy Characteristics'!A:A,MATCH($C1105,'Policy Characteristics'!$C:$C,0))),"",INDEX('Policy Characteristics'!A:A,MATCH($C1105,'Policy Characteristics'!$C:$C,0)))</f>
        <v>Cross-Sector</v>
      </c>
      <c r="B1105" s="294" t="str">
        <f>IF(ISBLANK(INDEX('Policy Characteristics'!B:B,MATCH($C1105,'Policy Characteristics'!$C:$C,0))),"",INDEX('Policy Characteristics'!B:B,MATCH($C1105,'Policy Characteristics'!$C:$C,0)))</f>
        <v>Fuel Price Deregulation</v>
      </c>
      <c r="C1105" s="293" t="str">
        <f t="shared" si="55"/>
        <v>Fuel Price Deregulation</v>
      </c>
      <c r="D1105" s="299" t="s">
        <v>803</v>
      </c>
      <c r="E1105" s="298"/>
      <c r="F1105" s="299" t="s">
        <v>804</v>
      </c>
      <c r="G1105" s="299"/>
      <c r="H1105" s="20">
        <v>727</v>
      </c>
      <c r="I1105" s="297" t="s">
        <v>634</v>
      </c>
      <c r="J1105" s="296" t="str">
        <f>IF(ISBLANK(INDEX('Policy Characteristics'!D:D,MATCH($C1105,'Policy Characteristics'!$C:$C,0))),"",INDEX('Policy Characteristics'!D:D,MATCH($C1105,'Policy Characteristics'!$C:$C,0)))</f>
        <v>Fuel Price Deregulation</v>
      </c>
      <c r="K1105" s="293" t="str">
        <f>IF(ISBLANK(INDEX('Policy Characteristics'!E:E,MATCH($C1105,'Policy Characteristics'!$C:$C,0))),"",INDEX('Policy Characteristics'!E:E,MATCH($C1105,'Policy Characteristics'!$C:$C,0)))</f>
        <v>cross fuel price deregulation</v>
      </c>
      <c r="L1105" s="237">
        <f>IF(ISBLANK(INDEX('Policy Characteristics'!F:F,MATCH($C1105,'Policy Characteristics'!$C:$C,0))),"",INDEX('Policy Characteristics'!F:F,MATCH($C1105,'Policy Characteristics'!$C:$C,0)))</f>
        <v>0</v>
      </c>
      <c r="M1105" s="237">
        <f>IF(ISBLANK(INDEX('Policy Characteristics'!G:G,MATCH($C1105,'Policy Characteristics'!$C:$C,0))),"",INDEX('Policy Characteristics'!G:G,MATCH($C1105,'Policy Characteristics'!$C:$C,0)))</f>
        <v>1</v>
      </c>
      <c r="N1105" s="237">
        <f>IF(ISBLANK(INDEX('Policy Characteristics'!H:H,MATCH($C1105,'Policy Characteristics'!$C:$C,0))),"",INDEX('Policy Characteristics'!H:H,MATCH($C1105,'Policy Characteristics'!$C:$C,0)))</f>
        <v>0.01</v>
      </c>
      <c r="O1105" s="293" t="str">
        <f>IF(ISBLANK(INDEX('Policy Characteristics'!I:I,MATCH($C1105,'Policy Characteristics'!$C:$C,0))),"",INDEX('Policy Characteristics'!I:I,MATCH($C1105,'Policy Characteristics'!$C:$C,0)))</f>
        <v>% of price deregulated</v>
      </c>
      <c r="P1105" s="293"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93" t="str">
        <f>IF(ISBLANK(INDEX('Policy Characteristics'!K:K,MATCH($C1105,'Policy Characteristics'!$C:$C,0))),"",INDEX('Policy Characteristics'!K:K,MATCH($C1105,'Policy Characteristics'!$C:$C,0)))</f>
        <v>fuels.html#fuel-price-deregulation</v>
      </c>
      <c r="R1105" s="293" t="str">
        <f>IF(ISBLANK(INDEX('Policy Characteristics'!L:L,MATCH($C1105,'Policy Characteristics'!$C:$C,0))),"",INDEX('Policy Characteristics'!L:L,MATCH($C1105,'Policy Characteristics'!$C:$C,0)))</f>
        <v/>
      </c>
    </row>
    <row r="1106" spans="1:18" s="275" customFormat="1" x14ac:dyDescent="0.25">
      <c r="A1106" s="293" t="str">
        <f>IF(ISBLANK(INDEX('Policy Characteristics'!A:A,MATCH($C1106,'Policy Characteristics'!$C:$C,0))),"",INDEX('Policy Characteristics'!A:A,MATCH($C1106,'Policy Characteristics'!$C:$C,0)))</f>
        <v>Cross-Sector</v>
      </c>
      <c r="B1106" s="294" t="str">
        <f>IF(ISBLANK(INDEX('Policy Characteristics'!B:B,MATCH($C1106,'Policy Characteristics'!$C:$C,0))),"",INDEX('Policy Characteristics'!B:B,MATCH($C1106,'Policy Characteristics'!$C:$C,0)))</f>
        <v>Fuel Price Deregulation</v>
      </c>
      <c r="C1106" s="293" t="str">
        <f t="shared" si="55"/>
        <v>Fuel Price Deregulation</v>
      </c>
      <c r="D1106" s="299" t="s">
        <v>805</v>
      </c>
      <c r="E1106" s="298"/>
      <c r="F1106" s="299" t="s">
        <v>806</v>
      </c>
      <c r="G1106" s="299"/>
      <c r="H1106" s="20">
        <v>728</v>
      </c>
      <c r="I1106" s="297" t="s">
        <v>634</v>
      </c>
      <c r="J1106" s="296" t="str">
        <f>IF(ISBLANK(INDEX('Policy Characteristics'!D:D,MATCH($C1106,'Policy Characteristics'!$C:$C,0))),"",INDEX('Policy Characteristics'!D:D,MATCH($C1106,'Policy Characteristics'!$C:$C,0)))</f>
        <v>Fuel Price Deregulation</v>
      </c>
      <c r="K1106" s="293" t="str">
        <f>IF(ISBLANK(INDEX('Policy Characteristics'!E:E,MATCH($C1106,'Policy Characteristics'!$C:$C,0))),"",INDEX('Policy Characteristics'!E:E,MATCH($C1106,'Policy Characteristics'!$C:$C,0)))</f>
        <v>cross fuel price deregulation</v>
      </c>
      <c r="L1106" s="237">
        <f>IF(ISBLANK(INDEX('Policy Characteristics'!F:F,MATCH($C1106,'Policy Characteristics'!$C:$C,0))),"",INDEX('Policy Characteristics'!F:F,MATCH($C1106,'Policy Characteristics'!$C:$C,0)))</f>
        <v>0</v>
      </c>
      <c r="M1106" s="237">
        <f>IF(ISBLANK(INDEX('Policy Characteristics'!G:G,MATCH($C1106,'Policy Characteristics'!$C:$C,0))),"",INDEX('Policy Characteristics'!G:G,MATCH($C1106,'Policy Characteristics'!$C:$C,0)))</f>
        <v>1</v>
      </c>
      <c r="N1106" s="237">
        <f>IF(ISBLANK(INDEX('Policy Characteristics'!H:H,MATCH($C1106,'Policy Characteristics'!$C:$C,0))),"",INDEX('Policy Characteristics'!H:H,MATCH($C1106,'Policy Characteristics'!$C:$C,0)))</f>
        <v>0.01</v>
      </c>
      <c r="O1106" s="293" t="str">
        <f>IF(ISBLANK(INDEX('Policy Characteristics'!I:I,MATCH($C1106,'Policy Characteristics'!$C:$C,0))),"",INDEX('Policy Characteristics'!I:I,MATCH($C1106,'Policy Characteristics'!$C:$C,0)))</f>
        <v>% of price deregulated</v>
      </c>
      <c r="P1106" s="293"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93" t="str">
        <f>IF(ISBLANK(INDEX('Policy Characteristics'!K:K,MATCH($C1106,'Policy Characteristics'!$C:$C,0))),"",INDEX('Policy Characteristics'!K:K,MATCH($C1106,'Policy Characteristics'!$C:$C,0)))</f>
        <v>fuels.html#fuel-price-deregulation</v>
      </c>
      <c r="R1106" s="293" t="str">
        <f>IF(ISBLANK(INDEX('Policy Characteristics'!L:L,MATCH($C1106,'Policy Characteristics'!$C:$C,0))),"",INDEX('Policy Characteristics'!L:L,MATCH($C1106,'Policy Characteristics'!$C:$C,0)))</f>
        <v/>
      </c>
    </row>
    <row r="1107" spans="1:18" s="275" customFormat="1" x14ac:dyDescent="0.25">
      <c r="A1107" s="293" t="str">
        <f>IF(ISBLANK(INDEX('Policy Characteristics'!A:A,MATCH($C1107,'Policy Characteristics'!$C:$C,0))),"",INDEX('Policy Characteristics'!A:A,MATCH($C1107,'Policy Characteristics'!$C:$C,0)))</f>
        <v>Cross-Sector</v>
      </c>
      <c r="B1107" s="294" t="str">
        <f>IF(ISBLANK(INDEX('Policy Characteristics'!B:B,MATCH($C1107,'Policy Characteristics'!$C:$C,0))),"",INDEX('Policy Characteristics'!B:B,MATCH($C1107,'Policy Characteristics'!$C:$C,0)))</f>
        <v>Fuel Price Deregulation</v>
      </c>
      <c r="C1107" s="293" t="str">
        <f t="shared" si="55"/>
        <v>Fuel Price Deregulation</v>
      </c>
      <c r="D1107" s="299" t="s">
        <v>835</v>
      </c>
      <c r="E1107" s="298"/>
      <c r="F1107" s="299" t="s">
        <v>836</v>
      </c>
      <c r="G1107" s="299"/>
      <c r="H1107" s="20">
        <v>729</v>
      </c>
      <c r="I1107" s="297" t="s">
        <v>634</v>
      </c>
      <c r="J1107" s="296" t="str">
        <f>IF(ISBLANK(INDEX('Policy Characteristics'!D:D,MATCH($C1107,'Policy Characteristics'!$C:$C,0))),"",INDEX('Policy Characteristics'!D:D,MATCH($C1107,'Policy Characteristics'!$C:$C,0)))</f>
        <v>Fuel Price Deregulation</v>
      </c>
      <c r="K1107" s="293" t="str">
        <f>IF(ISBLANK(INDEX('Policy Characteristics'!E:E,MATCH($C1107,'Policy Characteristics'!$C:$C,0))),"",INDEX('Policy Characteristics'!E:E,MATCH($C1107,'Policy Characteristics'!$C:$C,0)))</f>
        <v>cross fuel price deregulation</v>
      </c>
      <c r="L1107" s="237">
        <f>IF(ISBLANK(INDEX('Policy Characteristics'!F:F,MATCH($C1107,'Policy Characteristics'!$C:$C,0))),"",INDEX('Policy Characteristics'!F:F,MATCH($C1107,'Policy Characteristics'!$C:$C,0)))</f>
        <v>0</v>
      </c>
      <c r="M1107" s="237">
        <f>IF(ISBLANK(INDEX('Policy Characteristics'!G:G,MATCH($C1107,'Policy Characteristics'!$C:$C,0))),"",INDEX('Policy Characteristics'!G:G,MATCH($C1107,'Policy Characteristics'!$C:$C,0)))</f>
        <v>1</v>
      </c>
      <c r="N1107" s="237">
        <f>IF(ISBLANK(INDEX('Policy Characteristics'!H:H,MATCH($C1107,'Policy Characteristics'!$C:$C,0))),"",INDEX('Policy Characteristics'!H:H,MATCH($C1107,'Policy Characteristics'!$C:$C,0)))</f>
        <v>0.01</v>
      </c>
      <c r="O1107" s="293" t="str">
        <f>IF(ISBLANK(INDEX('Policy Characteristics'!I:I,MATCH($C1107,'Policy Characteristics'!$C:$C,0))),"",INDEX('Policy Characteristics'!I:I,MATCH($C1107,'Policy Characteristics'!$C:$C,0)))</f>
        <v>% of price deregulated</v>
      </c>
      <c r="P1107" s="293"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93" t="str">
        <f>IF(ISBLANK(INDEX('Policy Characteristics'!K:K,MATCH($C1107,'Policy Characteristics'!$C:$C,0))),"",INDEX('Policy Characteristics'!K:K,MATCH($C1107,'Policy Characteristics'!$C:$C,0)))</f>
        <v>fuels.html#fuel-price-deregulation</v>
      </c>
      <c r="R1107" s="293" t="str">
        <f>IF(ISBLANK(INDEX('Policy Characteristics'!L:L,MATCH($C1107,'Policy Characteristics'!$C:$C,0))),"",INDEX('Policy Characteristics'!L:L,MATCH($C1107,'Policy Characteristics'!$C:$C,0)))</f>
        <v/>
      </c>
    </row>
    <row r="1108" spans="1:18" s="275" customFormat="1" x14ac:dyDescent="0.25">
      <c r="A1108" s="293" t="str">
        <f>IF(ISBLANK(INDEX('Policy Characteristics'!A:A,MATCH($C1108,'Policy Characteristics'!$C:$C,0))),"",INDEX('Policy Characteristics'!A:A,MATCH($C1108,'Policy Characteristics'!$C:$C,0)))</f>
        <v>Cross-Sector</v>
      </c>
      <c r="B1108" s="294" t="str">
        <f>IF(ISBLANK(INDEX('Policy Characteristics'!B:B,MATCH($C1108,'Policy Characteristics'!$C:$C,0))),"",INDEX('Policy Characteristics'!B:B,MATCH($C1108,'Policy Characteristics'!$C:$C,0)))</f>
        <v>Fuel Price Deregulation</v>
      </c>
      <c r="C1108" s="293" t="str">
        <f t="shared" si="55"/>
        <v>Fuel Price Deregulation</v>
      </c>
      <c r="D1108" s="299" t="s">
        <v>837</v>
      </c>
      <c r="E1108" s="298"/>
      <c r="F1108" s="299" t="s">
        <v>838</v>
      </c>
      <c r="G1108" s="299"/>
      <c r="H1108" s="20">
        <v>730</v>
      </c>
      <c r="I1108" s="297" t="s">
        <v>634</v>
      </c>
      <c r="J1108" s="296" t="str">
        <f>IF(ISBLANK(INDEX('Policy Characteristics'!D:D,MATCH($C1108,'Policy Characteristics'!$C:$C,0))),"",INDEX('Policy Characteristics'!D:D,MATCH($C1108,'Policy Characteristics'!$C:$C,0)))</f>
        <v>Fuel Price Deregulation</v>
      </c>
      <c r="K1108" s="293" t="str">
        <f>IF(ISBLANK(INDEX('Policy Characteristics'!E:E,MATCH($C1108,'Policy Characteristics'!$C:$C,0))),"",INDEX('Policy Characteristics'!E:E,MATCH($C1108,'Policy Characteristics'!$C:$C,0)))</f>
        <v>cross fuel price deregulation</v>
      </c>
      <c r="L1108" s="237">
        <f>IF(ISBLANK(INDEX('Policy Characteristics'!F:F,MATCH($C1108,'Policy Characteristics'!$C:$C,0))),"",INDEX('Policy Characteristics'!F:F,MATCH($C1108,'Policy Characteristics'!$C:$C,0)))</f>
        <v>0</v>
      </c>
      <c r="M1108" s="237">
        <f>IF(ISBLANK(INDEX('Policy Characteristics'!G:G,MATCH($C1108,'Policy Characteristics'!$C:$C,0))),"",INDEX('Policy Characteristics'!G:G,MATCH($C1108,'Policy Characteristics'!$C:$C,0)))</f>
        <v>1</v>
      </c>
      <c r="N1108" s="237">
        <f>IF(ISBLANK(INDEX('Policy Characteristics'!H:H,MATCH($C1108,'Policy Characteristics'!$C:$C,0))),"",INDEX('Policy Characteristics'!H:H,MATCH($C1108,'Policy Characteristics'!$C:$C,0)))</f>
        <v>0.01</v>
      </c>
      <c r="O1108" s="293" t="str">
        <f>IF(ISBLANK(INDEX('Policy Characteristics'!I:I,MATCH($C1108,'Policy Characteristics'!$C:$C,0))),"",INDEX('Policy Characteristics'!I:I,MATCH($C1108,'Policy Characteristics'!$C:$C,0)))</f>
        <v>% of price deregulated</v>
      </c>
      <c r="P1108" s="293"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93" t="str">
        <f>IF(ISBLANK(INDEX('Policy Characteristics'!K:K,MATCH($C1108,'Policy Characteristics'!$C:$C,0))),"",INDEX('Policy Characteristics'!K:K,MATCH($C1108,'Policy Characteristics'!$C:$C,0)))</f>
        <v>fuels.html#fuel-price-deregulation</v>
      </c>
      <c r="R1108" s="293" t="str">
        <f>IF(ISBLANK(INDEX('Policy Characteristics'!L:L,MATCH($C1108,'Policy Characteristics'!$C:$C,0))),"",INDEX('Policy Characteristics'!L:L,MATCH($C1108,'Policy Characteristics'!$C:$C,0)))</f>
        <v/>
      </c>
    </row>
    <row r="1109" spans="1:18" s="275" customFormat="1" x14ac:dyDescent="0.25">
      <c r="A1109" s="293" t="str">
        <f>IF(ISBLANK(INDEX('Policy Characteristics'!A:A,MATCH($C1109,'Policy Characteristics'!$C:$C,0))),"",INDEX('Policy Characteristics'!A:A,MATCH($C1109,'Policy Characteristics'!$C:$C,0)))</f>
        <v>Cross-Sector</v>
      </c>
      <c r="B1109" s="294" t="str">
        <f>IF(ISBLANK(INDEX('Policy Characteristics'!B:B,MATCH($C1109,'Policy Characteristics'!$C:$C,0))),"",INDEX('Policy Characteristics'!B:B,MATCH($C1109,'Policy Characteristics'!$C:$C,0)))</f>
        <v>Fuel Price Deregulation</v>
      </c>
      <c r="C1109" s="293" t="str">
        <f t="shared" si="55"/>
        <v>Fuel Price Deregulation</v>
      </c>
      <c r="D1109" s="299" t="s">
        <v>807</v>
      </c>
      <c r="E1109" s="298"/>
      <c r="F1109" s="299" t="s">
        <v>808</v>
      </c>
      <c r="G1109" s="299"/>
      <c r="H1109" s="20">
        <v>731</v>
      </c>
      <c r="I1109" s="297" t="s">
        <v>634</v>
      </c>
      <c r="J1109" s="296" t="str">
        <f>IF(ISBLANK(INDEX('Policy Characteristics'!D:D,MATCH($C1109,'Policy Characteristics'!$C:$C,0))),"",INDEX('Policy Characteristics'!D:D,MATCH($C1109,'Policy Characteristics'!$C:$C,0)))</f>
        <v>Fuel Price Deregulation</v>
      </c>
      <c r="K1109" s="293" t="str">
        <f>IF(ISBLANK(INDEX('Policy Characteristics'!E:E,MATCH($C1109,'Policy Characteristics'!$C:$C,0))),"",INDEX('Policy Characteristics'!E:E,MATCH($C1109,'Policy Characteristics'!$C:$C,0)))</f>
        <v>cross fuel price deregulation</v>
      </c>
      <c r="L1109" s="237">
        <f>IF(ISBLANK(INDEX('Policy Characteristics'!F:F,MATCH($C1109,'Policy Characteristics'!$C:$C,0))),"",INDEX('Policy Characteristics'!F:F,MATCH($C1109,'Policy Characteristics'!$C:$C,0)))</f>
        <v>0</v>
      </c>
      <c r="M1109" s="237">
        <f>IF(ISBLANK(INDEX('Policy Characteristics'!G:G,MATCH($C1109,'Policy Characteristics'!$C:$C,0))),"",INDEX('Policy Characteristics'!G:G,MATCH($C1109,'Policy Characteristics'!$C:$C,0)))</f>
        <v>1</v>
      </c>
      <c r="N1109" s="237">
        <f>IF(ISBLANK(INDEX('Policy Characteristics'!H:H,MATCH($C1109,'Policy Characteristics'!$C:$C,0))),"",INDEX('Policy Characteristics'!H:H,MATCH($C1109,'Policy Characteristics'!$C:$C,0)))</f>
        <v>0.01</v>
      </c>
      <c r="O1109" s="293" t="str">
        <f>IF(ISBLANK(INDEX('Policy Characteristics'!I:I,MATCH($C1109,'Policy Characteristics'!$C:$C,0))),"",INDEX('Policy Characteristics'!I:I,MATCH($C1109,'Policy Characteristics'!$C:$C,0)))</f>
        <v>% of price deregulated</v>
      </c>
      <c r="P1109" s="293"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93" t="str">
        <f>IF(ISBLANK(INDEX('Policy Characteristics'!K:K,MATCH($C1109,'Policy Characteristics'!$C:$C,0))),"",INDEX('Policy Characteristics'!K:K,MATCH($C1109,'Policy Characteristics'!$C:$C,0)))</f>
        <v>fuels.html#fuel-price-deregulation</v>
      </c>
      <c r="R1109" s="293" t="str">
        <f>IF(ISBLANK(INDEX('Policy Characteristics'!L:L,MATCH($C1109,'Policy Characteristics'!$C:$C,0))),"",INDEX('Policy Characteristics'!L:L,MATCH($C1109,'Policy Characteristics'!$C:$C,0)))</f>
        <v/>
      </c>
    </row>
    <row r="1110" spans="1:18" s="275" customFormat="1" x14ac:dyDescent="0.25">
      <c r="A1110" s="293" t="str">
        <f>IF(ISBLANK(INDEX('Policy Characteristics'!A:A,MATCH($C1110,'Policy Characteristics'!$C:$C,0))),"",INDEX('Policy Characteristics'!A:A,MATCH($C1110,'Policy Characteristics'!$C:$C,0)))</f>
        <v>Cross-Sector</v>
      </c>
      <c r="B1110" s="294" t="str">
        <f>IF(ISBLANK(INDEX('Policy Characteristics'!B:B,MATCH($C1110,'Policy Characteristics'!$C:$C,0))),"",INDEX('Policy Characteristics'!B:B,MATCH($C1110,'Policy Characteristics'!$C:$C,0)))</f>
        <v>Fuel Price Deregulation</v>
      </c>
      <c r="C1110" s="293" t="str">
        <f t="shared" si="55"/>
        <v>Fuel Price Deregulation</v>
      </c>
      <c r="D1110" s="299" t="s">
        <v>809</v>
      </c>
      <c r="E1110" s="298"/>
      <c r="F1110" s="299" t="s">
        <v>701</v>
      </c>
      <c r="G1110" s="299"/>
      <c r="H1110" s="20">
        <v>732</v>
      </c>
      <c r="I1110" s="297" t="s">
        <v>634</v>
      </c>
      <c r="J1110" s="296" t="str">
        <f>IF(ISBLANK(INDEX('Policy Characteristics'!D:D,MATCH($C1110,'Policy Characteristics'!$C:$C,0))),"",INDEX('Policy Characteristics'!D:D,MATCH($C1110,'Policy Characteristics'!$C:$C,0)))</f>
        <v>Fuel Price Deregulation</v>
      </c>
      <c r="K1110" s="293" t="str">
        <f>IF(ISBLANK(INDEX('Policy Characteristics'!E:E,MATCH($C1110,'Policy Characteristics'!$C:$C,0))),"",INDEX('Policy Characteristics'!E:E,MATCH($C1110,'Policy Characteristics'!$C:$C,0)))</f>
        <v>cross fuel price deregulation</v>
      </c>
      <c r="L1110" s="237">
        <f>IF(ISBLANK(INDEX('Policy Characteristics'!F:F,MATCH($C1110,'Policy Characteristics'!$C:$C,0))),"",INDEX('Policy Characteristics'!F:F,MATCH($C1110,'Policy Characteristics'!$C:$C,0)))</f>
        <v>0</v>
      </c>
      <c r="M1110" s="237">
        <f>IF(ISBLANK(INDEX('Policy Characteristics'!G:G,MATCH($C1110,'Policy Characteristics'!$C:$C,0))),"",INDEX('Policy Characteristics'!G:G,MATCH($C1110,'Policy Characteristics'!$C:$C,0)))</f>
        <v>1</v>
      </c>
      <c r="N1110" s="237">
        <f>IF(ISBLANK(INDEX('Policy Characteristics'!H:H,MATCH($C1110,'Policy Characteristics'!$C:$C,0))),"",INDEX('Policy Characteristics'!H:H,MATCH($C1110,'Policy Characteristics'!$C:$C,0)))</f>
        <v>0.01</v>
      </c>
      <c r="O1110" s="293" t="str">
        <f>IF(ISBLANK(INDEX('Policy Characteristics'!I:I,MATCH($C1110,'Policy Characteristics'!$C:$C,0))),"",INDEX('Policy Characteristics'!I:I,MATCH($C1110,'Policy Characteristics'!$C:$C,0)))</f>
        <v>% of price deregulated</v>
      </c>
      <c r="P1110" s="293"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93" t="str">
        <f>IF(ISBLANK(INDEX('Policy Characteristics'!K:K,MATCH($C1110,'Policy Characteristics'!$C:$C,0))),"",INDEX('Policy Characteristics'!K:K,MATCH($C1110,'Policy Characteristics'!$C:$C,0)))</f>
        <v>fuels.html#fuel-price-deregulation</v>
      </c>
      <c r="R1110" s="293" t="str">
        <f>IF(ISBLANK(INDEX('Policy Characteristics'!L:L,MATCH($C1110,'Policy Characteristics'!$C:$C,0))),"",INDEX('Policy Characteristics'!L:L,MATCH($C1110,'Policy Characteristics'!$C:$C,0)))</f>
        <v/>
      </c>
    </row>
    <row r="1111" spans="1:18" s="275" customFormat="1" x14ac:dyDescent="0.25">
      <c r="A1111" s="293" t="str">
        <f>IF(ISBLANK(INDEX('Policy Characteristics'!A:A,MATCH($C1111,'Policy Characteristics'!$C:$C,0))),"",INDEX('Policy Characteristics'!A:A,MATCH($C1111,'Policy Characteristics'!$C:$C,0)))</f>
        <v>Cross-Sector</v>
      </c>
      <c r="B1111" s="294" t="str">
        <f>IF(ISBLANK(INDEX('Policy Characteristics'!B:B,MATCH($C1111,'Policy Characteristics'!$C:$C,0))),"",INDEX('Policy Characteristics'!B:B,MATCH($C1111,'Policy Characteristics'!$C:$C,0)))</f>
        <v>Fuel Price Deregulation</v>
      </c>
      <c r="C1111" s="293" t="str">
        <f t="shared" si="55"/>
        <v>Fuel Price Deregulation</v>
      </c>
      <c r="D1111" s="299" t="s">
        <v>810</v>
      </c>
      <c r="E1111" s="298"/>
      <c r="F1111" s="299" t="s">
        <v>706</v>
      </c>
      <c r="G1111" s="299"/>
      <c r="H1111" s="20">
        <v>733</v>
      </c>
      <c r="I1111" s="297" t="s">
        <v>634</v>
      </c>
      <c r="J1111" s="296" t="str">
        <f>IF(ISBLANK(INDEX('Policy Characteristics'!D:D,MATCH($C1111,'Policy Characteristics'!$C:$C,0))),"",INDEX('Policy Characteristics'!D:D,MATCH($C1111,'Policy Characteristics'!$C:$C,0)))</f>
        <v>Fuel Price Deregulation</v>
      </c>
      <c r="K1111" s="293" t="str">
        <f>IF(ISBLANK(INDEX('Policy Characteristics'!E:E,MATCH($C1111,'Policy Characteristics'!$C:$C,0))),"",INDEX('Policy Characteristics'!E:E,MATCH($C1111,'Policy Characteristics'!$C:$C,0)))</f>
        <v>cross fuel price deregulation</v>
      </c>
      <c r="L1111" s="237">
        <f>IF(ISBLANK(INDEX('Policy Characteristics'!F:F,MATCH($C1111,'Policy Characteristics'!$C:$C,0))),"",INDEX('Policy Characteristics'!F:F,MATCH($C1111,'Policy Characteristics'!$C:$C,0)))</f>
        <v>0</v>
      </c>
      <c r="M1111" s="237">
        <f>IF(ISBLANK(INDEX('Policy Characteristics'!G:G,MATCH($C1111,'Policy Characteristics'!$C:$C,0))),"",INDEX('Policy Characteristics'!G:G,MATCH($C1111,'Policy Characteristics'!$C:$C,0)))</f>
        <v>1</v>
      </c>
      <c r="N1111" s="237">
        <f>IF(ISBLANK(INDEX('Policy Characteristics'!H:H,MATCH($C1111,'Policy Characteristics'!$C:$C,0))),"",INDEX('Policy Characteristics'!H:H,MATCH($C1111,'Policy Characteristics'!$C:$C,0)))</f>
        <v>0.01</v>
      </c>
      <c r="O1111" s="293" t="str">
        <f>IF(ISBLANK(INDEX('Policy Characteristics'!I:I,MATCH($C1111,'Policy Characteristics'!$C:$C,0))),"",INDEX('Policy Characteristics'!I:I,MATCH($C1111,'Policy Characteristics'!$C:$C,0)))</f>
        <v>% of price deregulated</v>
      </c>
      <c r="P1111" s="293"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93" t="str">
        <f>IF(ISBLANK(INDEX('Policy Characteristics'!K:K,MATCH($C1111,'Policy Characteristics'!$C:$C,0))),"",INDEX('Policy Characteristics'!K:K,MATCH($C1111,'Policy Characteristics'!$C:$C,0)))</f>
        <v>fuels.html#fuel-price-deregulation</v>
      </c>
      <c r="R1111" s="293" t="str">
        <f>IF(ISBLANK(INDEX('Policy Characteristics'!L:L,MATCH($C1111,'Policy Characteristics'!$C:$C,0))),"",INDEX('Policy Characteristics'!L:L,MATCH($C1111,'Policy Characteristics'!$C:$C,0)))</f>
        <v/>
      </c>
    </row>
    <row r="1112" spans="1:18" s="275" customFormat="1" x14ac:dyDescent="0.25">
      <c r="A1112" s="293" t="str">
        <f>IF(ISBLANK(INDEX('Policy Characteristics'!A:A,MATCH($C1112,'Policy Characteristics'!$C:$C,0))),"",INDEX('Policy Characteristics'!A:A,MATCH($C1112,'Policy Characteristics'!$C:$C,0)))</f>
        <v>Cross-Sector</v>
      </c>
      <c r="B1112" s="294" t="str">
        <f>IF(ISBLANK(INDEX('Policy Characteristics'!B:B,MATCH($C1112,'Policy Characteristics'!$C:$C,0))),"",INDEX('Policy Characteristics'!B:B,MATCH($C1112,'Policy Characteristics'!$C:$C,0)))</f>
        <v>Fuel Price Deregulation</v>
      </c>
      <c r="C1112" s="293" t="str">
        <f t="shared" si="55"/>
        <v>Fuel Price Deregulation</v>
      </c>
      <c r="D1112" s="299" t="s">
        <v>811</v>
      </c>
      <c r="E1112" s="298"/>
      <c r="F1112" s="299" t="s">
        <v>812</v>
      </c>
      <c r="G1112" s="299"/>
      <c r="H1112" s="20">
        <v>734</v>
      </c>
      <c r="I1112" s="297" t="s">
        <v>634</v>
      </c>
      <c r="J1112" s="296" t="str">
        <f>IF(ISBLANK(INDEX('Policy Characteristics'!D:D,MATCH($C1112,'Policy Characteristics'!$C:$C,0))),"",INDEX('Policy Characteristics'!D:D,MATCH($C1112,'Policy Characteristics'!$C:$C,0)))</f>
        <v>Fuel Price Deregulation</v>
      </c>
      <c r="K1112" s="293" t="str">
        <f>IF(ISBLANK(INDEX('Policy Characteristics'!E:E,MATCH($C1112,'Policy Characteristics'!$C:$C,0))),"",INDEX('Policy Characteristics'!E:E,MATCH($C1112,'Policy Characteristics'!$C:$C,0)))</f>
        <v>cross fuel price deregulation</v>
      </c>
      <c r="L1112" s="237">
        <f>IF(ISBLANK(INDEX('Policy Characteristics'!F:F,MATCH($C1112,'Policy Characteristics'!$C:$C,0))),"",INDEX('Policy Characteristics'!F:F,MATCH($C1112,'Policy Characteristics'!$C:$C,0)))</f>
        <v>0</v>
      </c>
      <c r="M1112" s="237">
        <f>IF(ISBLANK(INDEX('Policy Characteristics'!G:G,MATCH($C1112,'Policy Characteristics'!$C:$C,0))),"",INDEX('Policy Characteristics'!G:G,MATCH($C1112,'Policy Characteristics'!$C:$C,0)))</f>
        <v>1</v>
      </c>
      <c r="N1112" s="237">
        <f>IF(ISBLANK(INDEX('Policy Characteristics'!H:H,MATCH($C1112,'Policy Characteristics'!$C:$C,0))),"",INDEX('Policy Characteristics'!H:H,MATCH($C1112,'Policy Characteristics'!$C:$C,0)))</f>
        <v>0.01</v>
      </c>
      <c r="O1112" s="293" t="str">
        <f>IF(ISBLANK(INDEX('Policy Characteristics'!I:I,MATCH($C1112,'Policy Characteristics'!$C:$C,0))),"",INDEX('Policy Characteristics'!I:I,MATCH($C1112,'Policy Characteristics'!$C:$C,0)))</f>
        <v>% of price deregulated</v>
      </c>
      <c r="P1112" s="293"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93" t="str">
        <f>IF(ISBLANK(INDEX('Policy Characteristics'!K:K,MATCH($C1112,'Policy Characteristics'!$C:$C,0))),"",INDEX('Policy Characteristics'!K:K,MATCH($C1112,'Policy Characteristics'!$C:$C,0)))</f>
        <v>fuels.html#fuel-price-deregulation</v>
      </c>
      <c r="R1112" s="293" t="str">
        <f>IF(ISBLANK(INDEX('Policy Characteristics'!L:L,MATCH($C1112,'Policy Characteristics'!$C:$C,0))),"",INDEX('Policy Characteristics'!L:L,MATCH($C1112,'Policy Characteristics'!$C:$C,0)))</f>
        <v/>
      </c>
    </row>
    <row r="1113" spans="1:18" s="275" customFormat="1" x14ac:dyDescent="0.25">
      <c r="A1113" s="293" t="str">
        <f>IF(ISBLANK(INDEX('Policy Characteristics'!A:A,MATCH($C1113,'Policy Characteristics'!$C:$C,0))),"",INDEX('Policy Characteristics'!A:A,MATCH($C1113,'Policy Characteristics'!$C:$C,0)))</f>
        <v>Cross-Sector</v>
      </c>
      <c r="B1113" s="294" t="str">
        <f>IF(ISBLANK(INDEX('Policy Characteristics'!B:B,MATCH($C1113,'Policy Characteristics'!$C:$C,0))),"",INDEX('Policy Characteristics'!B:B,MATCH($C1113,'Policy Characteristics'!$C:$C,0)))</f>
        <v>Fuel Price Deregulation</v>
      </c>
      <c r="C1113" s="293" t="str">
        <f t="shared" si="55"/>
        <v>Fuel Price Deregulation</v>
      </c>
      <c r="D1113" s="299" t="s">
        <v>813</v>
      </c>
      <c r="E1113" s="298"/>
      <c r="F1113" s="299" t="s">
        <v>814</v>
      </c>
      <c r="G1113" s="299"/>
      <c r="H1113" s="20">
        <v>735</v>
      </c>
      <c r="I1113" s="297" t="s">
        <v>634</v>
      </c>
      <c r="J1113" s="296" t="str">
        <f>IF(ISBLANK(INDEX('Policy Characteristics'!D:D,MATCH($C1113,'Policy Characteristics'!$C:$C,0))),"",INDEX('Policy Characteristics'!D:D,MATCH($C1113,'Policy Characteristics'!$C:$C,0)))</f>
        <v>Fuel Price Deregulation</v>
      </c>
      <c r="K1113" s="293" t="str">
        <f>IF(ISBLANK(INDEX('Policy Characteristics'!E:E,MATCH($C1113,'Policy Characteristics'!$C:$C,0))),"",INDEX('Policy Characteristics'!E:E,MATCH($C1113,'Policy Characteristics'!$C:$C,0)))</f>
        <v>cross fuel price deregulation</v>
      </c>
      <c r="L1113" s="237">
        <f>IF(ISBLANK(INDEX('Policy Characteristics'!F:F,MATCH($C1113,'Policy Characteristics'!$C:$C,0))),"",INDEX('Policy Characteristics'!F:F,MATCH($C1113,'Policy Characteristics'!$C:$C,0)))</f>
        <v>0</v>
      </c>
      <c r="M1113" s="237">
        <f>IF(ISBLANK(INDEX('Policy Characteristics'!G:G,MATCH($C1113,'Policy Characteristics'!$C:$C,0))),"",INDEX('Policy Characteristics'!G:G,MATCH($C1113,'Policy Characteristics'!$C:$C,0)))</f>
        <v>1</v>
      </c>
      <c r="N1113" s="237">
        <f>IF(ISBLANK(INDEX('Policy Characteristics'!H:H,MATCH($C1113,'Policy Characteristics'!$C:$C,0))),"",INDEX('Policy Characteristics'!H:H,MATCH($C1113,'Policy Characteristics'!$C:$C,0)))</f>
        <v>0.01</v>
      </c>
      <c r="O1113" s="293" t="str">
        <f>IF(ISBLANK(INDEX('Policy Characteristics'!I:I,MATCH($C1113,'Policy Characteristics'!$C:$C,0))),"",INDEX('Policy Characteristics'!I:I,MATCH($C1113,'Policy Characteristics'!$C:$C,0)))</f>
        <v>% of price deregulated</v>
      </c>
      <c r="P1113" s="293"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93" t="str">
        <f>IF(ISBLANK(INDEX('Policy Characteristics'!K:K,MATCH($C1113,'Policy Characteristics'!$C:$C,0))),"",INDEX('Policy Characteristics'!K:K,MATCH($C1113,'Policy Characteristics'!$C:$C,0)))</f>
        <v>fuels.html#fuel-price-deregulation</v>
      </c>
      <c r="R1113" s="293" t="str">
        <f>IF(ISBLANK(INDEX('Policy Characteristics'!L:L,MATCH($C1113,'Policy Characteristics'!$C:$C,0))),"",INDEX('Policy Characteristics'!L:L,MATCH($C1113,'Policy Characteristics'!$C:$C,0)))</f>
        <v/>
      </c>
    </row>
    <row r="1114" spans="1:18" s="275" customFormat="1" x14ac:dyDescent="0.25">
      <c r="A1114" s="293" t="str">
        <f>IF(ISBLANK(INDEX('Policy Characteristics'!A:A,MATCH($C1114,'Policy Characteristics'!$C:$C,0))),"",INDEX('Policy Characteristics'!A:A,MATCH($C1114,'Policy Characteristics'!$C:$C,0)))</f>
        <v>Cross-Sector</v>
      </c>
      <c r="B1114" s="294" t="str">
        <f>IF(ISBLANK(INDEX('Policy Characteristics'!B:B,MATCH($C1114,'Policy Characteristics'!$C:$C,0))),"",INDEX('Policy Characteristics'!B:B,MATCH($C1114,'Policy Characteristics'!$C:$C,0)))</f>
        <v>Fuel Price Deregulation</v>
      </c>
      <c r="C1114" s="293" t="str">
        <f t="shared" si="55"/>
        <v>Fuel Price Deregulation</v>
      </c>
      <c r="D1114" s="299" t="s">
        <v>842</v>
      </c>
      <c r="E1114" s="298"/>
      <c r="F1114" s="299" t="s">
        <v>710</v>
      </c>
      <c r="G1114" s="299"/>
      <c r="H1114" s="20">
        <v>736</v>
      </c>
      <c r="I1114" s="297" t="s">
        <v>634</v>
      </c>
      <c r="J1114" s="296" t="str">
        <f>IF(ISBLANK(INDEX('Policy Characteristics'!D:D,MATCH($C1114,'Policy Characteristics'!$C:$C,0))),"",INDEX('Policy Characteristics'!D:D,MATCH($C1114,'Policy Characteristics'!$C:$C,0)))</f>
        <v>Fuel Price Deregulation</v>
      </c>
      <c r="K1114" s="293" t="str">
        <f>IF(ISBLANK(INDEX('Policy Characteristics'!E:E,MATCH($C1114,'Policy Characteristics'!$C:$C,0))),"",INDEX('Policy Characteristics'!E:E,MATCH($C1114,'Policy Characteristics'!$C:$C,0)))</f>
        <v>cross fuel price deregulation</v>
      </c>
      <c r="L1114" s="237">
        <f>IF(ISBLANK(INDEX('Policy Characteristics'!F:F,MATCH($C1114,'Policy Characteristics'!$C:$C,0))),"",INDEX('Policy Characteristics'!F:F,MATCH($C1114,'Policy Characteristics'!$C:$C,0)))</f>
        <v>0</v>
      </c>
      <c r="M1114" s="237">
        <f>IF(ISBLANK(INDEX('Policy Characteristics'!G:G,MATCH($C1114,'Policy Characteristics'!$C:$C,0))),"",INDEX('Policy Characteristics'!G:G,MATCH($C1114,'Policy Characteristics'!$C:$C,0)))</f>
        <v>1</v>
      </c>
      <c r="N1114" s="237">
        <f>IF(ISBLANK(INDEX('Policy Characteristics'!H:H,MATCH($C1114,'Policy Characteristics'!$C:$C,0))),"",INDEX('Policy Characteristics'!H:H,MATCH($C1114,'Policy Characteristics'!$C:$C,0)))</f>
        <v>0.01</v>
      </c>
      <c r="O1114" s="293" t="str">
        <f>IF(ISBLANK(INDEX('Policy Characteristics'!I:I,MATCH($C1114,'Policy Characteristics'!$C:$C,0))),"",INDEX('Policy Characteristics'!I:I,MATCH($C1114,'Policy Characteristics'!$C:$C,0)))</f>
        <v>% of price deregulated</v>
      </c>
      <c r="P1114" s="293"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93" t="str">
        <f>IF(ISBLANK(INDEX('Policy Characteristics'!K:K,MATCH($C1114,'Policy Characteristics'!$C:$C,0))),"",INDEX('Policy Characteristics'!K:K,MATCH($C1114,'Policy Characteristics'!$C:$C,0)))</f>
        <v>fuels.html#fuel-price-deregulation</v>
      </c>
      <c r="R1114" s="293" t="str">
        <f>IF(ISBLANK(INDEX('Policy Characteristics'!L:L,MATCH($C1114,'Policy Characteristics'!$C:$C,0))),"",INDEX('Policy Characteristics'!L:L,MATCH($C1114,'Policy Characteristics'!$C:$C,0)))</f>
        <v/>
      </c>
    </row>
    <row r="1115" spans="1:18" s="275" customFormat="1" x14ac:dyDescent="0.25">
      <c r="A1115" s="293" t="str">
        <f>IF(ISBLANK(INDEX('Policy Characteristics'!A:A,MATCH($C1115,'Policy Characteristics'!$C:$C,0))),"",INDEX('Policy Characteristics'!A:A,MATCH($C1115,'Policy Characteristics'!$C:$C,0)))</f>
        <v>Cross-Sector</v>
      </c>
      <c r="B1115" s="294" t="str">
        <f>IF(ISBLANK(INDEX('Policy Characteristics'!B:B,MATCH($C1115,'Policy Characteristics'!$C:$C,0))),"",INDEX('Policy Characteristics'!B:B,MATCH($C1115,'Policy Characteristics'!$C:$C,0)))</f>
        <v>Fuel Price Deregulation</v>
      </c>
      <c r="C1115" s="293" t="str">
        <f t="shared" si="55"/>
        <v>Fuel Price Deregulation</v>
      </c>
      <c r="D1115" s="299" t="s">
        <v>843</v>
      </c>
      <c r="E1115" s="298"/>
      <c r="F1115" s="299" t="s">
        <v>844</v>
      </c>
      <c r="G1115" s="299"/>
      <c r="H1115" s="20">
        <v>737</v>
      </c>
      <c r="I1115" s="297" t="s">
        <v>634</v>
      </c>
      <c r="J1115" s="296" t="str">
        <f>IF(ISBLANK(INDEX('Policy Characteristics'!D:D,MATCH($C1115,'Policy Characteristics'!$C:$C,0))),"",INDEX('Policy Characteristics'!D:D,MATCH($C1115,'Policy Characteristics'!$C:$C,0)))</f>
        <v>Fuel Price Deregulation</v>
      </c>
      <c r="K1115" s="293" t="str">
        <f>IF(ISBLANK(INDEX('Policy Characteristics'!E:E,MATCH($C1115,'Policy Characteristics'!$C:$C,0))),"",INDEX('Policy Characteristics'!E:E,MATCH($C1115,'Policy Characteristics'!$C:$C,0)))</f>
        <v>cross fuel price deregulation</v>
      </c>
      <c r="L1115" s="237">
        <f>IF(ISBLANK(INDEX('Policy Characteristics'!F:F,MATCH($C1115,'Policy Characteristics'!$C:$C,0))),"",INDEX('Policy Characteristics'!F:F,MATCH($C1115,'Policy Characteristics'!$C:$C,0)))</f>
        <v>0</v>
      </c>
      <c r="M1115" s="237">
        <f>IF(ISBLANK(INDEX('Policy Characteristics'!G:G,MATCH($C1115,'Policy Characteristics'!$C:$C,0))),"",INDEX('Policy Characteristics'!G:G,MATCH($C1115,'Policy Characteristics'!$C:$C,0)))</f>
        <v>1</v>
      </c>
      <c r="N1115" s="237">
        <f>IF(ISBLANK(INDEX('Policy Characteristics'!H:H,MATCH($C1115,'Policy Characteristics'!$C:$C,0))),"",INDEX('Policy Characteristics'!H:H,MATCH($C1115,'Policy Characteristics'!$C:$C,0)))</f>
        <v>0.01</v>
      </c>
      <c r="O1115" s="293" t="str">
        <f>IF(ISBLANK(INDEX('Policy Characteristics'!I:I,MATCH($C1115,'Policy Characteristics'!$C:$C,0))),"",INDEX('Policy Characteristics'!I:I,MATCH($C1115,'Policy Characteristics'!$C:$C,0)))</f>
        <v>% of price deregulated</v>
      </c>
      <c r="P1115" s="293"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93" t="str">
        <f>IF(ISBLANK(INDEX('Policy Characteristics'!K:K,MATCH($C1115,'Policy Characteristics'!$C:$C,0))),"",INDEX('Policy Characteristics'!K:K,MATCH($C1115,'Policy Characteristics'!$C:$C,0)))</f>
        <v>fuels.html#fuel-price-deregulation</v>
      </c>
      <c r="R1115" s="293" t="str">
        <f>IF(ISBLANK(INDEX('Policy Characteristics'!L:L,MATCH($C1115,'Policy Characteristics'!$C:$C,0))),"",INDEX('Policy Characteristics'!L:L,MATCH($C1115,'Policy Characteristics'!$C:$C,0)))</f>
        <v/>
      </c>
    </row>
    <row r="1116" spans="1:18" s="293" customFormat="1" x14ac:dyDescent="0.25">
      <c r="A1116" s="293" t="str">
        <f>IF(ISBLANK(INDEX('Policy Characteristics'!A:A,MATCH($C1116,'Policy Characteristics'!$C:$C,0))),"",INDEX('Policy Characteristics'!A:A,MATCH($C1116,'Policy Characteristics'!$C:$C,0)))</f>
        <v>Cross-Sector</v>
      </c>
      <c r="B1116" s="294" t="str">
        <f>IF(ISBLANK(INDEX('Policy Characteristics'!B:B,MATCH($C1116,'Policy Characteristics'!$C:$C,0))),"",INDEX('Policy Characteristics'!B:B,MATCH($C1116,'Policy Characteristics'!$C:$C,0)))</f>
        <v>Fuel Taxes or Subsidies</v>
      </c>
      <c r="C1116" t="s">
        <v>534</v>
      </c>
      <c r="D1116" s="298" t="s">
        <v>827</v>
      </c>
      <c r="E1116" s="298"/>
      <c r="F1116" s="298" t="s">
        <v>828</v>
      </c>
      <c r="G1116" s="298"/>
      <c r="H1116" s="20">
        <v>78</v>
      </c>
      <c r="I1116" s="295" t="s">
        <v>624</v>
      </c>
      <c r="J1116" s="296" t="str">
        <f>IF(ISBLANK(INDEX('Policy Characteristics'!D:D,MATCH($C1116,'Policy Characteristics'!$C:$C,0))),"",INDEX('Policy Characteristics'!D:D,MATCH($C1116,'Policy Characteristics'!$C:$C,0)))</f>
        <v>Fuel Taxes or Subsidies</v>
      </c>
      <c r="K1116" s="293" t="str">
        <f>IF(ISBLANK(INDEX('Policy Characteristics'!E:E,MATCH($C1116,'Policy Characteristics'!$C:$C,0))),"",INDEX('Policy Characteristics'!E:E,MATCH($C1116,'Policy Characteristics'!$C:$C,0)))</f>
        <v>cross fuel tax</v>
      </c>
      <c r="L1116" s="237">
        <f>IF(ISBLANK(INDEX('Policy Characteristics'!F:F,MATCH($C1116,'Policy Characteristics'!$C:$C,0))),"",INDEX('Policy Characteristics'!F:F,MATCH($C1116,'Policy Characteristics'!$C:$C,0)))</f>
        <v>-0.5</v>
      </c>
      <c r="M1116" s="237">
        <f>IF(ISBLANK(INDEX('Policy Characteristics'!G:G,MATCH($C1116,'Policy Characteristics'!$C:$C,0))),"",INDEX('Policy Characteristics'!G:G,MATCH($C1116,'Policy Characteristics'!$C:$C,0)))</f>
        <v>0.5</v>
      </c>
      <c r="N1116" s="237">
        <f>IF(ISBLANK(INDEX('Policy Characteristics'!H:H,MATCH($C1116,'Policy Characteristics'!$C:$C,0))),"",INDEX('Policy Characteristics'!H:H,MATCH($C1116,'Policy Characteristics'!$C:$C,0)))</f>
        <v>0.01</v>
      </c>
      <c r="O1116" s="293" t="str">
        <f>IF(ISBLANK(INDEX('Policy Characteristics'!I:I,MATCH($C1116,'Policy Characteristics'!$C:$C,0))),"",INDEX('Policy Characteristics'!I:I,MATCH($C1116,'Policy Characteristics'!$C:$C,0)))</f>
        <v>% of BAU price</v>
      </c>
      <c r="P1116" s="293"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6" s="293" t="str">
        <f>IF(ISBLANK(INDEX('Policy Characteristics'!K:K,MATCH($C1116,'Policy Characteristics'!$C:$C,0))),"",INDEX('Policy Characteristics'!K:K,MATCH($C1116,'Policy Characteristics'!$C:$C,0)))</f>
        <v>fuels.html#fuel-taxes</v>
      </c>
      <c r="R1116" s="293" t="str">
        <f>IF(ISBLANK(INDEX('Policy Characteristics'!L:L,MATCH($C1116,'Policy Characteristics'!$C:$C,0))),"",INDEX('Policy Characteristics'!L:L,MATCH($C1116,'Policy Characteristics'!$C:$C,0)))</f>
        <v>fuel-taxes.html</v>
      </c>
    </row>
    <row r="1117" spans="1:18" s="293" customFormat="1" x14ac:dyDescent="0.25">
      <c r="A1117" s="293" t="str">
        <f>IF(ISBLANK(INDEX('Policy Characteristics'!A:A,MATCH($C1117,'Policy Characteristics'!$C:$C,0))),"",INDEX('Policy Characteristics'!A:A,MATCH($C1117,'Policy Characteristics'!$C:$C,0)))</f>
        <v>Cross-Sector</v>
      </c>
      <c r="B1117" s="294" t="str">
        <f>IF(ISBLANK(INDEX('Policy Characteristics'!B:B,MATCH($C1117,'Policy Characteristics'!$C:$C,0))),"",INDEX('Policy Characteristics'!B:B,MATCH($C1117,'Policy Characteristics'!$C:$C,0)))</f>
        <v>Fuel Taxes or Subsidies</v>
      </c>
      <c r="C1117" s="256" t="str">
        <f t="shared" ref="C1117:C1129" si="56">C$1116</f>
        <v>Additional Fuel Tax or Subsidy Rate by Fuel</v>
      </c>
      <c r="D1117" s="299" t="s">
        <v>800</v>
      </c>
      <c r="E1117" s="299"/>
      <c r="F1117" s="299" t="s">
        <v>679</v>
      </c>
      <c r="G1117" s="300"/>
      <c r="H1117" s="20">
        <v>79</v>
      </c>
      <c r="I1117" s="297" t="s">
        <v>624</v>
      </c>
      <c r="J1117" s="296" t="str">
        <f>IF(ISBLANK(INDEX('Policy Characteristics'!D:D,MATCH($C1117,'Policy Characteristics'!$C:$C,0))),"",INDEX('Policy Characteristics'!D:D,MATCH($C1117,'Policy Characteristics'!$C:$C,0)))</f>
        <v>Fuel Taxes or Subsidies</v>
      </c>
      <c r="K1117" s="293" t="str">
        <f>IF(ISBLANK(INDEX('Policy Characteristics'!E:E,MATCH($C1117,'Policy Characteristics'!$C:$C,0))),"",INDEX('Policy Characteristics'!E:E,MATCH($C1117,'Policy Characteristics'!$C:$C,0)))</f>
        <v>cross fuel tax</v>
      </c>
      <c r="L1117" s="237">
        <f>IF(ISBLANK(INDEX('Policy Characteristics'!F:F,MATCH($C1117,'Policy Characteristics'!$C:$C,0))),"",INDEX('Policy Characteristics'!F:F,MATCH($C1117,'Policy Characteristics'!$C:$C,0)))</f>
        <v>-0.5</v>
      </c>
      <c r="M1117" s="237">
        <f>IF(ISBLANK(INDEX('Policy Characteristics'!G:G,MATCH($C1117,'Policy Characteristics'!$C:$C,0))),"",INDEX('Policy Characteristics'!G:G,MATCH($C1117,'Policy Characteristics'!$C:$C,0)))</f>
        <v>0.5</v>
      </c>
      <c r="N1117" s="237">
        <f>IF(ISBLANK(INDEX('Policy Characteristics'!H:H,MATCH($C1117,'Policy Characteristics'!$C:$C,0))),"",INDEX('Policy Characteristics'!H:H,MATCH($C1117,'Policy Characteristics'!$C:$C,0)))</f>
        <v>0.01</v>
      </c>
      <c r="O1117" s="293" t="str">
        <f>IF(ISBLANK(INDEX('Policy Characteristics'!I:I,MATCH($C1117,'Policy Characteristics'!$C:$C,0))),"",INDEX('Policy Characteristics'!I:I,MATCH($C1117,'Policy Characteristics'!$C:$C,0)))</f>
        <v>% of BAU price</v>
      </c>
      <c r="P1117" s="293"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7" s="293" t="str">
        <f>IF(ISBLANK(INDEX('Policy Characteristics'!K:K,MATCH($C1117,'Policy Characteristics'!$C:$C,0))),"",INDEX('Policy Characteristics'!K:K,MATCH($C1117,'Policy Characteristics'!$C:$C,0)))</f>
        <v>fuels.html#fuel-taxes</v>
      </c>
      <c r="R1117" s="293" t="str">
        <f>IF(ISBLANK(INDEX('Policy Characteristics'!L:L,MATCH($C1117,'Policy Characteristics'!$C:$C,0))),"",INDEX('Policy Characteristics'!L:L,MATCH($C1117,'Policy Characteristics'!$C:$C,0)))</f>
        <v>fuel-taxes.html</v>
      </c>
    </row>
    <row r="1118" spans="1:18" s="293" customFormat="1" x14ac:dyDescent="0.25">
      <c r="A1118" s="293" t="str">
        <f>IF(ISBLANK(INDEX('Policy Characteristics'!A:A,MATCH($C1118,'Policy Characteristics'!$C:$C,0))),"",INDEX('Policy Characteristics'!A:A,MATCH($C1118,'Policy Characteristics'!$C:$C,0)))</f>
        <v>Cross-Sector</v>
      </c>
      <c r="B1118" s="294" t="str">
        <f>IF(ISBLANK(INDEX('Policy Characteristics'!B:B,MATCH($C1118,'Policy Characteristics'!$C:$C,0))),"",INDEX('Policy Characteristics'!B:B,MATCH($C1118,'Policy Characteristics'!$C:$C,0)))</f>
        <v>Fuel Taxes or Subsidies</v>
      </c>
      <c r="C1118" s="256" t="str">
        <f t="shared" si="56"/>
        <v>Additional Fuel Tax or Subsidy Rate by Fuel</v>
      </c>
      <c r="D1118" s="299" t="s">
        <v>801</v>
      </c>
      <c r="E1118" s="299"/>
      <c r="F1118" s="299" t="s">
        <v>802</v>
      </c>
      <c r="G1118" s="300"/>
      <c r="H1118" s="20">
        <v>80</v>
      </c>
      <c r="I1118" s="297" t="s">
        <v>624</v>
      </c>
      <c r="J1118" s="296" t="str">
        <f>IF(ISBLANK(INDEX('Policy Characteristics'!D:D,MATCH($C1118,'Policy Characteristics'!$C:$C,0))),"",INDEX('Policy Characteristics'!D:D,MATCH($C1118,'Policy Characteristics'!$C:$C,0)))</f>
        <v>Fuel Taxes or Subsidies</v>
      </c>
      <c r="K1118" s="293" t="str">
        <f>IF(ISBLANK(INDEX('Policy Characteristics'!E:E,MATCH($C1118,'Policy Characteristics'!$C:$C,0))),"",INDEX('Policy Characteristics'!E:E,MATCH($C1118,'Policy Characteristics'!$C:$C,0)))</f>
        <v>cross fuel tax</v>
      </c>
      <c r="L1118" s="237">
        <f>IF(ISBLANK(INDEX('Policy Characteristics'!F:F,MATCH($C1118,'Policy Characteristics'!$C:$C,0))),"",INDEX('Policy Characteristics'!F:F,MATCH($C1118,'Policy Characteristics'!$C:$C,0)))</f>
        <v>-0.5</v>
      </c>
      <c r="M1118" s="237">
        <f>IF(ISBLANK(INDEX('Policy Characteristics'!G:G,MATCH($C1118,'Policy Characteristics'!$C:$C,0))),"",INDEX('Policy Characteristics'!G:G,MATCH($C1118,'Policy Characteristics'!$C:$C,0)))</f>
        <v>0.5</v>
      </c>
      <c r="N1118" s="237">
        <f>IF(ISBLANK(INDEX('Policy Characteristics'!H:H,MATCH($C1118,'Policy Characteristics'!$C:$C,0))),"",INDEX('Policy Characteristics'!H:H,MATCH($C1118,'Policy Characteristics'!$C:$C,0)))</f>
        <v>0.01</v>
      </c>
      <c r="O1118" s="293" t="str">
        <f>IF(ISBLANK(INDEX('Policy Characteristics'!I:I,MATCH($C1118,'Policy Characteristics'!$C:$C,0))),"",INDEX('Policy Characteristics'!I:I,MATCH($C1118,'Policy Characteristics'!$C:$C,0)))</f>
        <v>% of BAU price</v>
      </c>
      <c r="P1118" s="293"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8" s="293" t="str">
        <f>IF(ISBLANK(INDEX('Policy Characteristics'!K:K,MATCH($C1118,'Policy Characteristics'!$C:$C,0))),"",INDEX('Policy Characteristics'!K:K,MATCH($C1118,'Policy Characteristics'!$C:$C,0)))</f>
        <v>fuels.html#fuel-taxes</v>
      </c>
      <c r="R1118" s="293" t="str">
        <f>IF(ISBLANK(INDEX('Policy Characteristics'!L:L,MATCH($C1118,'Policy Characteristics'!$C:$C,0))),"",INDEX('Policy Characteristics'!L:L,MATCH($C1118,'Policy Characteristics'!$C:$C,0)))</f>
        <v>fuel-taxes.html</v>
      </c>
    </row>
    <row r="1119" spans="1:18" s="293" customFormat="1" x14ac:dyDescent="0.25">
      <c r="A1119" s="293" t="str">
        <f>IF(ISBLANK(INDEX('Policy Characteristics'!A:A,MATCH($C1119,'Policy Characteristics'!$C:$C,0))),"",INDEX('Policy Characteristics'!A:A,MATCH($C1119,'Policy Characteristics'!$C:$C,0)))</f>
        <v>Cross-Sector</v>
      </c>
      <c r="B1119" s="294" t="str">
        <f>IF(ISBLANK(INDEX('Policy Characteristics'!B:B,MATCH($C1119,'Policy Characteristics'!$C:$C,0))),"",INDEX('Policy Characteristics'!B:B,MATCH($C1119,'Policy Characteristics'!$C:$C,0)))</f>
        <v>Fuel Taxes or Subsidies</v>
      </c>
      <c r="C1119" s="256" t="str">
        <f t="shared" si="56"/>
        <v>Additional Fuel Tax or Subsidy Rate by Fuel</v>
      </c>
      <c r="D1119" s="299" t="s">
        <v>829</v>
      </c>
      <c r="E1119" s="299"/>
      <c r="F1119" s="299" t="s">
        <v>683</v>
      </c>
      <c r="G1119" s="300"/>
      <c r="H1119" s="20">
        <v>738</v>
      </c>
      <c r="I1119" s="297" t="s">
        <v>634</v>
      </c>
      <c r="J1119" s="296" t="str">
        <f>IF(ISBLANK(INDEX('Policy Characteristics'!D:D,MATCH($C1119,'Policy Characteristics'!$C:$C,0))),"",INDEX('Policy Characteristics'!D:D,MATCH($C1119,'Policy Characteristics'!$C:$C,0)))</f>
        <v>Fuel Taxes or Subsidies</v>
      </c>
      <c r="K1119" s="293" t="str">
        <f>IF(ISBLANK(INDEX('Policy Characteristics'!E:E,MATCH($C1119,'Policy Characteristics'!$C:$C,0))),"",INDEX('Policy Characteristics'!E:E,MATCH($C1119,'Policy Characteristics'!$C:$C,0)))</f>
        <v>cross fuel tax</v>
      </c>
      <c r="L1119" s="237">
        <f>IF(ISBLANK(INDEX('Policy Characteristics'!F:F,MATCH($C1119,'Policy Characteristics'!$C:$C,0))),"",INDEX('Policy Characteristics'!F:F,MATCH($C1119,'Policy Characteristics'!$C:$C,0)))</f>
        <v>-0.5</v>
      </c>
      <c r="M1119" s="237">
        <f>IF(ISBLANK(INDEX('Policy Characteristics'!G:G,MATCH($C1119,'Policy Characteristics'!$C:$C,0))),"",INDEX('Policy Characteristics'!G:G,MATCH($C1119,'Policy Characteristics'!$C:$C,0)))</f>
        <v>0.5</v>
      </c>
      <c r="N1119" s="237">
        <f>IF(ISBLANK(INDEX('Policy Characteristics'!H:H,MATCH($C1119,'Policy Characteristics'!$C:$C,0))),"",INDEX('Policy Characteristics'!H:H,MATCH($C1119,'Policy Characteristics'!$C:$C,0)))</f>
        <v>0.01</v>
      </c>
      <c r="O1119" s="293" t="str">
        <f>IF(ISBLANK(INDEX('Policy Characteristics'!I:I,MATCH($C1119,'Policy Characteristics'!$C:$C,0))),"",INDEX('Policy Characteristics'!I:I,MATCH($C1119,'Policy Characteristics'!$C:$C,0)))</f>
        <v>% of BAU price</v>
      </c>
      <c r="P1119" s="293"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19" s="293" t="str">
        <f>IF(ISBLANK(INDEX('Policy Characteristics'!K:K,MATCH($C1119,'Policy Characteristics'!$C:$C,0))),"",INDEX('Policy Characteristics'!K:K,MATCH($C1119,'Policy Characteristics'!$C:$C,0)))</f>
        <v>fuels.html#fuel-taxes</v>
      </c>
      <c r="R1119" s="293" t="str">
        <f>IF(ISBLANK(INDEX('Policy Characteristics'!L:L,MATCH($C1119,'Policy Characteristics'!$C:$C,0))),"",INDEX('Policy Characteristics'!L:L,MATCH($C1119,'Policy Characteristics'!$C:$C,0)))</f>
        <v>fuel-taxes.html</v>
      </c>
    </row>
    <row r="1120" spans="1:18" s="293" customFormat="1" x14ac:dyDescent="0.25">
      <c r="A1120" s="293" t="str">
        <f>IF(ISBLANK(INDEX('Policy Characteristics'!A:A,MATCH($C1120,'Policy Characteristics'!$C:$C,0))),"",INDEX('Policy Characteristics'!A:A,MATCH($C1120,'Policy Characteristics'!$C:$C,0)))</f>
        <v>Cross-Sector</v>
      </c>
      <c r="B1120" s="294" t="str">
        <f>IF(ISBLANK(INDEX('Policy Characteristics'!B:B,MATCH($C1120,'Policy Characteristics'!$C:$C,0))),"",INDEX('Policy Characteristics'!B:B,MATCH($C1120,'Policy Characteristics'!$C:$C,0)))</f>
        <v>Fuel Taxes or Subsidies</v>
      </c>
      <c r="C1120" s="256" t="str">
        <f t="shared" si="56"/>
        <v>Additional Fuel Tax or Subsidy Rate by Fuel</v>
      </c>
      <c r="D1120" s="299" t="s">
        <v>834</v>
      </c>
      <c r="E1120" s="299"/>
      <c r="F1120" s="299" t="s">
        <v>693</v>
      </c>
      <c r="G1120" s="300"/>
      <c r="H1120" s="20">
        <v>739</v>
      </c>
      <c r="I1120" s="297" t="s">
        <v>634</v>
      </c>
      <c r="J1120" s="296" t="str">
        <f>IF(ISBLANK(INDEX('Policy Characteristics'!D:D,MATCH($C1120,'Policy Characteristics'!$C:$C,0))),"",INDEX('Policy Characteristics'!D:D,MATCH($C1120,'Policy Characteristics'!$C:$C,0)))</f>
        <v>Fuel Taxes or Subsidies</v>
      </c>
      <c r="K1120" s="293" t="str">
        <f>IF(ISBLANK(INDEX('Policy Characteristics'!E:E,MATCH($C1120,'Policy Characteristics'!$C:$C,0))),"",INDEX('Policy Characteristics'!E:E,MATCH($C1120,'Policy Characteristics'!$C:$C,0)))</f>
        <v>cross fuel tax</v>
      </c>
      <c r="L1120" s="237">
        <f>IF(ISBLANK(INDEX('Policy Characteristics'!F:F,MATCH($C1120,'Policy Characteristics'!$C:$C,0))),"",INDEX('Policy Characteristics'!F:F,MATCH($C1120,'Policy Characteristics'!$C:$C,0)))</f>
        <v>-0.5</v>
      </c>
      <c r="M1120" s="237">
        <f>IF(ISBLANK(INDEX('Policy Characteristics'!G:G,MATCH($C1120,'Policy Characteristics'!$C:$C,0))),"",INDEX('Policy Characteristics'!G:G,MATCH($C1120,'Policy Characteristics'!$C:$C,0)))</f>
        <v>0.5</v>
      </c>
      <c r="N1120" s="237">
        <f>IF(ISBLANK(INDEX('Policy Characteristics'!H:H,MATCH($C1120,'Policy Characteristics'!$C:$C,0))),"",INDEX('Policy Characteristics'!H:H,MATCH($C1120,'Policy Characteristics'!$C:$C,0)))</f>
        <v>0.01</v>
      </c>
      <c r="O1120" s="293" t="str">
        <f>IF(ISBLANK(INDEX('Policy Characteristics'!I:I,MATCH($C1120,'Policy Characteristics'!$C:$C,0))),"",INDEX('Policy Characteristics'!I:I,MATCH($C1120,'Policy Characteristics'!$C:$C,0)))</f>
        <v>% of BAU price</v>
      </c>
      <c r="P1120" s="293"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0" s="293" t="str">
        <f>IF(ISBLANK(INDEX('Policy Characteristics'!K:K,MATCH($C1120,'Policy Characteristics'!$C:$C,0))),"",INDEX('Policy Characteristics'!K:K,MATCH($C1120,'Policy Characteristics'!$C:$C,0)))</f>
        <v>fuels.html#fuel-taxes</v>
      </c>
      <c r="R1120" s="293" t="str">
        <f>IF(ISBLANK(INDEX('Policy Characteristics'!L:L,MATCH($C1120,'Policy Characteristics'!$C:$C,0))),"",INDEX('Policy Characteristics'!L:L,MATCH($C1120,'Policy Characteristics'!$C:$C,0)))</f>
        <v>fuel-taxes.html</v>
      </c>
    </row>
    <row r="1121" spans="1:18" s="293" customFormat="1" x14ac:dyDescent="0.25">
      <c r="A1121" s="293" t="str">
        <f>IF(ISBLANK(INDEX('Policy Characteristics'!A:A,MATCH($C1121,'Policy Characteristics'!$C:$C,0))),"",INDEX('Policy Characteristics'!A:A,MATCH($C1121,'Policy Characteristics'!$C:$C,0)))</f>
        <v>Cross-Sector</v>
      </c>
      <c r="B1121" s="294" t="str">
        <f>IF(ISBLANK(INDEX('Policy Characteristics'!B:B,MATCH($C1121,'Policy Characteristics'!$C:$C,0))),"",INDEX('Policy Characteristics'!B:B,MATCH($C1121,'Policy Characteristics'!$C:$C,0)))</f>
        <v>Fuel Taxes or Subsidies</v>
      </c>
      <c r="C1121" s="256" t="str">
        <f t="shared" si="56"/>
        <v>Additional Fuel Tax or Subsidy Rate by Fuel</v>
      </c>
      <c r="D1121" s="299" t="s">
        <v>803</v>
      </c>
      <c r="E1121" s="299"/>
      <c r="F1121" s="299" t="s">
        <v>804</v>
      </c>
      <c r="G1121" s="300"/>
      <c r="H1121" s="20">
        <v>81</v>
      </c>
      <c r="I1121" s="297" t="s">
        <v>624</v>
      </c>
      <c r="J1121" s="296" t="str">
        <f>IF(ISBLANK(INDEX('Policy Characteristics'!D:D,MATCH($C1121,'Policy Characteristics'!$C:$C,0))),"",INDEX('Policy Characteristics'!D:D,MATCH($C1121,'Policy Characteristics'!$C:$C,0)))</f>
        <v>Fuel Taxes or Subsidies</v>
      </c>
      <c r="K1121" s="293" t="str">
        <f>IF(ISBLANK(INDEX('Policy Characteristics'!E:E,MATCH($C1121,'Policy Characteristics'!$C:$C,0))),"",INDEX('Policy Characteristics'!E:E,MATCH($C1121,'Policy Characteristics'!$C:$C,0)))</f>
        <v>cross fuel tax</v>
      </c>
      <c r="L1121" s="237">
        <f>IF(ISBLANK(INDEX('Policy Characteristics'!F:F,MATCH($C1121,'Policy Characteristics'!$C:$C,0))),"",INDEX('Policy Characteristics'!F:F,MATCH($C1121,'Policy Characteristics'!$C:$C,0)))</f>
        <v>-0.5</v>
      </c>
      <c r="M1121" s="237">
        <f>IF(ISBLANK(INDEX('Policy Characteristics'!G:G,MATCH($C1121,'Policy Characteristics'!$C:$C,0))),"",INDEX('Policy Characteristics'!G:G,MATCH($C1121,'Policy Characteristics'!$C:$C,0)))</f>
        <v>0.5</v>
      </c>
      <c r="N1121" s="237">
        <f>IF(ISBLANK(INDEX('Policy Characteristics'!H:H,MATCH($C1121,'Policy Characteristics'!$C:$C,0))),"",INDEX('Policy Characteristics'!H:H,MATCH($C1121,'Policy Characteristics'!$C:$C,0)))</f>
        <v>0.01</v>
      </c>
      <c r="O1121" s="293" t="str">
        <f>IF(ISBLANK(INDEX('Policy Characteristics'!I:I,MATCH($C1121,'Policy Characteristics'!$C:$C,0))),"",INDEX('Policy Characteristics'!I:I,MATCH($C1121,'Policy Characteristics'!$C:$C,0)))</f>
        <v>% of BAU price</v>
      </c>
      <c r="P1121" s="293"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1" s="293" t="str">
        <f>IF(ISBLANK(INDEX('Policy Characteristics'!K:K,MATCH($C1121,'Policy Characteristics'!$C:$C,0))),"",INDEX('Policy Characteristics'!K:K,MATCH($C1121,'Policy Characteristics'!$C:$C,0)))</f>
        <v>fuels.html#fuel-taxes</v>
      </c>
      <c r="R1121" s="293" t="str">
        <f>IF(ISBLANK(INDEX('Policy Characteristics'!L:L,MATCH($C1121,'Policy Characteristics'!$C:$C,0))),"",INDEX('Policy Characteristics'!L:L,MATCH($C1121,'Policy Characteristics'!$C:$C,0)))</f>
        <v>fuel-taxes.html</v>
      </c>
    </row>
    <row r="1122" spans="1:18" s="293" customFormat="1" x14ac:dyDescent="0.25">
      <c r="A1122" s="293" t="str">
        <f>IF(ISBLANK(INDEX('Policy Characteristics'!A:A,MATCH($C1122,'Policy Characteristics'!$C:$C,0))),"",INDEX('Policy Characteristics'!A:A,MATCH($C1122,'Policy Characteristics'!$C:$C,0)))</f>
        <v>Cross-Sector</v>
      </c>
      <c r="B1122" s="294" t="str">
        <f>IF(ISBLANK(INDEX('Policy Characteristics'!B:B,MATCH($C1122,'Policy Characteristics'!$C:$C,0))),"",INDEX('Policy Characteristics'!B:B,MATCH($C1122,'Policy Characteristics'!$C:$C,0)))</f>
        <v>Fuel Taxes or Subsidies</v>
      </c>
      <c r="C1122" s="256" t="str">
        <f t="shared" si="56"/>
        <v>Additional Fuel Tax or Subsidy Rate by Fuel</v>
      </c>
      <c r="D1122" s="299" t="s">
        <v>805</v>
      </c>
      <c r="E1122" s="299"/>
      <c r="F1122" s="299" t="s">
        <v>806</v>
      </c>
      <c r="G1122" s="300"/>
      <c r="H1122" s="20">
        <v>82</v>
      </c>
      <c r="I1122" s="297" t="s">
        <v>624</v>
      </c>
      <c r="J1122" s="296" t="str">
        <f>IF(ISBLANK(INDEX('Policy Characteristics'!D:D,MATCH($C1122,'Policy Characteristics'!$C:$C,0))),"",INDEX('Policy Characteristics'!D:D,MATCH($C1122,'Policy Characteristics'!$C:$C,0)))</f>
        <v>Fuel Taxes or Subsidies</v>
      </c>
      <c r="K1122" s="293" t="str">
        <f>IF(ISBLANK(INDEX('Policy Characteristics'!E:E,MATCH($C1122,'Policy Characteristics'!$C:$C,0))),"",INDEX('Policy Characteristics'!E:E,MATCH($C1122,'Policy Characteristics'!$C:$C,0)))</f>
        <v>cross fuel tax</v>
      </c>
      <c r="L1122" s="237">
        <f>IF(ISBLANK(INDEX('Policy Characteristics'!F:F,MATCH($C1122,'Policy Characteristics'!$C:$C,0))),"",INDEX('Policy Characteristics'!F:F,MATCH($C1122,'Policy Characteristics'!$C:$C,0)))</f>
        <v>-0.5</v>
      </c>
      <c r="M1122" s="237">
        <f>IF(ISBLANK(INDEX('Policy Characteristics'!G:G,MATCH($C1122,'Policy Characteristics'!$C:$C,0))),"",INDEX('Policy Characteristics'!G:G,MATCH($C1122,'Policy Characteristics'!$C:$C,0)))</f>
        <v>0.5</v>
      </c>
      <c r="N1122" s="237">
        <f>IF(ISBLANK(INDEX('Policy Characteristics'!H:H,MATCH($C1122,'Policy Characteristics'!$C:$C,0))),"",INDEX('Policy Characteristics'!H:H,MATCH($C1122,'Policy Characteristics'!$C:$C,0)))</f>
        <v>0.01</v>
      </c>
      <c r="O1122" s="293" t="str">
        <f>IF(ISBLANK(INDEX('Policy Characteristics'!I:I,MATCH($C1122,'Policy Characteristics'!$C:$C,0))),"",INDEX('Policy Characteristics'!I:I,MATCH($C1122,'Policy Characteristics'!$C:$C,0)))</f>
        <v>% of BAU price</v>
      </c>
      <c r="P1122" s="293"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2" s="293" t="str">
        <f>IF(ISBLANK(INDEX('Policy Characteristics'!K:K,MATCH($C1122,'Policy Characteristics'!$C:$C,0))),"",INDEX('Policy Characteristics'!K:K,MATCH($C1122,'Policy Characteristics'!$C:$C,0)))</f>
        <v>fuels.html#fuel-taxes</v>
      </c>
      <c r="R1122" s="293" t="str">
        <f>IF(ISBLANK(INDEX('Policy Characteristics'!L:L,MATCH($C1122,'Policy Characteristics'!$C:$C,0))),"",INDEX('Policy Characteristics'!L:L,MATCH($C1122,'Policy Characteristics'!$C:$C,0)))</f>
        <v>fuel-taxes.html</v>
      </c>
    </row>
    <row r="1123" spans="1:18" s="293" customFormat="1" x14ac:dyDescent="0.25">
      <c r="A1123" s="293" t="str">
        <f>IF(ISBLANK(INDEX('Policy Characteristics'!A:A,MATCH($C1123,'Policy Characteristics'!$C:$C,0))),"",INDEX('Policy Characteristics'!A:A,MATCH($C1123,'Policy Characteristics'!$C:$C,0)))</f>
        <v>Cross-Sector</v>
      </c>
      <c r="B1123" s="294" t="str">
        <f>IF(ISBLANK(INDEX('Policy Characteristics'!B:B,MATCH($C1123,'Policy Characteristics'!$C:$C,0))),"",INDEX('Policy Characteristics'!B:B,MATCH($C1123,'Policy Characteristics'!$C:$C,0)))</f>
        <v>Fuel Taxes or Subsidies</v>
      </c>
      <c r="C1123" s="256" t="str">
        <f t="shared" si="56"/>
        <v>Additional Fuel Tax or Subsidy Rate by Fuel</v>
      </c>
      <c r="D1123" s="299" t="s">
        <v>835</v>
      </c>
      <c r="E1123" s="299"/>
      <c r="F1123" s="299" t="s">
        <v>836</v>
      </c>
      <c r="G1123" s="300"/>
      <c r="H1123" s="20">
        <v>740</v>
      </c>
      <c r="I1123" s="297" t="s">
        <v>634</v>
      </c>
      <c r="J1123" s="296" t="str">
        <f>IF(ISBLANK(INDEX('Policy Characteristics'!D:D,MATCH($C1123,'Policy Characteristics'!$C:$C,0))),"",INDEX('Policy Characteristics'!D:D,MATCH($C1123,'Policy Characteristics'!$C:$C,0)))</f>
        <v>Fuel Taxes or Subsidies</v>
      </c>
      <c r="K1123" s="293" t="str">
        <f>IF(ISBLANK(INDEX('Policy Characteristics'!E:E,MATCH($C1123,'Policy Characteristics'!$C:$C,0))),"",INDEX('Policy Characteristics'!E:E,MATCH($C1123,'Policy Characteristics'!$C:$C,0)))</f>
        <v>cross fuel tax</v>
      </c>
      <c r="L1123" s="237">
        <f>IF(ISBLANK(INDEX('Policy Characteristics'!F:F,MATCH($C1123,'Policy Characteristics'!$C:$C,0))),"",INDEX('Policy Characteristics'!F:F,MATCH($C1123,'Policy Characteristics'!$C:$C,0)))</f>
        <v>-0.5</v>
      </c>
      <c r="M1123" s="237">
        <f>IF(ISBLANK(INDEX('Policy Characteristics'!G:G,MATCH($C1123,'Policy Characteristics'!$C:$C,0))),"",INDEX('Policy Characteristics'!G:G,MATCH($C1123,'Policy Characteristics'!$C:$C,0)))</f>
        <v>0.5</v>
      </c>
      <c r="N1123" s="237">
        <f>IF(ISBLANK(INDEX('Policy Characteristics'!H:H,MATCH($C1123,'Policy Characteristics'!$C:$C,0))),"",INDEX('Policy Characteristics'!H:H,MATCH($C1123,'Policy Characteristics'!$C:$C,0)))</f>
        <v>0.01</v>
      </c>
      <c r="O1123" s="293" t="str">
        <f>IF(ISBLANK(INDEX('Policy Characteristics'!I:I,MATCH($C1123,'Policy Characteristics'!$C:$C,0))),"",INDEX('Policy Characteristics'!I:I,MATCH($C1123,'Policy Characteristics'!$C:$C,0)))</f>
        <v>% of BAU price</v>
      </c>
      <c r="P1123" s="293"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3" s="293" t="str">
        <f>IF(ISBLANK(INDEX('Policy Characteristics'!K:K,MATCH($C1123,'Policy Characteristics'!$C:$C,0))),"",INDEX('Policy Characteristics'!K:K,MATCH($C1123,'Policy Characteristics'!$C:$C,0)))</f>
        <v>fuels.html#fuel-taxes</v>
      </c>
      <c r="R1123" s="293" t="str">
        <f>IF(ISBLANK(INDEX('Policy Characteristics'!L:L,MATCH($C1123,'Policy Characteristics'!$C:$C,0))),"",INDEX('Policy Characteristics'!L:L,MATCH($C1123,'Policy Characteristics'!$C:$C,0)))</f>
        <v>fuel-taxes.html</v>
      </c>
    </row>
    <row r="1124" spans="1:18" s="293" customFormat="1" x14ac:dyDescent="0.25">
      <c r="A1124" s="293" t="str">
        <f>IF(ISBLANK(INDEX('Policy Characteristics'!A:A,MATCH($C1124,'Policy Characteristics'!$C:$C,0))),"",INDEX('Policy Characteristics'!A:A,MATCH($C1124,'Policy Characteristics'!$C:$C,0)))</f>
        <v>Cross-Sector</v>
      </c>
      <c r="B1124" s="294" t="str">
        <f>IF(ISBLANK(INDEX('Policy Characteristics'!B:B,MATCH($C1124,'Policy Characteristics'!$C:$C,0))),"",INDEX('Policy Characteristics'!B:B,MATCH($C1124,'Policy Characteristics'!$C:$C,0)))</f>
        <v>Fuel Taxes or Subsidies</v>
      </c>
      <c r="C1124" s="256" t="str">
        <f t="shared" si="56"/>
        <v>Additional Fuel Tax or Subsidy Rate by Fuel</v>
      </c>
      <c r="D1124" s="299" t="s">
        <v>837</v>
      </c>
      <c r="E1124" s="299"/>
      <c r="F1124" s="299" t="s">
        <v>838</v>
      </c>
      <c r="G1124" s="300"/>
      <c r="H1124" s="20">
        <v>741</v>
      </c>
      <c r="I1124" s="297" t="s">
        <v>634</v>
      </c>
      <c r="J1124" s="296" t="str">
        <f>IF(ISBLANK(INDEX('Policy Characteristics'!D:D,MATCH($C1124,'Policy Characteristics'!$C:$C,0))),"",INDEX('Policy Characteristics'!D:D,MATCH($C1124,'Policy Characteristics'!$C:$C,0)))</f>
        <v>Fuel Taxes or Subsidies</v>
      </c>
      <c r="K1124" s="293" t="str">
        <f>IF(ISBLANK(INDEX('Policy Characteristics'!E:E,MATCH($C1124,'Policy Characteristics'!$C:$C,0))),"",INDEX('Policy Characteristics'!E:E,MATCH($C1124,'Policy Characteristics'!$C:$C,0)))</f>
        <v>cross fuel tax</v>
      </c>
      <c r="L1124" s="237">
        <f>IF(ISBLANK(INDEX('Policy Characteristics'!F:F,MATCH($C1124,'Policy Characteristics'!$C:$C,0))),"",INDEX('Policy Characteristics'!F:F,MATCH($C1124,'Policy Characteristics'!$C:$C,0)))</f>
        <v>-0.5</v>
      </c>
      <c r="M1124" s="237">
        <f>IF(ISBLANK(INDEX('Policy Characteristics'!G:G,MATCH($C1124,'Policy Characteristics'!$C:$C,0))),"",INDEX('Policy Characteristics'!G:G,MATCH($C1124,'Policy Characteristics'!$C:$C,0)))</f>
        <v>0.5</v>
      </c>
      <c r="N1124" s="237">
        <f>IF(ISBLANK(INDEX('Policy Characteristics'!H:H,MATCH($C1124,'Policy Characteristics'!$C:$C,0))),"",INDEX('Policy Characteristics'!H:H,MATCH($C1124,'Policy Characteristics'!$C:$C,0)))</f>
        <v>0.01</v>
      </c>
      <c r="O1124" s="293" t="str">
        <f>IF(ISBLANK(INDEX('Policy Characteristics'!I:I,MATCH($C1124,'Policy Characteristics'!$C:$C,0))),"",INDEX('Policy Characteristics'!I:I,MATCH($C1124,'Policy Characteristics'!$C:$C,0)))</f>
        <v>% of BAU price</v>
      </c>
      <c r="P1124" s="293"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4" s="293" t="str">
        <f>IF(ISBLANK(INDEX('Policy Characteristics'!K:K,MATCH($C1124,'Policy Characteristics'!$C:$C,0))),"",INDEX('Policy Characteristics'!K:K,MATCH($C1124,'Policy Characteristics'!$C:$C,0)))</f>
        <v>fuels.html#fuel-taxes</v>
      </c>
      <c r="R1124" s="293" t="str">
        <f>IF(ISBLANK(INDEX('Policy Characteristics'!L:L,MATCH($C1124,'Policy Characteristics'!$C:$C,0))),"",INDEX('Policy Characteristics'!L:L,MATCH($C1124,'Policy Characteristics'!$C:$C,0)))</f>
        <v>fuel-taxes.html</v>
      </c>
    </row>
    <row r="1125" spans="1:18" x14ac:dyDescent="0.25">
      <c r="A1125" s="293" t="str">
        <f>IF(ISBLANK(INDEX('Policy Characteristics'!A:A,MATCH($C1125,'Policy Characteristics'!$C:$C,0))),"",INDEX('Policy Characteristics'!A:A,MATCH($C1125,'Policy Characteristics'!$C:$C,0)))</f>
        <v>Cross-Sector</v>
      </c>
      <c r="B1125" s="294" t="str">
        <f>IF(ISBLANK(INDEX('Policy Characteristics'!B:B,MATCH($C1125,'Policy Characteristics'!$C:$C,0))),"",INDEX('Policy Characteristics'!B:B,MATCH($C1125,'Policy Characteristics'!$C:$C,0)))</f>
        <v>Fuel Taxes or Subsidies</v>
      </c>
      <c r="C1125" s="256" t="str">
        <f t="shared" si="56"/>
        <v>Additional Fuel Tax or Subsidy Rate by Fuel</v>
      </c>
      <c r="D1125" s="299" t="s">
        <v>807</v>
      </c>
      <c r="E1125" s="299"/>
      <c r="F1125" s="299" t="s">
        <v>808</v>
      </c>
      <c r="G1125" s="300"/>
      <c r="H1125" s="20">
        <v>742</v>
      </c>
      <c r="I1125" s="297" t="s">
        <v>634</v>
      </c>
      <c r="J1125" s="296" t="str">
        <f>IF(ISBLANK(INDEX('Policy Characteristics'!D:D,MATCH($C1125,'Policy Characteristics'!$C:$C,0))),"",INDEX('Policy Characteristics'!D:D,MATCH($C1125,'Policy Characteristics'!$C:$C,0)))</f>
        <v>Fuel Taxes or Subsidies</v>
      </c>
      <c r="K1125" s="293" t="str">
        <f>IF(ISBLANK(INDEX('Policy Characteristics'!E:E,MATCH($C1125,'Policy Characteristics'!$C:$C,0))),"",INDEX('Policy Characteristics'!E:E,MATCH($C1125,'Policy Characteristics'!$C:$C,0)))</f>
        <v>cross fuel tax</v>
      </c>
      <c r="L1125" s="237">
        <f>IF(ISBLANK(INDEX('Policy Characteristics'!F:F,MATCH($C1125,'Policy Characteristics'!$C:$C,0))),"",INDEX('Policy Characteristics'!F:F,MATCH($C1125,'Policy Characteristics'!$C:$C,0)))</f>
        <v>-0.5</v>
      </c>
      <c r="M1125" s="237">
        <f>IF(ISBLANK(INDEX('Policy Characteristics'!G:G,MATCH($C1125,'Policy Characteristics'!$C:$C,0))),"",INDEX('Policy Characteristics'!G:G,MATCH($C1125,'Policy Characteristics'!$C:$C,0)))</f>
        <v>0.5</v>
      </c>
      <c r="N1125" s="237">
        <f>IF(ISBLANK(INDEX('Policy Characteristics'!H:H,MATCH($C1125,'Policy Characteristics'!$C:$C,0))),"",INDEX('Policy Characteristics'!H:H,MATCH($C1125,'Policy Characteristics'!$C:$C,0)))</f>
        <v>0.01</v>
      </c>
      <c r="O1125" s="293" t="str">
        <f>IF(ISBLANK(INDEX('Policy Characteristics'!I:I,MATCH($C1125,'Policy Characteristics'!$C:$C,0))),"",INDEX('Policy Characteristics'!I:I,MATCH($C1125,'Policy Characteristics'!$C:$C,0)))</f>
        <v>% of BAU price</v>
      </c>
      <c r="P1125" s="293"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5" s="293" t="str">
        <f>IF(ISBLANK(INDEX('Policy Characteristics'!K:K,MATCH($C1125,'Policy Characteristics'!$C:$C,0))),"",INDEX('Policy Characteristics'!K:K,MATCH($C1125,'Policy Characteristics'!$C:$C,0)))</f>
        <v>fuels.html#fuel-taxes</v>
      </c>
      <c r="R1125" s="293" t="str">
        <f>IF(ISBLANK(INDEX('Policy Characteristics'!L:L,MATCH($C1125,'Policy Characteristics'!$C:$C,0))),"",INDEX('Policy Characteristics'!L:L,MATCH($C1125,'Policy Characteristics'!$C:$C,0)))</f>
        <v>fuel-taxes.html</v>
      </c>
    </row>
    <row r="1126" spans="1:18" x14ac:dyDescent="0.25">
      <c r="A1126" s="293" t="str">
        <f>IF(ISBLANK(INDEX('Policy Characteristics'!A:A,MATCH($C1126,'Policy Characteristics'!$C:$C,0))),"",INDEX('Policy Characteristics'!A:A,MATCH($C1126,'Policy Characteristics'!$C:$C,0)))</f>
        <v>Cross-Sector</v>
      </c>
      <c r="B1126" s="294" t="str">
        <f>IF(ISBLANK(INDEX('Policy Characteristics'!B:B,MATCH($C1126,'Policy Characteristics'!$C:$C,0))),"",INDEX('Policy Characteristics'!B:B,MATCH($C1126,'Policy Characteristics'!$C:$C,0)))</f>
        <v>Fuel Taxes or Subsidies</v>
      </c>
      <c r="C1126" s="256" t="str">
        <f t="shared" si="56"/>
        <v>Additional Fuel Tax or Subsidy Rate by Fuel</v>
      </c>
      <c r="D1126" s="299" t="s">
        <v>839</v>
      </c>
      <c r="E1126" s="299"/>
      <c r="F1126" s="299" t="s">
        <v>840</v>
      </c>
      <c r="G1126" s="300"/>
      <c r="H1126" s="20">
        <v>743</v>
      </c>
      <c r="I1126" s="297" t="s">
        <v>634</v>
      </c>
      <c r="J1126" s="296" t="str">
        <f>IF(ISBLANK(INDEX('Policy Characteristics'!D:D,MATCH($C1126,'Policy Characteristics'!$C:$C,0))),"",INDEX('Policy Characteristics'!D:D,MATCH($C1126,'Policy Characteristics'!$C:$C,0)))</f>
        <v>Fuel Taxes or Subsidies</v>
      </c>
      <c r="K1126" s="293" t="str">
        <f>IF(ISBLANK(INDEX('Policy Characteristics'!E:E,MATCH($C1126,'Policy Characteristics'!$C:$C,0))),"",INDEX('Policy Characteristics'!E:E,MATCH($C1126,'Policy Characteristics'!$C:$C,0)))</f>
        <v>cross fuel tax</v>
      </c>
      <c r="L1126" s="237">
        <f>IF(ISBLANK(INDEX('Policy Characteristics'!F:F,MATCH($C1126,'Policy Characteristics'!$C:$C,0))),"",INDEX('Policy Characteristics'!F:F,MATCH($C1126,'Policy Characteristics'!$C:$C,0)))</f>
        <v>-0.5</v>
      </c>
      <c r="M1126" s="237">
        <f>IF(ISBLANK(INDEX('Policy Characteristics'!G:G,MATCH($C1126,'Policy Characteristics'!$C:$C,0))),"",INDEX('Policy Characteristics'!G:G,MATCH($C1126,'Policy Characteristics'!$C:$C,0)))</f>
        <v>0.5</v>
      </c>
      <c r="N1126" s="237">
        <f>IF(ISBLANK(INDEX('Policy Characteristics'!H:H,MATCH($C1126,'Policy Characteristics'!$C:$C,0))),"",INDEX('Policy Characteristics'!H:H,MATCH($C1126,'Policy Characteristics'!$C:$C,0)))</f>
        <v>0.01</v>
      </c>
      <c r="O1126" s="293" t="str">
        <f>IF(ISBLANK(INDEX('Policy Characteristics'!I:I,MATCH($C1126,'Policy Characteristics'!$C:$C,0))),"",INDEX('Policy Characteristics'!I:I,MATCH($C1126,'Policy Characteristics'!$C:$C,0)))</f>
        <v>% of BAU price</v>
      </c>
      <c r="P1126" s="293"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6" s="293" t="str">
        <f>IF(ISBLANK(INDEX('Policy Characteristics'!K:K,MATCH($C1126,'Policy Characteristics'!$C:$C,0))),"",INDEX('Policy Characteristics'!K:K,MATCH($C1126,'Policy Characteristics'!$C:$C,0)))</f>
        <v>fuels.html#fuel-taxes</v>
      </c>
      <c r="R1126" s="293" t="str">
        <f>IF(ISBLANK(INDEX('Policy Characteristics'!L:L,MATCH($C1126,'Policy Characteristics'!$C:$C,0))),"",INDEX('Policy Characteristics'!L:L,MATCH($C1126,'Policy Characteristics'!$C:$C,0)))</f>
        <v>fuel-taxes.html</v>
      </c>
    </row>
    <row r="1127" spans="1:18" x14ac:dyDescent="0.25">
      <c r="A1127" s="293" t="str">
        <f>IF(ISBLANK(INDEX('Policy Characteristics'!A:A,MATCH($C1127,'Policy Characteristics'!$C:$C,0))),"",INDEX('Policy Characteristics'!A:A,MATCH($C1127,'Policy Characteristics'!$C:$C,0)))</f>
        <v>Cross-Sector</v>
      </c>
      <c r="B1127" s="294" t="str">
        <f>IF(ISBLANK(INDEX('Policy Characteristics'!B:B,MATCH($C1127,'Policy Characteristics'!$C:$C,0))),"",INDEX('Policy Characteristics'!B:B,MATCH($C1127,'Policy Characteristics'!$C:$C,0)))</f>
        <v>Fuel Taxes or Subsidies</v>
      </c>
      <c r="C1127" s="256" t="str">
        <f t="shared" si="56"/>
        <v>Additional Fuel Tax or Subsidy Rate by Fuel</v>
      </c>
      <c r="D1127" s="299" t="s">
        <v>809</v>
      </c>
      <c r="E1127" s="299"/>
      <c r="F1127" s="299" t="s">
        <v>701</v>
      </c>
      <c r="G1127" s="300"/>
      <c r="H1127" s="20">
        <v>744</v>
      </c>
      <c r="I1127" s="297" t="s">
        <v>634</v>
      </c>
      <c r="J1127" s="296" t="str">
        <f>IF(ISBLANK(INDEX('Policy Characteristics'!D:D,MATCH($C1127,'Policy Characteristics'!$C:$C,0))),"",INDEX('Policy Characteristics'!D:D,MATCH($C1127,'Policy Characteristics'!$C:$C,0)))</f>
        <v>Fuel Taxes or Subsidies</v>
      </c>
      <c r="K1127" s="293" t="str">
        <f>IF(ISBLANK(INDEX('Policy Characteristics'!E:E,MATCH($C1127,'Policy Characteristics'!$C:$C,0))),"",INDEX('Policy Characteristics'!E:E,MATCH($C1127,'Policy Characteristics'!$C:$C,0)))</f>
        <v>cross fuel tax</v>
      </c>
      <c r="L1127" s="237">
        <f>IF(ISBLANK(INDEX('Policy Characteristics'!F:F,MATCH($C1127,'Policy Characteristics'!$C:$C,0))),"",INDEX('Policy Characteristics'!F:F,MATCH($C1127,'Policy Characteristics'!$C:$C,0)))</f>
        <v>-0.5</v>
      </c>
      <c r="M1127" s="237">
        <f>IF(ISBLANK(INDEX('Policy Characteristics'!G:G,MATCH($C1127,'Policy Characteristics'!$C:$C,0))),"",INDEX('Policy Characteristics'!G:G,MATCH($C1127,'Policy Characteristics'!$C:$C,0)))</f>
        <v>0.5</v>
      </c>
      <c r="N1127" s="237">
        <f>IF(ISBLANK(INDEX('Policy Characteristics'!H:H,MATCH($C1127,'Policy Characteristics'!$C:$C,0))),"",INDEX('Policy Characteristics'!H:H,MATCH($C1127,'Policy Characteristics'!$C:$C,0)))</f>
        <v>0.01</v>
      </c>
      <c r="O1127" s="293" t="str">
        <f>IF(ISBLANK(INDEX('Policy Characteristics'!I:I,MATCH($C1127,'Policy Characteristics'!$C:$C,0))),"",INDEX('Policy Characteristics'!I:I,MATCH($C1127,'Policy Characteristics'!$C:$C,0)))</f>
        <v>% of BAU price</v>
      </c>
      <c r="P1127" s="293"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7" s="293" t="str">
        <f>IF(ISBLANK(INDEX('Policy Characteristics'!K:K,MATCH($C1127,'Policy Characteristics'!$C:$C,0))),"",INDEX('Policy Characteristics'!K:K,MATCH($C1127,'Policy Characteristics'!$C:$C,0)))</f>
        <v>fuels.html#fuel-taxes</v>
      </c>
      <c r="R1127" s="293" t="str">
        <f>IF(ISBLANK(INDEX('Policy Characteristics'!L:L,MATCH($C1127,'Policy Characteristics'!$C:$C,0))),"",INDEX('Policy Characteristics'!L:L,MATCH($C1127,'Policy Characteristics'!$C:$C,0)))</f>
        <v>fuel-taxes.html</v>
      </c>
    </row>
    <row r="1128" spans="1:18" x14ac:dyDescent="0.25">
      <c r="A1128" s="293" t="str">
        <f>IF(ISBLANK(INDEX('Policy Characteristics'!A:A,MATCH($C1128,'Policy Characteristics'!$C:$C,0))),"",INDEX('Policy Characteristics'!A:A,MATCH($C1128,'Policy Characteristics'!$C:$C,0)))</f>
        <v>Cross-Sector</v>
      </c>
      <c r="B1128" s="294" t="str">
        <f>IF(ISBLANK(INDEX('Policy Characteristics'!B:B,MATCH($C1128,'Policy Characteristics'!$C:$C,0))),"",INDEX('Policy Characteristics'!B:B,MATCH($C1128,'Policy Characteristics'!$C:$C,0)))</f>
        <v>Fuel Taxes or Subsidies</v>
      </c>
      <c r="C1128" s="256" t="str">
        <f t="shared" si="56"/>
        <v>Additional Fuel Tax or Subsidy Rate by Fuel</v>
      </c>
      <c r="D1128" s="299" t="s">
        <v>810</v>
      </c>
      <c r="E1128" s="299"/>
      <c r="F1128" s="299" t="s">
        <v>706</v>
      </c>
      <c r="G1128" s="300"/>
      <c r="H1128" s="20">
        <v>745</v>
      </c>
      <c r="I1128" s="297" t="s">
        <v>634</v>
      </c>
      <c r="J1128" s="296" t="str">
        <f>IF(ISBLANK(INDEX('Policy Characteristics'!D:D,MATCH($C1128,'Policy Characteristics'!$C:$C,0))),"",INDEX('Policy Characteristics'!D:D,MATCH($C1128,'Policy Characteristics'!$C:$C,0)))</f>
        <v>Fuel Taxes or Subsidies</v>
      </c>
      <c r="K1128" s="293" t="str">
        <f>IF(ISBLANK(INDEX('Policy Characteristics'!E:E,MATCH($C1128,'Policy Characteristics'!$C:$C,0))),"",INDEX('Policy Characteristics'!E:E,MATCH($C1128,'Policy Characteristics'!$C:$C,0)))</f>
        <v>cross fuel tax</v>
      </c>
      <c r="L1128" s="237">
        <f>IF(ISBLANK(INDEX('Policy Characteristics'!F:F,MATCH($C1128,'Policy Characteristics'!$C:$C,0))),"",INDEX('Policy Characteristics'!F:F,MATCH($C1128,'Policy Characteristics'!$C:$C,0)))</f>
        <v>-0.5</v>
      </c>
      <c r="M1128" s="237">
        <f>IF(ISBLANK(INDEX('Policy Characteristics'!G:G,MATCH($C1128,'Policy Characteristics'!$C:$C,0))),"",INDEX('Policy Characteristics'!G:G,MATCH($C1128,'Policy Characteristics'!$C:$C,0)))</f>
        <v>0.5</v>
      </c>
      <c r="N1128" s="237">
        <f>IF(ISBLANK(INDEX('Policy Characteristics'!H:H,MATCH($C1128,'Policy Characteristics'!$C:$C,0))),"",INDEX('Policy Characteristics'!H:H,MATCH($C1128,'Policy Characteristics'!$C:$C,0)))</f>
        <v>0.01</v>
      </c>
      <c r="O1128" s="293" t="str">
        <f>IF(ISBLANK(INDEX('Policy Characteristics'!I:I,MATCH($C1128,'Policy Characteristics'!$C:$C,0))),"",INDEX('Policy Characteristics'!I:I,MATCH($C1128,'Policy Characteristics'!$C:$C,0)))</f>
        <v>% of BAU price</v>
      </c>
      <c r="P1128" s="293"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8" s="293" t="str">
        <f>IF(ISBLANK(INDEX('Policy Characteristics'!K:K,MATCH($C1128,'Policy Characteristics'!$C:$C,0))),"",INDEX('Policy Characteristics'!K:K,MATCH($C1128,'Policy Characteristics'!$C:$C,0)))</f>
        <v>fuels.html#fuel-taxes</v>
      </c>
      <c r="R1128" s="293" t="str">
        <f>IF(ISBLANK(INDEX('Policy Characteristics'!L:L,MATCH($C1128,'Policy Characteristics'!$C:$C,0))),"",INDEX('Policy Characteristics'!L:L,MATCH($C1128,'Policy Characteristics'!$C:$C,0)))</f>
        <v>fuel-taxes.html</v>
      </c>
    </row>
    <row r="1129" spans="1:18" x14ac:dyDescent="0.25">
      <c r="A1129" s="293" t="str">
        <f>IF(ISBLANK(INDEX('Policy Characteristics'!A:A,MATCH($C1129,'Policy Characteristics'!$C:$C,0))),"",INDEX('Policy Characteristics'!A:A,MATCH($C1129,'Policy Characteristics'!$C:$C,0)))</f>
        <v>Cross-Sector</v>
      </c>
      <c r="B1129" s="294" t="str">
        <f>IF(ISBLANK(INDEX('Policy Characteristics'!B:B,MATCH($C1129,'Policy Characteristics'!$C:$C,0))),"",INDEX('Policy Characteristics'!B:B,MATCH($C1129,'Policy Characteristics'!$C:$C,0)))</f>
        <v>Fuel Taxes or Subsidies</v>
      </c>
      <c r="C1129" s="256" t="str">
        <f t="shared" si="56"/>
        <v>Additional Fuel Tax or Subsidy Rate by Fuel</v>
      </c>
      <c r="D1129" s="299" t="s">
        <v>811</v>
      </c>
      <c r="E1129" s="299"/>
      <c r="F1129" s="299" t="s">
        <v>812</v>
      </c>
      <c r="G1129" s="300"/>
      <c r="H1129" s="20">
        <v>746</v>
      </c>
      <c r="I1129" s="297" t="s">
        <v>634</v>
      </c>
      <c r="J1129" s="296" t="str">
        <f>IF(ISBLANK(INDEX('Policy Characteristics'!D:D,MATCH($C1129,'Policy Characteristics'!$C:$C,0))),"",INDEX('Policy Characteristics'!D:D,MATCH($C1129,'Policy Characteristics'!$C:$C,0)))</f>
        <v>Fuel Taxes or Subsidies</v>
      </c>
      <c r="K1129" s="293" t="str">
        <f>IF(ISBLANK(INDEX('Policy Characteristics'!E:E,MATCH($C1129,'Policy Characteristics'!$C:$C,0))),"",INDEX('Policy Characteristics'!E:E,MATCH($C1129,'Policy Characteristics'!$C:$C,0)))</f>
        <v>cross fuel tax</v>
      </c>
      <c r="L1129" s="237">
        <f>IF(ISBLANK(INDEX('Policy Characteristics'!F:F,MATCH($C1129,'Policy Characteristics'!$C:$C,0))),"",INDEX('Policy Characteristics'!F:F,MATCH($C1129,'Policy Characteristics'!$C:$C,0)))</f>
        <v>-0.5</v>
      </c>
      <c r="M1129" s="237">
        <f>IF(ISBLANK(INDEX('Policy Characteristics'!G:G,MATCH($C1129,'Policy Characteristics'!$C:$C,0))),"",INDEX('Policy Characteristics'!G:G,MATCH($C1129,'Policy Characteristics'!$C:$C,0)))</f>
        <v>0.5</v>
      </c>
      <c r="N1129" s="237">
        <f>IF(ISBLANK(INDEX('Policy Characteristics'!H:H,MATCH($C1129,'Policy Characteristics'!$C:$C,0))),"",INDEX('Policy Characteristics'!H:H,MATCH($C1129,'Policy Characteristics'!$C:$C,0)))</f>
        <v>0.01</v>
      </c>
      <c r="O1129" s="293" t="str">
        <f>IF(ISBLANK(INDEX('Policy Characteristics'!I:I,MATCH($C1129,'Policy Characteristics'!$C:$C,0))),"",INDEX('Policy Characteristics'!I:I,MATCH($C1129,'Policy Characteristics'!$C:$C,0)))</f>
        <v>% of BAU price</v>
      </c>
      <c r="P1129" s="293"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29" s="293" t="str">
        <f>IF(ISBLANK(INDEX('Policy Characteristics'!K:K,MATCH($C1129,'Policy Characteristics'!$C:$C,0))),"",INDEX('Policy Characteristics'!K:K,MATCH($C1129,'Policy Characteristics'!$C:$C,0)))</f>
        <v>fuels.html#fuel-taxes</v>
      </c>
      <c r="R1129" s="293" t="str">
        <f>IF(ISBLANK(INDEX('Policy Characteristics'!L:L,MATCH($C1129,'Policy Characteristics'!$C:$C,0))),"",INDEX('Policy Characteristics'!L:L,MATCH($C1129,'Policy Characteristics'!$C:$C,0)))</f>
        <v>fuel-taxes.html</v>
      </c>
    </row>
    <row r="1130" spans="1:18" x14ac:dyDescent="0.25">
      <c r="A1130" s="293" t="str">
        <f>IF(ISBLANK(INDEX('Policy Characteristics'!A:A,MATCH($C1130,'Policy Characteristics'!$C:$C,0))),"",INDEX('Policy Characteristics'!A:A,MATCH($C1130,'Policy Characteristics'!$C:$C,0)))</f>
        <v>Cross-Sector</v>
      </c>
      <c r="B1130" s="294" t="str">
        <f>IF(ISBLANK(INDEX('Policy Characteristics'!B:B,MATCH($C1130,'Policy Characteristics'!$C:$C,0))),"",INDEX('Policy Characteristics'!B:B,MATCH($C1130,'Policy Characteristics'!$C:$C,0)))</f>
        <v>Fuel Taxes or Subsidies</v>
      </c>
      <c r="C1130" s="256" t="str">
        <f t="shared" ref="C1130:C1132" si="57">C$1116</f>
        <v>Additional Fuel Tax or Subsidy Rate by Fuel</v>
      </c>
      <c r="D1130" s="299" t="s">
        <v>813</v>
      </c>
      <c r="E1130" s="299"/>
      <c r="F1130" s="299" t="s">
        <v>814</v>
      </c>
      <c r="G1130" s="300"/>
      <c r="H1130" s="20">
        <v>747</v>
      </c>
      <c r="I1130" s="297" t="s">
        <v>634</v>
      </c>
      <c r="J1130" s="296" t="str">
        <f>IF(ISBLANK(INDEX('Policy Characteristics'!D:D,MATCH($C1130,'Policy Characteristics'!$C:$C,0))),"",INDEX('Policy Characteristics'!D:D,MATCH($C1130,'Policy Characteristics'!$C:$C,0)))</f>
        <v>Fuel Taxes or Subsidies</v>
      </c>
      <c r="K1130" s="293" t="str">
        <f>IF(ISBLANK(INDEX('Policy Characteristics'!E:E,MATCH($C1130,'Policy Characteristics'!$C:$C,0))),"",INDEX('Policy Characteristics'!E:E,MATCH($C1130,'Policy Characteristics'!$C:$C,0)))</f>
        <v>cross fuel tax</v>
      </c>
      <c r="L1130" s="237">
        <f>IF(ISBLANK(INDEX('Policy Characteristics'!F:F,MATCH($C1130,'Policy Characteristics'!$C:$C,0))),"",INDEX('Policy Characteristics'!F:F,MATCH($C1130,'Policy Characteristics'!$C:$C,0)))</f>
        <v>-0.5</v>
      </c>
      <c r="M1130" s="237">
        <f>IF(ISBLANK(INDEX('Policy Characteristics'!G:G,MATCH($C1130,'Policy Characteristics'!$C:$C,0))),"",INDEX('Policy Characteristics'!G:G,MATCH($C1130,'Policy Characteristics'!$C:$C,0)))</f>
        <v>0.5</v>
      </c>
      <c r="N1130" s="237">
        <f>IF(ISBLANK(INDEX('Policy Characteristics'!H:H,MATCH($C1130,'Policy Characteristics'!$C:$C,0))),"",INDEX('Policy Characteristics'!H:H,MATCH($C1130,'Policy Characteristics'!$C:$C,0)))</f>
        <v>0.01</v>
      </c>
      <c r="O1130" s="293" t="str">
        <f>IF(ISBLANK(INDEX('Policy Characteristics'!I:I,MATCH($C1130,'Policy Characteristics'!$C:$C,0))),"",INDEX('Policy Characteristics'!I:I,MATCH($C1130,'Policy Characteristics'!$C:$C,0)))</f>
        <v>% of BAU price</v>
      </c>
      <c r="P1130" s="293"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0" s="293" t="str">
        <f>IF(ISBLANK(INDEX('Policy Characteristics'!K:K,MATCH($C1130,'Policy Characteristics'!$C:$C,0))),"",INDEX('Policy Characteristics'!K:K,MATCH($C1130,'Policy Characteristics'!$C:$C,0)))</f>
        <v>fuels.html#fuel-taxes</v>
      </c>
      <c r="R1130" s="293" t="str">
        <f>IF(ISBLANK(INDEX('Policy Characteristics'!L:L,MATCH($C1130,'Policy Characteristics'!$C:$C,0))),"",INDEX('Policy Characteristics'!L:L,MATCH($C1130,'Policy Characteristics'!$C:$C,0)))</f>
        <v>fuel-taxes.html</v>
      </c>
    </row>
    <row r="1131" spans="1:18" x14ac:dyDescent="0.25">
      <c r="A1131" s="293" t="str">
        <f>IF(ISBLANK(INDEX('Policy Characteristics'!A:A,MATCH($C1131,'Policy Characteristics'!$C:$C,0))),"",INDEX('Policy Characteristics'!A:A,MATCH($C1131,'Policy Characteristics'!$C:$C,0)))</f>
        <v>Cross-Sector</v>
      </c>
      <c r="B1131" s="294" t="str">
        <f>IF(ISBLANK(INDEX('Policy Characteristics'!B:B,MATCH($C1131,'Policy Characteristics'!$C:$C,0))),"",INDEX('Policy Characteristics'!B:B,MATCH($C1131,'Policy Characteristics'!$C:$C,0)))</f>
        <v>Fuel Taxes or Subsidies</v>
      </c>
      <c r="C1131" s="256" t="str">
        <f t="shared" si="57"/>
        <v>Additional Fuel Tax or Subsidy Rate by Fuel</v>
      </c>
      <c r="D1131" s="299" t="s">
        <v>842</v>
      </c>
      <c r="E1131" s="299"/>
      <c r="F1131" s="299" t="s">
        <v>710</v>
      </c>
      <c r="G1131" s="300"/>
      <c r="H1131" s="20">
        <v>748</v>
      </c>
      <c r="I1131" s="297" t="s">
        <v>634</v>
      </c>
      <c r="J1131" s="296" t="str">
        <f>IF(ISBLANK(INDEX('Policy Characteristics'!D:D,MATCH($C1131,'Policy Characteristics'!$C:$C,0))),"",INDEX('Policy Characteristics'!D:D,MATCH($C1131,'Policy Characteristics'!$C:$C,0)))</f>
        <v>Fuel Taxes or Subsidies</v>
      </c>
      <c r="K1131" s="293" t="str">
        <f>IF(ISBLANK(INDEX('Policy Characteristics'!E:E,MATCH($C1131,'Policy Characteristics'!$C:$C,0))),"",INDEX('Policy Characteristics'!E:E,MATCH($C1131,'Policy Characteristics'!$C:$C,0)))</f>
        <v>cross fuel tax</v>
      </c>
      <c r="L1131" s="237">
        <f>IF(ISBLANK(INDEX('Policy Characteristics'!F:F,MATCH($C1131,'Policy Characteristics'!$C:$C,0))),"",INDEX('Policy Characteristics'!F:F,MATCH($C1131,'Policy Characteristics'!$C:$C,0)))</f>
        <v>-0.5</v>
      </c>
      <c r="M1131" s="237">
        <f>IF(ISBLANK(INDEX('Policy Characteristics'!G:G,MATCH($C1131,'Policy Characteristics'!$C:$C,0))),"",INDEX('Policy Characteristics'!G:G,MATCH($C1131,'Policy Characteristics'!$C:$C,0)))</f>
        <v>0.5</v>
      </c>
      <c r="N1131" s="237">
        <f>IF(ISBLANK(INDEX('Policy Characteristics'!H:H,MATCH($C1131,'Policy Characteristics'!$C:$C,0))),"",INDEX('Policy Characteristics'!H:H,MATCH($C1131,'Policy Characteristics'!$C:$C,0)))</f>
        <v>0.01</v>
      </c>
      <c r="O1131" s="293" t="str">
        <f>IF(ISBLANK(INDEX('Policy Characteristics'!I:I,MATCH($C1131,'Policy Characteristics'!$C:$C,0))),"",INDEX('Policy Characteristics'!I:I,MATCH($C1131,'Policy Characteristics'!$C:$C,0)))</f>
        <v>% of BAU price</v>
      </c>
      <c r="P1131" s="293"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1" s="293" t="str">
        <f>IF(ISBLANK(INDEX('Policy Characteristics'!K:K,MATCH($C1131,'Policy Characteristics'!$C:$C,0))),"",INDEX('Policy Characteristics'!K:K,MATCH($C1131,'Policy Characteristics'!$C:$C,0)))</f>
        <v>fuels.html#fuel-taxes</v>
      </c>
      <c r="R1131" s="293" t="str">
        <f>IF(ISBLANK(INDEX('Policy Characteristics'!L:L,MATCH($C1131,'Policy Characteristics'!$C:$C,0))),"",INDEX('Policy Characteristics'!L:L,MATCH($C1131,'Policy Characteristics'!$C:$C,0)))</f>
        <v>fuel-taxes.html</v>
      </c>
    </row>
    <row r="1132" spans="1:18" x14ac:dyDescent="0.25">
      <c r="A1132" s="293" t="str">
        <f>IF(ISBLANK(INDEX('Policy Characteristics'!A:A,MATCH($C1132,'Policy Characteristics'!$C:$C,0))),"",INDEX('Policy Characteristics'!A:A,MATCH($C1132,'Policy Characteristics'!$C:$C,0)))</f>
        <v>Cross-Sector</v>
      </c>
      <c r="B1132" s="294" t="str">
        <f>IF(ISBLANK(INDEX('Policy Characteristics'!B:B,MATCH($C1132,'Policy Characteristics'!$C:$C,0))),"",INDEX('Policy Characteristics'!B:B,MATCH($C1132,'Policy Characteristics'!$C:$C,0)))</f>
        <v>Fuel Taxes or Subsidies</v>
      </c>
      <c r="C1132" s="256" t="str">
        <f t="shared" si="57"/>
        <v>Additional Fuel Tax or Subsidy Rate by Fuel</v>
      </c>
      <c r="D1132" s="299" t="s">
        <v>843</v>
      </c>
      <c r="E1132" s="299"/>
      <c r="F1132" s="299" t="s">
        <v>844</v>
      </c>
      <c r="G1132" s="300"/>
      <c r="H1132" s="20">
        <v>749</v>
      </c>
      <c r="I1132" s="297" t="s">
        <v>634</v>
      </c>
      <c r="J1132" s="296" t="str">
        <f>IF(ISBLANK(INDEX('Policy Characteristics'!D:D,MATCH($C1132,'Policy Characteristics'!$C:$C,0))),"",INDEX('Policy Characteristics'!D:D,MATCH($C1132,'Policy Characteristics'!$C:$C,0)))</f>
        <v>Fuel Taxes or Subsidies</v>
      </c>
      <c r="K1132" s="293" t="str">
        <f>IF(ISBLANK(INDEX('Policy Characteristics'!E:E,MATCH($C1132,'Policy Characteristics'!$C:$C,0))),"",INDEX('Policy Characteristics'!E:E,MATCH($C1132,'Policy Characteristics'!$C:$C,0)))</f>
        <v>cross fuel tax</v>
      </c>
      <c r="L1132" s="237">
        <f>IF(ISBLANK(INDEX('Policy Characteristics'!F:F,MATCH($C1132,'Policy Characteristics'!$C:$C,0))),"",INDEX('Policy Characteristics'!F:F,MATCH($C1132,'Policy Characteristics'!$C:$C,0)))</f>
        <v>-0.5</v>
      </c>
      <c r="M1132" s="237">
        <f>IF(ISBLANK(INDEX('Policy Characteristics'!G:G,MATCH($C1132,'Policy Characteristics'!$C:$C,0))),"",INDEX('Policy Characteristics'!G:G,MATCH($C1132,'Policy Characteristics'!$C:$C,0)))</f>
        <v>0.5</v>
      </c>
      <c r="N1132" s="237">
        <f>IF(ISBLANK(INDEX('Policy Characteristics'!H:H,MATCH($C1132,'Policy Characteristics'!$C:$C,0))),"",INDEX('Policy Characteristics'!H:H,MATCH($C1132,'Policy Characteristics'!$C:$C,0)))</f>
        <v>0.01</v>
      </c>
      <c r="O1132" s="293" t="str">
        <f>IF(ISBLANK(INDEX('Policy Characteristics'!I:I,MATCH($C1132,'Policy Characteristics'!$C:$C,0))),"",INDEX('Policy Characteristics'!I:I,MATCH($C1132,'Policy Characteristics'!$C:$C,0)))</f>
        <v>% of BAU price</v>
      </c>
      <c r="P1132" s="293"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Canada, sales tax rates range from 5-15% depending on province. In 2019, the national average tax rate on gasoline was about 35%</v>
      </c>
      <c r="Q1132" s="293" t="str">
        <f>IF(ISBLANK(INDEX('Policy Characteristics'!K:K,MATCH($C1132,'Policy Characteristics'!$C:$C,0))),"",INDEX('Policy Characteristics'!K:K,MATCH($C1132,'Policy Characteristics'!$C:$C,0)))</f>
        <v>fuels.html#fuel-taxes</v>
      </c>
      <c r="R1132" s="293" t="str">
        <f>IF(ISBLANK(INDEX('Policy Characteristics'!L:L,MATCH($C1132,'Policy Characteristics'!$C:$C,0))),"",INDEX('Policy Characteristics'!L:L,MATCH($C1132,'Policy Characteristics'!$C:$C,0)))</f>
        <v>fuel-taxes.html</v>
      </c>
    </row>
    <row r="1133" spans="1:18" x14ac:dyDescent="0.25">
      <c r="A1133" s="293" t="str">
        <f>IF(ISBLANK(INDEX('Policy Characteristics'!A:A,MATCH($C1133,'Policy Characteristics'!$C:$C,0))),"",INDEX('Policy Characteristics'!A:A,MATCH($C1133,'Policy Characteristics'!$C:$C,0)))</f>
        <v>Research and Development</v>
      </c>
      <c r="B1133" s="294" t="str">
        <f>IF(ISBLANK(INDEX('Policy Characteristics'!B:B,MATCH($C1133,'Policy Characteristics'!$C:$C,0))),"",INDEX('Policy Characteristics'!B:B,MATCH($C1133,'Policy Characteristics'!$C:$C,0)))</f>
        <v>Capital Cost Reduction</v>
      </c>
      <c r="C1133" t="s">
        <v>543</v>
      </c>
      <c r="D1133" s="298" t="s">
        <v>660</v>
      </c>
      <c r="E1133" s="298"/>
      <c r="F1133" s="298" t="s">
        <v>845</v>
      </c>
      <c r="G1133" s="298"/>
      <c r="H1133" s="20">
        <v>85</v>
      </c>
      <c r="I1133" s="295" t="s">
        <v>624</v>
      </c>
      <c r="J1133" s="296" t="str">
        <f>IF(ISBLANK(INDEX('Policy Characteristics'!D:D,MATCH($C1133,'Policy Characteristics'!$C:$C,0))),"",INDEX('Policy Characteristics'!D:D,MATCH($C1133,'Policy Characteristics'!$C:$C,0)))</f>
        <v>R&amp;D Capital Cost Reductions</v>
      </c>
      <c r="K1133" s="293" t="str">
        <f>IF(ISBLANK(INDEX('Policy Characteristics'!E:E,MATCH($C1133,'Policy Characteristics'!$C:$C,0))),"",INDEX('Policy Characteristics'!E:E,MATCH($C1133,'Policy Characteristics'!$C:$C,0)))</f>
        <v>RnD building capital cost reduction</v>
      </c>
      <c r="L1133" s="237">
        <f>IF(ISBLANK(INDEX('Policy Characteristics'!F:F,MATCH($C1133,'Policy Characteristics'!$C:$C,0))),"",INDEX('Policy Characteristics'!F:F,MATCH($C1133,'Policy Characteristics'!$C:$C,0)))</f>
        <v>0</v>
      </c>
      <c r="M1133" s="237">
        <f>IF(ISBLANK(INDEX('Policy Characteristics'!G:G,MATCH($C1133,'Policy Characteristics'!$C:$C,0))),"",INDEX('Policy Characteristics'!G:G,MATCH($C1133,'Policy Characteristics'!$C:$C,0)))</f>
        <v>0.4</v>
      </c>
      <c r="N1133" s="237">
        <f>IF(ISBLANK(INDEX('Policy Characteristics'!H:H,MATCH($C1133,'Policy Characteristics'!$C:$C,0))),"",INDEX('Policy Characteristics'!H:H,MATCH($C1133,'Policy Characteristics'!$C:$C,0)))</f>
        <v>0.01</v>
      </c>
      <c r="O1133" s="293" t="str">
        <f>IF(ISBLANK(INDEX('Policy Characteristics'!I:I,MATCH($C1133,'Policy Characteristics'!$C:$C,0))),"",INDEX('Policy Characteristics'!I:I,MATCH($C1133,'Policy Characteristics'!$C:$C,0)))</f>
        <v>% reduction in cost</v>
      </c>
      <c r="P1133" s="293"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93" t="str">
        <f>IF(ISBLANK(INDEX('Policy Characteristics'!K:K,MATCH($C1133,'Policy Characteristics'!$C:$C,0))),"",INDEX('Policy Characteristics'!K:K,MATCH($C1133,'Policy Characteristics'!$C:$C,0)))</f>
        <v>architectural-design.html#rnd</v>
      </c>
      <c r="R1133" s="293" t="str">
        <f>IF(ISBLANK(INDEX('Policy Characteristics'!L:L,MATCH($C1133,'Policy Characteristics'!$C:$C,0))),"",INDEX('Policy Characteristics'!L:L,MATCH($C1133,'Policy Characteristics'!$C:$C,0)))</f>
        <v>research-and-development.html</v>
      </c>
    </row>
    <row r="1134" spans="1:18" x14ac:dyDescent="0.25">
      <c r="A1134" s="293" t="str">
        <f>IF(ISBLANK(INDEX('Policy Characteristics'!A:A,MATCH($C1134,'Policy Characteristics'!$C:$C,0))),"",INDEX('Policy Characteristics'!A:A,MATCH($C1134,'Policy Characteristics'!$C:$C,0)))</f>
        <v>Research and Development</v>
      </c>
      <c r="B1134" s="294" t="str">
        <f>IF(ISBLANK(INDEX('Policy Characteristics'!B:B,MATCH($C1134,'Policy Characteristics'!$C:$C,0))),"",INDEX('Policy Characteristics'!B:B,MATCH($C1134,'Policy Characteristics'!$C:$C,0)))</f>
        <v>Capital Cost Reduction</v>
      </c>
      <c r="C1134" s="293" t="str">
        <f t="shared" ref="C1134:C1138" si="58">C$1133</f>
        <v>RnD Building Capital Cost Perc Reduction</v>
      </c>
      <c r="D1134" s="298" t="s">
        <v>664</v>
      </c>
      <c r="E1134" s="298"/>
      <c r="F1134" s="298" t="s">
        <v>846</v>
      </c>
      <c r="G1134" s="298"/>
      <c r="H1134" s="20">
        <v>86</v>
      </c>
      <c r="I1134" s="295" t="s">
        <v>624</v>
      </c>
      <c r="J1134" s="296" t="str">
        <f>IF(ISBLANK(INDEX('Policy Characteristics'!D:D,MATCH($C1134,'Policy Characteristics'!$C:$C,0))),"",INDEX('Policy Characteristics'!D:D,MATCH($C1134,'Policy Characteristics'!$C:$C,0)))</f>
        <v>R&amp;D Capital Cost Reductions</v>
      </c>
      <c r="K1134" s="293" t="str">
        <f>IF(ISBLANK(INDEX('Policy Characteristics'!E:E,MATCH($C1134,'Policy Characteristics'!$C:$C,0))),"",INDEX('Policy Characteristics'!E:E,MATCH($C1134,'Policy Characteristics'!$C:$C,0)))</f>
        <v>RnD building capital cost reduction</v>
      </c>
      <c r="L1134" s="237">
        <f>IF(ISBLANK(INDEX('Policy Characteristics'!F:F,MATCH($C1134,'Policy Characteristics'!$C:$C,0))),"",INDEX('Policy Characteristics'!F:F,MATCH($C1134,'Policy Characteristics'!$C:$C,0)))</f>
        <v>0</v>
      </c>
      <c r="M1134" s="237">
        <f>IF(ISBLANK(INDEX('Policy Characteristics'!G:G,MATCH($C1134,'Policy Characteristics'!$C:$C,0))),"",INDEX('Policy Characteristics'!G:G,MATCH($C1134,'Policy Characteristics'!$C:$C,0)))</f>
        <v>0.4</v>
      </c>
      <c r="N1134" s="237">
        <f>IF(ISBLANK(INDEX('Policy Characteristics'!H:H,MATCH($C1134,'Policy Characteristics'!$C:$C,0))),"",INDEX('Policy Characteristics'!H:H,MATCH($C1134,'Policy Characteristics'!$C:$C,0)))</f>
        <v>0.01</v>
      </c>
      <c r="O1134" s="293" t="str">
        <f>IF(ISBLANK(INDEX('Policy Characteristics'!I:I,MATCH($C1134,'Policy Characteristics'!$C:$C,0))),"",INDEX('Policy Characteristics'!I:I,MATCH($C1134,'Policy Characteristics'!$C:$C,0)))</f>
        <v>% reduction in cost</v>
      </c>
      <c r="P1134" s="293"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93" t="str">
        <f>IF(ISBLANK(INDEX('Policy Characteristics'!K:K,MATCH($C1134,'Policy Characteristics'!$C:$C,0))),"",INDEX('Policy Characteristics'!K:K,MATCH($C1134,'Policy Characteristics'!$C:$C,0)))</f>
        <v>architectural-design.html#rnd</v>
      </c>
      <c r="R1134" s="293" t="str">
        <f>IF(ISBLANK(INDEX('Policy Characteristics'!L:L,MATCH($C1134,'Policy Characteristics'!$C:$C,0))),"",INDEX('Policy Characteristics'!L:L,MATCH($C1134,'Policy Characteristics'!$C:$C,0)))</f>
        <v>research-and-development.html</v>
      </c>
    </row>
    <row r="1135" spans="1:18" x14ac:dyDescent="0.25">
      <c r="A1135" s="293" t="str">
        <f>IF(ISBLANK(INDEX('Policy Characteristics'!A:A,MATCH($C1135,'Policy Characteristics'!$C:$C,0))),"",INDEX('Policy Characteristics'!A:A,MATCH($C1135,'Policy Characteristics'!$C:$C,0)))</f>
        <v>Research and Development</v>
      </c>
      <c r="B1135" s="294" t="str">
        <f>IF(ISBLANK(INDEX('Policy Characteristics'!B:B,MATCH($C1135,'Policy Characteristics'!$C:$C,0))),"",INDEX('Policy Characteristics'!B:B,MATCH($C1135,'Policy Characteristics'!$C:$C,0)))</f>
        <v>Capital Cost Reduction</v>
      </c>
      <c r="C1135" s="293" t="str">
        <f t="shared" si="58"/>
        <v>RnD Building Capital Cost Perc Reduction</v>
      </c>
      <c r="D1135" s="298" t="s">
        <v>676</v>
      </c>
      <c r="E1135" s="298"/>
      <c r="F1135" s="298" t="s">
        <v>847</v>
      </c>
      <c r="G1135" s="298"/>
      <c r="H1135" s="20">
        <v>87</v>
      </c>
      <c r="I1135" s="295" t="s">
        <v>624</v>
      </c>
      <c r="J1135" s="296" t="str">
        <f>IF(ISBLANK(INDEX('Policy Characteristics'!D:D,MATCH($C1135,'Policy Characteristics'!$C:$C,0))),"",INDEX('Policy Characteristics'!D:D,MATCH($C1135,'Policy Characteristics'!$C:$C,0)))</f>
        <v>R&amp;D Capital Cost Reductions</v>
      </c>
      <c r="K1135" s="293" t="str">
        <f>IF(ISBLANK(INDEX('Policy Characteristics'!E:E,MATCH($C1135,'Policy Characteristics'!$C:$C,0))),"",INDEX('Policy Characteristics'!E:E,MATCH($C1135,'Policy Characteristics'!$C:$C,0)))</f>
        <v>RnD building capital cost reduction</v>
      </c>
      <c r="L1135" s="237">
        <f>IF(ISBLANK(INDEX('Policy Characteristics'!F:F,MATCH($C1135,'Policy Characteristics'!$C:$C,0))),"",INDEX('Policy Characteristics'!F:F,MATCH($C1135,'Policy Characteristics'!$C:$C,0)))</f>
        <v>0</v>
      </c>
      <c r="M1135" s="237">
        <f>IF(ISBLANK(INDEX('Policy Characteristics'!G:G,MATCH($C1135,'Policy Characteristics'!$C:$C,0))),"",INDEX('Policy Characteristics'!G:G,MATCH($C1135,'Policy Characteristics'!$C:$C,0)))</f>
        <v>0.4</v>
      </c>
      <c r="N1135" s="237">
        <f>IF(ISBLANK(INDEX('Policy Characteristics'!H:H,MATCH($C1135,'Policy Characteristics'!$C:$C,0))),"",INDEX('Policy Characteristics'!H:H,MATCH($C1135,'Policy Characteristics'!$C:$C,0)))</f>
        <v>0.01</v>
      </c>
      <c r="O1135" s="293" t="str">
        <f>IF(ISBLANK(INDEX('Policy Characteristics'!I:I,MATCH($C1135,'Policy Characteristics'!$C:$C,0))),"",INDEX('Policy Characteristics'!I:I,MATCH($C1135,'Policy Characteristics'!$C:$C,0)))</f>
        <v>% reduction in cost</v>
      </c>
      <c r="P1135" s="293"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93" t="str">
        <f>IF(ISBLANK(INDEX('Policy Characteristics'!K:K,MATCH($C1135,'Policy Characteristics'!$C:$C,0))),"",INDEX('Policy Characteristics'!K:K,MATCH($C1135,'Policy Characteristics'!$C:$C,0)))</f>
        <v>architectural-design.html#rnd</v>
      </c>
      <c r="R1135" s="293" t="str">
        <f>IF(ISBLANK(INDEX('Policy Characteristics'!L:L,MATCH($C1135,'Policy Characteristics'!$C:$C,0))),"",INDEX('Policy Characteristics'!L:L,MATCH($C1135,'Policy Characteristics'!$C:$C,0)))</f>
        <v>research-and-development.html</v>
      </c>
    </row>
    <row r="1136" spans="1:18" x14ac:dyDescent="0.25">
      <c r="A1136" s="293" t="str">
        <f>IF(ISBLANK(INDEX('Policy Characteristics'!A:A,MATCH($C1136,'Policy Characteristics'!$C:$C,0))),"",INDEX('Policy Characteristics'!A:A,MATCH($C1136,'Policy Characteristics'!$C:$C,0)))</f>
        <v>Research and Development</v>
      </c>
      <c r="B1136" s="294" t="str">
        <f>IF(ISBLANK(INDEX('Policy Characteristics'!B:B,MATCH($C1136,'Policy Characteristics'!$C:$C,0))),"",INDEX('Policy Characteristics'!B:B,MATCH($C1136,'Policy Characteristics'!$C:$C,0)))</f>
        <v>Capital Cost Reduction</v>
      </c>
      <c r="C1136" s="293" t="str">
        <f t="shared" si="58"/>
        <v>RnD Building Capital Cost Perc Reduction</v>
      </c>
      <c r="D1136" s="298" t="s">
        <v>666</v>
      </c>
      <c r="E1136" s="298"/>
      <c r="F1136" s="298" t="s">
        <v>848</v>
      </c>
      <c r="G1136" s="298"/>
      <c r="H1136" s="20">
        <v>88</v>
      </c>
      <c r="I1136" s="295" t="s">
        <v>624</v>
      </c>
      <c r="J1136" s="296" t="str">
        <f>IF(ISBLANK(INDEX('Policy Characteristics'!D:D,MATCH($C1136,'Policy Characteristics'!$C:$C,0))),"",INDEX('Policy Characteristics'!D:D,MATCH($C1136,'Policy Characteristics'!$C:$C,0)))</f>
        <v>R&amp;D Capital Cost Reductions</v>
      </c>
      <c r="K1136" s="293" t="str">
        <f>IF(ISBLANK(INDEX('Policy Characteristics'!E:E,MATCH($C1136,'Policy Characteristics'!$C:$C,0))),"",INDEX('Policy Characteristics'!E:E,MATCH($C1136,'Policy Characteristics'!$C:$C,0)))</f>
        <v>RnD building capital cost reduction</v>
      </c>
      <c r="L1136" s="237">
        <f>IF(ISBLANK(INDEX('Policy Characteristics'!F:F,MATCH($C1136,'Policy Characteristics'!$C:$C,0))),"",INDEX('Policy Characteristics'!F:F,MATCH($C1136,'Policy Characteristics'!$C:$C,0)))</f>
        <v>0</v>
      </c>
      <c r="M1136" s="237">
        <f>IF(ISBLANK(INDEX('Policy Characteristics'!G:G,MATCH($C1136,'Policy Characteristics'!$C:$C,0))),"",INDEX('Policy Characteristics'!G:G,MATCH($C1136,'Policy Characteristics'!$C:$C,0)))</f>
        <v>0.4</v>
      </c>
      <c r="N1136" s="237">
        <f>IF(ISBLANK(INDEX('Policy Characteristics'!H:H,MATCH($C1136,'Policy Characteristics'!$C:$C,0))),"",INDEX('Policy Characteristics'!H:H,MATCH($C1136,'Policy Characteristics'!$C:$C,0)))</f>
        <v>0.01</v>
      </c>
      <c r="O1136" s="293" t="str">
        <f>IF(ISBLANK(INDEX('Policy Characteristics'!I:I,MATCH($C1136,'Policy Characteristics'!$C:$C,0))),"",INDEX('Policy Characteristics'!I:I,MATCH($C1136,'Policy Characteristics'!$C:$C,0)))</f>
        <v>% reduction in cost</v>
      </c>
      <c r="P1136" s="293"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93" t="str">
        <f>IF(ISBLANK(INDEX('Policy Characteristics'!K:K,MATCH($C1136,'Policy Characteristics'!$C:$C,0))),"",INDEX('Policy Characteristics'!K:K,MATCH($C1136,'Policy Characteristics'!$C:$C,0)))</f>
        <v>architectural-design.html#rnd</v>
      </c>
      <c r="R1136" s="293" t="str">
        <f>IF(ISBLANK(INDEX('Policy Characteristics'!L:L,MATCH($C1136,'Policy Characteristics'!$C:$C,0))),"",INDEX('Policy Characteristics'!L:L,MATCH($C1136,'Policy Characteristics'!$C:$C,0)))</f>
        <v>research-and-development.html</v>
      </c>
    </row>
    <row r="1137" spans="1:18" x14ac:dyDescent="0.25">
      <c r="A1137" s="293" t="str">
        <f>IF(ISBLANK(INDEX('Policy Characteristics'!A:A,MATCH($C1137,'Policy Characteristics'!$C:$C,0))),"",INDEX('Policy Characteristics'!A:A,MATCH($C1137,'Policy Characteristics'!$C:$C,0)))</f>
        <v>Research and Development</v>
      </c>
      <c r="B1137" s="294" t="str">
        <f>IF(ISBLANK(INDEX('Policy Characteristics'!B:B,MATCH($C1137,'Policy Characteristics'!$C:$C,0))),"",INDEX('Policy Characteristics'!B:B,MATCH($C1137,'Policy Characteristics'!$C:$C,0)))</f>
        <v>Capital Cost Reduction</v>
      </c>
      <c r="C1137" s="293" t="str">
        <f t="shared" si="58"/>
        <v>RnD Building Capital Cost Perc Reduction</v>
      </c>
      <c r="D1137" s="298" t="s">
        <v>668</v>
      </c>
      <c r="E1137" s="298"/>
      <c r="F1137" s="298" t="s">
        <v>849</v>
      </c>
      <c r="G1137" s="298"/>
      <c r="H1137" s="20">
        <v>89</v>
      </c>
      <c r="I1137" s="295" t="s">
        <v>624</v>
      </c>
      <c r="J1137" s="296" t="str">
        <f>IF(ISBLANK(INDEX('Policy Characteristics'!D:D,MATCH($C1137,'Policy Characteristics'!$C:$C,0))),"",INDEX('Policy Characteristics'!D:D,MATCH($C1137,'Policy Characteristics'!$C:$C,0)))</f>
        <v>R&amp;D Capital Cost Reductions</v>
      </c>
      <c r="K1137" s="293" t="str">
        <f>IF(ISBLANK(INDEX('Policy Characteristics'!E:E,MATCH($C1137,'Policy Characteristics'!$C:$C,0))),"",INDEX('Policy Characteristics'!E:E,MATCH($C1137,'Policy Characteristics'!$C:$C,0)))</f>
        <v>RnD building capital cost reduction</v>
      </c>
      <c r="L1137" s="237">
        <f>IF(ISBLANK(INDEX('Policy Characteristics'!F:F,MATCH($C1137,'Policy Characteristics'!$C:$C,0))),"",INDEX('Policy Characteristics'!F:F,MATCH($C1137,'Policy Characteristics'!$C:$C,0)))</f>
        <v>0</v>
      </c>
      <c r="M1137" s="237">
        <f>IF(ISBLANK(INDEX('Policy Characteristics'!G:G,MATCH($C1137,'Policy Characteristics'!$C:$C,0))),"",INDEX('Policy Characteristics'!G:G,MATCH($C1137,'Policy Characteristics'!$C:$C,0)))</f>
        <v>0.4</v>
      </c>
      <c r="N1137" s="237">
        <f>IF(ISBLANK(INDEX('Policy Characteristics'!H:H,MATCH($C1137,'Policy Characteristics'!$C:$C,0))),"",INDEX('Policy Characteristics'!H:H,MATCH($C1137,'Policy Characteristics'!$C:$C,0)))</f>
        <v>0.01</v>
      </c>
      <c r="O1137" s="293" t="str">
        <f>IF(ISBLANK(INDEX('Policy Characteristics'!I:I,MATCH($C1137,'Policy Characteristics'!$C:$C,0))),"",INDEX('Policy Characteristics'!I:I,MATCH($C1137,'Policy Characteristics'!$C:$C,0)))</f>
        <v>% reduction in cost</v>
      </c>
      <c r="P1137" s="293"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93" t="str">
        <f>IF(ISBLANK(INDEX('Policy Characteristics'!K:K,MATCH($C1137,'Policy Characteristics'!$C:$C,0))),"",INDEX('Policy Characteristics'!K:K,MATCH($C1137,'Policy Characteristics'!$C:$C,0)))</f>
        <v>architectural-design.html#rnd</v>
      </c>
      <c r="R1137" s="293" t="str">
        <f>IF(ISBLANK(INDEX('Policy Characteristics'!L:L,MATCH($C1137,'Policy Characteristics'!$C:$C,0))),"",INDEX('Policy Characteristics'!L:L,MATCH($C1137,'Policy Characteristics'!$C:$C,0)))</f>
        <v>research-and-development.html</v>
      </c>
    </row>
    <row r="1138" spans="1:18" x14ac:dyDescent="0.25">
      <c r="A1138" s="293" t="str">
        <f>IF(ISBLANK(INDEX('Policy Characteristics'!A:A,MATCH($C1138,'Policy Characteristics'!$C:$C,0))),"",INDEX('Policy Characteristics'!A:A,MATCH($C1138,'Policy Characteristics'!$C:$C,0)))</f>
        <v>Research and Development</v>
      </c>
      <c r="B1138" s="294" t="str">
        <f>IF(ISBLANK(INDEX('Policy Characteristics'!B:B,MATCH($C1138,'Policy Characteristics'!$C:$C,0))),"",INDEX('Policy Characteristics'!B:B,MATCH($C1138,'Policy Characteristics'!$C:$C,0)))</f>
        <v>Capital Cost Reduction</v>
      </c>
      <c r="C1138" s="293" t="str">
        <f t="shared" si="58"/>
        <v>RnD Building Capital Cost Perc Reduction</v>
      </c>
      <c r="D1138" s="298" t="s">
        <v>670</v>
      </c>
      <c r="E1138" s="298"/>
      <c r="F1138" s="298" t="s">
        <v>850</v>
      </c>
      <c r="G1138" s="298"/>
      <c r="H1138" s="20">
        <v>90</v>
      </c>
      <c r="I1138" s="295" t="s">
        <v>624</v>
      </c>
      <c r="J1138" s="296" t="str">
        <f>IF(ISBLANK(INDEX('Policy Characteristics'!D:D,MATCH($C1138,'Policy Characteristics'!$C:$C,0))),"",INDEX('Policy Characteristics'!D:D,MATCH($C1138,'Policy Characteristics'!$C:$C,0)))</f>
        <v>R&amp;D Capital Cost Reductions</v>
      </c>
      <c r="K1138" s="293" t="str">
        <f>IF(ISBLANK(INDEX('Policy Characteristics'!E:E,MATCH($C1138,'Policy Characteristics'!$C:$C,0))),"",INDEX('Policy Characteristics'!E:E,MATCH($C1138,'Policy Characteristics'!$C:$C,0)))</f>
        <v>RnD building capital cost reduction</v>
      </c>
      <c r="L1138" s="237">
        <f>IF(ISBLANK(INDEX('Policy Characteristics'!F:F,MATCH($C1138,'Policy Characteristics'!$C:$C,0))),"",INDEX('Policy Characteristics'!F:F,MATCH($C1138,'Policy Characteristics'!$C:$C,0)))</f>
        <v>0</v>
      </c>
      <c r="M1138" s="237">
        <f>IF(ISBLANK(INDEX('Policy Characteristics'!G:G,MATCH($C1138,'Policy Characteristics'!$C:$C,0))),"",INDEX('Policy Characteristics'!G:G,MATCH($C1138,'Policy Characteristics'!$C:$C,0)))</f>
        <v>0.4</v>
      </c>
      <c r="N1138" s="237">
        <f>IF(ISBLANK(INDEX('Policy Characteristics'!H:H,MATCH($C1138,'Policy Characteristics'!$C:$C,0))),"",INDEX('Policy Characteristics'!H:H,MATCH($C1138,'Policy Characteristics'!$C:$C,0)))</f>
        <v>0.01</v>
      </c>
      <c r="O1138" s="293" t="str">
        <f>IF(ISBLANK(INDEX('Policy Characteristics'!I:I,MATCH($C1138,'Policy Characteristics'!$C:$C,0))),"",INDEX('Policy Characteristics'!I:I,MATCH($C1138,'Policy Characteristics'!$C:$C,0)))</f>
        <v>% reduction in cost</v>
      </c>
      <c r="P1138" s="293"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93" t="str">
        <f>IF(ISBLANK(INDEX('Policy Characteristics'!K:K,MATCH($C1138,'Policy Characteristics'!$C:$C,0))),"",INDEX('Policy Characteristics'!K:K,MATCH($C1138,'Policy Characteristics'!$C:$C,0)))</f>
        <v>architectural-design.html#rnd</v>
      </c>
      <c r="R1138" s="293" t="str">
        <f>IF(ISBLANK(INDEX('Policy Characteristics'!L:L,MATCH($C1138,'Policy Characteristics'!$C:$C,0))),"",INDEX('Policy Characteristics'!L:L,MATCH($C1138,'Policy Characteristics'!$C:$C,0)))</f>
        <v>research-and-development.html</v>
      </c>
    </row>
    <row r="1139" spans="1:18" x14ac:dyDescent="0.25">
      <c r="A1139" s="293" t="str">
        <f>IF(ISBLANK(INDEX('Policy Characteristics'!A:A,MATCH($C1139,'Policy Characteristics'!$C:$C,0))),"",INDEX('Policy Characteristics'!A:A,MATCH($C1139,'Policy Characteristics'!$C:$C,0)))</f>
        <v>Research and Development</v>
      </c>
      <c r="B1139" s="294" t="str">
        <f>IF(ISBLANK(INDEX('Policy Characteristics'!B:B,MATCH($C1139,'Policy Characteristics'!$C:$C,0))),"",INDEX('Policy Characteristics'!B:B,MATCH($C1139,'Policy Characteristics'!$C:$C,0)))</f>
        <v>Capital Cost Reduction</v>
      </c>
      <c r="C1139" t="s">
        <v>550</v>
      </c>
      <c r="D1139" s="298"/>
      <c r="E1139" s="298"/>
      <c r="F1139" s="298" t="s">
        <v>208</v>
      </c>
      <c r="G1139" s="298"/>
      <c r="H1139" s="20">
        <v>91</v>
      </c>
      <c r="I1139" s="295" t="s">
        <v>624</v>
      </c>
      <c r="J1139" s="296" t="str">
        <f>IF(ISBLANK(INDEX('Policy Characteristics'!D:D,MATCH($C1139,'Policy Characteristics'!$C:$C,0))),"",INDEX('Policy Characteristics'!D:D,MATCH($C1139,'Policy Characteristics'!$C:$C,0)))</f>
        <v>R&amp;D Capital Cost Reductions</v>
      </c>
      <c r="K1139" s="293" t="str">
        <f>IF(ISBLANK(INDEX('Policy Characteristics'!E:E,MATCH($C1139,'Policy Characteristics'!$C:$C,0))),"",INDEX('Policy Characteristics'!E:E,MATCH($C1139,'Policy Characteristics'!$C:$C,0)))</f>
        <v>RnD CCS capital cost reduction</v>
      </c>
      <c r="L1139" s="237">
        <f>IF(ISBLANK(INDEX('Policy Characteristics'!F:F,MATCH($C1139,'Policy Characteristics'!$C:$C,0))),"",INDEX('Policy Characteristics'!F:F,MATCH($C1139,'Policy Characteristics'!$C:$C,0)))</f>
        <v>0</v>
      </c>
      <c r="M1139" s="237">
        <f>IF(ISBLANK(INDEX('Policy Characteristics'!G:G,MATCH($C1139,'Policy Characteristics'!$C:$C,0))),"",INDEX('Policy Characteristics'!G:G,MATCH($C1139,'Policy Characteristics'!$C:$C,0)))</f>
        <v>0.4</v>
      </c>
      <c r="N1139" s="237">
        <f>IF(ISBLANK(INDEX('Policy Characteristics'!H:H,MATCH($C1139,'Policy Characteristics'!$C:$C,0))),"",INDEX('Policy Characteristics'!H:H,MATCH($C1139,'Policy Characteristics'!$C:$C,0)))</f>
        <v>0.01</v>
      </c>
      <c r="O1139" s="293" t="str">
        <f>IF(ISBLANK(INDEX('Policy Characteristics'!I:I,MATCH($C1139,'Policy Characteristics'!$C:$C,0))),"",INDEX('Policy Characteristics'!I:I,MATCH($C1139,'Policy Characteristics'!$C:$C,0)))</f>
        <v>% reduction in cost</v>
      </c>
      <c r="P1139" s="293"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93" t="str">
        <f>IF(ISBLANK(INDEX('Policy Characteristics'!K:K,MATCH($C1139,'Policy Characteristics'!$C:$C,0))),"",INDEX('Policy Characteristics'!K:K,MATCH($C1139,'Policy Characteristics'!$C:$C,0)))</f>
        <v>architectural-design.html#rnd</v>
      </c>
      <c r="R1139" s="293" t="str">
        <f>IF(ISBLANK(INDEX('Policy Characteristics'!L:L,MATCH($C1139,'Policy Characteristics'!$C:$C,0))),"",INDEX('Policy Characteristics'!L:L,MATCH($C1139,'Policy Characteristics'!$C:$C,0)))</f>
        <v>research-and-development.html</v>
      </c>
    </row>
    <row r="1140" spans="1:18" x14ac:dyDescent="0.25">
      <c r="A1140" s="293" t="str">
        <f>IF(ISBLANK(INDEX('Policy Characteristics'!A:A,MATCH($C1140,'Policy Characteristics'!$C:$C,0))),"",INDEX('Policy Characteristics'!A:A,MATCH($C1140,'Policy Characteristics'!$C:$C,0)))</f>
        <v>Research and Development</v>
      </c>
      <c r="B1140" s="294" t="str">
        <f>IF(ISBLANK(INDEX('Policy Characteristics'!B:B,MATCH($C1140,'Policy Characteristics'!$C:$C,0))),"",INDEX('Policy Characteristics'!B:B,MATCH($C1140,'Policy Characteristics'!$C:$C,0)))</f>
        <v>Capital Cost Reduction</v>
      </c>
      <c r="C1140" t="s">
        <v>552</v>
      </c>
      <c r="D1140" s="298" t="s">
        <v>678</v>
      </c>
      <c r="E1140" s="298"/>
      <c r="F1140" s="299" t="s">
        <v>851</v>
      </c>
      <c r="G1140" s="298"/>
      <c r="H1140" s="20">
        <v>92</v>
      </c>
      <c r="I1140" s="295" t="s">
        <v>624</v>
      </c>
      <c r="J1140" s="296" t="str">
        <f>IF(ISBLANK(INDEX('Policy Characteristics'!D:D,MATCH($C1140,'Policy Characteristics'!$C:$C,0))),"",INDEX('Policy Characteristics'!D:D,MATCH($C1140,'Policy Characteristics'!$C:$C,0)))</f>
        <v>R&amp;D Capital Cost Reductions</v>
      </c>
      <c r="K1140" s="293" t="str">
        <f>IF(ISBLANK(INDEX('Policy Characteristics'!E:E,MATCH($C1140,'Policy Characteristics'!$C:$C,0))),"",INDEX('Policy Characteristics'!E:E,MATCH($C1140,'Policy Characteristics'!$C:$C,0)))</f>
        <v>RnD electricity capital cost reduction</v>
      </c>
      <c r="L1140" s="237">
        <f>IF(ISBLANK(INDEX('Policy Characteristics'!F:F,MATCH($C1140,'Policy Characteristics'!$C:$C,0))),"",INDEX('Policy Characteristics'!F:F,MATCH($C1140,'Policy Characteristics'!$C:$C,0)))</f>
        <v>0</v>
      </c>
      <c r="M1140" s="237">
        <f>IF(ISBLANK(INDEX('Policy Characteristics'!G:G,MATCH($C1140,'Policy Characteristics'!$C:$C,0))),"",INDEX('Policy Characteristics'!G:G,MATCH($C1140,'Policy Characteristics'!$C:$C,0)))</f>
        <v>0.4</v>
      </c>
      <c r="N1140" s="237">
        <f>IF(ISBLANK(INDEX('Policy Characteristics'!H:H,MATCH($C1140,'Policy Characteristics'!$C:$C,0))),"",INDEX('Policy Characteristics'!H:H,MATCH($C1140,'Policy Characteristics'!$C:$C,0)))</f>
        <v>0.01</v>
      </c>
      <c r="O1140" s="293" t="str">
        <f>IF(ISBLANK(INDEX('Policy Characteristics'!I:I,MATCH($C1140,'Policy Characteristics'!$C:$C,0))),"",INDEX('Policy Characteristics'!I:I,MATCH($C1140,'Policy Characteristics'!$C:$C,0)))</f>
        <v>% reduction in cost</v>
      </c>
      <c r="P1140" s="293"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93" t="str">
        <f>IF(ISBLANK(INDEX('Policy Characteristics'!K:K,MATCH($C1140,'Policy Characteristics'!$C:$C,0))),"",INDEX('Policy Characteristics'!K:K,MATCH($C1140,'Policy Characteristics'!$C:$C,0)))</f>
        <v>architectural-design.html#rnd</v>
      </c>
      <c r="R1140" s="293" t="str">
        <f>IF(ISBLANK(INDEX('Policy Characteristics'!L:L,MATCH($C1140,'Policy Characteristics'!$C:$C,0))),"",INDEX('Policy Characteristics'!L:L,MATCH($C1140,'Policy Characteristics'!$C:$C,0)))</f>
        <v>research-and-development.html</v>
      </c>
    </row>
    <row r="1141" spans="1:18" x14ac:dyDescent="0.25">
      <c r="A1141" s="293" t="str">
        <f>IF(ISBLANK(INDEX('Policy Characteristics'!A:A,MATCH($C1141,'Policy Characteristics'!$C:$C,0))),"",INDEX('Policy Characteristics'!A:A,MATCH($C1141,'Policy Characteristics'!$C:$C,0)))</f>
        <v>Research and Development</v>
      </c>
      <c r="B1141" s="294" t="str">
        <f>IF(ISBLANK(INDEX('Policy Characteristics'!B:B,MATCH($C1141,'Policy Characteristics'!$C:$C,0))),"",INDEX('Policy Characteristics'!B:B,MATCH($C1141,'Policy Characteristics'!$C:$C,0)))</f>
        <v>Capital Cost Reduction</v>
      </c>
      <c r="C1141" s="293" t="str">
        <f t="shared" ref="C1141:C1148" si="59">C$1140</f>
        <v>RnD Electricity Capital Cost Perc Reduction</v>
      </c>
      <c r="D1141" s="299" t="s">
        <v>680</v>
      </c>
      <c r="E1141" s="300"/>
      <c r="F1141" s="299" t="s">
        <v>852</v>
      </c>
      <c r="G1141" s="298"/>
      <c r="H1141" s="20">
        <v>93</v>
      </c>
      <c r="I1141" s="295" t="s">
        <v>624</v>
      </c>
      <c r="J1141" s="296" t="str">
        <f>IF(ISBLANK(INDEX('Policy Characteristics'!D:D,MATCH($C1141,'Policy Characteristics'!$C:$C,0))),"",INDEX('Policy Characteristics'!D:D,MATCH($C1141,'Policy Characteristics'!$C:$C,0)))</f>
        <v>R&amp;D Capital Cost Reductions</v>
      </c>
      <c r="K1141" s="293" t="str">
        <f>IF(ISBLANK(INDEX('Policy Characteristics'!E:E,MATCH($C1141,'Policy Characteristics'!$C:$C,0))),"",INDEX('Policy Characteristics'!E:E,MATCH($C1141,'Policy Characteristics'!$C:$C,0)))</f>
        <v>RnD electricity capital cost reduction</v>
      </c>
      <c r="L1141" s="237">
        <f>IF(ISBLANK(INDEX('Policy Characteristics'!F:F,MATCH($C1141,'Policy Characteristics'!$C:$C,0))),"",INDEX('Policy Characteristics'!F:F,MATCH($C1141,'Policy Characteristics'!$C:$C,0)))</f>
        <v>0</v>
      </c>
      <c r="M1141" s="237">
        <f>IF(ISBLANK(INDEX('Policy Characteristics'!G:G,MATCH($C1141,'Policy Characteristics'!$C:$C,0))),"",INDEX('Policy Characteristics'!G:G,MATCH($C1141,'Policy Characteristics'!$C:$C,0)))</f>
        <v>0.4</v>
      </c>
      <c r="N1141" s="237">
        <f>IF(ISBLANK(INDEX('Policy Characteristics'!H:H,MATCH($C1141,'Policy Characteristics'!$C:$C,0))),"",INDEX('Policy Characteristics'!H:H,MATCH($C1141,'Policy Characteristics'!$C:$C,0)))</f>
        <v>0.01</v>
      </c>
      <c r="O1141" s="293" t="str">
        <f>IF(ISBLANK(INDEX('Policy Characteristics'!I:I,MATCH($C1141,'Policy Characteristics'!$C:$C,0))),"",INDEX('Policy Characteristics'!I:I,MATCH($C1141,'Policy Characteristics'!$C:$C,0)))</f>
        <v>% reduction in cost</v>
      </c>
      <c r="P1141" s="293"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93" t="str">
        <f>IF(ISBLANK(INDEX('Policy Characteristics'!K:K,MATCH($C1141,'Policy Characteristics'!$C:$C,0))),"",INDEX('Policy Characteristics'!K:K,MATCH($C1141,'Policy Characteristics'!$C:$C,0)))</f>
        <v>architectural-design.html#rnd</v>
      </c>
      <c r="R1141" s="293" t="str">
        <f>IF(ISBLANK(INDEX('Policy Characteristics'!L:L,MATCH($C1141,'Policy Characteristics'!$C:$C,0))),"",INDEX('Policy Characteristics'!L:L,MATCH($C1141,'Policy Characteristics'!$C:$C,0)))</f>
        <v>research-and-development.html</v>
      </c>
    </row>
    <row r="1142" spans="1:18" x14ac:dyDescent="0.25">
      <c r="A1142" s="293" t="str">
        <f>IF(ISBLANK(INDEX('Policy Characteristics'!A:A,MATCH($C1142,'Policy Characteristics'!$C:$C,0))),"",INDEX('Policy Characteristics'!A:A,MATCH($C1142,'Policy Characteristics'!$C:$C,0)))</f>
        <v>Research and Development</v>
      </c>
      <c r="B1142" s="294" t="str">
        <f>IF(ISBLANK(INDEX('Policy Characteristics'!B:B,MATCH($C1142,'Policy Characteristics'!$C:$C,0))),"",INDEX('Policy Characteristics'!B:B,MATCH($C1142,'Policy Characteristics'!$C:$C,0)))</f>
        <v>Capital Cost Reduction</v>
      </c>
      <c r="C1142" s="293" t="str">
        <f t="shared" si="59"/>
        <v>RnD Electricity Capital Cost Perc Reduction</v>
      </c>
      <c r="D1142" s="299" t="s">
        <v>682</v>
      </c>
      <c r="E1142" s="300"/>
      <c r="F1142" s="299" t="s">
        <v>853</v>
      </c>
      <c r="G1142" s="298"/>
      <c r="H1142" s="20">
        <v>94</v>
      </c>
      <c r="I1142" s="295" t="s">
        <v>624</v>
      </c>
      <c r="J1142" s="296" t="str">
        <f>IF(ISBLANK(INDEX('Policy Characteristics'!D:D,MATCH($C1142,'Policy Characteristics'!$C:$C,0))),"",INDEX('Policy Characteristics'!D:D,MATCH($C1142,'Policy Characteristics'!$C:$C,0)))</f>
        <v>R&amp;D Capital Cost Reductions</v>
      </c>
      <c r="K1142" s="293" t="str">
        <f>IF(ISBLANK(INDEX('Policy Characteristics'!E:E,MATCH($C1142,'Policy Characteristics'!$C:$C,0))),"",INDEX('Policy Characteristics'!E:E,MATCH($C1142,'Policy Characteristics'!$C:$C,0)))</f>
        <v>RnD electricity capital cost reduction</v>
      </c>
      <c r="L1142" s="237">
        <f>IF(ISBLANK(INDEX('Policy Characteristics'!F:F,MATCH($C1142,'Policy Characteristics'!$C:$C,0))),"",INDEX('Policy Characteristics'!F:F,MATCH($C1142,'Policy Characteristics'!$C:$C,0)))</f>
        <v>0</v>
      </c>
      <c r="M1142" s="237">
        <f>IF(ISBLANK(INDEX('Policy Characteristics'!G:G,MATCH($C1142,'Policy Characteristics'!$C:$C,0))),"",INDEX('Policy Characteristics'!G:G,MATCH($C1142,'Policy Characteristics'!$C:$C,0)))</f>
        <v>0.4</v>
      </c>
      <c r="N1142" s="237">
        <f>IF(ISBLANK(INDEX('Policy Characteristics'!H:H,MATCH($C1142,'Policy Characteristics'!$C:$C,0))),"",INDEX('Policy Characteristics'!H:H,MATCH($C1142,'Policy Characteristics'!$C:$C,0)))</f>
        <v>0.01</v>
      </c>
      <c r="O1142" s="293" t="str">
        <f>IF(ISBLANK(INDEX('Policy Characteristics'!I:I,MATCH($C1142,'Policy Characteristics'!$C:$C,0))),"",INDEX('Policy Characteristics'!I:I,MATCH($C1142,'Policy Characteristics'!$C:$C,0)))</f>
        <v>% reduction in cost</v>
      </c>
      <c r="P1142" s="293"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93" t="str">
        <f>IF(ISBLANK(INDEX('Policy Characteristics'!K:K,MATCH($C1142,'Policy Characteristics'!$C:$C,0))),"",INDEX('Policy Characteristics'!K:K,MATCH($C1142,'Policy Characteristics'!$C:$C,0)))</f>
        <v>architectural-design.html#rnd</v>
      </c>
      <c r="R1142" s="293" t="str">
        <f>IF(ISBLANK(INDEX('Policy Characteristics'!L:L,MATCH($C1142,'Policy Characteristics'!$C:$C,0))),"",INDEX('Policy Characteristics'!L:L,MATCH($C1142,'Policy Characteristics'!$C:$C,0)))</f>
        <v>research-and-development.html</v>
      </c>
    </row>
    <row r="1143" spans="1:18" x14ac:dyDescent="0.25">
      <c r="A1143" s="293" t="str">
        <f>IF(ISBLANK(INDEX('Policy Characteristics'!A:A,MATCH($C1143,'Policy Characteristics'!$C:$C,0))),"",INDEX('Policy Characteristics'!A:A,MATCH($C1143,'Policy Characteristics'!$C:$C,0)))</f>
        <v>Research and Development</v>
      </c>
      <c r="B1143" s="294" t="str">
        <f>IF(ISBLANK(INDEX('Policy Characteristics'!B:B,MATCH($C1143,'Policy Characteristics'!$C:$C,0))),"",INDEX('Policy Characteristics'!B:B,MATCH($C1143,'Policy Characteristics'!$C:$C,0)))</f>
        <v>Capital Cost Reduction</v>
      </c>
      <c r="C1143" s="293" t="str">
        <f t="shared" si="59"/>
        <v>RnD Electricity Capital Cost Perc Reduction</v>
      </c>
      <c r="D1143" s="299" t="s">
        <v>684</v>
      </c>
      <c r="E1143" s="300"/>
      <c r="F1143" s="299" t="s">
        <v>854</v>
      </c>
      <c r="G1143" s="298"/>
      <c r="H1143" s="20">
        <v>95</v>
      </c>
      <c r="I1143" s="295" t="s">
        <v>624</v>
      </c>
      <c r="J1143" s="296" t="str">
        <f>IF(ISBLANK(INDEX('Policy Characteristics'!D:D,MATCH($C1143,'Policy Characteristics'!$C:$C,0))),"",INDEX('Policy Characteristics'!D:D,MATCH($C1143,'Policy Characteristics'!$C:$C,0)))</f>
        <v>R&amp;D Capital Cost Reductions</v>
      </c>
      <c r="K1143" s="293" t="str">
        <f>IF(ISBLANK(INDEX('Policy Characteristics'!E:E,MATCH($C1143,'Policy Characteristics'!$C:$C,0))),"",INDEX('Policy Characteristics'!E:E,MATCH($C1143,'Policy Characteristics'!$C:$C,0)))</f>
        <v>RnD electricity capital cost reduction</v>
      </c>
      <c r="L1143" s="237">
        <f>IF(ISBLANK(INDEX('Policy Characteristics'!F:F,MATCH($C1143,'Policy Characteristics'!$C:$C,0))),"",INDEX('Policy Characteristics'!F:F,MATCH($C1143,'Policy Characteristics'!$C:$C,0)))</f>
        <v>0</v>
      </c>
      <c r="M1143" s="237">
        <f>IF(ISBLANK(INDEX('Policy Characteristics'!G:G,MATCH($C1143,'Policy Characteristics'!$C:$C,0))),"",INDEX('Policy Characteristics'!G:G,MATCH($C1143,'Policy Characteristics'!$C:$C,0)))</f>
        <v>0.4</v>
      </c>
      <c r="N1143" s="237">
        <f>IF(ISBLANK(INDEX('Policy Characteristics'!H:H,MATCH($C1143,'Policy Characteristics'!$C:$C,0))),"",INDEX('Policy Characteristics'!H:H,MATCH($C1143,'Policy Characteristics'!$C:$C,0)))</f>
        <v>0.01</v>
      </c>
      <c r="O1143" s="293" t="str">
        <f>IF(ISBLANK(INDEX('Policy Characteristics'!I:I,MATCH($C1143,'Policy Characteristics'!$C:$C,0))),"",INDEX('Policy Characteristics'!I:I,MATCH($C1143,'Policy Characteristics'!$C:$C,0)))</f>
        <v>% reduction in cost</v>
      </c>
      <c r="P1143" s="293"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93" t="str">
        <f>IF(ISBLANK(INDEX('Policy Characteristics'!K:K,MATCH($C1143,'Policy Characteristics'!$C:$C,0))),"",INDEX('Policy Characteristics'!K:K,MATCH($C1143,'Policy Characteristics'!$C:$C,0)))</f>
        <v>architectural-design.html#rnd</v>
      </c>
      <c r="R1143" s="293" t="str">
        <f>IF(ISBLANK(INDEX('Policy Characteristics'!L:L,MATCH($C1143,'Policy Characteristics'!$C:$C,0))),"",INDEX('Policy Characteristics'!L:L,MATCH($C1143,'Policy Characteristics'!$C:$C,0)))</f>
        <v>research-and-development.html</v>
      </c>
    </row>
    <row r="1144" spans="1:18" x14ac:dyDescent="0.25">
      <c r="A1144" s="293" t="str">
        <f>IF(ISBLANK(INDEX('Policy Characteristics'!A:A,MATCH($C1144,'Policy Characteristics'!$C:$C,0))),"",INDEX('Policy Characteristics'!A:A,MATCH($C1144,'Policy Characteristics'!$C:$C,0)))</f>
        <v>Research and Development</v>
      </c>
      <c r="B1144" s="294" t="str">
        <f>IF(ISBLANK(INDEX('Policy Characteristics'!B:B,MATCH($C1144,'Policy Characteristics'!$C:$C,0))),"",INDEX('Policy Characteristics'!B:B,MATCH($C1144,'Policy Characteristics'!$C:$C,0)))</f>
        <v>Capital Cost Reduction</v>
      </c>
      <c r="C1144" s="293" t="str">
        <f t="shared" si="59"/>
        <v>RnD Electricity Capital Cost Perc Reduction</v>
      </c>
      <c r="D1144" s="299" t="s">
        <v>686</v>
      </c>
      <c r="E1144" s="300"/>
      <c r="F1144" s="299" t="s">
        <v>855</v>
      </c>
      <c r="G1144" s="298"/>
      <c r="H1144" s="20">
        <v>96</v>
      </c>
      <c r="I1144" s="295" t="s">
        <v>624</v>
      </c>
      <c r="J1144" s="296" t="str">
        <f>IF(ISBLANK(INDEX('Policy Characteristics'!D:D,MATCH($C1144,'Policy Characteristics'!$C:$C,0))),"",INDEX('Policy Characteristics'!D:D,MATCH($C1144,'Policy Characteristics'!$C:$C,0)))</f>
        <v>R&amp;D Capital Cost Reductions</v>
      </c>
      <c r="K1144" s="293" t="str">
        <f>IF(ISBLANK(INDEX('Policy Characteristics'!E:E,MATCH($C1144,'Policy Characteristics'!$C:$C,0))),"",INDEX('Policy Characteristics'!E:E,MATCH($C1144,'Policy Characteristics'!$C:$C,0)))</f>
        <v>RnD electricity capital cost reduction</v>
      </c>
      <c r="L1144" s="237">
        <f>IF(ISBLANK(INDEX('Policy Characteristics'!F:F,MATCH($C1144,'Policy Characteristics'!$C:$C,0))),"",INDEX('Policy Characteristics'!F:F,MATCH($C1144,'Policy Characteristics'!$C:$C,0)))</f>
        <v>0</v>
      </c>
      <c r="M1144" s="237">
        <f>IF(ISBLANK(INDEX('Policy Characteristics'!G:G,MATCH($C1144,'Policy Characteristics'!$C:$C,0))),"",INDEX('Policy Characteristics'!G:G,MATCH($C1144,'Policy Characteristics'!$C:$C,0)))</f>
        <v>0.4</v>
      </c>
      <c r="N1144" s="237">
        <f>IF(ISBLANK(INDEX('Policy Characteristics'!H:H,MATCH($C1144,'Policy Characteristics'!$C:$C,0))),"",INDEX('Policy Characteristics'!H:H,MATCH($C1144,'Policy Characteristics'!$C:$C,0)))</f>
        <v>0.01</v>
      </c>
      <c r="O1144" s="293" t="str">
        <f>IF(ISBLANK(INDEX('Policy Characteristics'!I:I,MATCH($C1144,'Policy Characteristics'!$C:$C,0))),"",INDEX('Policy Characteristics'!I:I,MATCH($C1144,'Policy Characteristics'!$C:$C,0)))</f>
        <v>% reduction in cost</v>
      </c>
      <c r="P1144" s="293"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93" t="str">
        <f>IF(ISBLANK(INDEX('Policy Characteristics'!K:K,MATCH($C1144,'Policy Characteristics'!$C:$C,0))),"",INDEX('Policy Characteristics'!K:K,MATCH($C1144,'Policy Characteristics'!$C:$C,0)))</f>
        <v>architectural-design.html#rnd</v>
      </c>
      <c r="R1144" s="293" t="str">
        <f>IF(ISBLANK(INDEX('Policy Characteristics'!L:L,MATCH($C1144,'Policy Characteristics'!$C:$C,0))),"",INDEX('Policy Characteristics'!L:L,MATCH($C1144,'Policy Characteristics'!$C:$C,0)))</f>
        <v>research-and-development.html</v>
      </c>
    </row>
    <row r="1145" spans="1:18" x14ac:dyDescent="0.25">
      <c r="A1145" s="293" t="str">
        <f>IF(ISBLANK(INDEX('Policy Characteristics'!A:A,MATCH($C1145,'Policy Characteristics'!$C:$C,0))),"",INDEX('Policy Characteristics'!A:A,MATCH($C1145,'Policy Characteristics'!$C:$C,0)))</f>
        <v>Research and Development</v>
      </c>
      <c r="B1145" s="294" t="str">
        <f>IF(ISBLANK(INDEX('Policy Characteristics'!B:B,MATCH($C1145,'Policy Characteristics'!$C:$C,0))),"",INDEX('Policy Characteristics'!B:B,MATCH($C1145,'Policy Characteristics'!$C:$C,0)))</f>
        <v>Capital Cost Reduction</v>
      </c>
      <c r="C1145" s="293" t="str">
        <f t="shared" si="59"/>
        <v>RnD Electricity Capital Cost Perc Reduction</v>
      </c>
      <c r="D1145" s="299" t="s">
        <v>688</v>
      </c>
      <c r="E1145" s="300"/>
      <c r="F1145" s="299" t="s">
        <v>856</v>
      </c>
      <c r="G1145" s="298"/>
      <c r="H1145" s="20">
        <v>97</v>
      </c>
      <c r="I1145" s="295" t="s">
        <v>624</v>
      </c>
      <c r="J1145" s="296" t="str">
        <f>IF(ISBLANK(INDEX('Policy Characteristics'!D:D,MATCH($C1145,'Policy Characteristics'!$C:$C,0))),"",INDEX('Policy Characteristics'!D:D,MATCH($C1145,'Policy Characteristics'!$C:$C,0)))</f>
        <v>R&amp;D Capital Cost Reductions</v>
      </c>
      <c r="K1145" s="293" t="str">
        <f>IF(ISBLANK(INDEX('Policy Characteristics'!E:E,MATCH($C1145,'Policy Characteristics'!$C:$C,0))),"",INDEX('Policy Characteristics'!E:E,MATCH($C1145,'Policy Characteristics'!$C:$C,0)))</f>
        <v>RnD electricity capital cost reduction</v>
      </c>
      <c r="L1145" s="237">
        <f>IF(ISBLANK(INDEX('Policy Characteristics'!F:F,MATCH($C1145,'Policy Characteristics'!$C:$C,0))),"",INDEX('Policy Characteristics'!F:F,MATCH($C1145,'Policy Characteristics'!$C:$C,0)))</f>
        <v>0</v>
      </c>
      <c r="M1145" s="237">
        <f>IF(ISBLANK(INDEX('Policy Characteristics'!G:G,MATCH($C1145,'Policy Characteristics'!$C:$C,0))),"",INDEX('Policy Characteristics'!G:G,MATCH($C1145,'Policy Characteristics'!$C:$C,0)))</f>
        <v>0.4</v>
      </c>
      <c r="N1145" s="237">
        <f>IF(ISBLANK(INDEX('Policy Characteristics'!H:H,MATCH($C1145,'Policy Characteristics'!$C:$C,0))),"",INDEX('Policy Characteristics'!H:H,MATCH($C1145,'Policy Characteristics'!$C:$C,0)))</f>
        <v>0.01</v>
      </c>
      <c r="O1145" s="293" t="str">
        <f>IF(ISBLANK(INDEX('Policy Characteristics'!I:I,MATCH($C1145,'Policy Characteristics'!$C:$C,0))),"",INDEX('Policy Characteristics'!I:I,MATCH($C1145,'Policy Characteristics'!$C:$C,0)))</f>
        <v>% reduction in cost</v>
      </c>
      <c r="P1145" s="293"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93" t="str">
        <f>IF(ISBLANK(INDEX('Policy Characteristics'!K:K,MATCH($C1145,'Policy Characteristics'!$C:$C,0))),"",INDEX('Policy Characteristics'!K:K,MATCH($C1145,'Policy Characteristics'!$C:$C,0)))</f>
        <v>architectural-design.html#rnd</v>
      </c>
      <c r="R1145" s="293" t="str">
        <f>IF(ISBLANK(INDEX('Policy Characteristics'!L:L,MATCH($C1145,'Policy Characteristics'!$C:$C,0))),"",INDEX('Policy Characteristics'!L:L,MATCH($C1145,'Policy Characteristics'!$C:$C,0)))</f>
        <v>research-and-development.html</v>
      </c>
    </row>
    <row r="1146" spans="1:18" x14ac:dyDescent="0.25">
      <c r="A1146" s="293" t="str">
        <f>IF(ISBLANK(INDEX('Policy Characteristics'!A:A,MATCH($C1146,'Policy Characteristics'!$C:$C,0))),"",INDEX('Policy Characteristics'!A:A,MATCH($C1146,'Policy Characteristics'!$C:$C,0)))</f>
        <v>Research and Development</v>
      </c>
      <c r="B1146" s="294" t="str">
        <f>IF(ISBLANK(INDEX('Policy Characteristics'!B:B,MATCH($C1146,'Policy Characteristics'!$C:$C,0))),"",INDEX('Policy Characteristics'!B:B,MATCH($C1146,'Policy Characteristics'!$C:$C,0)))</f>
        <v>Capital Cost Reduction</v>
      </c>
      <c r="C1146" s="293" t="str">
        <f t="shared" si="59"/>
        <v>RnD Electricity Capital Cost Perc Reduction</v>
      </c>
      <c r="D1146" s="299" t="s">
        <v>690</v>
      </c>
      <c r="E1146" s="300"/>
      <c r="F1146" s="299" t="s">
        <v>857</v>
      </c>
      <c r="G1146" s="298"/>
      <c r="H1146" s="20">
        <v>98</v>
      </c>
      <c r="I1146" s="295" t="s">
        <v>624</v>
      </c>
      <c r="J1146" s="296" t="str">
        <f>IF(ISBLANK(INDEX('Policy Characteristics'!D:D,MATCH($C1146,'Policy Characteristics'!$C:$C,0))),"",INDEX('Policy Characteristics'!D:D,MATCH($C1146,'Policy Characteristics'!$C:$C,0)))</f>
        <v>R&amp;D Capital Cost Reductions</v>
      </c>
      <c r="K1146" s="293" t="str">
        <f>IF(ISBLANK(INDEX('Policy Characteristics'!E:E,MATCH($C1146,'Policy Characteristics'!$C:$C,0))),"",INDEX('Policy Characteristics'!E:E,MATCH($C1146,'Policy Characteristics'!$C:$C,0)))</f>
        <v>RnD electricity capital cost reduction</v>
      </c>
      <c r="L1146" s="237">
        <f>IF(ISBLANK(INDEX('Policy Characteristics'!F:F,MATCH($C1146,'Policy Characteristics'!$C:$C,0))),"",INDEX('Policy Characteristics'!F:F,MATCH($C1146,'Policy Characteristics'!$C:$C,0)))</f>
        <v>0</v>
      </c>
      <c r="M1146" s="237">
        <f>IF(ISBLANK(INDEX('Policy Characteristics'!G:G,MATCH($C1146,'Policy Characteristics'!$C:$C,0))),"",INDEX('Policy Characteristics'!G:G,MATCH($C1146,'Policy Characteristics'!$C:$C,0)))</f>
        <v>0.4</v>
      </c>
      <c r="N1146" s="237">
        <f>IF(ISBLANK(INDEX('Policy Characteristics'!H:H,MATCH($C1146,'Policy Characteristics'!$C:$C,0))),"",INDEX('Policy Characteristics'!H:H,MATCH($C1146,'Policy Characteristics'!$C:$C,0)))</f>
        <v>0.01</v>
      </c>
      <c r="O1146" s="293" t="str">
        <f>IF(ISBLANK(INDEX('Policy Characteristics'!I:I,MATCH($C1146,'Policy Characteristics'!$C:$C,0))),"",INDEX('Policy Characteristics'!I:I,MATCH($C1146,'Policy Characteristics'!$C:$C,0)))</f>
        <v>% reduction in cost</v>
      </c>
      <c r="P1146" s="293"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93" t="str">
        <f>IF(ISBLANK(INDEX('Policy Characteristics'!K:K,MATCH($C1146,'Policy Characteristics'!$C:$C,0))),"",INDEX('Policy Characteristics'!K:K,MATCH($C1146,'Policy Characteristics'!$C:$C,0)))</f>
        <v>architectural-design.html#rnd</v>
      </c>
      <c r="R1146" s="293" t="str">
        <f>IF(ISBLANK(INDEX('Policy Characteristics'!L:L,MATCH($C1146,'Policy Characteristics'!$C:$C,0))),"",INDEX('Policy Characteristics'!L:L,MATCH($C1146,'Policy Characteristics'!$C:$C,0)))</f>
        <v>research-and-development.html</v>
      </c>
    </row>
    <row r="1147" spans="1:18" x14ac:dyDescent="0.25">
      <c r="A1147" s="293" t="str">
        <f>IF(ISBLANK(INDEX('Policy Characteristics'!A:A,MATCH($C1147,'Policy Characteristics'!$C:$C,0))),"",INDEX('Policy Characteristics'!A:A,MATCH($C1147,'Policy Characteristics'!$C:$C,0)))</f>
        <v>Research and Development</v>
      </c>
      <c r="B1147" s="294" t="str">
        <f>IF(ISBLANK(INDEX('Policy Characteristics'!B:B,MATCH($C1147,'Policy Characteristics'!$C:$C,0))),"",INDEX('Policy Characteristics'!B:B,MATCH($C1147,'Policy Characteristics'!$C:$C,0)))</f>
        <v>Capital Cost Reduction</v>
      </c>
      <c r="C1147" s="293" t="str">
        <f t="shared" si="59"/>
        <v>RnD Electricity Capital Cost Perc Reduction</v>
      </c>
      <c r="D1147" s="299" t="s">
        <v>692</v>
      </c>
      <c r="E1147" s="300"/>
      <c r="F1147" s="299" t="s">
        <v>858</v>
      </c>
      <c r="G1147" s="298"/>
      <c r="H1147" s="20">
        <v>99</v>
      </c>
      <c r="I1147" s="295" t="s">
        <v>624</v>
      </c>
      <c r="J1147" s="296" t="str">
        <f>IF(ISBLANK(INDEX('Policy Characteristics'!D:D,MATCH($C1147,'Policy Characteristics'!$C:$C,0))),"",INDEX('Policy Characteristics'!D:D,MATCH($C1147,'Policy Characteristics'!$C:$C,0)))</f>
        <v>R&amp;D Capital Cost Reductions</v>
      </c>
      <c r="K1147" s="293" t="str">
        <f>IF(ISBLANK(INDEX('Policy Characteristics'!E:E,MATCH($C1147,'Policy Characteristics'!$C:$C,0))),"",INDEX('Policy Characteristics'!E:E,MATCH($C1147,'Policy Characteristics'!$C:$C,0)))</f>
        <v>RnD electricity capital cost reduction</v>
      </c>
      <c r="L1147" s="237">
        <f>IF(ISBLANK(INDEX('Policy Characteristics'!F:F,MATCH($C1147,'Policy Characteristics'!$C:$C,0))),"",INDEX('Policy Characteristics'!F:F,MATCH($C1147,'Policy Characteristics'!$C:$C,0)))</f>
        <v>0</v>
      </c>
      <c r="M1147" s="237">
        <f>IF(ISBLANK(INDEX('Policy Characteristics'!G:G,MATCH($C1147,'Policy Characteristics'!$C:$C,0))),"",INDEX('Policy Characteristics'!G:G,MATCH($C1147,'Policy Characteristics'!$C:$C,0)))</f>
        <v>0.4</v>
      </c>
      <c r="N1147" s="237">
        <f>IF(ISBLANK(INDEX('Policy Characteristics'!H:H,MATCH($C1147,'Policy Characteristics'!$C:$C,0))),"",INDEX('Policy Characteristics'!H:H,MATCH($C1147,'Policy Characteristics'!$C:$C,0)))</f>
        <v>0.01</v>
      </c>
      <c r="O1147" s="293" t="str">
        <f>IF(ISBLANK(INDEX('Policy Characteristics'!I:I,MATCH($C1147,'Policy Characteristics'!$C:$C,0))),"",INDEX('Policy Characteristics'!I:I,MATCH($C1147,'Policy Characteristics'!$C:$C,0)))</f>
        <v>% reduction in cost</v>
      </c>
      <c r="P1147" s="293"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93" t="str">
        <f>IF(ISBLANK(INDEX('Policy Characteristics'!K:K,MATCH($C1147,'Policy Characteristics'!$C:$C,0))),"",INDEX('Policy Characteristics'!K:K,MATCH($C1147,'Policy Characteristics'!$C:$C,0)))</f>
        <v>architectural-design.html#rnd</v>
      </c>
      <c r="R1147" s="293" t="str">
        <f>IF(ISBLANK(INDEX('Policy Characteristics'!L:L,MATCH($C1147,'Policy Characteristics'!$C:$C,0))),"",INDEX('Policy Characteristics'!L:L,MATCH($C1147,'Policy Characteristics'!$C:$C,0)))</f>
        <v>research-and-development.html</v>
      </c>
    </row>
    <row r="1148" spans="1:18" x14ac:dyDescent="0.25">
      <c r="A1148" s="293" t="str">
        <f>IF(ISBLANK(INDEX('Policy Characteristics'!A:A,MATCH($C1148,'Policy Characteristics'!$C:$C,0))),"",INDEX('Policy Characteristics'!A:A,MATCH($C1148,'Policy Characteristics'!$C:$C,0)))</f>
        <v>Research and Development</v>
      </c>
      <c r="B1148" s="294" t="str">
        <f>IF(ISBLANK(INDEX('Policy Characteristics'!B:B,MATCH($C1148,'Policy Characteristics'!$C:$C,0))),"",INDEX('Policy Characteristics'!B:B,MATCH($C1148,'Policy Characteristics'!$C:$C,0)))</f>
        <v>Capital Cost Reduction</v>
      </c>
      <c r="C1148" s="293" t="str">
        <f t="shared" si="59"/>
        <v>RnD Electricity Capital Cost Perc Reduction</v>
      </c>
      <c r="D1148" s="299" t="s">
        <v>698</v>
      </c>
      <c r="E1148" s="300"/>
      <c r="F1148" s="299" t="s">
        <v>859</v>
      </c>
      <c r="G1148" s="298"/>
      <c r="H1148" s="20">
        <v>192</v>
      </c>
      <c r="I1148" s="295" t="s">
        <v>624</v>
      </c>
      <c r="J1148" s="296" t="str">
        <f>IF(ISBLANK(INDEX('Policy Characteristics'!D:D,MATCH($C1148,'Policy Characteristics'!$C:$C,0))),"",INDEX('Policy Characteristics'!D:D,MATCH($C1148,'Policy Characteristics'!$C:$C,0)))</f>
        <v>R&amp;D Capital Cost Reductions</v>
      </c>
      <c r="K1148" s="293" t="str">
        <f>IF(ISBLANK(INDEX('Policy Characteristics'!E:E,MATCH($C1148,'Policy Characteristics'!$C:$C,0))),"",INDEX('Policy Characteristics'!E:E,MATCH($C1148,'Policy Characteristics'!$C:$C,0)))</f>
        <v>RnD electricity capital cost reduction</v>
      </c>
      <c r="L1148" s="237">
        <f>IF(ISBLANK(INDEX('Policy Characteristics'!F:F,MATCH($C1148,'Policy Characteristics'!$C:$C,0))),"",INDEX('Policy Characteristics'!F:F,MATCH($C1148,'Policy Characteristics'!$C:$C,0)))</f>
        <v>0</v>
      </c>
      <c r="M1148" s="237">
        <f>IF(ISBLANK(INDEX('Policy Characteristics'!G:G,MATCH($C1148,'Policy Characteristics'!$C:$C,0))),"",INDEX('Policy Characteristics'!G:G,MATCH($C1148,'Policy Characteristics'!$C:$C,0)))</f>
        <v>0.4</v>
      </c>
      <c r="N1148" s="237">
        <f>IF(ISBLANK(INDEX('Policy Characteristics'!H:H,MATCH($C1148,'Policy Characteristics'!$C:$C,0))),"",INDEX('Policy Characteristics'!H:H,MATCH($C1148,'Policy Characteristics'!$C:$C,0)))</f>
        <v>0.01</v>
      </c>
      <c r="O1148" s="293" t="str">
        <f>IF(ISBLANK(INDEX('Policy Characteristics'!I:I,MATCH($C1148,'Policy Characteristics'!$C:$C,0))),"",INDEX('Policy Characteristics'!I:I,MATCH($C1148,'Policy Characteristics'!$C:$C,0)))</f>
        <v>% reduction in cost</v>
      </c>
      <c r="P1148" s="293"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93" t="str">
        <f>IF(ISBLANK(INDEX('Policy Characteristics'!K:K,MATCH($C1148,'Policy Characteristics'!$C:$C,0))),"",INDEX('Policy Characteristics'!K:K,MATCH($C1148,'Policy Characteristics'!$C:$C,0)))</f>
        <v>architectural-design.html#rnd</v>
      </c>
      <c r="R1148" s="293" t="str">
        <f>IF(ISBLANK(INDEX('Policy Characteristics'!L:L,MATCH($C1148,'Policy Characteristics'!$C:$C,0))),"",INDEX('Policy Characteristics'!L:L,MATCH($C1148,'Policy Characteristics'!$C:$C,0)))</f>
        <v>research-and-development.html</v>
      </c>
    </row>
    <row r="1149" spans="1:18" x14ac:dyDescent="0.25">
      <c r="A1149" s="293" t="str">
        <f>IF(ISBLANK(INDEX('Policy Characteristics'!A:A,MATCH($C1149,'Policy Characteristics'!$C:$C,0))),"",INDEX('Policy Characteristics'!A:A,MATCH($C1149,'Policy Characteristics'!$C:$C,0)))</f>
        <v>Research and Development</v>
      </c>
      <c r="B1149" s="294" t="str">
        <f>IF(ISBLANK(INDEX('Policy Characteristics'!B:B,MATCH($C1149,'Policy Characteristics'!$C:$C,0))),"",INDEX('Policy Characteristics'!B:B,MATCH($C1149,'Policy Characteristics'!$C:$C,0)))</f>
        <v>Capital Cost Reduction</v>
      </c>
      <c r="C1149" s="293" t="str">
        <f t="shared" ref="C1149:C1150" si="60">C$1140</f>
        <v>RnD Electricity Capital Cost Perc Reduction</v>
      </c>
      <c r="D1149" s="299" t="s">
        <v>700</v>
      </c>
      <c r="E1149" s="300"/>
      <c r="F1149" s="299" t="s">
        <v>860</v>
      </c>
      <c r="G1149" s="298"/>
      <c r="H1149" s="20">
        <v>180</v>
      </c>
      <c r="I1149" s="295" t="s">
        <v>702</v>
      </c>
      <c r="J1149" s="296" t="str">
        <f>IF(ISBLANK(INDEX('Policy Characteristics'!D:D,MATCH($C1149,'Policy Characteristics'!$C:$C,0))),"",INDEX('Policy Characteristics'!D:D,MATCH($C1149,'Policy Characteristics'!$C:$C,0)))</f>
        <v>R&amp;D Capital Cost Reductions</v>
      </c>
      <c r="K1149" s="293" t="str">
        <f>IF(ISBLANK(INDEX('Policy Characteristics'!E:E,MATCH($C1149,'Policy Characteristics'!$C:$C,0))),"",INDEX('Policy Characteristics'!E:E,MATCH($C1149,'Policy Characteristics'!$C:$C,0)))</f>
        <v>RnD electricity capital cost reduction</v>
      </c>
      <c r="L1149" s="237">
        <f>IF(ISBLANK(INDEX('Policy Characteristics'!F:F,MATCH($C1149,'Policy Characteristics'!$C:$C,0))),"",INDEX('Policy Characteristics'!F:F,MATCH($C1149,'Policy Characteristics'!$C:$C,0)))</f>
        <v>0</v>
      </c>
      <c r="M1149" s="237">
        <f>IF(ISBLANK(INDEX('Policy Characteristics'!G:G,MATCH($C1149,'Policy Characteristics'!$C:$C,0))),"",INDEX('Policy Characteristics'!G:G,MATCH($C1149,'Policy Characteristics'!$C:$C,0)))</f>
        <v>0.4</v>
      </c>
      <c r="N1149" s="237">
        <f>IF(ISBLANK(INDEX('Policy Characteristics'!H:H,MATCH($C1149,'Policy Characteristics'!$C:$C,0))),"",INDEX('Policy Characteristics'!H:H,MATCH($C1149,'Policy Characteristics'!$C:$C,0)))</f>
        <v>0.01</v>
      </c>
      <c r="O1149" s="293" t="str">
        <f>IF(ISBLANK(INDEX('Policy Characteristics'!I:I,MATCH($C1149,'Policy Characteristics'!$C:$C,0))),"",INDEX('Policy Characteristics'!I:I,MATCH($C1149,'Policy Characteristics'!$C:$C,0)))</f>
        <v>% reduction in cost</v>
      </c>
      <c r="P1149" s="293"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93" t="str">
        <f>IF(ISBLANK(INDEX('Policy Characteristics'!K:K,MATCH($C1149,'Policy Characteristics'!$C:$C,0))),"",INDEX('Policy Characteristics'!K:K,MATCH($C1149,'Policy Characteristics'!$C:$C,0)))</f>
        <v>architectural-design.html#rnd</v>
      </c>
      <c r="R1149" s="293" t="str">
        <f>IF(ISBLANK(INDEX('Policy Characteristics'!L:L,MATCH($C1149,'Policy Characteristics'!$C:$C,0))),"",INDEX('Policy Characteristics'!L:L,MATCH($C1149,'Policy Characteristics'!$C:$C,0)))</f>
        <v>research-and-development.html</v>
      </c>
    </row>
    <row r="1150" spans="1:18" x14ac:dyDescent="0.25">
      <c r="A1150" s="293" t="str">
        <f>IF(ISBLANK(INDEX('Policy Characteristics'!A:A,MATCH($C1150,'Policy Characteristics'!$C:$C,0))),"",INDEX('Policy Characteristics'!A:A,MATCH($C1150,'Policy Characteristics'!$C:$C,0)))</f>
        <v>Research and Development</v>
      </c>
      <c r="B1150" s="294" t="str">
        <f>IF(ISBLANK(INDEX('Policy Characteristics'!B:B,MATCH($C1150,'Policy Characteristics'!$C:$C,0))),"",INDEX('Policy Characteristics'!B:B,MATCH($C1150,'Policy Characteristics'!$C:$C,0)))</f>
        <v>Capital Cost Reduction</v>
      </c>
      <c r="C1150" s="293" t="str">
        <f t="shared" si="60"/>
        <v>RnD Electricity Capital Cost Perc Reduction</v>
      </c>
      <c r="D1150" s="299" t="s">
        <v>703</v>
      </c>
      <c r="E1150" s="300"/>
      <c r="F1150" s="299" t="s">
        <v>861</v>
      </c>
      <c r="G1150" s="298"/>
      <c r="H1150" s="20">
        <v>183</v>
      </c>
      <c r="I1150" s="295" t="s">
        <v>624</v>
      </c>
      <c r="J1150" s="296" t="str">
        <f>IF(ISBLANK(INDEX('Policy Characteristics'!D:D,MATCH($C1150,'Policy Characteristics'!$C:$C,0))),"",INDEX('Policy Characteristics'!D:D,MATCH($C1150,'Policy Characteristics'!$C:$C,0)))</f>
        <v>R&amp;D Capital Cost Reductions</v>
      </c>
      <c r="K1150" s="293" t="str">
        <f>IF(ISBLANK(INDEX('Policy Characteristics'!E:E,MATCH($C1150,'Policy Characteristics'!$C:$C,0))),"",INDEX('Policy Characteristics'!E:E,MATCH($C1150,'Policy Characteristics'!$C:$C,0)))</f>
        <v>RnD electricity capital cost reduction</v>
      </c>
      <c r="L1150" s="237">
        <f>IF(ISBLANK(INDEX('Policy Characteristics'!F:F,MATCH($C1150,'Policy Characteristics'!$C:$C,0))),"",INDEX('Policy Characteristics'!F:F,MATCH($C1150,'Policy Characteristics'!$C:$C,0)))</f>
        <v>0</v>
      </c>
      <c r="M1150" s="237">
        <f>IF(ISBLANK(INDEX('Policy Characteristics'!G:G,MATCH($C1150,'Policy Characteristics'!$C:$C,0))),"",INDEX('Policy Characteristics'!G:G,MATCH($C1150,'Policy Characteristics'!$C:$C,0)))</f>
        <v>0.4</v>
      </c>
      <c r="N1150" s="237">
        <f>IF(ISBLANK(INDEX('Policy Characteristics'!H:H,MATCH($C1150,'Policy Characteristics'!$C:$C,0))),"",INDEX('Policy Characteristics'!H:H,MATCH($C1150,'Policy Characteristics'!$C:$C,0)))</f>
        <v>0.01</v>
      </c>
      <c r="O1150" s="293" t="str">
        <f>IF(ISBLANK(INDEX('Policy Characteristics'!I:I,MATCH($C1150,'Policy Characteristics'!$C:$C,0))),"",INDEX('Policy Characteristics'!I:I,MATCH($C1150,'Policy Characteristics'!$C:$C,0)))</f>
        <v>% reduction in cost</v>
      </c>
      <c r="P1150" s="293"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93" t="str">
        <f>IF(ISBLANK(INDEX('Policy Characteristics'!K:K,MATCH($C1150,'Policy Characteristics'!$C:$C,0))),"",INDEX('Policy Characteristics'!K:K,MATCH($C1150,'Policy Characteristics'!$C:$C,0)))</f>
        <v>architectural-design.html#rnd</v>
      </c>
      <c r="R1150" s="293" t="str">
        <f>IF(ISBLANK(INDEX('Policy Characteristics'!L:L,MATCH($C1150,'Policy Characteristics'!$C:$C,0))),"",INDEX('Policy Characteristics'!L:L,MATCH($C1150,'Policy Characteristics'!$C:$C,0)))</f>
        <v>research-and-development.html</v>
      </c>
    </row>
    <row r="1151" spans="1:18" x14ac:dyDescent="0.25">
      <c r="A1151" s="293" t="str">
        <f>IF(ISBLANK(INDEX('Policy Characteristics'!A:A,MATCH($C1151,'Policy Characteristics'!$C:$C,0))),"",INDEX('Policy Characteristics'!A:A,MATCH($C1151,'Policy Characteristics'!$C:$C,0)))</f>
        <v>Research and Development</v>
      </c>
      <c r="B1151" s="294" t="str">
        <f>IF(ISBLANK(INDEX('Policy Characteristics'!B:B,MATCH($C1151,'Policy Characteristics'!$C:$C,0))),"",INDEX('Policy Characteristics'!B:B,MATCH($C1151,'Policy Characteristics'!$C:$C,0)))</f>
        <v>Capital Cost Reduction</v>
      </c>
      <c r="C1151" t="s">
        <v>554</v>
      </c>
      <c r="D1151" t="s">
        <v>716</v>
      </c>
      <c r="E1151" s="298"/>
      <c r="F1151" s="299" t="s">
        <v>862</v>
      </c>
      <c r="G1151" s="298"/>
      <c r="H1151" s="20">
        <v>1462</v>
      </c>
      <c r="I1151" s="295" t="s">
        <v>624</v>
      </c>
      <c r="J1151" s="296" t="str">
        <f>IF(ISBLANK(INDEX('Policy Characteristics'!D:D,MATCH($C1151,'Policy Characteristics'!$C:$C,0))),"",INDEX('Policy Characteristics'!D:D,MATCH($C1151,'Policy Characteristics'!$C:$C,0)))</f>
        <v>R&amp;D Capital Cost Reductions</v>
      </c>
      <c r="K1151" s="293" t="str">
        <f>IF(ISBLANK(INDEX('Policy Characteristics'!E:E,MATCH($C1151,'Policy Characteristics'!$C:$C,0))),"",INDEX('Policy Characteristics'!E:E,MATCH($C1151,'Policy Characteristics'!$C:$C,0)))</f>
        <v>RnD industry capital cost reduction</v>
      </c>
      <c r="L1151" s="237">
        <f>IF(ISBLANK(INDEX('Policy Characteristics'!F:F,MATCH($C1151,'Policy Characteristics'!$C:$C,0))),"",INDEX('Policy Characteristics'!F:F,MATCH($C1151,'Policy Characteristics'!$C:$C,0)))</f>
        <v>0</v>
      </c>
      <c r="M1151" s="237">
        <f>IF(ISBLANK(INDEX('Policy Characteristics'!G:G,MATCH($C1151,'Policy Characteristics'!$C:$C,0))),"",INDEX('Policy Characteristics'!G:G,MATCH($C1151,'Policy Characteristics'!$C:$C,0)))</f>
        <v>0.4</v>
      </c>
      <c r="N1151" s="237">
        <f>IF(ISBLANK(INDEX('Policy Characteristics'!H:H,MATCH($C1151,'Policy Characteristics'!$C:$C,0))),"",INDEX('Policy Characteristics'!H:H,MATCH($C1151,'Policy Characteristics'!$C:$C,0)))</f>
        <v>0.01</v>
      </c>
      <c r="O1151" s="293" t="str">
        <f>IF(ISBLANK(INDEX('Policy Characteristics'!I:I,MATCH($C1151,'Policy Characteristics'!$C:$C,0))),"",INDEX('Policy Characteristics'!I:I,MATCH($C1151,'Policy Characteristics'!$C:$C,0)))</f>
        <v>% reduction in cost</v>
      </c>
      <c r="P1151" s="293"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93" t="str">
        <f>IF(ISBLANK(INDEX('Policy Characteristics'!K:K,MATCH($C1151,'Policy Characteristics'!$C:$C,0))),"",INDEX('Policy Characteristics'!K:K,MATCH($C1151,'Policy Characteristics'!$C:$C,0)))</f>
        <v>architectural-design.html#rnd</v>
      </c>
      <c r="R1151" s="293" t="str">
        <f>IF(ISBLANK(INDEX('Policy Characteristics'!L:L,MATCH($C1151,'Policy Characteristics'!$C:$C,0))),"",INDEX('Policy Characteristics'!L:L,MATCH($C1151,'Policy Characteristics'!$C:$C,0)))</f>
        <v>research-and-development.html</v>
      </c>
    </row>
    <row r="1152" spans="1:18" x14ac:dyDescent="0.25">
      <c r="A1152" s="293" t="str">
        <f>IF(ISBLANK(INDEX('Policy Characteristics'!A:A,MATCH($C1152,'Policy Characteristics'!$C:$C,0))),"",INDEX('Policy Characteristics'!A:A,MATCH($C1152,'Policy Characteristics'!$C:$C,0)))</f>
        <v>Research and Development</v>
      </c>
      <c r="B1152" s="294" t="str">
        <f>IF(ISBLANK(INDEX('Policy Characteristics'!B:B,MATCH($C1152,'Policy Characteristics'!$C:$C,0))),"",INDEX('Policy Characteristics'!B:B,MATCH($C1152,'Policy Characteristics'!$C:$C,0)))</f>
        <v>Capital Cost Reduction</v>
      </c>
      <c r="C1152" s="293" t="str">
        <f t="shared" ref="C1152:C1175" si="61">C$1151</f>
        <v>RnD Industry Capital Cost Perc Reduction</v>
      </c>
      <c r="D1152" t="s">
        <v>718</v>
      </c>
      <c r="E1152" s="298"/>
      <c r="F1152" s="299" t="s">
        <v>863</v>
      </c>
      <c r="G1152" s="298"/>
      <c r="H1152" s="20">
        <v>1463</v>
      </c>
      <c r="I1152" s="295" t="s">
        <v>624</v>
      </c>
      <c r="J1152" s="296" t="str">
        <f>IF(ISBLANK(INDEX('Policy Characteristics'!D:D,MATCH($C1152,'Policy Characteristics'!$C:$C,0))),"",INDEX('Policy Characteristics'!D:D,MATCH($C1152,'Policy Characteristics'!$C:$C,0)))</f>
        <v>R&amp;D Capital Cost Reductions</v>
      </c>
      <c r="K1152" s="293" t="str">
        <f>IF(ISBLANK(INDEX('Policy Characteristics'!E:E,MATCH($C1152,'Policy Characteristics'!$C:$C,0))),"",INDEX('Policy Characteristics'!E:E,MATCH($C1152,'Policy Characteristics'!$C:$C,0)))</f>
        <v>RnD industry capital cost reduction</v>
      </c>
      <c r="L1152" s="237">
        <f>IF(ISBLANK(INDEX('Policy Characteristics'!F:F,MATCH($C1152,'Policy Characteristics'!$C:$C,0))),"",INDEX('Policy Characteristics'!F:F,MATCH($C1152,'Policy Characteristics'!$C:$C,0)))</f>
        <v>0</v>
      </c>
      <c r="M1152" s="237">
        <f>IF(ISBLANK(INDEX('Policy Characteristics'!G:G,MATCH($C1152,'Policy Characteristics'!$C:$C,0))),"",INDEX('Policy Characteristics'!G:G,MATCH($C1152,'Policy Characteristics'!$C:$C,0)))</f>
        <v>0.4</v>
      </c>
      <c r="N1152" s="237">
        <f>IF(ISBLANK(INDEX('Policy Characteristics'!H:H,MATCH($C1152,'Policy Characteristics'!$C:$C,0))),"",INDEX('Policy Characteristics'!H:H,MATCH($C1152,'Policy Characteristics'!$C:$C,0)))</f>
        <v>0.01</v>
      </c>
      <c r="O1152" s="293" t="str">
        <f>IF(ISBLANK(INDEX('Policy Characteristics'!I:I,MATCH($C1152,'Policy Characteristics'!$C:$C,0))),"",INDEX('Policy Characteristics'!I:I,MATCH($C1152,'Policy Characteristics'!$C:$C,0)))</f>
        <v>% reduction in cost</v>
      </c>
      <c r="P1152" s="293"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93" t="str">
        <f>IF(ISBLANK(INDEX('Policy Characteristics'!K:K,MATCH($C1152,'Policy Characteristics'!$C:$C,0))),"",INDEX('Policy Characteristics'!K:K,MATCH($C1152,'Policy Characteristics'!$C:$C,0)))</f>
        <v>architectural-design.html#rnd</v>
      </c>
      <c r="R1152" s="293" t="str">
        <f>IF(ISBLANK(INDEX('Policy Characteristics'!L:L,MATCH($C1152,'Policy Characteristics'!$C:$C,0))),"",INDEX('Policy Characteristics'!L:L,MATCH($C1152,'Policy Characteristics'!$C:$C,0)))</f>
        <v>research-and-development.html</v>
      </c>
    </row>
    <row r="1153" spans="1:18" x14ac:dyDescent="0.25">
      <c r="A1153" s="293" t="str">
        <f>IF(ISBLANK(INDEX('Policy Characteristics'!A:A,MATCH($C1153,'Policy Characteristics'!$C:$C,0))),"",INDEX('Policy Characteristics'!A:A,MATCH($C1153,'Policy Characteristics'!$C:$C,0)))</f>
        <v>Research and Development</v>
      </c>
      <c r="B1153" s="294" t="str">
        <f>IF(ISBLANK(INDEX('Policy Characteristics'!B:B,MATCH($C1153,'Policy Characteristics'!$C:$C,0))),"",INDEX('Policy Characteristics'!B:B,MATCH($C1153,'Policy Characteristics'!$C:$C,0)))</f>
        <v>Capital Cost Reduction</v>
      </c>
      <c r="C1153" s="293" t="str">
        <f t="shared" si="61"/>
        <v>RnD Industry Capital Cost Perc Reduction</v>
      </c>
      <c r="D1153" t="s">
        <v>720</v>
      </c>
      <c r="E1153" s="298"/>
      <c r="F1153" s="299" t="s">
        <v>864</v>
      </c>
      <c r="G1153" s="298"/>
      <c r="H1153" s="20">
        <v>1464</v>
      </c>
      <c r="I1153" s="295" t="s">
        <v>624</v>
      </c>
      <c r="J1153" s="296" t="str">
        <f>IF(ISBLANK(INDEX('Policy Characteristics'!D:D,MATCH($C1153,'Policy Characteristics'!$C:$C,0))),"",INDEX('Policy Characteristics'!D:D,MATCH($C1153,'Policy Characteristics'!$C:$C,0)))</f>
        <v>R&amp;D Capital Cost Reductions</v>
      </c>
      <c r="K1153" s="293" t="str">
        <f>IF(ISBLANK(INDEX('Policy Characteristics'!E:E,MATCH($C1153,'Policy Characteristics'!$C:$C,0))),"",INDEX('Policy Characteristics'!E:E,MATCH($C1153,'Policy Characteristics'!$C:$C,0)))</f>
        <v>RnD industry capital cost reduction</v>
      </c>
      <c r="L1153" s="237">
        <f>IF(ISBLANK(INDEX('Policy Characteristics'!F:F,MATCH($C1153,'Policy Characteristics'!$C:$C,0))),"",INDEX('Policy Characteristics'!F:F,MATCH($C1153,'Policy Characteristics'!$C:$C,0)))</f>
        <v>0</v>
      </c>
      <c r="M1153" s="237">
        <f>IF(ISBLANK(INDEX('Policy Characteristics'!G:G,MATCH($C1153,'Policy Characteristics'!$C:$C,0))),"",INDEX('Policy Characteristics'!G:G,MATCH($C1153,'Policy Characteristics'!$C:$C,0)))</f>
        <v>0.4</v>
      </c>
      <c r="N1153" s="237">
        <f>IF(ISBLANK(INDEX('Policy Characteristics'!H:H,MATCH($C1153,'Policy Characteristics'!$C:$C,0))),"",INDEX('Policy Characteristics'!H:H,MATCH($C1153,'Policy Characteristics'!$C:$C,0)))</f>
        <v>0.01</v>
      </c>
      <c r="O1153" s="293" t="str">
        <f>IF(ISBLANK(INDEX('Policy Characteristics'!I:I,MATCH($C1153,'Policy Characteristics'!$C:$C,0))),"",INDEX('Policy Characteristics'!I:I,MATCH($C1153,'Policy Characteristics'!$C:$C,0)))</f>
        <v>% reduction in cost</v>
      </c>
      <c r="P1153" s="293"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93" t="str">
        <f>IF(ISBLANK(INDEX('Policy Characteristics'!K:K,MATCH($C1153,'Policy Characteristics'!$C:$C,0))),"",INDEX('Policy Characteristics'!K:K,MATCH($C1153,'Policy Characteristics'!$C:$C,0)))</f>
        <v>architectural-design.html#rnd</v>
      </c>
      <c r="R1153" s="293" t="str">
        <f>IF(ISBLANK(INDEX('Policy Characteristics'!L:L,MATCH($C1153,'Policy Characteristics'!$C:$C,0))),"",INDEX('Policy Characteristics'!L:L,MATCH($C1153,'Policy Characteristics'!$C:$C,0)))</f>
        <v>research-and-development.html</v>
      </c>
    </row>
    <row r="1154" spans="1:18" x14ac:dyDescent="0.25">
      <c r="A1154" s="293" t="str">
        <f>IF(ISBLANK(INDEX('Policy Characteristics'!A:A,MATCH($C1154,'Policy Characteristics'!$C:$C,0))),"",INDEX('Policy Characteristics'!A:A,MATCH($C1154,'Policy Characteristics'!$C:$C,0)))</f>
        <v>Research and Development</v>
      </c>
      <c r="B1154" s="294" t="str">
        <f>IF(ISBLANK(INDEX('Policy Characteristics'!B:B,MATCH($C1154,'Policy Characteristics'!$C:$C,0))),"",INDEX('Policy Characteristics'!B:B,MATCH($C1154,'Policy Characteristics'!$C:$C,0)))</f>
        <v>Capital Cost Reduction</v>
      </c>
      <c r="C1154" s="293" t="str">
        <f t="shared" si="61"/>
        <v>RnD Industry Capital Cost Perc Reduction</v>
      </c>
      <c r="D1154" t="s">
        <v>722</v>
      </c>
      <c r="E1154" s="298"/>
      <c r="F1154" s="299" t="s">
        <v>865</v>
      </c>
      <c r="G1154" s="298"/>
      <c r="H1154" s="20">
        <v>1465</v>
      </c>
      <c r="I1154" s="295" t="s">
        <v>624</v>
      </c>
      <c r="J1154" s="296" t="str">
        <f>IF(ISBLANK(INDEX('Policy Characteristics'!D:D,MATCH($C1154,'Policy Characteristics'!$C:$C,0))),"",INDEX('Policy Characteristics'!D:D,MATCH($C1154,'Policy Characteristics'!$C:$C,0)))</f>
        <v>R&amp;D Capital Cost Reductions</v>
      </c>
      <c r="K1154" s="293" t="str">
        <f>IF(ISBLANK(INDEX('Policy Characteristics'!E:E,MATCH($C1154,'Policy Characteristics'!$C:$C,0))),"",INDEX('Policy Characteristics'!E:E,MATCH($C1154,'Policy Characteristics'!$C:$C,0)))</f>
        <v>RnD industry capital cost reduction</v>
      </c>
      <c r="L1154" s="237">
        <f>IF(ISBLANK(INDEX('Policy Characteristics'!F:F,MATCH($C1154,'Policy Characteristics'!$C:$C,0))),"",INDEX('Policy Characteristics'!F:F,MATCH($C1154,'Policy Characteristics'!$C:$C,0)))</f>
        <v>0</v>
      </c>
      <c r="M1154" s="237">
        <f>IF(ISBLANK(INDEX('Policy Characteristics'!G:G,MATCH($C1154,'Policy Characteristics'!$C:$C,0))),"",INDEX('Policy Characteristics'!G:G,MATCH($C1154,'Policy Characteristics'!$C:$C,0)))</f>
        <v>0.4</v>
      </c>
      <c r="N1154" s="237">
        <f>IF(ISBLANK(INDEX('Policy Characteristics'!H:H,MATCH($C1154,'Policy Characteristics'!$C:$C,0))),"",INDEX('Policy Characteristics'!H:H,MATCH($C1154,'Policy Characteristics'!$C:$C,0)))</f>
        <v>0.01</v>
      </c>
      <c r="O1154" s="293" t="str">
        <f>IF(ISBLANK(INDEX('Policy Characteristics'!I:I,MATCH($C1154,'Policy Characteristics'!$C:$C,0))),"",INDEX('Policy Characteristics'!I:I,MATCH($C1154,'Policy Characteristics'!$C:$C,0)))</f>
        <v>% reduction in cost</v>
      </c>
      <c r="P1154" s="293"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93" t="str">
        <f>IF(ISBLANK(INDEX('Policy Characteristics'!K:K,MATCH($C1154,'Policy Characteristics'!$C:$C,0))),"",INDEX('Policy Characteristics'!K:K,MATCH($C1154,'Policy Characteristics'!$C:$C,0)))</f>
        <v>architectural-design.html#rnd</v>
      </c>
      <c r="R1154" s="293" t="str">
        <f>IF(ISBLANK(INDEX('Policy Characteristics'!L:L,MATCH($C1154,'Policy Characteristics'!$C:$C,0))),"",INDEX('Policy Characteristics'!L:L,MATCH($C1154,'Policy Characteristics'!$C:$C,0)))</f>
        <v>research-and-development.html</v>
      </c>
    </row>
    <row r="1155" spans="1:18" x14ac:dyDescent="0.25">
      <c r="A1155" s="293" t="str">
        <f>IF(ISBLANK(INDEX('Policy Characteristics'!A:A,MATCH($C1155,'Policy Characteristics'!$C:$C,0))),"",INDEX('Policy Characteristics'!A:A,MATCH($C1155,'Policy Characteristics'!$C:$C,0)))</f>
        <v>Research and Development</v>
      </c>
      <c r="B1155" s="294" t="str">
        <f>IF(ISBLANK(INDEX('Policy Characteristics'!B:B,MATCH($C1155,'Policy Characteristics'!$C:$C,0))),"",INDEX('Policy Characteristics'!B:B,MATCH($C1155,'Policy Characteristics'!$C:$C,0)))</f>
        <v>Capital Cost Reduction</v>
      </c>
      <c r="C1155" s="293" t="str">
        <f t="shared" si="61"/>
        <v>RnD Industry Capital Cost Perc Reduction</v>
      </c>
      <c r="D1155" t="s">
        <v>724</v>
      </c>
      <c r="E1155" s="298"/>
      <c r="F1155" s="299" t="s">
        <v>866</v>
      </c>
      <c r="G1155" s="298"/>
      <c r="H1155" s="20">
        <v>1466</v>
      </c>
      <c r="I1155" s="295" t="s">
        <v>624</v>
      </c>
      <c r="J1155" s="296" t="str">
        <f>IF(ISBLANK(INDEX('Policy Characteristics'!D:D,MATCH($C1155,'Policy Characteristics'!$C:$C,0))),"",INDEX('Policy Characteristics'!D:D,MATCH($C1155,'Policy Characteristics'!$C:$C,0)))</f>
        <v>R&amp;D Capital Cost Reductions</v>
      </c>
      <c r="K1155" s="293" t="str">
        <f>IF(ISBLANK(INDEX('Policy Characteristics'!E:E,MATCH($C1155,'Policy Characteristics'!$C:$C,0))),"",INDEX('Policy Characteristics'!E:E,MATCH($C1155,'Policy Characteristics'!$C:$C,0)))</f>
        <v>RnD industry capital cost reduction</v>
      </c>
      <c r="L1155" s="237">
        <f>IF(ISBLANK(INDEX('Policy Characteristics'!F:F,MATCH($C1155,'Policy Characteristics'!$C:$C,0))),"",INDEX('Policy Characteristics'!F:F,MATCH($C1155,'Policy Characteristics'!$C:$C,0)))</f>
        <v>0</v>
      </c>
      <c r="M1155" s="237">
        <f>IF(ISBLANK(INDEX('Policy Characteristics'!G:G,MATCH($C1155,'Policy Characteristics'!$C:$C,0))),"",INDEX('Policy Characteristics'!G:G,MATCH($C1155,'Policy Characteristics'!$C:$C,0)))</f>
        <v>0.4</v>
      </c>
      <c r="N1155" s="237">
        <f>IF(ISBLANK(INDEX('Policy Characteristics'!H:H,MATCH($C1155,'Policy Characteristics'!$C:$C,0))),"",INDEX('Policy Characteristics'!H:H,MATCH($C1155,'Policy Characteristics'!$C:$C,0)))</f>
        <v>0.01</v>
      </c>
      <c r="O1155" s="293" t="str">
        <f>IF(ISBLANK(INDEX('Policy Characteristics'!I:I,MATCH($C1155,'Policy Characteristics'!$C:$C,0))),"",INDEX('Policy Characteristics'!I:I,MATCH($C1155,'Policy Characteristics'!$C:$C,0)))</f>
        <v>% reduction in cost</v>
      </c>
      <c r="P1155" s="293"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93" t="str">
        <f>IF(ISBLANK(INDEX('Policy Characteristics'!K:K,MATCH($C1155,'Policy Characteristics'!$C:$C,0))),"",INDEX('Policy Characteristics'!K:K,MATCH($C1155,'Policy Characteristics'!$C:$C,0)))</f>
        <v>architectural-design.html#rnd</v>
      </c>
      <c r="R1155" s="293" t="str">
        <f>IF(ISBLANK(INDEX('Policy Characteristics'!L:L,MATCH($C1155,'Policy Characteristics'!$C:$C,0))),"",INDEX('Policy Characteristics'!L:L,MATCH($C1155,'Policy Characteristics'!$C:$C,0)))</f>
        <v>research-and-development.html</v>
      </c>
    </row>
    <row r="1156" spans="1:18" x14ac:dyDescent="0.25">
      <c r="A1156" s="293" t="str">
        <f>IF(ISBLANK(INDEX('Policy Characteristics'!A:A,MATCH($C1156,'Policy Characteristics'!$C:$C,0))),"",INDEX('Policy Characteristics'!A:A,MATCH($C1156,'Policy Characteristics'!$C:$C,0)))</f>
        <v>Research and Development</v>
      </c>
      <c r="B1156" s="294" t="str">
        <f>IF(ISBLANK(INDEX('Policy Characteristics'!B:B,MATCH($C1156,'Policy Characteristics'!$C:$C,0))),"",INDEX('Policy Characteristics'!B:B,MATCH($C1156,'Policy Characteristics'!$C:$C,0)))</f>
        <v>Capital Cost Reduction</v>
      </c>
      <c r="C1156" s="293" t="str">
        <f t="shared" si="61"/>
        <v>RnD Industry Capital Cost Perc Reduction</v>
      </c>
      <c r="D1156" t="s">
        <v>726</v>
      </c>
      <c r="E1156" s="298"/>
      <c r="F1156" s="299" t="s">
        <v>867</v>
      </c>
      <c r="G1156" s="298"/>
      <c r="H1156" s="20">
        <v>1467</v>
      </c>
      <c r="I1156" s="295" t="s">
        <v>624</v>
      </c>
      <c r="J1156" s="296" t="str">
        <f>IF(ISBLANK(INDEX('Policy Characteristics'!D:D,MATCH($C1156,'Policy Characteristics'!$C:$C,0))),"",INDEX('Policy Characteristics'!D:D,MATCH($C1156,'Policy Characteristics'!$C:$C,0)))</f>
        <v>R&amp;D Capital Cost Reductions</v>
      </c>
      <c r="K1156" s="293" t="str">
        <f>IF(ISBLANK(INDEX('Policy Characteristics'!E:E,MATCH($C1156,'Policy Characteristics'!$C:$C,0))),"",INDEX('Policy Characteristics'!E:E,MATCH($C1156,'Policy Characteristics'!$C:$C,0)))</f>
        <v>RnD industry capital cost reduction</v>
      </c>
      <c r="L1156" s="237">
        <f>IF(ISBLANK(INDEX('Policy Characteristics'!F:F,MATCH($C1156,'Policy Characteristics'!$C:$C,0))),"",INDEX('Policy Characteristics'!F:F,MATCH($C1156,'Policy Characteristics'!$C:$C,0)))</f>
        <v>0</v>
      </c>
      <c r="M1156" s="237">
        <f>IF(ISBLANK(INDEX('Policy Characteristics'!G:G,MATCH($C1156,'Policy Characteristics'!$C:$C,0))),"",INDEX('Policy Characteristics'!G:G,MATCH($C1156,'Policy Characteristics'!$C:$C,0)))</f>
        <v>0.4</v>
      </c>
      <c r="N1156" s="237">
        <f>IF(ISBLANK(INDEX('Policy Characteristics'!H:H,MATCH($C1156,'Policy Characteristics'!$C:$C,0))),"",INDEX('Policy Characteristics'!H:H,MATCH($C1156,'Policy Characteristics'!$C:$C,0)))</f>
        <v>0.01</v>
      </c>
      <c r="O1156" s="293" t="str">
        <f>IF(ISBLANK(INDEX('Policy Characteristics'!I:I,MATCH($C1156,'Policy Characteristics'!$C:$C,0))),"",INDEX('Policy Characteristics'!I:I,MATCH($C1156,'Policy Characteristics'!$C:$C,0)))</f>
        <v>% reduction in cost</v>
      </c>
      <c r="P1156" s="293"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93" t="str">
        <f>IF(ISBLANK(INDEX('Policy Characteristics'!K:K,MATCH($C1156,'Policy Characteristics'!$C:$C,0))),"",INDEX('Policy Characteristics'!K:K,MATCH($C1156,'Policy Characteristics'!$C:$C,0)))</f>
        <v>architectural-design.html#rnd</v>
      </c>
      <c r="R1156" s="293" t="str">
        <f>IF(ISBLANK(INDEX('Policy Characteristics'!L:L,MATCH($C1156,'Policy Characteristics'!$C:$C,0))),"",INDEX('Policy Characteristics'!L:L,MATCH($C1156,'Policy Characteristics'!$C:$C,0)))</f>
        <v>research-and-development.html</v>
      </c>
    </row>
    <row r="1157" spans="1:18" x14ac:dyDescent="0.25">
      <c r="A1157" s="293" t="str">
        <f>IF(ISBLANK(INDEX('Policy Characteristics'!A:A,MATCH($C1157,'Policy Characteristics'!$C:$C,0))),"",INDEX('Policy Characteristics'!A:A,MATCH($C1157,'Policy Characteristics'!$C:$C,0)))</f>
        <v>Research and Development</v>
      </c>
      <c r="B1157" s="294" t="str">
        <f>IF(ISBLANK(INDEX('Policy Characteristics'!B:B,MATCH($C1157,'Policy Characteristics'!$C:$C,0))),"",INDEX('Policy Characteristics'!B:B,MATCH($C1157,'Policy Characteristics'!$C:$C,0)))</f>
        <v>Capital Cost Reduction</v>
      </c>
      <c r="C1157" s="293" t="str">
        <f t="shared" si="61"/>
        <v>RnD Industry Capital Cost Perc Reduction</v>
      </c>
      <c r="D1157" t="s">
        <v>728</v>
      </c>
      <c r="E1157" s="298"/>
      <c r="F1157" s="299" t="s">
        <v>868</v>
      </c>
      <c r="G1157" s="298"/>
      <c r="H1157" s="20">
        <v>1468</v>
      </c>
      <c r="I1157" s="295" t="s">
        <v>624</v>
      </c>
      <c r="J1157" s="296" t="str">
        <f>IF(ISBLANK(INDEX('Policy Characteristics'!D:D,MATCH($C1157,'Policy Characteristics'!$C:$C,0))),"",INDEX('Policy Characteristics'!D:D,MATCH($C1157,'Policy Characteristics'!$C:$C,0)))</f>
        <v>R&amp;D Capital Cost Reductions</v>
      </c>
      <c r="K1157" s="293" t="str">
        <f>IF(ISBLANK(INDEX('Policy Characteristics'!E:E,MATCH($C1157,'Policy Characteristics'!$C:$C,0))),"",INDEX('Policy Characteristics'!E:E,MATCH($C1157,'Policy Characteristics'!$C:$C,0)))</f>
        <v>RnD industry capital cost reduction</v>
      </c>
      <c r="L1157" s="237">
        <f>IF(ISBLANK(INDEX('Policy Characteristics'!F:F,MATCH($C1157,'Policy Characteristics'!$C:$C,0))),"",INDEX('Policy Characteristics'!F:F,MATCH($C1157,'Policy Characteristics'!$C:$C,0)))</f>
        <v>0</v>
      </c>
      <c r="M1157" s="237">
        <f>IF(ISBLANK(INDEX('Policy Characteristics'!G:G,MATCH($C1157,'Policy Characteristics'!$C:$C,0))),"",INDEX('Policy Characteristics'!G:G,MATCH($C1157,'Policy Characteristics'!$C:$C,0)))</f>
        <v>0.4</v>
      </c>
      <c r="N1157" s="237">
        <f>IF(ISBLANK(INDEX('Policy Characteristics'!H:H,MATCH($C1157,'Policy Characteristics'!$C:$C,0))),"",INDEX('Policy Characteristics'!H:H,MATCH($C1157,'Policy Characteristics'!$C:$C,0)))</f>
        <v>0.01</v>
      </c>
      <c r="O1157" s="293" t="str">
        <f>IF(ISBLANK(INDEX('Policy Characteristics'!I:I,MATCH($C1157,'Policy Characteristics'!$C:$C,0))),"",INDEX('Policy Characteristics'!I:I,MATCH($C1157,'Policy Characteristics'!$C:$C,0)))</f>
        <v>% reduction in cost</v>
      </c>
      <c r="P1157" s="293"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93" t="str">
        <f>IF(ISBLANK(INDEX('Policy Characteristics'!K:K,MATCH($C1157,'Policy Characteristics'!$C:$C,0))),"",INDEX('Policy Characteristics'!K:K,MATCH($C1157,'Policy Characteristics'!$C:$C,0)))</f>
        <v>architectural-design.html#rnd</v>
      </c>
      <c r="R1157" s="293" t="str">
        <f>IF(ISBLANK(INDEX('Policy Characteristics'!L:L,MATCH($C1157,'Policy Characteristics'!$C:$C,0))),"",INDEX('Policy Characteristics'!L:L,MATCH($C1157,'Policy Characteristics'!$C:$C,0)))</f>
        <v>research-and-development.html</v>
      </c>
    </row>
    <row r="1158" spans="1:18" x14ac:dyDescent="0.25">
      <c r="A1158" s="293" t="str">
        <f>IF(ISBLANK(INDEX('Policy Characteristics'!A:A,MATCH($C1158,'Policy Characteristics'!$C:$C,0))),"",INDEX('Policy Characteristics'!A:A,MATCH($C1158,'Policy Characteristics'!$C:$C,0)))</f>
        <v>Research and Development</v>
      </c>
      <c r="B1158" s="294" t="str">
        <f>IF(ISBLANK(INDEX('Policy Characteristics'!B:B,MATCH($C1158,'Policy Characteristics'!$C:$C,0))),"",INDEX('Policy Characteristics'!B:B,MATCH($C1158,'Policy Characteristics'!$C:$C,0)))</f>
        <v>Capital Cost Reduction</v>
      </c>
      <c r="C1158" s="293" t="str">
        <f t="shared" si="61"/>
        <v>RnD Industry Capital Cost Perc Reduction</v>
      </c>
      <c r="D1158" t="s">
        <v>730</v>
      </c>
      <c r="E1158" s="298"/>
      <c r="F1158" s="299" t="s">
        <v>869</v>
      </c>
      <c r="G1158" s="298"/>
      <c r="H1158" s="20">
        <v>1469</v>
      </c>
      <c r="I1158" s="295" t="s">
        <v>624</v>
      </c>
      <c r="J1158" s="296" t="str">
        <f>IF(ISBLANK(INDEX('Policy Characteristics'!D:D,MATCH($C1158,'Policy Characteristics'!$C:$C,0))),"",INDEX('Policy Characteristics'!D:D,MATCH($C1158,'Policy Characteristics'!$C:$C,0)))</f>
        <v>R&amp;D Capital Cost Reductions</v>
      </c>
      <c r="K1158" s="293" t="str">
        <f>IF(ISBLANK(INDEX('Policy Characteristics'!E:E,MATCH($C1158,'Policy Characteristics'!$C:$C,0))),"",INDEX('Policy Characteristics'!E:E,MATCH($C1158,'Policy Characteristics'!$C:$C,0)))</f>
        <v>RnD industry capital cost reduction</v>
      </c>
      <c r="L1158" s="237">
        <f>IF(ISBLANK(INDEX('Policy Characteristics'!F:F,MATCH($C1158,'Policy Characteristics'!$C:$C,0))),"",INDEX('Policy Characteristics'!F:F,MATCH($C1158,'Policy Characteristics'!$C:$C,0)))</f>
        <v>0</v>
      </c>
      <c r="M1158" s="237">
        <f>IF(ISBLANK(INDEX('Policy Characteristics'!G:G,MATCH($C1158,'Policy Characteristics'!$C:$C,0))),"",INDEX('Policy Characteristics'!G:G,MATCH($C1158,'Policy Characteristics'!$C:$C,0)))</f>
        <v>0.4</v>
      </c>
      <c r="N1158" s="237">
        <f>IF(ISBLANK(INDEX('Policy Characteristics'!H:H,MATCH($C1158,'Policy Characteristics'!$C:$C,0))),"",INDEX('Policy Characteristics'!H:H,MATCH($C1158,'Policy Characteristics'!$C:$C,0)))</f>
        <v>0.01</v>
      </c>
      <c r="O1158" s="293" t="str">
        <f>IF(ISBLANK(INDEX('Policy Characteristics'!I:I,MATCH($C1158,'Policy Characteristics'!$C:$C,0))),"",INDEX('Policy Characteristics'!I:I,MATCH($C1158,'Policy Characteristics'!$C:$C,0)))</f>
        <v>% reduction in cost</v>
      </c>
      <c r="P1158" s="293"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93" t="str">
        <f>IF(ISBLANK(INDEX('Policy Characteristics'!K:K,MATCH($C1158,'Policy Characteristics'!$C:$C,0))),"",INDEX('Policy Characteristics'!K:K,MATCH($C1158,'Policy Characteristics'!$C:$C,0)))</f>
        <v>architectural-design.html#rnd</v>
      </c>
      <c r="R1158" s="293" t="str">
        <f>IF(ISBLANK(INDEX('Policy Characteristics'!L:L,MATCH($C1158,'Policy Characteristics'!$C:$C,0))),"",INDEX('Policy Characteristics'!L:L,MATCH($C1158,'Policy Characteristics'!$C:$C,0)))</f>
        <v>research-and-development.html</v>
      </c>
    </row>
    <row r="1159" spans="1:18" x14ac:dyDescent="0.25">
      <c r="A1159" s="293" t="str">
        <f>IF(ISBLANK(INDEX('Policy Characteristics'!A:A,MATCH($C1159,'Policy Characteristics'!$C:$C,0))),"",INDEX('Policy Characteristics'!A:A,MATCH($C1159,'Policy Characteristics'!$C:$C,0)))</f>
        <v>Research and Development</v>
      </c>
      <c r="B1159" s="294" t="str">
        <f>IF(ISBLANK(INDEX('Policy Characteristics'!B:B,MATCH($C1159,'Policy Characteristics'!$C:$C,0))),"",INDEX('Policy Characteristics'!B:B,MATCH($C1159,'Policy Characteristics'!$C:$C,0)))</f>
        <v>Capital Cost Reduction</v>
      </c>
      <c r="C1159" s="293" t="str">
        <f t="shared" si="61"/>
        <v>RnD Industry Capital Cost Perc Reduction</v>
      </c>
      <c r="D1159" t="s">
        <v>732</v>
      </c>
      <c r="E1159" s="298"/>
      <c r="F1159" s="299" t="s">
        <v>870</v>
      </c>
      <c r="G1159" s="298"/>
      <c r="H1159" s="20">
        <v>1470</v>
      </c>
      <c r="I1159" s="295" t="s">
        <v>624</v>
      </c>
      <c r="J1159" s="296" t="str">
        <f>IF(ISBLANK(INDEX('Policy Characteristics'!D:D,MATCH($C1159,'Policy Characteristics'!$C:$C,0))),"",INDEX('Policy Characteristics'!D:D,MATCH($C1159,'Policy Characteristics'!$C:$C,0)))</f>
        <v>R&amp;D Capital Cost Reductions</v>
      </c>
      <c r="K1159" s="293" t="str">
        <f>IF(ISBLANK(INDEX('Policy Characteristics'!E:E,MATCH($C1159,'Policy Characteristics'!$C:$C,0))),"",INDEX('Policy Characteristics'!E:E,MATCH($C1159,'Policy Characteristics'!$C:$C,0)))</f>
        <v>RnD industry capital cost reduction</v>
      </c>
      <c r="L1159" s="237">
        <f>IF(ISBLANK(INDEX('Policy Characteristics'!F:F,MATCH($C1159,'Policy Characteristics'!$C:$C,0))),"",INDEX('Policy Characteristics'!F:F,MATCH($C1159,'Policy Characteristics'!$C:$C,0)))</f>
        <v>0</v>
      </c>
      <c r="M1159" s="237">
        <f>IF(ISBLANK(INDEX('Policy Characteristics'!G:G,MATCH($C1159,'Policy Characteristics'!$C:$C,0))),"",INDEX('Policy Characteristics'!G:G,MATCH($C1159,'Policy Characteristics'!$C:$C,0)))</f>
        <v>0.4</v>
      </c>
      <c r="N1159" s="237">
        <f>IF(ISBLANK(INDEX('Policy Characteristics'!H:H,MATCH($C1159,'Policy Characteristics'!$C:$C,0))),"",INDEX('Policy Characteristics'!H:H,MATCH($C1159,'Policy Characteristics'!$C:$C,0)))</f>
        <v>0.01</v>
      </c>
      <c r="O1159" s="293" t="str">
        <f>IF(ISBLANK(INDEX('Policy Characteristics'!I:I,MATCH($C1159,'Policy Characteristics'!$C:$C,0))),"",INDEX('Policy Characteristics'!I:I,MATCH($C1159,'Policy Characteristics'!$C:$C,0)))</f>
        <v>% reduction in cost</v>
      </c>
      <c r="P1159" s="293"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93" t="str">
        <f>IF(ISBLANK(INDEX('Policy Characteristics'!K:K,MATCH($C1159,'Policy Characteristics'!$C:$C,0))),"",INDEX('Policy Characteristics'!K:K,MATCH($C1159,'Policy Characteristics'!$C:$C,0)))</f>
        <v>architectural-design.html#rnd</v>
      </c>
      <c r="R1159" s="293" t="str">
        <f>IF(ISBLANK(INDEX('Policy Characteristics'!L:L,MATCH($C1159,'Policy Characteristics'!$C:$C,0))),"",INDEX('Policy Characteristics'!L:L,MATCH($C1159,'Policy Characteristics'!$C:$C,0)))</f>
        <v>research-and-development.html</v>
      </c>
    </row>
    <row r="1160" spans="1:18" x14ac:dyDescent="0.25">
      <c r="A1160" s="293" t="str">
        <f>IF(ISBLANK(INDEX('Policy Characteristics'!A:A,MATCH($C1160,'Policy Characteristics'!$C:$C,0))),"",INDEX('Policy Characteristics'!A:A,MATCH($C1160,'Policy Characteristics'!$C:$C,0)))</f>
        <v>Research and Development</v>
      </c>
      <c r="B1160" s="294" t="str">
        <f>IF(ISBLANK(INDEX('Policy Characteristics'!B:B,MATCH($C1160,'Policy Characteristics'!$C:$C,0))),"",INDEX('Policy Characteristics'!B:B,MATCH($C1160,'Policy Characteristics'!$C:$C,0)))</f>
        <v>Capital Cost Reduction</v>
      </c>
      <c r="C1160" s="293" t="str">
        <f t="shared" si="61"/>
        <v>RnD Industry Capital Cost Perc Reduction</v>
      </c>
      <c r="D1160" t="s">
        <v>734</v>
      </c>
      <c r="E1160" s="298"/>
      <c r="F1160" s="299" t="s">
        <v>871</v>
      </c>
      <c r="G1160" s="298"/>
      <c r="H1160" s="20">
        <v>1471</v>
      </c>
      <c r="I1160" s="295" t="s">
        <v>624</v>
      </c>
      <c r="J1160" s="296" t="str">
        <f>IF(ISBLANK(INDEX('Policy Characteristics'!D:D,MATCH($C1160,'Policy Characteristics'!$C:$C,0))),"",INDEX('Policy Characteristics'!D:D,MATCH($C1160,'Policy Characteristics'!$C:$C,0)))</f>
        <v>R&amp;D Capital Cost Reductions</v>
      </c>
      <c r="K1160" s="293" t="str">
        <f>IF(ISBLANK(INDEX('Policy Characteristics'!E:E,MATCH($C1160,'Policy Characteristics'!$C:$C,0))),"",INDEX('Policy Characteristics'!E:E,MATCH($C1160,'Policy Characteristics'!$C:$C,0)))</f>
        <v>RnD industry capital cost reduction</v>
      </c>
      <c r="L1160" s="237">
        <f>IF(ISBLANK(INDEX('Policy Characteristics'!F:F,MATCH($C1160,'Policy Characteristics'!$C:$C,0))),"",INDEX('Policy Characteristics'!F:F,MATCH($C1160,'Policy Characteristics'!$C:$C,0)))</f>
        <v>0</v>
      </c>
      <c r="M1160" s="237">
        <f>IF(ISBLANK(INDEX('Policy Characteristics'!G:G,MATCH($C1160,'Policy Characteristics'!$C:$C,0))),"",INDEX('Policy Characteristics'!G:G,MATCH($C1160,'Policy Characteristics'!$C:$C,0)))</f>
        <v>0.4</v>
      </c>
      <c r="N1160" s="237">
        <f>IF(ISBLANK(INDEX('Policy Characteristics'!H:H,MATCH($C1160,'Policy Characteristics'!$C:$C,0))),"",INDEX('Policy Characteristics'!H:H,MATCH($C1160,'Policy Characteristics'!$C:$C,0)))</f>
        <v>0.01</v>
      </c>
      <c r="O1160" s="293" t="str">
        <f>IF(ISBLANK(INDEX('Policy Characteristics'!I:I,MATCH($C1160,'Policy Characteristics'!$C:$C,0))),"",INDEX('Policy Characteristics'!I:I,MATCH($C1160,'Policy Characteristics'!$C:$C,0)))</f>
        <v>% reduction in cost</v>
      </c>
      <c r="P1160" s="293"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93" t="str">
        <f>IF(ISBLANK(INDEX('Policy Characteristics'!K:K,MATCH($C1160,'Policy Characteristics'!$C:$C,0))),"",INDEX('Policy Characteristics'!K:K,MATCH($C1160,'Policy Characteristics'!$C:$C,0)))</f>
        <v>architectural-design.html#rnd</v>
      </c>
      <c r="R1160" s="293" t="str">
        <f>IF(ISBLANK(INDEX('Policy Characteristics'!L:L,MATCH($C1160,'Policy Characteristics'!$C:$C,0))),"",INDEX('Policy Characteristics'!L:L,MATCH($C1160,'Policy Characteristics'!$C:$C,0)))</f>
        <v>research-and-development.html</v>
      </c>
    </row>
    <row r="1161" spans="1:18" x14ac:dyDescent="0.25">
      <c r="A1161" s="293" t="str">
        <f>IF(ISBLANK(INDEX('Policy Characteristics'!A:A,MATCH($C1161,'Policy Characteristics'!$C:$C,0))),"",INDEX('Policy Characteristics'!A:A,MATCH($C1161,'Policy Characteristics'!$C:$C,0)))</f>
        <v>Research and Development</v>
      </c>
      <c r="B1161" s="294" t="str">
        <f>IF(ISBLANK(INDEX('Policy Characteristics'!B:B,MATCH($C1161,'Policy Characteristics'!$C:$C,0))),"",INDEX('Policy Characteristics'!B:B,MATCH($C1161,'Policy Characteristics'!$C:$C,0)))</f>
        <v>Capital Cost Reduction</v>
      </c>
      <c r="C1161" s="293" t="str">
        <f t="shared" si="61"/>
        <v>RnD Industry Capital Cost Perc Reduction</v>
      </c>
      <c r="D1161" t="s">
        <v>736</v>
      </c>
      <c r="E1161" s="298"/>
      <c r="F1161" s="299" t="s">
        <v>872</v>
      </c>
      <c r="G1161" s="298"/>
      <c r="H1161" s="20">
        <v>1472</v>
      </c>
      <c r="I1161" s="295" t="s">
        <v>624</v>
      </c>
      <c r="J1161" s="296" t="str">
        <f>IF(ISBLANK(INDEX('Policy Characteristics'!D:D,MATCH($C1161,'Policy Characteristics'!$C:$C,0))),"",INDEX('Policy Characteristics'!D:D,MATCH($C1161,'Policy Characteristics'!$C:$C,0)))</f>
        <v>R&amp;D Capital Cost Reductions</v>
      </c>
      <c r="K1161" s="293" t="str">
        <f>IF(ISBLANK(INDEX('Policy Characteristics'!E:E,MATCH($C1161,'Policy Characteristics'!$C:$C,0))),"",INDEX('Policy Characteristics'!E:E,MATCH($C1161,'Policy Characteristics'!$C:$C,0)))</f>
        <v>RnD industry capital cost reduction</v>
      </c>
      <c r="L1161" s="237">
        <f>IF(ISBLANK(INDEX('Policy Characteristics'!F:F,MATCH($C1161,'Policy Characteristics'!$C:$C,0))),"",INDEX('Policy Characteristics'!F:F,MATCH($C1161,'Policy Characteristics'!$C:$C,0)))</f>
        <v>0</v>
      </c>
      <c r="M1161" s="237">
        <f>IF(ISBLANK(INDEX('Policy Characteristics'!G:G,MATCH($C1161,'Policy Characteristics'!$C:$C,0))),"",INDEX('Policy Characteristics'!G:G,MATCH($C1161,'Policy Characteristics'!$C:$C,0)))</f>
        <v>0.4</v>
      </c>
      <c r="N1161" s="237">
        <f>IF(ISBLANK(INDEX('Policy Characteristics'!H:H,MATCH($C1161,'Policy Characteristics'!$C:$C,0))),"",INDEX('Policy Characteristics'!H:H,MATCH($C1161,'Policy Characteristics'!$C:$C,0)))</f>
        <v>0.01</v>
      </c>
      <c r="O1161" s="293" t="str">
        <f>IF(ISBLANK(INDEX('Policy Characteristics'!I:I,MATCH($C1161,'Policy Characteristics'!$C:$C,0))),"",INDEX('Policy Characteristics'!I:I,MATCH($C1161,'Policy Characteristics'!$C:$C,0)))</f>
        <v>% reduction in cost</v>
      </c>
      <c r="P1161" s="293"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93" t="str">
        <f>IF(ISBLANK(INDEX('Policy Characteristics'!K:K,MATCH($C1161,'Policy Characteristics'!$C:$C,0))),"",INDEX('Policy Characteristics'!K:K,MATCH($C1161,'Policy Characteristics'!$C:$C,0)))</f>
        <v>architectural-design.html#rnd</v>
      </c>
      <c r="R1161" s="293" t="str">
        <f>IF(ISBLANK(INDEX('Policy Characteristics'!L:L,MATCH($C1161,'Policy Characteristics'!$C:$C,0))),"",INDEX('Policy Characteristics'!L:L,MATCH($C1161,'Policy Characteristics'!$C:$C,0)))</f>
        <v>research-and-development.html</v>
      </c>
    </row>
    <row r="1162" spans="1:18" x14ac:dyDescent="0.25">
      <c r="A1162" s="293" t="str">
        <f>IF(ISBLANK(INDEX('Policy Characteristics'!A:A,MATCH($C1162,'Policy Characteristics'!$C:$C,0))),"",INDEX('Policy Characteristics'!A:A,MATCH($C1162,'Policy Characteristics'!$C:$C,0)))</f>
        <v>Research and Development</v>
      </c>
      <c r="B1162" s="294" t="str">
        <f>IF(ISBLANK(INDEX('Policy Characteristics'!B:B,MATCH($C1162,'Policy Characteristics'!$C:$C,0))),"",INDEX('Policy Characteristics'!B:B,MATCH($C1162,'Policy Characteristics'!$C:$C,0)))</f>
        <v>Capital Cost Reduction</v>
      </c>
      <c r="C1162" s="293" t="str">
        <f t="shared" si="61"/>
        <v>RnD Industry Capital Cost Perc Reduction</v>
      </c>
      <c r="D1162" t="s">
        <v>738</v>
      </c>
      <c r="E1162" s="298"/>
      <c r="F1162" s="299" t="s">
        <v>873</v>
      </c>
      <c r="G1162" s="298"/>
      <c r="H1162" s="20">
        <v>1473</v>
      </c>
      <c r="I1162" s="295" t="s">
        <v>624</v>
      </c>
      <c r="J1162" s="296" t="str">
        <f>IF(ISBLANK(INDEX('Policy Characteristics'!D:D,MATCH($C1162,'Policy Characteristics'!$C:$C,0))),"",INDEX('Policy Characteristics'!D:D,MATCH($C1162,'Policy Characteristics'!$C:$C,0)))</f>
        <v>R&amp;D Capital Cost Reductions</v>
      </c>
      <c r="K1162" s="293" t="str">
        <f>IF(ISBLANK(INDEX('Policy Characteristics'!E:E,MATCH($C1162,'Policy Characteristics'!$C:$C,0))),"",INDEX('Policy Characteristics'!E:E,MATCH($C1162,'Policy Characteristics'!$C:$C,0)))</f>
        <v>RnD industry capital cost reduction</v>
      </c>
      <c r="L1162" s="237">
        <f>IF(ISBLANK(INDEX('Policy Characteristics'!F:F,MATCH($C1162,'Policy Characteristics'!$C:$C,0))),"",INDEX('Policy Characteristics'!F:F,MATCH($C1162,'Policy Characteristics'!$C:$C,0)))</f>
        <v>0</v>
      </c>
      <c r="M1162" s="237">
        <f>IF(ISBLANK(INDEX('Policy Characteristics'!G:G,MATCH($C1162,'Policy Characteristics'!$C:$C,0))),"",INDEX('Policy Characteristics'!G:G,MATCH($C1162,'Policy Characteristics'!$C:$C,0)))</f>
        <v>0.4</v>
      </c>
      <c r="N1162" s="237">
        <f>IF(ISBLANK(INDEX('Policy Characteristics'!H:H,MATCH($C1162,'Policy Characteristics'!$C:$C,0))),"",INDEX('Policy Characteristics'!H:H,MATCH($C1162,'Policy Characteristics'!$C:$C,0)))</f>
        <v>0.01</v>
      </c>
      <c r="O1162" s="293" t="str">
        <f>IF(ISBLANK(INDEX('Policy Characteristics'!I:I,MATCH($C1162,'Policy Characteristics'!$C:$C,0))),"",INDEX('Policy Characteristics'!I:I,MATCH($C1162,'Policy Characteristics'!$C:$C,0)))</f>
        <v>% reduction in cost</v>
      </c>
      <c r="P1162" s="293"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93" t="str">
        <f>IF(ISBLANK(INDEX('Policy Characteristics'!K:K,MATCH($C1162,'Policy Characteristics'!$C:$C,0))),"",INDEX('Policy Characteristics'!K:K,MATCH($C1162,'Policy Characteristics'!$C:$C,0)))</f>
        <v>architectural-design.html#rnd</v>
      </c>
      <c r="R1162" s="293" t="str">
        <f>IF(ISBLANK(INDEX('Policy Characteristics'!L:L,MATCH($C1162,'Policy Characteristics'!$C:$C,0))),"",INDEX('Policy Characteristics'!L:L,MATCH($C1162,'Policy Characteristics'!$C:$C,0)))</f>
        <v>research-and-development.html</v>
      </c>
    </row>
    <row r="1163" spans="1:18" x14ac:dyDescent="0.25">
      <c r="A1163" s="293" t="str">
        <f>IF(ISBLANK(INDEX('Policy Characteristics'!A:A,MATCH($C1163,'Policy Characteristics'!$C:$C,0))),"",INDEX('Policy Characteristics'!A:A,MATCH($C1163,'Policy Characteristics'!$C:$C,0)))</f>
        <v>Research and Development</v>
      </c>
      <c r="B1163" s="294" t="str">
        <f>IF(ISBLANK(INDEX('Policy Characteristics'!B:B,MATCH($C1163,'Policy Characteristics'!$C:$C,0))),"",INDEX('Policy Characteristics'!B:B,MATCH($C1163,'Policy Characteristics'!$C:$C,0)))</f>
        <v>Capital Cost Reduction</v>
      </c>
      <c r="C1163" s="293" t="str">
        <f t="shared" si="61"/>
        <v>RnD Industry Capital Cost Perc Reduction</v>
      </c>
      <c r="D1163" t="s">
        <v>740</v>
      </c>
      <c r="E1163" s="298"/>
      <c r="F1163" s="299" t="s">
        <v>874</v>
      </c>
      <c r="G1163" s="298"/>
      <c r="H1163" s="20">
        <v>1474</v>
      </c>
      <c r="I1163" s="295" t="s">
        <v>624</v>
      </c>
      <c r="J1163" s="296" t="str">
        <f>IF(ISBLANK(INDEX('Policy Characteristics'!D:D,MATCH($C1163,'Policy Characteristics'!$C:$C,0))),"",INDEX('Policy Characteristics'!D:D,MATCH($C1163,'Policy Characteristics'!$C:$C,0)))</f>
        <v>R&amp;D Capital Cost Reductions</v>
      </c>
      <c r="K1163" s="293" t="str">
        <f>IF(ISBLANK(INDEX('Policy Characteristics'!E:E,MATCH($C1163,'Policy Characteristics'!$C:$C,0))),"",INDEX('Policy Characteristics'!E:E,MATCH($C1163,'Policy Characteristics'!$C:$C,0)))</f>
        <v>RnD industry capital cost reduction</v>
      </c>
      <c r="L1163" s="237">
        <f>IF(ISBLANK(INDEX('Policy Characteristics'!F:F,MATCH($C1163,'Policy Characteristics'!$C:$C,0))),"",INDEX('Policy Characteristics'!F:F,MATCH($C1163,'Policy Characteristics'!$C:$C,0)))</f>
        <v>0</v>
      </c>
      <c r="M1163" s="237">
        <f>IF(ISBLANK(INDEX('Policy Characteristics'!G:G,MATCH($C1163,'Policy Characteristics'!$C:$C,0))),"",INDEX('Policy Characteristics'!G:G,MATCH($C1163,'Policy Characteristics'!$C:$C,0)))</f>
        <v>0.4</v>
      </c>
      <c r="N1163" s="237">
        <f>IF(ISBLANK(INDEX('Policy Characteristics'!H:H,MATCH($C1163,'Policy Characteristics'!$C:$C,0))),"",INDEX('Policy Characteristics'!H:H,MATCH($C1163,'Policy Characteristics'!$C:$C,0)))</f>
        <v>0.01</v>
      </c>
      <c r="O1163" s="293" t="str">
        <f>IF(ISBLANK(INDEX('Policy Characteristics'!I:I,MATCH($C1163,'Policy Characteristics'!$C:$C,0))),"",INDEX('Policy Characteristics'!I:I,MATCH($C1163,'Policy Characteristics'!$C:$C,0)))</f>
        <v>% reduction in cost</v>
      </c>
      <c r="P1163" s="293"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93" t="str">
        <f>IF(ISBLANK(INDEX('Policy Characteristics'!K:K,MATCH($C1163,'Policy Characteristics'!$C:$C,0))),"",INDEX('Policy Characteristics'!K:K,MATCH($C1163,'Policy Characteristics'!$C:$C,0)))</f>
        <v>architectural-design.html#rnd</v>
      </c>
      <c r="R1163" s="293" t="str">
        <f>IF(ISBLANK(INDEX('Policy Characteristics'!L:L,MATCH($C1163,'Policy Characteristics'!$C:$C,0))),"",INDEX('Policy Characteristics'!L:L,MATCH($C1163,'Policy Characteristics'!$C:$C,0)))</f>
        <v>research-and-development.html</v>
      </c>
    </row>
    <row r="1164" spans="1:18" x14ac:dyDescent="0.25">
      <c r="A1164" s="293" t="str">
        <f>IF(ISBLANK(INDEX('Policy Characteristics'!A:A,MATCH($C1164,'Policy Characteristics'!$C:$C,0))),"",INDEX('Policy Characteristics'!A:A,MATCH($C1164,'Policy Characteristics'!$C:$C,0)))</f>
        <v>Research and Development</v>
      </c>
      <c r="B1164" s="294" t="str">
        <f>IF(ISBLANK(INDEX('Policy Characteristics'!B:B,MATCH($C1164,'Policy Characteristics'!$C:$C,0))),"",INDEX('Policy Characteristics'!B:B,MATCH($C1164,'Policy Characteristics'!$C:$C,0)))</f>
        <v>Capital Cost Reduction</v>
      </c>
      <c r="C1164" s="293" t="str">
        <f t="shared" si="61"/>
        <v>RnD Industry Capital Cost Perc Reduction</v>
      </c>
      <c r="D1164" t="s">
        <v>742</v>
      </c>
      <c r="E1164" s="298"/>
      <c r="F1164" s="299" t="s">
        <v>875</v>
      </c>
      <c r="G1164" s="298"/>
      <c r="H1164" s="20">
        <v>1475</v>
      </c>
      <c r="I1164" s="295" t="s">
        <v>624</v>
      </c>
      <c r="J1164" s="296" t="str">
        <f>IF(ISBLANK(INDEX('Policy Characteristics'!D:D,MATCH($C1164,'Policy Characteristics'!$C:$C,0))),"",INDEX('Policy Characteristics'!D:D,MATCH($C1164,'Policy Characteristics'!$C:$C,0)))</f>
        <v>R&amp;D Capital Cost Reductions</v>
      </c>
      <c r="K1164" s="293" t="str">
        <f>IF(ISBLANK(INDEX('Policy Characteristics'!E:E,MATCH($C1164,'Policy Characteristics'!$C:$C,0))),"",INDEX('Policy Characteristics'!E:E,MATCH($C1164,'Policy Characteristics'!$C:$C,0)))</f>
        <v>RnD industry capital cost reduction</v>
      </c>
      <c r="L1164" s="237">
        <f>IF(ISBLANK(INDEX('Policy Characteristics'!F:F,MATCH($C1164,'Policy Characteristics'!$C:$C,0))),"",INDEX('Policy Characteristics'!F:F,MATCH($C1164,'Policy Characteristics'!$C:$C,0)))</f>
        <v>0</v>
      </c>
      <c r="M1164" s="237">
        <f>IF(ISBLANK(INDEX('Policy Characteristics'!G:G,MATCH($C1164,'Policy Characteristics'!$C:$C,0))),"",INDEX('Policy Characteristics'!G:G,MATCH($C1164,'Policy Characteristics'!$C:$C,0)))</f>
        <v>0.4</v>
      </c>
      <c r="N1164" s="237">
        <f>IF(ISBLANK(INDEX('Policy Characteristics'!H:H,MATCH($C1164,'Policy Characteristics'!$C:$C,0))),"",INDEX('Policy Characteristics'!H:H,MATCH($C1164,'Policy Characteristics'!$C:$C,0)))</f>
        <v>0.01</v>
      </c>
      <c r="O1164" s="293" t="str">
        <f>IF(ISBLANK(INDEX('Policy Characteristics'!I:I,MATCH($C1164,'Policy Characteristics'!$C:$C,0))),"",INDEX('Policy Characteristics'!I:I,MATCH($C1164,'Policy Characteristics'!$C:$C,0)))</f>
        <v>% reduction in cost</v>
      </c>
      <c r="P1164" s="293"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93" t="str">
        <f>IF(ISBLANK(INDEX('Policy Characteristics'!K:K,MATCH($C1164,'Policy Characteristics'!$C:$C,0))),"",INDEX('Policy Characteristics'!K:K,MATCH($C1164,'Policy Characteristics'!$C:$C,0)))</f>
        <v>architectural-design.html#rnd</v>
      </c>
      <c r="R1164" s="293" t="str">
        <f>IF(ISBLANK(INDEX('Policy Characteristics'!L:L,MATCH($C1164,'Policy Characteristics'!$C:$C,0))),"",INDEX('Policy Characteristics'!L:L,MATCH($C1164,'Policy Characteristics'!$C:$C,0)))</f>
        <v>research-and-development.html</v>
      </c>
    </row>
    <row r="1165" spans="1:18" x14ac:dyDescent="0.25">
      <c r="A1165" s="293" t="str">
        <f>IF(ISBLANK(INDEX('Policy Characteristics'!A:A,MATCH($C1165,'Policy Characteristics'!$C:$C,0))),"",INDEX('Policy Characteristics'!A:A,MATCH($C1165,'Policy Characteristics'!$C:$C,0)))</f>
        <v>Research and Development</v>
      </c>
      <c r="B1165" s="294" t="str">
        <f>IF(ISBLANK(INDEX('Policy Characteristics'!B:B,MATCH($C1165,'Policy Characteristics'!$C:$C,0))),"",INDEX('Policy Characteristics'!B:B,MATCH($C1165,'Policy Characteristics'!$C:$C,0)))</f>
        <v>Capital Cost Reduction</v>
      </c>
      <c r="C1165" s="293" t="str">
        <f t="shared" si="61"/>
        <v>RnD Industry Capital Cost Perc Reduction</v>
      </c>
      <c r="D1165" t="s">
        <v>744</v>
      </c>
      <c r="E1165" s="298"/>
      <c r="F1165" s="299" t="s">
        <v>876</v>
      </c>
      <c r="G1165" s="298"/>
      <c r="H1165" s="20">
        <v>1476</v>
      </c>
      <c r="I1165" s="295" t="s">
        <v>624</v>
      </c>
      <c r="J1165" s="296" t="str">
        <f>IF(ISBLANK(INDEX('Policy Characteristics'!D:D,MATCH($C1165,'Policy Characteristics'!$C:$C,0))),"",INDEX('Policy Characteristics'!D:D,MATCH($C1165,'Policy Characteristics'!$C:$C,0)))</f>
        <v>R&amp;D Capital Cost Reductions</v>
      </c>
      <c r="K1165" s="293" t="str">
        <f>IF(ISBLANK(INDEX('Policy Characteristics'!E:E,MATCH($C1165,'Policy Characteristics'!$C:$C,0))),"",INDEX('Policy Characteristics'!E:E,MATCH($C1165,'Policy Characteristics'!$C:$C,0)))</f>
        <v>RnD industry capital cost reduction</v>
      </c>
      <c r="L1165" s="237">
        <f>IF(ISBLANK(INDEX('Policy Characteristics'!F:F,MATCH($C1165,'Policy Characteristics'!$C:$C,0))),"",INDEX('Policy Characteristics'!F:F,MATCH($C1165,'Policy Characteristics'!$C:$C,0)))</f>
        <v>0</v>
      </c>
      <c r="M1165" s="237">
        <f>IF(ISBLANK(INDEX('Policy Characteristics'!G:G,MATCH($C1165,'Policy Characteristics'!$C:$C,0))),"",INDEX('Policy Characteristics'!G:G,MATCH($C1165,'Policy Characteristics'!$C:$C,0)))</f>
        <v>0.4</v>
      </c>
      <c r="N1165" s="237">
        <f>IF(ISBLANK(INDEX('Policy Characteristics'!H:H,MATCH($C1165,'Policy Characteristics'!$C:$C,0))),"",INDEX('Policy Characteristics'!H:H,MATCH($C1165,'Policy Characteristics'!$C:$C,0)))</f>
        <v>0.01</v>
      </c>
      <c r="O1165" s="293" t="str">
        <f>IF(ISBLANK(INDEX('Policy Characteristics'!I:I,MATCH($C1165,'Policy Characteristics'!$C:$C,0))),"",INDEX('Policy Characteristics'!I:I,MATCH($C1165,'Policy Characteristics'!$C:$C,0)))</f>
        <v>% reduction in cost</v>
      </c>
      <c r="P1165" s="293"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93" t="str">
        <f>IF(ISBLANK(INDEX('Policy Characteristics'!K:K,MATCH($C1165,'Policy Characteristics'!$C:$C,0))),"",INDEX('Policy Characteristics'!K:K,MATCH($C1165,'Policy Characteristics'!$C:$C,0)))</f>
        <v>architectural-design.html#rnd</v>
      </c>
      <c r="R1165" s="293" t="str">
        <f>IF(ISBLANK(INDEX('Policy Characteristics'!L:L,MATCH($C1165,'Policy Characteristics'!$C:$C,0))),"",INDEX('Policy Characteristics'!L:L,MATCH($C1165,'Policy Characteristics'!$C:$C,0)))</f>
        <v>research-and-development.html</v>
      </c>
    </row>
    <row r="1166" spans="1:18" x14ac:dyDescent="0.25">
      <c r="A1166" s="293" t="str">
        <f>IF(ISBLANK(INDEX('Policy Characteristics'!A:A,MATCH($C1166,'Policy Characteristics'!$C:$C,0))),"",INDEX('Policy Characteristics'!A:A,MATCH($C1166,'Policy Characteristics'!$C:$C,0)))</f>
        <v>Research and Development</v>
      </c>
      <c r="B1166" s="294" t="str">
        <f>IF(ISBLANK(INDEX('Policy Characteristics'!B:B,MATCH($C1166,'Policy Characteristics'!$C:$C,0))),"",INDEX('Policy Characteristics'!B:B,MATCH($C1166,'Policy Characteristics'!$C:$C,0)))</f>
        <v>Capital Cost Reduction</v>
      </c>
      <c r="C1166" s="293" t="str">
        <f t="shared" si="61"/>
        <v>RnD Industry Capital Cost Perc Reduction</v>
      </c>
      <c r="D1166" t="s">
        <v>746</v>
      </c>
      <c r="E1166" s="298"/>
      <c r="F1166" s="299" t="s">
        <v>877</v>
      </c>
      <c r="G1166" s="298"/>
      <c r="H1166" s="20">
        <v>1477</v>
      </c>
      <c r="I1166" s="295" t="s">
        <v>624</v>
      </c>
      <c r="J1166" s="296" t="str">
        <f>IF(ISBLANK(INDEX('Policy Characteristics'!D:D,MATCH($C1166,'Policy Characteristics'!$C:$C,0))),"",INDEX('Policy Characteristics'!D:D,MATCH($C1166,'Policy Characteristics'!$C:$C,0)))</f>
        <v>R&amp;D Capital Cost Reductions</v>
      </c>
      <c r="K1166" s="293" t="str">
        <f>IF(ISBLANK(INDEX('Policy Characteristics'!E:E,MATCH($C1166,'Policy Characteristics'!$C:$C,0))),"",INDEX('Policy Characteristics'!E:E,MATCH($C1166,'Policy Characteristics'!$C:$C,0)))</f>
        <v>RnD industry capital cost reduction</v>
      </c>
      <c r="L1166" s="237">
        <f>IF(ISBLANK(INDEX('Policy Characteristics'!F:F,MATCH($C1166,'Policy Characteristics'!$C:$C,0))),"",INDEX('Policy Characteristics'!F:F,MATCH($C1166,'Policy Characteristics'!$C:$C,0)))</f>
        <v>0</v>
      </c>
      <c r="M1166" s="237">
        <f>IF(ISBLANK(INDEX('Policy Characteristics'!G:G,MATCH($C1166,'Policy Characteristics'!$C:$C,0))),"",INDEX('Policy Characteristics'!G:G,MATCH($C1166,'Policy Characteristics'!$C:$C,0)))</f>
        <v>0.4</v>
      </c>
      <c r="N1166" s="237">
        <f>IF(ISBLANK(INDEX('Policy Characteristics'!H:H,MATCH($C1166,'Policy Characteristics'!$C:$C,0))),"",INDEX('Policy Characteristics'!H:H,MATCH($C1166,'Policy Characteristics'!$C:$C,0)))</f>
        <v>0.01</v>
      </c>
      <c r="O1166" s="293" t="str">
        <f>IF(ISBLANK(INDEX('Policy Characteristics'!I:I,MATCH($C1166,'Policy Characteristics'!$C:$C,0))),"",INDEX('Policy Characteristics'!I:I,MATCH($C1166,'Policy Characteristics'!$C:$C,0)))</f>
        <v>% reduction in cost</v>
      </c>
      <c r="P1166" s="293"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93" t="str">
        <f>IF(ISBLANK(INDEX('Policy Characteristics'!K:K,MATCH($C1166,'Policy Characteristics'!$C:$C,0))),"",INDEX('Policy Characteristics'!K:K,MATCH($C1166,'Policy Characteristics'!$C:$C,0)))</f>
        <v>architectural-design.html#rnd</v>
      </c>
      <c r="R1166" s="293" t="str">
        <f>IF(ISBLANK(INDEX('Policy Characteristics'!L:L,MATCH($C1166,'Policy Characteristics'!$C:$C,0))),"",INDEX('Policy Characteristics'!L:L,MATCH($C1166,'Policy Characteristics'!$C:$C,0)))</f>
        <v>research-and-development.html</v>
      </c>
    </row>
    <row r="1167" spans="1:18" x14ac:dyDescent="0.25">
      <c r="A1167" s="293" t="str">
        <f>IF(ISBLANK(INDEX('Policy Characteristics'!A:A,MATCH($C1167,'Policy Characteristics'!$C:$C,0))),"",INDEX('Policy Characteristics'!A:A,MATCH($C1167,'Policy Characteristics'!$C:$C,0)))</f>
        <v>Research and Development</v>
      </c>
      <c r="B1167" s="294" t="str">
        <f>IF(ISBLANK(INDEX('Policy Characteristics'!B:B,MATCH($C1167,'Policy Characteristics'!$C:$C,0))),"",INDEX('Policy Characteristics'!B:B,MATCH($C1167,'Policy Characteristics'!$C:$C,0)))</f>
        <v>Capital Cost Reduction</v>
      </c>
      <c r="C1167" s="293" t="str">
        <f t="shared" si="61"/>
        <v>RnD Industry Capital Cost Perc Reduction</v>
      </c>
      <c r="D1167" t="s">
        <v>748</v>
      </c>
      <c r="E1167" s="298"/>
      <c r="F1167" s="299" t="s">
        <v>878</v>
      </c>
      <c r="G1167" s="298"/>
      <c r="H1167" s="20">
        <v>1478</v>
      </c>
      <c r="I1167" s="295" t="s">
        <v>624</v>
      </c>
      <c r="J1167" s="296" t="str">
        <f>IF(ISBLANK(INDEX('Policy Characteristics'!D:D,MATCH($C1167,'Policy Characteristics'!$C:$C,0))),"",INDEX('Policy Characteristics'!D:D,MATCH($C1167,'Policy Characteristics'!$C:$C,0)))</f>
        <v>R&amp;D Capital Cost Reductions</v>
      </c>
      <c r="K1167" s="293" t="str">
        <f>IF(ISBLANK(INDEX('Policy Characteristics'!E:E,MATCH($C1167,'Policy Characteristics'!$C:$C,0))),"",INDEX('Policy Characteristics'!E:E,MATCH($C1167,'Policy Characteristics'!$C:$C,0)))</f>
        <v>RnD industry capital cost reduction</v>
      </c>
      <c r="L1167" s="237">
        <f>IF(ISBLANK(INDEX('Policy Characteristics'!F:F,MATCH($C1167,'Policy Characteristics'!$C:$C,0))),"",INDEX('Policy Characteristics'!F:F,MATCH($C1167,'Policy Characteristics'!$C:$C,0)))</f>
        <v>0</v>
      </c>
      <c r="M1167" s="237">
        <f>IF(ISBLANK(INDEX('Policy Characteristics'!G:G,MATCH($C1167,'Policy Characteristics'!$C:$C,0))),"",INDEX('Policy Characteristics'!G:G,MATCH($C1167,'Policy Characteristics'!$C:$C,0)))</f>
        <v>0.4</v>
      </c>
      <c r="N1167" s="237">
        <f>IF(ISBLANK(INDEX('Policy Characteristics'!H:H,MATCH($C1167,'Policy Characteristics'!$C:$C,0))),"",INDEX('Policy Characteristics'!H:H,MATCH($C1167,'Policy Characteristics'!$C:$C,0)))</f>
        <v>0.01</v>
      </c>
      <c r="O1167" s="293" t="str">
        <f>IF(ISBLANK(INDEX('Policy Characteristics'!I:I,MATCH($C1167,'Policy Characteristics'!$C:$C,0))),"",INDEX('Policy Characteristics'!I:I,MATCH($C1167,'Policy Characteristics'!$C:$C,0)))</f>
        <v>% reduction in cost</v>
      </c>
      <c r="P1167" s="293"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93" t="str">
        <f>IF(ISBLANK(INDEX('Policy Characteristics'!K:K,MATCH($C1167,'Policy Characteristics'!$C:$C,0))),"",INDEX('Policy Characteristics'!K:K,MATCH($C1167,'Policy Characteristics'!$C:$C,0)))</f>
        <v>architectural-design.html#rnd</v>
      </c>
      <c r="R1167" s="293" t="str">
        <f>IF(ISBLANK(INDEX('Policy Characteristics'!L:L,MATCH($C1167,'Policy Characteristics'!$C:$C,0))),"",INDEX('Policy Characteristics'!L:L,MATCH($C1167,'Policy Characteristics'!$C:$C,0)))</f>
        <v>research-and-development.html</v>
      </c>
    </row>
    <row r="1168" spans="1:18" x14ac:dyDescent="0.25">
      <c r="A1168" s="293" t="str">
        <f>IF(ISBLANK(INDEX('Policy Characteristics'!A:A,MATCH($C1168,'Policy Characteristics'!$C:$C,0))),"",INDEX('Policy Characteristics'!A:A,MATCH($C1168,'Policy Characteristics'!$C:$C,0)))</f>
        <v>Research and Development</v>
      </c>
      <c r="B1168" s="294" t="str">
        <f>IF(ISBLANK(INDEX('Policy Characteristics'!B:B,MATCH($C1168,'Policy Characteristics'!$C:$C,0))),"",INDEX('Policy Characteristics'!B:B,MATCH($C1168,'Policy Characteristics'!$C:$C,0)))</f>
        <v>Capital Cost Reduction</v>
      </c>
      <c r="C1168" s="293" t="str">
        <f t="shared" si="61"/>
        <v>RnD Industry Capital Cost Perc Reduction</v>
      </c>
      <c r="D1168" t="s">
        <v>750</v>
      </c>
      <c r="E1168" s="298"/>
      <c r="F1168" s="299" t="s">
        <v>879</v>
      </c>
      <c r="G1168" s="298"/>
      <c r="H1168" s="20">
        <v>1479</v>
      </c>
      <c r="I1168" s="295" t="s">
        <v>624</v>
      </c>
      <c r="J1168" s="296" t="str">
        <f>IF(ISBLANK(INDEX('Policy Characteristics'!D:D,MATCH($C1168,'Policy Characteristics'!$C:$C,0))),"",INDEX('Policy Characteristics'!D:D,MATCH($C1168,'Policy Characteristics'!$C:$C,0)))</f>
        <v>R&amp;D Capital Cost Reductions</v>
      </c>
      <c r="K1168" s="293" t="str">
        <f>IF(ISBLANK(INDEX('Policy Characteristics'!E:E,MATCH($C1168,'Policy Characteristics'!$C:$C,0))),"",INDEX('Policy Characteristics'!E:E,MATCH($C1168,'Policy Characteristics'!$C:$C,0)))</f>
        <v>RnD industry capital cost reduction</v>
      </c>
      <c r="L1168" s="237">
        <f>IF(ISBLANK(INDEX('Policy Characteristics'!F:F,MATCH($C1168,'Policy Characteristics'!$C:$C,0))),"",INDEX('Policy Characteristics'!F:F,MATCH($C1168,'Policy Characteristics'!$C:$C,0)))</f>
        <v>0</v>
      </c>
      <c r="M1168" s="237">
        <f>IF(ISBLANK(INDEX('Policy Characteristics'!G:G,MATCH($C1168,'Policy Characteristics'!$C:$C,0))),"",INDEX('Policy Characteristics'!G:G,MATCH($C1168,'Policy Characteristics'!$C:$C,0)))</f>
        <v>0.4</v>
      </c>
      <c r="N1168" s="237">
        <f>IF(ISBLANK(INDEX('Policy Characteristics'!H:H,MATCH($C1168,'Policy Characteristics'!$C:$C,0))),"",INDEX('Policy Characteristics'!H:H,MATCH($C1168,'Policy Characteristics'!$C:$C,0)))</f>
        <v>0.01</v>
      </c>
      <c r="O1168" s="293" t="str">
        <f>IF(ISBLANK(INDEX('Policy Characteristics'!I:I,MATCH($C1168,'Policy Characteristics'!$C:$C,0))),"",INDEX('Policy Characteristics'!I:I,MATCH($C1168,'Policy Characteristics'!$C:$C,0)))</f>
        <v>% reduction in cost</v>
      </c>
      <c r="P1168" s="293"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93" t="str">
        <f>IF(ISBLANK(INDEX('Policy Characteristics'!K:K,MATCH($C1168,'Policy Characteristics'!$C:$C,0))),"",INDEX('Policy Characteristics'!K:K,MATCH($C1168,'Policy Characteristics'!$C:$C,0)))</f>
        <v>architectural-design.html#rnd</v>
      </c>
      <c r="R1168" s="293" t="str">
        <f>IF(ISBLANK(INDEX('Policy Characteristics'!L:L,MATCH($C1168,'Policy Characteristics'!$C:$C,0))),"",INDEX('Policy Characteristics'!L:L,MATCH($C1168,'Policy Characteristics'!$C:$C,0)))</f>
        <v>research-and-development.html</v>
      </c>
    </row>
    <row r="1169" spans="1:18" x14ac:dyDescent="0.25">
      <c r="A1169" s="293" t="str">
        <f>IF(ISBLANK(INDEX('Policy Characteristics'!A:A,MATCH($C1169,'Policy Characteristics'!$C:$C,0))),"",INDEX('Policy Characteristics'!A:A,MATCH($C1169,'Policy Characteristics'!$C:$C,0)))</f>
        <v>Research and Development</v>
      </c>
      <c r="B1169" s="294" t="str">
        <f>IF(ISBLANK(INDEX('Policy Characteristics'!B:B,MATCH($C1169,'Policy Characteristics'!$C:$C,0))),"",INDEX('Policy Characteristics'!B:B,MATCH($C1169,'Policy Characteristics'!$C:$C,0)))</f>
        <v>Capital Cost Reduction</v>
      </c>
      <c r="C1169" s="293" t="str">
        <f t="shared" si="61"/>
        <v>RnD Industry Capital Cost Perc Reduction</v>
      </c>
      <c r="D1169" t="s">
        <v>752</v>
      </c>
      <c r="E1169" s="298"/>
      <c r="F1169" s="299" t="s">
        <v>880</v>
      </c>
      <c r="G1169" s="298"/>
      <c r="H1169" s="20">
        <v>1480</v>
      </c>
      <c r="I1169" s="295" t="s">
        <v>624</v>
      </c>
      <c r="J1169" s="296" t="str">
        <f>IF(ISBLANK(INDEX('Policy Characteristics'!D:D,MATCH($C1169,'Policy Characteristics'!$C:$C,0))),"",INDEX('Policy Characteristics'!D:D,MATCH($C1169,'Policy Characteristics'!$C:$C,0)))</f>
        <v>R&amp;D Capital Cost Reductions</v>
      </c>
      <c r="K1169" s="293" t="str">
        <f>IF(ISBLANK(INDEX('Policy Characteristics'!E:E,MATCH($C1169,'Policy Characteristics'!$C:$C,0))),"",INDEX('Policy Characteristics'!E:E,MATCH($C1169,'Policy Characteristics'!$C:$C,0)))</f>
        <v>RnD industry capital cost reduction</v>
      </c>
      <c r="L1169" s="237">
        <f>IF(ISBLANK(INDEX('Policy Characteristics'!F:F,MATCH($C1169,'Policy Characteristics'!$C:$C,0))),"",INDEX('Policy Characteristics'!F:F,MATCH($C1169,'Policy Characteristics'!$C:$C,0)))</f>
        <v>0</v>
      </c>
      <c r="M1169" s="237">
        <f>IF(ISBLANK(INDEX('Policy Characteristics'!G:G,MATCH($C1169,'Policy Characteristics'!$C:$C,0))),"",INDEX('Policy Characteristics'!G:G,MATCH($C1169,'Policy Characteristics'!$C:$C,0)))</f>
        <v>0.4</v>
      </c>
      <c r="N1169" s="237">
        <f>IF(ISBLANK(INDEX('Policy Characteristics'!H:H,MATCH($C1169,'Policy Characteristics'!$C:$C,0))),"",INDEX('Policy Characteristics'!H:H,MATCH($C1169,'Policy Characteristics'!$C:$C,0)))</f>
        <v>0.01</v>
      </c>
      <c r="O1169" s="293" t="str">
        <f>IF(ISBLANK(INDEX('Policy Characteristics'!I:I,MATCH($C1169,'Policy Characteristics'!$C:$C,0))),"",INDEX('Policy Characteristics'!I:I,MATCH($C1169,'Policy Characteristics'!$C:$C,0)))</f>
        <v>% reduction in cost</v>
      </c>
      <c r="P1169" s="293"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93" t="str">
        <f>IF(ISBLANK(INDEX('Policy Characteristics'!K:K,MATCH($C1169,'Policy Characteristics'!$C:$C,0))),"",INDEX('Policy Characteristics'!K:K,MATCH($C1169,'Policy Characteristics'!$C:$C,0)))</f>
        <v>architectural-design.html#rnd</v>
      </c>
      <c r="R1169" s="293" t="str">
        <f>IF(ISBLANK(INDEX('Policy Characteristics'!L:L,MATCH($C1169,'Policy Characteristics'!$C:$C,0))),"",INDEX('Policy Characteristics'!L:L,MATCH($C1169,'Policy Characteristics'!$C:$C,0)))</f>
        <v>research-and-development.html</v>
      </c>
    </row>
    <row r="1170" spans="1:18" x14ac:dyDescent="0.25">
      <c r="A1170" s="293" t="str">
        <f>IF(ISBLANK(INDEX('Policy Characteristics'!A:A,MATCH($C1170,'Policy Characteristics'!$C:$C,0))),"",INDEX('Policy Characteristics'!A:A,MATCH($C1170,'Policy Characteristics'!$C:$C,0)))</f>
        <v>Research and Development</v>
      </c>
      <c r="B1170" s="294" t="str">
        <f>IF(ISBLANK(INDEX('Policy Characteristics'!B:B,MATCH($C1170,'Policy Characteristics'!$C:$C,0))),"",INDEX('Policy Characteristics'!B:B,MATCH($C1170,'Policy Characteristics'!$C:$C,0)))</f>
        <v>Capital Cost Reduction</v>
      </c>
      <c r="C1170" s="293" t="str">
        <f t="shared" si="61"/>
        <v>RnD Industry Capital Cost Perc Reduction</v>
      </c>
      <c r="D1170" t="s">
        <v>754</v>
      </c>
      <c r="E1170" s="298"/>
      <c r="F1170" s="299" t="s">
        <v>881</v>
      </c>
      <c r="G1170" s="298"/>
      <c r="H1170" s="20">
        <v>1481</v>
      </c>
      <c r="I1170" s="295" t="s">
        <v>624</v>
      </c>
      <c r="J1170" s="296" t="str">
        <f>IF(ISBLANK(INDEX('Policy Characteristics'!D:D,MATCH($C1170,'Policy Characteristics'!$C:$C,0))),"",INDEX('Policy Characteristics'!D:D,MATCH($C1170,'Policy Characteristics'!$C:$C,0)))</f>
        <v>R&amp;D Capital Cost Reductions</v>
      </c>
      <c r="K1170" s="293" t="str">
        <f>IF(ISBLANK(INDEX('Policy Characteristics'!E:E,MATCH($C1170,'Policy Characteristics'!$C:$C,0))),"",INDEX('Policy Characteristics'!E:E,MATCH($C1170,'Policy Characteristics'!$C:$C,0)))</f>
        <v>RnD industry capital cost reduction</v>
      </c>
      <c r="L1170" s="237">
        <f>IF(ISBLANK(INDEX('Policy Characteristics'!F:F,MATCH($C1170,'Policy Characteristics'!$C:$C,0))),"",INDEX('Policy Characteristics'!F:F,MATCH($C1170,'Policy Characteristics'!$C:$C,0)))</f>
        <v>0</v>
      </c>
      <c r="M1170" s="237">
        <f>IF(ISBLANK(INDEX('Policy Characteristics'!G:G,MATCH($C1170,'Policy Characteristics'!$C:$C,0))),"",INDEX('Policy Characteristics'!G:G,MATCH($C1170,'Policy Characteristics'!$C:$C,0)))</f>
        <v>0.4</v>
      </c>
      <c r="N1170" s="237">
        <f>IF(ISBLANK(INDEX('Policy Characteristics'!H:H,MATCH($C1170,'Policy Characteristics'!$C:$C,0))),"",INDEX('Policy Characteristics'!H:H,MATCH($C1170,'Policy Characteristics'!$C:$C,0)))</f>
        <v>0.01</v>
      </c>
      <c r="O1170" s="293" t="str">
        <f>IF(ISBLANK(INDEX('Policy Characteristics'!I:I,MATCH($C1170,'Policy Characteristics'!$C:$C,0))),"",INDEX('Policy Characteristics'!I:I,MATCH($C1170,'Policy Characteristics'!$C:$C,0)))</f>
        <v>% reduction in cost</v>
      </c>
      <c r="P1170" s="293"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93" t="str">
        <f>IF(ISBLANK(INDEX('Policy Characteristics'!K:K,MATCH($C1170,'Policy Characteristics'!$C:$C,0))),"",INDEX('Policy Characteristics'!K:K,MATCH($C1170,'Policy Characteristics'!$C:$C,0)))</f>
        <v>architectural-design.html#rnd</v>
      </c>
      <c r="R1170" s="293" t="str">
        <f>IF(ISBLANK(INDEX('Policy Characteristics'!L:L,MATCH($C1170,'Policy Characteristics'!$C:$C,0))),"",INDEX('Policy Characteristics'!L:L,MATCH($C1170,'Policy Characteristics'!$C:$C,0)))</f>
        <v>research-and-development.html</v>
      </c>
    </row>
    <row r="1171" spans="1:18" x14ac:dyDescent="0.25">
      <c r="A1171" s="293" t="str">
        <f>IF(ISBLANK(INDEX('Policy Characteristics'!A:A,MATCH($C1171,'Policy Characteristics'!$C:$C,0))),"",INDEX('Policy Characteristics'!A:A,MATCH($C1171,'Policy Characteristics'!$C:$C,0)))</f>
        <v>Research and Development</v>
      </c>
      <c r="B1171" s="294" t="str">
        <f>IF(ISBLANK(INDEX('Policy Characteristics'!B:B,MATCH($C1171,'Policy Characteristics'!$C:$C,0))),"",INDEX('Policy Characteristics'!B:B,MATCH($C1171,'Policy Characteristics'!$C:$C,0)))</f>
        <v>Capital Cost Reduction</v>
      </c>
      <c r="C1171" s="293" t="str">
        <f t="shared" si="61"/>
        <v>RnD Industry Capital Cost Perc Reduction</v>
      </c>
      <c r="D1171" t="s">
        <v>756</v>
      </c>
      <c r="E1171" s="298"/>
      <c r="F1171" s="299" t="s">
        <v>882</v>
      </c>
      <c r="G1171" s="298"/>
      <c r="H1171" s="20">
        <v>1482</v>
      </c>
      <c r="I1171" s="295" t="s">
        <v>624</v>
      </c>
      <c r="J1171" s="296" t="str">
        <f>IF(ISBLANK(INDEX('Policy Characteristics'!D:D,MATCH($C1171,'Policy Characteristics'!$C:$C,0))),"",INDEX('Policy Characteristics'!D:D,MATCH($C1171,'Policy Characteristics'!$C:$C,0)))</f>
        <v>R&amp;D Capital Cost Reductions</v>
      </c>
      <c r="K1171" s="293" t="str">
        <f>IF(ISBLANK(INDEX('Policy Characteristics'!E:E,MATCH($C1171,'Policy Characteristics'!$C:$C,0))),"",INDEX('Policy Characteristics'!E:E,MATCH($C1171,'Policy Characteristics'!$C:$C,0)))</f>
        <v>RnD industry capital cost reduction</v>
      </c>
      <c r="L1171" s="237">
        <f>IF(ISBLANK(INDEX('Policy Characteristics'!F:F,MATCH($C1171,'Policy Characteristics'!$C:$C,0))),"",INDEX('Policy Characteristics'!F:F,MATCH($C1171,'Policy Characteristics'!$C:$C,0)))</f>
        <v>0</v>
      </c>
      <c r="M1171" s="237">
        <f>IF(ISBLANK(INDEX('Policy Characteristics'!G:G,MATCH($C1171,'Policy Characteristics'!$C:$C,0))),"",INDEX('Policy Characteristics'!G:G,MATCH($C1171,'Policy Characteristics'!$C:$C,0)))</f>
        <v>0.4</v>
      </c>
      <c r="N1171" s="237">
        <f>IF(ISBLANK(INDEX('Policy Characteristics'!H:H,MATCH($C1171,'Policy Characteristics'!$C:$C,0))),"",INDEX('Policy Characteristics'!H:H,MATCH($C1171,'Policy Characteristics'!$C:$C,0)))</f>
        <v>0.01</v>
      </c>
      <c r="O1171" s="293" t="str">
        <f>IF(ISBLANK(INDEX('Policy Characteristics'!I:I,MATCH($C1171,'Policy Characteristics'!$C:$C,0))),"",INDEX('Policy Characteristics'!I:I,MATCH($C1171,'Policy Characteristics'!$C:$C,0)))</f>
        <v>% reduction in cost</v>
      </c>
      <c r="P1171" s="293"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93" t="str">
        <f>IF(ISBLANK(INDEX('Policy Characteristics'!K:K,MATCH($C1171,'Policy Characteristics'!$C:$C,0))),"",INDEX('Policy Characteristics'!K:K,MATCH($C1171,'Policy Characteristics'!$C:$C,0)))</f>
        <v>architectural-design.html#rnd</v>
      </c>
      <c r="R1171" s="293" t="str">
        <f>IF(ISBLANK(INDEX('Policy Characteristics'!L:L,MATCH($C1171,'Policy Characteristics'!$C:$C,0))),"",INDEX('Policy Characteristics'!L:L,MATCH($C1171,'Policy Characteristics'!$C:$C,0)))</f>
        <v>research-and-development.html</v>
      </c>
    </row>
    <row r="1172" spans="1:18" x14ac:dyDescent="0.25">
      <c r="A1172" s="293" t="str">
        <f>IF(ISBLANK(INDEX('Policy Characteristics'!A:A,MATCH($C1172,'Policy Characteristics'!$C:$C,0))),"",INDEX('Policy Characteristics'!A:A,MATCH($C1172,'Policy Characteristics'!$C:$C,0)))</f>
        <v>Research and Development</v>
      </c>
      <c r="B1172" s="294" t="str">
        <f>IF(ISBLANK(INDEX('Policy Characteristics'!B:B,MATCH($C1172,'Policy Characteristics'!$C:$C,0))),"",INDEX('Policy Characteristics'!B:B,MATCH($C1172,'Policy Characteristics'!$C:$C,0)))</f>
        <v>Capital Cost Reduction</v>
      </c>
      <c r="C1172" s="293" t="str">
        <f t="shared" si="61"/>
        <v>RnD Industry Capital Cost Perc Reduction</v>
      </c>
      <c r="D1172" t="s">
        <v>758</v>
      </c>
      <c r="E1172" s="298"/>
      <c r="F1172" s="299" t="s">
        <v>883</v>
      </c>
      <c r="G1172" s="298"/>
      <c r="H1172" s="20">
        <v>1483</v>
      </c>
      <c r="I1172" s="295" t="s">
        <v>624</v>
      </c>
      <c r="J1172" s="296" t="str">
        <f>IF(ISBLANK(INDEX('Policy Characteristics'!D:D,MATCH($C1172,'Policy Characteristics'!$C:$C,0))),"",INDEX('Policy Characteristics'!D:D,MATCH($C1172,'Policy Characteristics'!$C:$C,0)))</f>
        <v>R&amp;D Capital Cost Reductions</v>
      </c>
      <c r="K1172" s="293" t="str">
        <f>IF(ISBLANK(INDEX('Policy Characteristics'!E:E,MATCH($C1172,'Policy Characteristics'!$C:$C,0))),"",INDEX('Policy Characteristics'!E:E,MATCH($C1172,'Policy Characteristics'!$C:$C,0)))</f>
        <v>RnD industry capital cost reduction</v>
      </c>
      <c r="L1172" s="237">
        <f>IF(ISBLANK(INDEX('Policy Characteristics'!F:F,MATCH($C1172,'Policy Characteristics'!$C:$C,0))),"",INDEX('Policy Characteristics'!F:F,MATCH($C1172,'Policy Characteristics'!$C:$C,0)))</f>
        <v>0</v>
      </c>
      <c r="M1172" s="237">
        <f>IF(ISBLANK(INDEX('Policy Characteristics'!G:G,MATCH($C1172,'Policy Characteristics'!$C:$C,0))),"",INDEX('Policy Characteristics'!G:G,MATCH($C1172,'Policy Characteristics'!$C:$C,0)))</f>
        <v>0.4</v>
      </c>
      <c r="N1172" s="237">
        <f>IF(ISBLANK(INDEX('Policy Characteristics'!H:H,MATCH($C1172,'Policy Characteristics'!$C:$C,0))),"",INDEX('Policy Characteristics'!H:H,MATCH($C1172,'Policy Characteristics'!$C:$C,0)))</f>
        <v>0.01</v>
      </c>
      <c r="O1172" s="293" t="str">
        <f>IF(ISBLANK(INDEX('Policy Characteristics'!I:I,MATCH($C1172,'Policy Characteristics'!$C:$C,0))),"",INDEX('Policy Characteristics'!I:I,MATCH($C1172,'Policy Characteristics'!$C:$C,0)))</f>
        <v>% reduction in cost</v>
      </c>
      <c r="P1172" s="293"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93" t="str">
        <f>IF(ISBLANK(INDEX('Policy Characteristics'!K:K,MATCH($C1172,'Policy Characteristics'!$C:$C,0))),"",INDEX('Policy Characteristics'!K:K,MATCH($C1172,'Policy Characteristics'!$C:$C,0)))</f>
        <v>architectural-design.html#rnd</v>
      </c>
      <c r="R1172" s="293" t="str">
        <f>IF(ISBLANK(INDEX('Policy Characteristics'!L:L,MATCH($C1172,'Policy Characteristics'!$C:$C,0))),"",INDEX('Policy Characteristics'!L:L,MATCH($C1172,'Policy Characteristics'!$C:$C,0)))</f>
        <v>research-and-development.html</v>
      </c>
    </row>
    <row r="1173" spans="1:18" x14ac:dyDescent="0.25">
      <c r="A1173" s="293" t="str">
        <f>IF(ISBLANK(INDEX('Policy Characteristics'!A:A,MATCH($C1173,'Policy Characteristics'!$C:$C,0))),"",INDEX('Policy Characteristics'!A:A,MATCH($C1173,'Policy Characteristics'!$C:$C,0)))</f>
        <v>Research and Development</v>
      </c>
      <c r="B1173" s="294" t="str">
        <f>IF(ISBLANK(INDEX('Policy Characteristics'!B:B,MATCH($C1173,'Policy Characteristics'!$C:$C,0))),"",INDEX('Policy Characteristics'!B:B,MATCH($C1173,'Policy Characteristics'!$C:$C,0)))</f>
        <v>Capital Cost Reduction</v>
      </c>
      <c r="C1173" s="293" t="str">
        <f t="shared" si="61"/>
        <v>RnD Industry Capital Cost Perc Reduction</v>
      </c>
      <c r="D1173" t="s">
        <v>760</v>
      </c>
      <c r="E1173" s="298"/>
      <c r="F1173" s="299" t="s">
        <v>884</v>
      </c>
      <c r="G1173" s="298"/>
      <c r="H1173" s="20">
        <v>1484</v>
      </c>
      <c r="I1173" s="295" t="s">
        <v>624</v>
      </c>
      <c r="J1173" s="296" t="str">
        <f>IF(ISBLANK(INDEX('Policy Characteristics'!D:D,MATCH($C1173,'Policy Characteristics'!$C:$C,0))),"",INDEX('Policy Characteristics'!D:D,MATCH($C1173,'Policy Characteristics'!$C:$C,0)))</f>
        <v>R&amp;D Capital Cost Reductions</v>
      </c>
      <c r="K1173" s="293" t="str">
        <f>IF(ISBLANK(INDEX('Policy Characteristics'!E:E,MATCH($C1173,'Policy Characteristics'!$C:$C,0))),"",INDEX('Policy Characteristics'!E:E,MATCH($C1173,'Policy Characteristics'!$C:$C,0)))</f>
        <v>RnD industry capital cost reduction</v>
      </c>
      <c r="L1173" s="237">
        <f>IF(ISBLANK(INDEX('Policy Characteristics'!F:F,MATCH($C1173,'Policy Characteristics'!$C:$C,0))),"",INDEX('Policy Characteristics'!F:F,MATCH($C1173,'Policy Characteristics'!$C:$C,0)))</f>
        <v>0</v>
      </c>
      <c r="M1173" s="237">
        <f>IF(ISBLANK(INDEX('Policy Characteristics'!G:G,MATCH($C1173,'Policy Characteristics'!$C:$C,0))),"",INDEX('Policy Characteristics'!G:G,MATCH($C1173,'Policy Characteristics'!$C:$C,0)))</f>
        <v>0.4</v>
      </c>
      <c r="N1173" s="237">
        <f>IF(ISBLANK(INDEX('Policy Characteristics'!H:H,MATCH($C1173,'Policy Characteristics'!$C:$C,0))),"",INDEX('Policy Characteristics'!H:H,MATCH($C1173,'Policy Characteristics'!$C:$C,0)))</f>
        <v>0.01</v>
      </c>
      <c r="O1173" s="293" t="str">
        <f>IF(ISBLANK(INDEX('Policy Characteristics'!I:I,MATCH($C1173,'Policy Characteristics'!$C:$C,0))),"",INDEX('Policy Characteristics'!I:I,MATCH($C1173,'Policy Characteristics'!$C:$C,0)))</f>
        <v>% reduction in cost</v>
      </c>
      <c r="P1173" s="293"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93" t="str">
        <f>IF(ISBLANK(INDEX('Policy Characteristics'!K:K,MATCH($C1173,'Policy Characteristics'!$C:$C,0))),"",INDEX('Policy Characteristics'!K:K,MATCH($C1173,'Policy Characteristics'!$C:$C,0)))</f>
        <v>architectural-design.html#rnd</v>
      </c>
      <c r="R1173" s="293" t="str">
        <f>IF(ISBLANK(INDEX('Policy Characteristics'!L:L,MATCH($C1173,'Policy Characteristics'!$C:$C,0))),"",INDEX('Policy Characteristics'!L:L,MATCH($C1173,'Policy Characteristics'!$C:$C,0)))</f>
        <v>research-and-development.html</v>
      </c>
    </row>
    <row r="1174" spans="1:18" x14ac:dyDescent="0.25">
      <c r="A1174" s="293" t="str">
        <f>IF(ISBLANK(INDEX('Policy Characteristics'!A:A,MATCH($C1174,'Policy Characteristics'!$C:$C,0))),"",INDEX('Policy Characteristics'!A:A,MATCH($C1174,'Policy Characteristics'!$C:$C,0)))</f>
        <v>Research and Development</v>
      </c>
      <c r="B1174" s="294" t="str">
        <f>IF(ISBLANK(INDEX('Policy Characteristics'!B:B,MATCH($C1174,'Policy Characteristics'!$C:$C,0))),"",INDEX('Policy Characteristics'!B:B,MATCH($C1174,'Policy Characteristics'!$C:$C,0)))</f>
        <v>Capital Cost Reduction</v>
      </c>
      <c r="C1174" s="293" t="str">
        <f t="shared" si="61"/>
        <v>RnD Industry Capital Cost Perc Reduction</v>
      </c>
      <c r="D1174" t="s">
        <v>762</v>
      </c>
      <c r="E1174" s="298"/>
      <c r="F1174" s="299" t="s">
        <v>885</v>
      </c>
      <c r="G1174" s="298"/>
      <c r="H1174" s="20">
        <v>1485</v>
      </c>
      <c r="I1174" s="295" t="s">
        <v>624</v>
      </c>
      <c r="J1174" s="296" t="str">
        <f>IF(ISBLANK(INDEX('Policy Characteristics'!D:D,MATCH($C1174,'Policy Characteristics'!$C:$C,0))),"",INDEX('Policy Characteristics'!D:D,MATCH($C1174,'Policy Characteristics'!$C:$C,0)))</f>
        <v>R&amp;D Capital Cost Reductions</v>
      </c>
      <c r="K1174" s="293" t="str">
        <f>IF(ISBLANK(INDEX('Policy Characteristics'!E:E,MATCH($C1174,'Policy Characteristics'!$C:$C,0))),"",INDEX('Policy Characteristics'!E:E,MATCH($C1174,'Policy Characteristics'!$C:$C,0)))</f>
        <v>RnD industry capital cost reduction</v>
      </c>
      <c r="L1174" s="237">
        <f>IF(ISBLANK(INDEX('Policy Characteristics'!F:F,MATCH($C1174,'Policy Characteristics'!$C:$C,0))),"",INDEX('Policy Characteristics'!F:F,MATCH($C1174,'Policy Characteristics'!$C:$C,0)))</f>
        <v>0</v>
      </c>
      <c r="M1174" s="237">
        <f>IF(ISBLANK(INDEX('Policy Characteristics'!G:G,MATCH($C1174,'Policy Characteristics'!$C:$C,0))),"",INDEX('Policy Characteristics'!G:G,MATCH($C1174,'Policy Characteristics'!$C:$C,0)))</f>
        <v>0.4</v>
      </c>
      <c r="N1174" s="237">
        <f>IF(ISBLANK(INDEX('Policy Characteristics'!H:H,MATCH($C1174,'Policy Characteristics'!$C:$C,0))),"",INDEX('Policy Characteristics'!H:H,MATCH($C1174,'Policy Characteristics'!$C:$C,0)))</f>
        <v>0.01</v>
      </c>
      <c r="O1174" s="293" t="str">
        <f>IF(ISBLANK(INDEX('Policy Characteristics'!I:I,MATCH($C1174,'Policy Characteristics'!$C:$C,0))),"",INDEX('Policy Characteristics'!I:I,MATCH($C1174,'Policy Characteristics'!$C:$C,0)))</f>
        <v>% reduction in cost</v>
      </c>
      <c r="P1174" s="293"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93" t="str">
        <f>IF(ISBLANK(INDEX('Policy Characteristics'!K:K,MATCH($C1174,'Policy Characteristics'!$C:$C,0))),"",INDEX('Policy Characteristics'!K:K,MATCH($C1174,'Policy Characteristics'!$C:$C,0)))</f>
        <v>architectural-design.html#rnd</v>
      </c>
      <c r="R1174" s="293" t="str">
        <f>IF(ISBLANK(INDEX('Policy Characteristics'!L:L,MATCH($C1174,'Policy Characteristics'!$C:$C,0))),"",INDEX('Policy Characteristics'!L:L,MATCH($C1174,'Policy Characteristics'!$C:$C,0)))</f>
        <v>research-and-development.html</v>
      </c>
    </row>
    <row r="1175" spans="1:18" x14ac:dyDescent="0.25">
      <c r="A1175" s="293" t="str">
        <f>IF(ISBLANK(INDEX('Policy Characteristics'!A:A,MATCH($C1175,'Policy Characteristics'!$C:$C,0))),"",INDEX('Policy Characteristics'!A:A,MATCH($C1175,'Policy Characteristics'!$C:$C,0)))</f>
        <v>Research and Development</v>
      </c>
      <c r="B1175" s="294" t="str">
        <f>IF(ISBLANK(INDEX('Policy Characteristics'!B:B,MATCH($C1175,'Policy Characteristics'!$C:$C,0))),"",INDEX('Policy Characteristics'!B:B,MATCH($C1175,'Policy Characteristics'!$C:$C,0)))</f>
        <v>Capital Cost Reduction</v>
      </c>
      <c r="C1175" s="293" t="str">
        <f t="shared" si="61"/>
        <v>RnD Industry Capital Cost Perc Reduction</v>
      </c>
      <c r="D1175" t="s">
        <v>764</v>
      </c>
      <c r="E1175" s="298"/>
      <c r="F1175" s="299" t="s">
        <v>886</v>
      </c>
      <c r="G1175" s="298"/>
      <c r="H1175" s="20">
        <v>1486</v>
      </c>
      <c r="I1175" s="295" t="s">
        <v>624</v>
      </c>
      <c r="J1175" s="296" t="str">
        <f>IF(ISBLANK(INDEX('Policy Characteristics'!D:D,MATCH($C1175,'Policy Characteristics'!$C:$C,0))),"",INDEX('Policy Characteristics'!D:D,MATCH($C1175,'Policy Characteristics'!$C:$C,0)))</f>
        <v>R&amp;D Capital Cost Reductions</v>
      </c>
      <c r="K1175" s="293" t="str">
        <f>IF(ISBLANK(INDEX('Policy Characteristics'!E:E,MATCH($C1175,'Policy Characteristics'!$C:$C,0))),"",INDEX('Policy Characteristics'!E:E,MATCH($C1175,'Policy Characteristics'!$C:$C,0)))</f>
        <v>RnD industry capital cost reduction</v>
      </c>
      <c r="L1175" s="237">
        <f>IF(ISBLANK(INDEX('Policy Characteristics'!F:F,MATCH($C1175,'Policy Characteristics'!$C:$C,0))),"",INDEX('Policy Characteristics'!F:F,MATCH($C1175,'Policy Characteristics'!$C:$C,0)))</f>
        <v>0</v>
      </c>
      <c r="M1175" s="237">
        <f>IF(ISBLANK(INDEX('Policy Characteristics'!G:G,MATCH($C1175,'Policy Characteristics'!$C:$C,0))),"",INDEX('Policy Characteristics'!G:G,MATCH($C1175,'Policy Characteristics'!$C:$C,0)))</f>
        <v>0.4</v>
      </c>
      <c r="N1175" s="237">
        <f>IF(ISBLANK(INDEX('Policy Characteristics'!H:H,MATCH($C1175,'Policy Characteristics'!$C:$C,0))),"",INDEX('Policy Characteristics'!H:H,MATCH($C1175,'Policy Characteristics'!$C:$C,0)))</f>
        <v>0.01</v>
      </c>
      <c r="O1175" s="293" t="str">
        <f>IF(ISBLANK(INDEX('Policy Characteristics'!I:I,MATCH($C1175,'Policy Characteristics'!$C:$C,0))),"",INDEX('Policy Characteristics'!I:I,MATCH($C1175,'Policy Characteristics'!$C:$C,0)))</f>
        <v>% reduction in cost</v>
      </c>
      <c r="P1175" s="293"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93" t="str">
        <f>IF(ISBLANK(INDEX('Policy Characteristics'!K:K,MATCH($C1175,'Policy Characteristics'!$C:$C,0))),"",INDEX('Policy Characteristics'!K:K,MATCH($C1175,'Policy Characteristics'!$C:$C,0)))</f>
        <v>architectural-design.html#rnd</v>
      </c>
      <c r="R1175" s="293" t="str">
        <f>IF(ISBLANK(INDEX('Policy Characteristics'!L:L,MATCH($C1175,'Policy Characteristics'!$C:$C,0))),"",INDEX('Policy Characteristics'!L:L,MATCH($C1175,'Policy Characteristics'!$C:$C,0)))</f>
        <v>research-and-development.html</v>
      </c>
    </row>
    <row r="1176" spans="1:18" x14ac:dyDescent="0.25">
      <c r="A1176" s="293" t="str">
        <f>IF(ISBLANK(INDEX('Policy Characteristics'!A:A,MATCH($C1176,'Policy Characteristics'!$C:$C,0))),"",INDEX('Policy Characteristics'!A:A,MATCH($C1176,'Policy Characteristics'!$C:$C,0)))</f>
        <v>Research and Development</v>
      </c>
      <c r="B1176" s="294" t="str">
        <f>IF(ISBLANK(INDEX('Policy Characteristics'!B:B,MATCH($C1176,'Policy Characteristics'!$C:$C,0))),"",INDEX('Policy Characteristics'!B:B,MATCH($C1176,'Policy Characteristics'!$C:$C,0)))</f>
        <v>Capital Cost Reduction</v>
      </c>
      <c r="C1176" s="275" t="s">
        <v>556</v>
      </c>
      <c r="D1176" s="298" t="s">
        <v>887</v>
      </c>
      <c r="E1176" s="298"/>
      <c r="F1176" s="298" t="s">
        <v>888</v>
      </c>
      <c r="G1176" s="298"/>
      <c r="H1176" s="20">
        <v>108</v>
      </c>
      <c r="I1176" s="295" t="s">
        <v>624</v>
      </c>
      <c r="J1176" s="296" t="str">
        <f>IF(ISBLANK(INDEX('Policy Characteristics'!D:D,MATCH($C1176,'Policy Characteristics'!$C:$C,0))),"",INDEX('Policy Characteristics'!D:D,MATCH($C1176,'Policy Characteristics'!$C:$C,0)))</f>
        <v>R&amp;D Capital Cost Reductions</v>
      </c>
      <c r="K1176" s="293" t="str">
        <f>IF(ISBLANK(INDEX('Policy Characteristics'!E:E,MATCH($C1176,'Policy Characteristics'!$C:$C,0))),"",INDEX('Policy Characteristics'!E:E,MATCH($C1176,'Policy Characteristics'!$C:$C,0)))</f>
        <v>RnD transportation capital cost reduction</v>
      </c>
      <c r="L1176" s="237">
        <f>IF(ISBLANK(INDEX('Policy Characteristics'!F:F,MATCH($C1176,'Policy Characteristics'!$C:$C,0))),"",INDEX('Policy Characteristics'!F:F,MATCH($C1176,'Policy Characteristics'!$C:$C,0)))</f>
        <v>0</v>
      </c>
      <c r="M1176" s="237">
        <f>IF(ISBLANK(INDEX('Policy Characteristics'!G:G,MATCH($C1176,'Policy Characteristics'!$C:$C,0))),"",INDEX('Policy Characteristics'!G:G,MATCH($C1176,'Policy Characteristics'!$C:$C,0)))</f>
        <v>0.4</v>
      </c>
      <c r="N1176" s="237">
        <f>IF(ISBLANK(INDEX('Policy Characteristics'!H:H,MATCH($C1176,'Policy Characteristics'!$C:$C,0))),"",INDEX('Policy Characteristics'!H:H,MATCH($C1176,'Policy Characteristics'!$C:$C,0)))</f>
        <v>0.01</v>
      </c>
      <c r="O1176" s="293" t="str">
        <f>IF(ISBLANK(INDEX('Policy Characteristics'!I:I,MATCH($C1176,'Policy Characteristics'!$C:$C,0))),"",INDEX('Policy Characteristics'!I:I,MATCH($C1176,'Policy Characteristics'!$C:$C,0)))</f>
        <v>% reduction in cost</v>
      </c>
      <c r="P1176" s="293"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93" t="str">
        <f>IF(ISBLANK(INDEX('Policy Characteristics'!K:K,MATCH($C1176,'Policy Characteristics'!$C:$C,0))),"",INDEX('Policy Characteristics'!K:K,MATCH($C1176,'Policy Characteristics'!$C:$C,0)))</f>
        <v>architectural-design.html#rnd</v>
      </c>
      <c r="R1176" s="293" t="str">
        <f>IF(ISBLANK(INDEX('Policy Characteristics'!L:L,MATCH($C1176,'Policy Characteristics'!$C:$C,0))),"",INDEX('Policy Characteristics'!L:L,MATCH($C1176,'Policy Characteristics'!$C:$C,0)))</f>
        <v>research-and-development.html</v>
      </c>
    </row>
    <row r="1177" spans="1:18" x14ac:dyDescent="0.25">
      <c r="A1177" s="293" t="str">
        <f>IF(ISBLANK(INDEX('Policy Characteristics'!A:A,MATCH($C1177,'Policy Characteristics'!$C:$C,0))),"",INDEX('Policy Characteristics'!A:A,MATCH($C1177,'Policy Characteristics'!$C:$C,0)))</f>
        <v>Research and Development</v>
      </c>
      <c r="B1177" s="294" t="str">
        <f>IF(ISBLANK(INDEX('Policy Characteristics'!B:B,MATCH($C1177,'Policy Characteristics'!$C:$C,0))),"",INDEX('Policy Characteristics'!B:B,MATCH($C1177,'Policy Characteristics'!$C:$C,0)))</f>
        <v>Capital Cost Reduction</v>
      </c>
      <c r="C1177" s="293" t="str">
        <f t="shared" ref="C1177:C1182" si="62">C$1176</f>
        <v>RnD Transportation Capital Cost Perc Reduction</v>
      </c>
      <c r="D1177" s="298" t="s">
        <v>889</v>
      </c>
      <c r="E1177" s="298"/>
      <c r="F1177" s="298" t="s">
        <v>890</v>
      </c>
      <c r="G1177" s="298"/>
      <c r="H1177" s="20">
        <v>109</v>
      </c>
      <c r="I1177" s="295" t="s">
        <v>624</v>
      </c>
      <c r="J1177" s="296" t="str">
        <f>IF(ISBLANK(INDEX('Policy Characteristics'!D:D,MATCH($C1177,'Policy Characteristics'!$C:$C,0))),"",INDEX('Policy Characteristics'!D:D,MATCH($C1177,'Policy Characteristics'!$C:$C,0)))</f>
        <v>R&amp;D Capital Cost Reductions</v>
      </c>
      <c r="K1177" s="293" t="str">
        <f>IF(ISBLANK(INDEX('Policy Characteristics'!E:E,MATCH($C1177,'Policy Characteristics'!$C:$C,0))),"",INDEX('Policy Characteristics'!E:E,MATCH($C1177,'Policy Characteristics'!$C:$C,0)))</f>
        <v>RnD transportation capital cost reduction</v>
      </c>
      <c r="L1177" s="237">
        <f>IF(ISBLANK(INDEX('Policy Characteristics'!F:F,MATCH($C1177,'Policy Characteristics'!$C:$C,0))),"",INDEX('Policy Characteristics'!F:F,MATCH($C1177,'Policy Characteristics'!$C:$C,0)))</f>
        <v>0</v>
      </c>
      <c r="M1177" s="237">
        <f>IF(ISBLANK(INDEX('Policy Characteristics'!G:G,MATCH($C1177,'Policy Characteristics'!$C:$C,0))),"",INDEX('Policy Characteristics'!G:G,MATCH($C1177,'Policy Characteristics'!$C:$C,0)))</f>
        <v>0.4</v>
      </c>
      <c r="N1177" s="237">
        <f>IF(ISBLANK(INDEX('Policy Characteristics'!H:H,MATCH($C1177,'Policy Characteristics'!$C:$C,0))),"",INDEX('Policy Characteristics'!H:H,MATCH($C1177,'Policy Characteristics'!$C:$C,0)))</f>
        <v>0.01</v>
      </c>
      <c r="O1177" s="293" t="str">
        <f>IF(ISBLANK(INDEX('Policy Characteristics'!I:I,MATCH($C1177,'Policy Characteristics'!$C:$C,0))),"",INDEX('Policy Characteristics'!I:I,MATCH($C1177,'Policy Characteristics'!$C:$C,0)))</f>
        <v>% reduction in cost</v>
      </c>
      <c r="P1177" s="293"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93" t="str">
        <f>IF(ISBLANK(INDEX('Policy Characteristics'!K:K,MATCH($C1177,'Policy Characteristics'!$C:$C,0))),"",INDEX('Policy Characteristics'!K:K,MATCH($C1177,'Policy Characteristics'!$C:$C,0)))</f>
        <v>architectural-design.html#rnd</v>
      </c>
      <c r="R1177" s="293" t="str">
        <f>IF(ISBLANK(INDEX('Policy Characteristics'!L:L,MATCH($C1177,'Policy Characteristics'!$C:$C,0))),"",INDEX('Policy Characteristics'!L:L,MATCH($C1177,'Policy Characteristics'!$C:$C,0)))</f>
        <v>research-and-development.html</v>
      </c>
    </row>
    <row r="1178" spans="1:18" x14ac:dyDescent="0.25">
      <c r="A1178" s="293" t="str">
        <f>IF(ISBLANK(INDEX('Policy Characteristics'!A:A,MATCH($C1178,'Policy Characteristics'!$C:$C,0))),"",INDEX('Policy Characteristics'!A:A,MATCH($C1178,'Policy Characteristics'!$C:$C,0)))</f>
        <v>Research and Development</v>
      </c>
      <c r="B1178" s="294" t="str">
        <f>IF(ISBLANK(INDEX('Policy Characteristics'!B:B,MATCH($C1178,'Policy Characteristics'!$C:$C,0))),"",INDEX('Policy Characteristics'!B:B,MATCH($C1178,'Policy Characteristics'!$C:$C,0)))</f>
        <v>Capital Cost Reduction</v>
      </c>
      <c r="C1178" s="293" t="str">
        <f t="shared" si="62"/>
        <v>RnD Transportation Capital Cost Perc Reduction</v>
      </c>
      <c r="D1178" s="298" t="s">
        <v>891</v>
      </c>
      <c r="E1178" s="298"/>
      <c r="F1178" s="298" t="s">
        <v>892</v>
      </c>
      <c r="G1178" s="298"/>
      <c r="H1178" s="20">
        <v>110</v>
      </c>
      <c r="I1178" s="295" t="s">
        <v>624</v>
      </c>
      <c r="J1178" s="296" t="str">
        <f>IF(ISBLANK(INDEX('Policy Characteristics'!D:D,MATCH($C1178,'Policy Characteristics'!$C:$C,0))),"",INDEX('Policy Characteristics'!D:D,MATCH($C1178,'Policy Characteristics'!$C:$C,0)))</f>
        <v>R&amp;D Capital Cost Reductions</v>
      </c>
      <c r="K1178" s="293" t="str">
        <f>IF(ISBLANK(INDEX('Policy Characteristics'!E:E,MATCH($C1178,'Policy Characteristics'!$C:$C,0))),"",INDEX('Policy Characteristics'!E:E,MATCH($C1178,'Policy Characteristics'!$C:$C,0)))</f>
        <v>RnD transportation capital cost reduction</v>
      </c>
      <c r="L1178" s="237">
        <f>IF(ISBLANK(INDEX('Policy Characteristics'!F:F,MATCH($C1178,'Policy Characteristics'!$C:$C,0))),"",INDEX('Policy Characteristics'!F:F,MATCH($C1178,'Policy Characteristics'!$C:$C,0)))</f>
        <v>0</v>
      </c>
      <c r="M1178" s="237">
        <f>IF(ISBLANK(INDEX('Policy Characteristics'!G:G,MATCH($C1178,'Policy Characteristics'!$C:$C,0))),"",INDEX('Policy Characteristics'!G:G,MATCH($C1178,'Policy Characteristics'!$C:$C,0)))</f>
        <v>0.4</v>
      </c>
      <c r="N1178" s="237">
        <f>IF(ISBLANK(INDEX('Policy Characteristics'!H:H,MATCH($C1178,'Policy Characteristics'!$C:$C,0))),"",INDEX('Policy Characteristics'!H:H,MATCH($C1178,'Policy Characteristics'!$C:$C,0)))</f>
        <v>0.01</v>
      </c>
      <c r="O1178" s="293" t="str">
        <f>IF(ISBLANK(INDEX('Policy Characteristics'!I:I,MATCH($C1178,'Policy Characteristics'!$C:$C,0))),"",INDEX('Policy Characteristics'!I:I,MATCH($C1178,'Policy Characteristics'!$C:$C,0)))</f>
        <v>% reduction in cost</v>
      </c>
      <c r="P1178" s="293"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93" t="str">
        <f>IF(ISBLANK(INDEX('Policy Characteristics'!K:K,MATCH($C1178,'Policy Characteristics'!$C:$C,0))),"",INDEX('Policy Characteristics'!K:K,MATCH($C1178,'Policy Characteristics'!$C:$C,0)))</f>
        <v>architectural-design.html#rnd</v>
      </c>
      <c r="R1178" s="293" t="str">
        <f>IF(ISBLANK(INDEX('Policy Characteristics'!L:L,MATCH($C1178,'Policy Characteristics'!$C:$C,0))),"",INDEX('Policy Characteristics'!L:L,MATCH($C1178,'Policy Characteristics'!$C:$C,0)))</f>
        <v>research-and-development.html</v>
      </c>
    </row>
    <row r="1179" spans="1:18" x14ac:dyDescent="0.25">
      <c r="A1179" s="293" t="str">
        <f>IF(ISBLANK(INDEX('Policy Characteristics'!A:A,MATCH($C1179,'Policy Characteristics'!$C:$C,0))),"",INDEX('Policy Characteristics'!A:A,MATCH($C1179,'Policy Characteristics'!$C:$C,0)))</f>
        <v>Research and Development</v>
      </c>
      <c r="B1179" s="294" t="str">
        <f>IF(ISBLANK(INDEX('Policy Characteristics'!B:B,MATCH($C1179,'Policy Characteristics'!$C:$C,0))),"",INDEX('Policy Characteristics'!B:B,MATCH($C1179,'Policy Characteristics'!$C:$C,0)))</f>
        <v>Capital Cost Reduction</v>
      </c>
      <c r="C1179" s="293" t="str">
        <f t="shared" si="62"/>
        <v>RnD Transportation Capital Cost Perc Reduction</v>
      </c>
      <c r="D1179" s="298" t="s">
        <v>893</v>
      </c>
      <c r="E1179" s="298"/>
      <c r="F1179" s="298" t="s">
        <v>894</v>
      </c>
      <c r="G1179" s="298"/>
      <c r="H1179" s="20">
        <v>111</v>
      </c>
      <c r="I1179" s="295" t="s">
        <v>624</v>
      </c>
      <c r="J1179" s="296" t="str">
        <f>IF(ISBLANK(INDEX('Policy Characteristics'!D:D,MATCH($C1179,'Policy Characteristics'!$C:$C,0))),"",INDEX('Policy Characteristics'!D:D,MATCH($C1179,'Policy Characteristics'!$C:$C,0)))</f>
        <v>R&amp;D Capital Cost Reductions</v>
      </c>
      <c r="K1179" s="293" t="str">
        <f>IF(ISBLANK(INDEX('Policy Characteristics'!E:E,MATCH($C1179,'Policy Characteristics'!$C:$C,0))),"",INDEX('Policy Characteristics'!E:E,MATCH($C1179,'Policy Characteristics'!$C:$C,0)))</f>
        <v>RnD transportation capital cost reduction</v>
      </c>
      <c r="L1179" s="237">
        <f>IF(ISBLANK(INDEX('Policy Characteristics'!F:F,MATCH($C1179,'Policy Characteristics'!$C:$C,0))),"",INDEX('Policy Characteristics'!F:F,MATCH($C1179,'Policy Characteristics'!$C:$C,0)))</f>
        <v>0</v>
      </c>
      <c r="M1179" s="237">
        <f>IF(ISBLANK(INDEX('Policy Characteristics'!G:G,MATCH($C1179,'Policy Characteristics'!$C:$C,0))),"",INDEX('Policy Characteristics'!G:G,MATCH($C1179,'Policy Characteristics'!$C:$C,0)))</f>
        <v>0.4</v>
      </c>
      <c r="N1179" s="237">
        <f>IF(ISBLANK(INDEX('Policy Characteristics'!H:H,MATCH($C1179,'Policy Characteristics'!$C:$C,0))),"",INDEX('Policy Characteristics'!H:H,MATCH($C1179,'Policy Characteristics'!$C:$C,0)))</f>
        <v>0.01</v>
      </c>
      <c r="O1179" s="293" t="str">
        <f>IF(ISBLANK(INDEX('Policy Characteristics'!I:I,MATCH($C1179,'Policy Characteristics'!$C:$C,0))),"",INDEX('Policy Characteristics'!I:I,MATCH($C1179,'Policy Characteristics'!$C:$C,0)))</f>
        <v>% reduction in cost</v>
      </c>
      <c r="P1179" s="293"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93" t="str">
        <f>IF(ISBLANK(INDEX('Policy Characteristics'!K:K,MATCH($C1179,'Policy Characteristics'!$C:$C,0))),"",INDEX('Policy Characteristics'!K:K,MATCH($C1179,'Policy Characteristics'!$C:$C,0)))</f>
        <v>architectural-design.html#rnd</v>
      </c>
      <c r="R1179" s="293" t="str">
        <f>IF(ISBLANK(INDEX('Policy Characteristics'!L:L,MATCH($C1179,'Policy Characteristics'!$C:$C,0))),"",INDEX('Policy Characteristics'!L:L,MATCH($C1179,'Policy Characteristics'!$C:$C,0)))</f>
        <v>research-and-development.html</v>
      </c>
    </row>
    <row r="1180" spans="1:18" x14ac:dyDescent="0.25">
      <c r="A1180" s="293" t="str">
        <f>IF(ISBLANK(INDEX('Policy Characteristics'!A:A,MATCH($C1180,'Policy Characteristics'!$C:$C,0))),"",INDEX('Policy Characteristics'!A:A,MATCH($C1180,'Policy Characteristics'!$C:$C,0)))</f>
        <v>Research and Development</v>
      </c>
      <c r="B1180" s="294" t="str">
        <f>IF(ISBLANK(INDEX('Policy Characteristics'!B:B,MATCH($C1180,'Policy Characteristics'!$C:$C,0))),"",INDEX('Policy Characteristics'!B:B,MATCH($C1180,'Policy Characteristics'!$C:$C,0)))</f>
        <v>Capital Cost Reduction</v>
      </c>
      <c r="C1180" s="293" t="str">
        <f t="shared" si="62"/>
        <v>RnD Transportation Capital Cost Perc Reduction</v>
      </c>
      <c r="D1180" s="298" t="s">
        <v>895</v>
      </c>
      <c r="E1180" s="298"/>
      <c r="F1180" s="298" t="s">
        <v>896</v>
      </c>
      <c r="G1180" s="298"/>
      <c r="H1180" s="20">
        <v>112</v>
      </c>
      <c r="I1180" s="295" t="s">
        <v>624</v>
      </c>
      <c r="J1180" s="296" t="str">
        <f>IF(ISBLANK(INDEX('Policy Characteristics'!D:D,MATCH($C1180,'Policy Characteristics'!$C:$C,0))),"",INDEX('Policy Characteristics'!D:D,MATCH($C1180,'Policy Characteristics'!$C:$C,0)))</f>
        <v>R&amp;D Capital Cost Reductions</v>
      </c>
      <c r="K1180" s="293" t="str">
        <f>IF(ISBLANK(INDEX('Policy Characteristics'!E:E,MATCH($C1180,'Policy Characteristics'!$C:$C,0))),"",INDEX('Policy Characteristics'!E:E,MATCH($C1180,'Policy Characteristics'!$C:$C,0)))</f>
        <v>RnD transportation capital cost reduction</v>
      </c>
      <c r="L1180" s="237">
        <f>IF(ISBLANK(INDEX('Policy Characteristics'!F:F,MATCH($C1180,'Policy Characteristics'!$C:$C,0))),"",INDEX('Policy Characteristics'!F:F,MATCH($C1180,'Policy Characteristics'!$C:$C,0)))</f>
        <v>0</v>
      </c>
      <c r="M1180" s="237">
        <f>IF(ISBLANK(INDEX('Policy Characteristics'!G:G,MATCH($C1180,'Policy Characteristics'!$C:$C,0))),"",INDEX('Policy Characteristics'!G:G,MATCH($C1180,'Policy Characteristics'!$C:$C,0)))</f>
        <v>0.4</v>
      </c>
      <c r="N1180" s="237">
        <f>IF(ISBLANK(INDEX('Policy Characteristics'!H:H,MATCH($C1180,'Policy Characteristics'!$C:$C,0))),"",INDEX('Policy Characteristics'!H:H,MATCH($C1180,'Policy Characteristics'!$C:$C,0)))</f>
        <v>0.01</v>
      </c>
      <c r="O1180" s="293" t="str">
        <f>IF(ISBLANK(INDEX('Policy Characteristics'!I:I,MATCH($C1180,'Policy Characteristics'!$C:$C,0))),"",INDEX('Policy Characteristics'!I:I,MATCH($C1180,'Policy Characteristics'!$C:$C,0)))</f>
        <v>% reduction in cost</v>
      </c>
      <c r="P1180" s="293"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93" t="str">
        <f>IF(ISBLANK(INDEX('Policy Characteristics'!K:K,MATCH($C1180,'Policy Characteristics'!$C:$C,0))),"",INDEX('Policy Characteristics'!K:K,MATCH($C1180,'Policy Characteristics'!$C:$C,0)))</f>
        <v>architectural-design.html#rnd</v>
      </c>
      <c r="R1180" s="293" t="str">
        <f>IF(ISBLANK(INDEX('Policy Characteristics'!L:L,MATCH($C1180,'Policy Characteristics'!$C:$C,0))),"",INDEX('Policy Characteristics'!L:L,MATCH($C1180,'Policy Characteristics'!$C:$C,0)))</f>
        <v>research-and-development.html</v>
      </c>
    </row>
    <row r="1181" spans="1:18" x14ac:dyDescent="0.25">
      <c r="A1181" s="293" t="str">
        <f>IF(ISBLANK(INDEX('Policy Characteristics'!A:A,MATCH($C1181,'Policy Characteristics'!$C:$C,0))),"",INDEX('Policy Characteristics'!A:A,MATCH($C1181,'Policy Characteristics'!$C:$C,0)))</f>
        <v>Research and Development</v>
      </c>
      <c r="B1181" s="294" t="str">
        <f>IF(ISBLANK(INDEX('Policy Characteristics'!B:B,MATCH($C1181,'Policy Characteristics'!$C:$C,0))),"",INDEX('Policy Characteristics'!B:B,MATCH($C1181,'Policy Characteristics'!$C:$C,0)))</f>
        <v>Capital Cost Reduction</v>
      </c>
      <c r="C1181" s="293" t="str">
        <f t="shared" si="62"/>
        <v>RnD Transportation Capital Cost Perc Reduction</v>
      </c>
      <c r="D1181" s="298" t="s">
        <v>897</v>
      </c>
      <c r="E1181" s="298"/>
      <c r="F1181" s="298" t="s">
        <v>898</v>
      </c>
      <c r="G1181" s="298"/>
      <c r="H1181" s="20">
        <v>113</v>
      </c>
      <c r="I1181" s="295" t="s">
        <v>624</v>
      </c>
      <c r="J1181" s="296" t="str">
        <f>IF(ISBLANK(INDEX('Policy Characteristics'!D:D,MATCH($C1181,'Policy Characteristics'!$C:$C,0))),"",INDEX('Policy Characteristics'!D:D,MATCH($C1181,'Policy Characteristics'!$C:$C,0)))</f>
        <v>R&amp;D Capital Cost Reductions</v>
      </c>
      <c r="K1181" s="293" t="str">
        <f>IF(ISBLANK(INDEX('Policy Characteristics'!E:E,MATCH($C1181,'Policy Characteristics'!$C:$C,0))),"",INDEX('Policy Characteristics'!E:E,MATCH($C1181,'Policy Characteristics'!$C:$C,0)))</f>
        <v>RnD transportation capital cost reduction</v>
      </c>
      <c r="L1181" s="237">
        <f>IF(ISBLANK(INDEX('Policy Characteristics'!F:F,MATCH($C1181,'Policy Characteristics'!$C:$C,0))),"",INDEX('Policy Characteristics'!F:F,MATCH($C1181,'Policy Characteristics'!$C:$C,0)))</f>
        <v>0</v>
      </c>
      <c r="M1181" s="237">
        <f>IF(ISBLANK(INDEX('Policy Characteristics'!G:G,MATCH($C1181,'Policy Characteristics'!$C:$C,0))),"",INDEX('Policy Characteristics'!G:G,MATCH($C1181,'Policy Characteristics'!$C:$C,0)))</f>
        <v>0.4</v>
      </c>
      <c r="N1181" s="237">
        <f>IF(ISBLANK(INDEX('Policy Characteristics'!H:H,MATCH($C1181,'Policy Characteristics'!$C:$C,0))),"",INDEX('Policy Characteristics'!H:H,MATCH($C1181,'Policy Characteristics'!$C:$C,0)))</f>
        <v>0.01</v>
      </c>
      <c r="O1181" s="293" t="str">
        <f>IF(ISBLANK(INDEX('Policy Characteristics'!I:I,MATCH($C1181,'Policy Characteristics'!$C:$C,0))),"",INDEX('Policy Characteristics'!I:I,MATCH($C1181,'Policy Characteristics'!$C:$C,0)))</f>
        <v>% reduction in cost</v>
      </c>
      <c r="P1181" s="293"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93" t="str">
        <f>IF(ISBLANK(INDEX('Policy Characteristics'!K:K,MATCH($C1181,'Policy Characteristics'!$C:$C,0))),"",INDEX('Policy Characteristics'!K:K,MATCH($C1181,'Policy Characteristics'!$C:$C,0)))</f>
        <v>architectural-design.html#rnd</v>
      </c>
      <c r="R1181" s="293" t="str">
        <f>IF(ISBLANK(INDEX('Policy Characteristics'!L:L,MATCH($C1181,'Policy Characteristics'!$C:$C,0))),"",INDEX('Policy Characteristics'!L:L,MATCH($C1181,'Policy Characteristics'!$C:$C,0)))</f>
        <v>research-and-development.html</v>
      </c>
    </row>
    <row r="1182" spans="1:18" x14ac:dyDescent="0.25">
      <c r="A1182" s="293" t="str">
        <f>IF(ISBLANK(INDEX('Policy Characteristics'!A:A,MATCH($C1182,'Policy Characteristics'!$C:$C,0))),"",INDEX('Policy Characteristics'!A:A,MATCH($C1182,'Policy Characteristics'!$C:$C,0)))</f>
        <v>Research and Development</v>
      </c>
      <c r="B1182" s="294" t="str">
        <f>IF(ISBLANK(INDEX('Policy Characteristics'!B:B,MATCH($C1182,'Policy Characteristics'!$C:$C,0))),"",INDEX('Policy Characteristics'!B:B,MATCH($C1182,'Policy Characteristics'!$C:$C,0)))</f>
        <v>Capital Cost Reduction</v>
      </c>
      <c r="C1182" s="293" t="str">
        <f t="shared" si="62"/>
        <v>RnD Transportation Capital Cost Perc Reduction</v>
      </c>
      <c r="D1182" s="298" t="s">
        <v>899</v>
      </c>
      <c r="E1182" s="298"/>
      <c r="F1182" s="298" t="s">
        <v>900</v>
      </c>
      <c r="G1182" s="298"/>
      <c r="H1182" s="20">
        <v>523</v>
      </c>
      <c r="I1182" s="295" t="s">
        <v>624</v>
      </c>
      <c r="J1182" s="296" t="str">
        <f>IF(ISBLANK(INDEX('Policy Characteristics'!D:D,MATCH($C1182,'Policy Characteristics'!$C:$C,0))),"",INDEX('Policy Characteristics'!D:D,MATCH($C1182,'Policy Characteristics'!$C:$C,0)))</f>
        <v>R&amp;D Capital Cost Reductions</v>
      </c>
      <c r="K1182" s="293" t="str">
        <f>IF(ISBLANK(INDEX('Policy Characteristics'!E:E,MATCH($C1182,'Policy Characteristics'!$C:$C,0))),"",INDEX('Policy Characteristics'!E:E,MATCH($C1182,'Policy Characteristics'!$C:$C,0)))</f>
        <v>RnD transportation capital cost reduction</v>
      </c>
      <c r="L1182" s="237">
        <f>IF(ISBLANK(INDEX('Policy Characteristics'!F:F,MATCH($C1182,'Policy Characteristics'!$C:$C,0))),"",INDEX('Policy Characteristics'!F:F,MATCH($C1182,'Policy Characteristics'!$C:$C,0)))</f>
        <v>0</v>
      </c>
      <c r="M1182" s="237">
        <f>IF(ISBLANK(INDEX('Policy Characteristics'!G:G,MATCH($C1182,'Policy Characteristics'!$C:$C,0))),"",INDEX('Policy Characteristics'!G:G,MATCH($C1182,'Policy Characteristics'!$C:$C,0)))</f>
        <v>0.4</v>
      </c>
      <c r="N1182" s="237">
        <f>IF(ISBLANK(INDEX('Policy Characteristics'!H:H,MATCH($C1182,'Policy Characteristics'!$C:$C,0))),"",INDEX('Policy Characteristics'!H:H,MATCH($C1182,'Policy Characteristics'!$C:$C,0)))</f>
        <v>0.01</v>
      </c>
      <c r="O1182" s="293" t="str">
        <f>IF(ISBLANK(INDEX('Policy Characteristics'!I:I,MATCH($C1182,'Policy Characteristics'!$C:$C,0))),"",INDEX('Policy Characteristics'!I:I,MATCH($C1182,'Policy Characteristics'!$C:$C,0)))</f>
        <v>% reduction in cost</v>
      </c>
      <c r="P1182" s="293"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93" t="str">
        <f>IF(ISBLANK(INDEX('Policy Characteristics'!K:K,MATCH($C1182,'Policy Characteristics'!$C:$C,0))),"",INDEX('Policy Characteristics'!K:K,MATCH($C1182,'Policy Characteristics'!$C:$C,0)))</f>
        <v>architectural-design.html#rnd</v>
      </c>
      <c r="R1182" s="293" t="str">
        <f>IF(ISBLANK(INDEX('Policy Characteristics'!L:L,MATCH($C1182,'Policy Characteristics'!$C:$C,0))),"",INDEX('Policy Characteristics'!L:L,MATCH($C1182,'Policy Characteristics'!$C:$C,0)))</f>
        <v>research-and-development.html</v>
      </c>
    </row>
    <row r="1183" spans="1:18" s="275" customFormat="1" x14ac:dyDescent="0.25">
      <c r="A1183" s="293" t="str">
        <f>IF(ISBLANK(INDEX('Policy Characteristics'!A:A,MATCH($C1183,'Policy Characteristics'!$C:$C,0))),"",INDEX('Policy Characteristics'!A:A,MATCH($C1183,'Policy Characteristics'!$C:$C,0)))</f>
        <v>Research and Development</v>
      </c>
      <c r="B1183" s="294" t="str">
        <f>IF(ISBLANK(INDEX('Policy Characteristics'!B:B,MATCH($C1183,'Policy Characteristics'!$C:$C,0))),"",INDEX('Policy Characteristics'!B:B,MATCH($C1183,'Policy Characteristics'!$C:$C,0)))</f>
        <v>Direct Air Capture</v>
      </c>
      <c r="C1183" s="275" t="s">
        <v>559</v>
      </c>
      <c r="D1183" s="299"/>
      <c r="E1183" s="299"/>
      <c r="F1183" s="299"/>
      <c r="G1183" s="299"/>
      <c r="H1183" s="255">
        <v>525</v>
      </c>
      <c r="I1183" s="297" t="s">
        <v>624</v>
      </c>
      <c r="J1183" s="296" t="str">
        <f>IF(ISBLANK(INDEX('Policy Characteristics'!D:D,MATCH($C1183,'Policy Characteristics'!$C:$C,0))),"",INDEX('Policy Characteristics'!D:D,MATCH($C1183,'Policy Characteristics'!$C:$C,0)))</f>
        <v>Direct Air Capture</v>
      </c>
      <c r="K1183" s="293" t="str">
        <f>IF(ISBLANK(INDEX('Policy Characteristics'!E:E,MATCH($C1183,'Policy Characteristics'!$C:$C,0))),"",INDEX('Policy Characteristics'!E:E,MATCH($C1183,'Policy Characteristics'!$C:$C,0)))</f>
        <v>geoeng direct air capture</v>
      </c>
      <c r="L1183" s="237">
        <f>IF(ISBLANK(INDEX('Policy Characteristics'!F:F,MATCH($C1183,'Policy Characteristics'!$C:$C,0))),"",INDEX('Policy Characteristics'!F:F,MATCH($C1183,'Policy Characteristics'!$C:$C,0)))</f>
        <v>0</v>
      </c>
      <c r="M1183" s="237">
        <f>IF(ISBLANK(INDEX('Policy Characteristics'!G:G,MATCH($C1183,'Policy Characteristics'!$C:$C,0))),"",INDEX('Policy Characteristics'!G:G,MATCH($C1183,'Policy Characteristics'!$C:$C,0)))</f>
        <v>1</v>
      </c>
      <c r="N1183" s="237">
        <f>IF(ISBLANK(INDEX('Policy Characteristics'!H:H,MATCH($C1183,'Policy Characteristics'!$C:$C,0))),"",INDEX('Policy Characteristics'!H:H,MATCH($C1183,'Policy Characteristics'!$C:$C,0)))</f>
        <v>0.01</v>
      </c>
      <c r="O1183" s="293" t="str">
        <f>IF(ISBLANK(INDEX('Policy Characteristics'!I:I,MATCH($C1183,'Policy Characteristics'!$C:$C,0))),"",INDEX('Policy Characteristics'!I:I,MATCH($C1183,'Policy Characteristics'!$C:$C,0)))</f>
        <v>% of potential achieved</v>
      </c>
      <c r="P1183" s="293"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The global 1.5-degree-compatible trajectory from a 2019 Nature paper from Realmonte et al is used in the Canada EPS model and, with DAC deployment beginning in 2045, however the vast majority of DAC deployment will occur after 2050.</v>
      </c>
      <c r="Q1183" s="293" t="str">
        <f>IF(ISBLANK(INDEX('Policy Characteristics'!K:K,MATCH($C1183,'Policy Characteristics'!$C:$C,0))),"",INDEX('Policy Characteristics'!K:K,MATCH($C1183,'Policy Characteristics'!$C:$C,0)))</f>
        <v>direct-air-capture.html#dac</v>
      </c>
      <c r="R1183" s="293" t="str">
        <f>IF(ISBLANK(INDEX('Policy Characteristics'!L:L,MATCH($C1183,'Policy Characteristics'!$C:$C,0))),"",INDEX('Policy Characteristics'!L:L,MATCH($C1183,'Policy Characteristics'!$C:$C,0)))</f>
        <v>direct-air-capture.html</v>
      </c>
    </row>
    <row r="1184" spans="1:18" x14ac:dyDescent="0.25">
      <c r="A1184" s="293" t="str">
        <f>IF(ISBLANK(INDEX('Policy Characteristics'!A:A,MATCH($C1184,'Policy Characteristics'!$C:$C,0))),"",INDEX('Policy Characteristics'!A:A,MATCH($C1184,'Policy Characteristics'!$C:$C,0)))</f>
        <v>Research and Development</v>
      </c>
      <c r="B1184" s="294" t="str">
        <f>IF(ISBLANK(INDEX('Policy Characteristics'!B:B,MATCH($C1184,'Policy Characteristics'!$C:$C,0))),"",INDEX('Policy Characteristics'!B:B,MATCH($C1184,'Policy Characteristics'!$C:$C,0)))</f>
        <v>Fuel Use Reduction</v>
      </c>
      <c r="C1184" t="s">
        <v>565</v>
      </c>
      <c r="D1184" s="298" t="s">
        <v>660</v>
      </c>
      <c r="E1184" s="298"/>
      <c r="F1184" s="298" t="s">
        <v>845</v>
      </c>
      <c r="G1184" s="298"/>
      <c r="H1184" s="20">
        <v>114</v>
      </c>
      <c r="I1184" s="295" t="s">
        <v>624</v>
      </c>
      <c r="J1184" s="296" t="str">
        <f>IF(ISBLANK(INDEX('Policy Characteristics'!D:D,MATCH($C1184,'Policy Characteristics'!$C:$C,0))),"",INDEX('Policy Characteristics'!D:D,MATCH($C1184,'Policy Characteristics'!$C:$C,0)))</f>
        <v>R&amp;D Fuel Use Reductions</v>
      </c>
      <c r="K1184" s="293" t="str">
        <f>IF(ISBLANK(INDEX('Policy Characteristics'!E:E,MATCH($C1184,'Policy Characteristics'!$C:$C,0))),"",INDEX('Policy Characteristics'!E:E,MATCH($C1184,'Policy Characteristics'!$C:$C,0)))</f>
        <v>RnD building fuel use reduction</v>
      </c>
      <c r="L1184" s="237">
        <f>IF(ISBLANK(INDEX('Policy Characteristics'!F:F,MATCH($C1184,'Policy Characteristics'!$C:$C,0))),"",INDEX('Policy Characteristics'!F:F,MATCH($C1184,'Policy Characteristics'!$C:$C,0)))</f>
        <v>0</v>
      </c>
      <c r="M1184" s="237">
        <f>IF(ISBLANK(INDEX('Policy Characteristics'!G:G,MATCH($C1184,'Policy Characteristics'!$C:$C,0))),"",INDEX('Policy Characteristics'!G:G,MATCH($C1184,'Policy Characteristics'!$C:$C,0)))</f>
        <v>0.4</v>
      </c>
      <c r="N1184" s="237">
        <f>IF(ISBLANK(INDEX('Policy Characteristics'!H:H,MATCH($C1184,'Policy Characteristics'!$C:$C,0))),"",INDEX('Policy Characteristics'!H:H,MATCH($C1184,'Policy Characteristics'!$C:$C,0)))</f>
        <v>0.01</v>
      </c>
      <c r="O1184" s="293" t="str">
        <f>IF(ISBLANK(INDEX('Policy Characteristics'!I:I,MATCH($C1184,'Policy Characteristics'!$C:$C,0))),"",INDEX('Policy Characteristics'!I:I,MATCH($C1184,'Policy Characteristics'!$C:$C,0)))</f>
        <v>% reduction in fuel use</v>
      </c>
      <c r="P1184" s="293"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93" t="str">
        <f>IF(ISBLANK(INDEX('Policy Characteristics'!K:K,MATCH($C1184,'Policy Characteristics'!$C:$C,0))),"",INDEX('Policy Characteristics'!K:K,MATCH($C1184,'Policy Characteristics'!$C:$C,0)))</f>
        <v>architectural-design.html#rnd</v>
      </c>
      <c r="R1184" s="293" t="str">
        <f>IF(ISBLANK(INDEX('Policy Characteristics'!L:L,MATCH($C1184,'Policy Characteristics'!$C:$C,0))),"",INDEX('Policy Characteristics'!L:L,MATCH($C1184,'Policy Characteristics'!$C:$C,0)))</f>
        <v>research-and-development.html</v>
      </c>
    </row>
    <row r="1185" spans="1:18" x14ac:dyDescent="0.25">
      <c r="A1185" s="293" t="str">
        <f>IF(ISBLANK(INDEX('Policy Characteristics'!A:A,MATCH($C1185,'Policy Characteristics'!$C:$C,0))),"",INDEX('Policy Characteristics'!A:A,MATCH($C1185,'Policy Characteristics'!$C:$C,0)))</f>
        <v>Research and Development</v>
      </c>
      <c r="B1185" s="294" t="str">
        <f>IF(ISBLANK(INDEX('Policy Characteristics'!B:B,MATCH($C1185,'Policy Characteristics'!$C:$C,0))),"",INDEX('Policy Characteristics'!B:B,MATCH($C1185,'Policy Characteristics'!$C:$C,0)))</f>
        <v>Fuel Use Reduction</v>
      </c>
      <c r="C1185" s="293" t="str">
        <f t="shared" ref="C1185:C1189" si="63">C$1184</f>
        <v>RnD Building Fuel Use Perc Reduction</v>
      </c>
      <c r="D1185" s="298" t="s">
        <v>664</v>
      </c>
      <c r="E1185" s="298"/>
      <c r="F1185" s="298" t="s">
        <v>846</v>
      </c>
      <c r="G1185" s="298"/>
      <c r="H1185" s="20">
        <v>115</v>
      </c>
      <c r="I1185" s="295" t="s">
        <v>624</v>
      </c>
      <c r="J1185" s="296" t="str">
        <f>IF(ISBLANK(INDEX('Policy Characteristics'!D:D,MATCH($C1185,'Policy Characteristics'!$C:$C,0))),"",INDEX('Policy Characteristics'!D:D,MATCH($C1185,'Policy Characteristics'!$C:$C,0)))</f>
        <v>R&amp;D Fuel Use Reductions</v>
      </c>
      <c r="K1185" s="293" t="str">
        <f>IF(ISBLANK(INDEX('Policy Characteristics'!E:E,MATCH($C1185,'Policy Characteristics'!$C:$C,0))),"",INDEX('Policy Characteristics'!E:E,MATCH($C1185,'Policy Characteristics'!$C:$C,0)))</f>
        <v>RnD building fuel use reduction</v>
      </c>
      <c r="L1185" s="237">
        <f>IF(ISBLANK(INDEX('Policy Characteristics'!F:F,MATCH($C1185,'Policy Characteristics'!$C:$C,0))),"",INDEX('Policy Characteristics'!F:F,MATCH($C1185,'Policy Characteristics'!$C:$C,0)))</f>
        <v>0</v>
      </c>
      <c r="M1185" s="237">
        <f>IF(ISBLANK(INDEX('Policy Characteristics'!G:G,MATCH($C1185,'Policy Characteristics'!$C:$C,0))),"",INDEX('Policy Characteristics'!G:G,MATCH($C1185,'Policy Characteristics'!$C:$C,0)))</f>
        <v>0.4</v>
      </c>
      <c r="N1185" s="237">
        <f>IF(ISBLANK(INDEX('Policy Characteristics'!H:H,MATCH($C1185,'Policy Characteristics'!$C:$C,0))),"",INDEX('Policy Characteristics'!H:H,MATCH($C1185,'Policy Characteristics'!$C:$C,0)))</f>
        <v>0.01</v>
      </c>
      <c r="O1185" s="293" t="str">
        <f>IF(ISBLANK(INDEX('Policy Characteristics'!I:I,MATCH($C1185,'Policy Characteristics'!$C:$C,0))),"",INDEX('Policy Characteristics'!I:I,MATCH($C1185,'Policy Characteristics'!$C:$C,0)))</f>
        <v>% reduction in fuel use</v>
      </c>
      <c r="P1185" s="293"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93" t="str">
        <f>IF(ISBLANK(INDEX('Policy Characteristics'!K:K,MATCH($C1185,'Policy Characteristics'!$C:$C,0))),"",INDEX('Policy Characteristics'!K:K,MATCH($C1185,'Policy Characteristics'!$C:$C,0)))</f>
        <v>architectural-design.html#rnd</v>
      </c>
      <c r="R1185" s="293" t="str">
        <f>IF(ISBLANK(INDEX('Policy Characteristics'!L:L,MATCH($C1185,'Policy Characteristics'!$C:$C,0))),"",INDEX('Policy Characteristics'!L:L,MATCH($C1185,'Policy Characteristics'!$C:$C,0)))</f>
        <v>research-and-development.html</v>
      </c>
    </row>
    <row r="1186" spans="1:18" x14ac:dyDescent="0.25">
      <c r="A1186" s="293" t="str">
        <f>IF(ISBLANK(INDEX('Policy Characteristics'!A:A,MATCH($C1186,'Policy Characteristics'!$C:$C,0))),"",INDEX('Policy Characteristics'!A:A,MATCH($C1186,'Policy Characteristics'!$C:$C,0)))</f>
        <v>Research and Development</v>
      </c>
      <c r="B1186" s="294" t="str">
        <f>IF(ISBLANK(INDEX('Policy Characteristics'!B:B,MATCH($C1186,'Policy Characteristics'!$C:$C,0))),"",INDEX('Policy Characteristics'!B:B,MATCH($C1186,'Policy Characteristics'!$C:$C,0)))</f>
        <v>Fuel Use Reduction</v>
      </c>
      <c r="C1186" s="293" t="str">
        <f t="shared" si="63"/>
        <v>RnD Building Fuel Use Perc Reduction</v>
      </c>
      <c r="D1186" s="298" t="s">
        <v>676</v>
      </c>
      <c r="E1186" s="298"/>
      <c r="F1186" s="298" t="s">
        <v>847</v>
      </c>
      <c r="G1186" s="298"/>
      <c r="H1186" s="20">
        <v>750</v>
      </c>
      <c r="I1186" s="295" t="s">
        <v>634</v>
      </c>
      <c r="J1186" s="296" t="str">
        <f>IF(ISBLANK(INDEX('Policy Characteristics'!D:D,MATCH($C1186,'Policy Characteristics'!$C:$C,0))),"",INDEX('Policy Characteristics'!D:D,MATCH($C1186,'Policy Characteristics'!$C:$C,0)))</f>
        <v>R&amp;D Fuel Use Reductions</v>
      </c>
      <c r="K1186" s="293" t="str">
        <f>IF(ISBLANK(INDEX('Policy Characteristics'!E:E,MATCH($C1186,'Policy Characteristics'!$C:$C,0))),"",INDEX('Policy Characteristics'!E:E,MATCH($C1186,'Policy Characteristics'!$C:$C,0)))</f>
        <v>RnD building fuel use reduction</v>
      </c>
      <c r="L1186" s="237">
        <f>IF(ISBLANK(INDEX('Policy Characteristics'!F:F,MATCH($C1186,'Policy Characteristics'!$C:$C,0))),"",INDEX('Policy Characteristics'!F:F,MATCH($C1186,'Policy Characteristics'!$C:$C,0)))</f>
        <v>0</v>
      </c>
      <c r="M1186" s="237">
        <f>IF(ISBLANK(INDEX('Policy Characteristics'!G:G,MATCH($C1186,'Policy Characteristics'!$C:$C,0))),"",INDEX('Policy Characteristics'!G:G,MATCH($C1186,'Policy Characteristics'!$C:$C,0)))</f>
        <v>0.4</v>
      </c>
      <c r="N1186" s="237">
        <f>IF(ISBLANK(INDEX('Policy Characteristics'!H:H,MATCH($C1186,'Policy Characteristics'!$C:$C,0))),"",INDEX('Policy Characteristics'!H:H,MATCH($C1186,'Policy Characteristics'!$C:$C,0)))</f>
        <v>0.01</v>
      </c>
      <c r="O1186" s="293" t="str">
        <f>IF(ISBLANK(INDEX('Policy Characteristics'!I:I,MATCH($C1186,'Policy Characteristics'!$C:$C,0))),"",INDEX('Policy Characteristics'!I:I,MATCH($C1186,'Policy Characteristics'!$C:$C,0)))</f>
        <v>% reduction in fuel use</v>
      </c>
      <c r="P1186" s="293"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93" t="str">
        <f>IF(ISBLANK(INDEX('Policy Characteristics'!K:K,MATCH($C1186,'Policy Characteristics'!$C:$C,0))),"",INDEX('Policy Characteristics'!K:K,MATCH($C1186,'Policy Characteristics'!$C:$C,0)))</f>
        <v>architectural-design.html#rnd</v>
      </c>
      <c r="R1186" s="293" t="str">
        <f>IF(ISBLANK(INDEX('Policy Characteristics'!L:L,MATCH($C1186,'Policy Characteristics'!$C:$C,0))),"",INDEX('Policy Characteristics'!L:L,MATCH($C1186,'Policy Characteristics'!$C:$C,0)))</f>
        <v>research-and-development.html</v>
      </c>
    </row>
    <row r="1187" spans="1:18" x14ac:dyDescent="0.25">
      <c r="A1187" s="293" t="str">
        <f>IF(ISBLANK(INDEX('Policy Characteristics'!A:A,MATCH($C1187,'Policy Characteristics'!$C:$C,0))),"",INDEX('Policy Characteristics'!A:A,MATCH($C1187,'Policy Characteristics'!$C:$C,0)))</f>
        <v>Research and Development</v>
      </c>
      <c r="B1187" s="294" t="str">
        <f>IF(ISBLANK(INDEX('Policy Characteristics'!B:B,MATCH($C1187,'Policy Characteristics'!$C:$C,0))),"",INDEX('Policy Characteristics'!B:B,MATCH($C1187,'Policy Characteristics'!$C:$C,0)))</f>
        <v>Fuel Use Reduction</v>
      </c>
      <c r="C1187" s="293" t="str">
        <f t="shared" si="63"/>
        <v>RnD Building Fuel Use Perc Reduction</v>
      </c>
      <c r="D1187" s="298" t="s">
        <v>666</v>
      </c>
      <c r="E1187" s="298"/>
      <c r="F1187" s="298" t="s">
        <v>848</v>
      </c>
      <c r="G1187" s="298"/>
      <c r="H1187" s="20">
        <v>117</v>
      </c>
      <c r="I1187" s="295" t="s">
        <v>624</v>
      </c>
      <c r="J1187" s="296" t="str">
        <f>IF(ISBLANK(INDEX('Policy Characteristics'!D:D,MATCH($C1187,'Policy Characteristics'!$C:$C,0))),"",INDEX('Policy Characteristics'!D:D,MATCH($C1187,'Policy Characteristics'!$C:$C,0)))</f>
        <v>R&amp;D Fuel Use Reductions</v>
      </c>
      <c r="K1187" s="293" t="str">
        <f>IF(ISBLANK(INDEX('Policy Characteristics'!E:E,MATCH($C1187,'Policy Characteristics'!$C:$C,0))),"",INDEX('Policy Characteristics'!E:E,MATCH($C1187,'Policy Characteristics'!$C:$C,0)))</f>
        <v>RnD building fuel use reduction</v>
      </c>
      <c r="L1187" s="237">
        <f>IF(ISBLANK(INDEX('Policy Characteristics'!F:F,MATCH($C1187,'Policy Characteristics'!$C:$C,0))),"",INDEX('Policy Characteristics'!F:F,MATCH($C1187,'Policy Characteristics'!$C:$C,0)))</f>
        <v>0</v>
      </c>
      <c r="M1187" s="237">
        <f>IF(ISBLANK(INDEX('Policy Characteristics'!G:G,MATCH($C1187,'Policy Characteristics'!$C:$C,0))),"",INDEX('Policy Characteristics'!G:G,MATCH($C1187,'Policy Characteristics'!$C:$C,0)))</f>
        <v>0.4</v>
      </c>
      <c r="N1187" s="237">
        <f>IF(ISBLANK(INDEX('Policy Characteristics'!H:H,MATCH($C1187,'Policy Characteristics'!$C:$C,0))),"",INDEX('Policy Characteristics'!H:H,MATCH($C1187,'Policy Characteristics'!$C:$C,0)))</f>
        <v>0.01</v>
      </c>
      <c r="O1187" s="293" t="str">
        <f>IF(ISBLANK(INDEX('Policy Characteristics'!I:I,MATCH($C1187,'Policy Characteristics'!$C:$C,0))),"",INDEX('Policy Characteristics'!I:I,MATCH($C1187,'Policy Characteristics'!$C:$C,0)))</f>
        <v>% reduction in fuel use</v>
      </c>
      <c r="P1187" s="293"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93" t="str">
        <f>IF(ISBLANK(INDEX('Policy Characteristics'!K:K,MATCH($C1187,'Policy Characteristics'!$C:$C,0))),"",INDEX('Policy Characteristics'!K:K,MATCH($C1187,'Policy Characteristics'!$C:$C,0)))</f>
        <v>architectural-design.html#rnd</v>
      </c>
      <c r="R1187" s="293" t="str">
        <f>IF(ISBLANK(INDEX('Policy Characteristics'!L:L,MATCH($C1187,'Policy Characteristics'!$C:$C,0))),"",INDEX('Policy Characteristics'!L:L,MATCH($C1187,'Policy Characteristics'!$C:$C,0)))</f>
        <v>research-and-development.html</v>
      </c>
    </row>
    <row r="1188" spans="1:18" x14ac:dyDescent="0.25">
      <c r="A1188" s="293" t="str">
        <f>IF(ISBLANK(INDEX('Policy Characteristics'!A:A,MATCH($C1188,'Policy Characteristics'!$C:$C,0))),"",INDEX('Policy Characteristics'!A:A,MATCH($C1188,'Policy Characteristics'!$C:$C,0)))</f>
        <v>Research and Development</v>
      </c>
      <c r="B1188" s="294" t="str">
        <f>IF(ISBLANK(INDEX('Policy Characteristics'!B:B,MATCH($C1188,'Policy Characteristics'!$C:$C,0))),"",INDEX('Policy Characteristics'!B:B,MATCH($C1188,'Policy Characteristics'!$C:$C,0)))</f>
        <v>Fuel Use Reduction</v>
      </c>
      <c r="C1188" s="293" t="str">
        <f t="shared" si="63"/>
        <v>RnD Building Fuel Use Perc Reduction</v>
      </c>
      <c r="D1188" s="298" t="s">
        <v>668</v>
      </c>
      <c r="E1188" s="298"/>
      <c r="F1188" s="298" t="s">
        <v>849</v>
      </c>
      <c r="G1188" s="298"/>
      <c r="H1188" s="20">
        <v>118</v>
      </c>
      <c r="I1188" s="295" t="s">
        <v>624</v>
      </c>
      <c r="J1188" s="296" t="str">
        <f>IF(ISBLANK(INDEX('Policy Characteristics'!D:D,MATCH($C1188,'Policy Characteristics'!$C:$C,0))),"",INDEX('Policy Characteristics'!D:D,MATCH($C1188,'Policy Characteristics'!$C:$C,0)))</f>
        <v>R&amp;D Fuel Use Reductions</v>
      </c>
      <c r="K1188" s="293" t="str">
        <f>IF(ISBLANK(INDEX('Policy Characteristics'!E:E,MATCH($C1188,'Policy Characteristics'!$C:$C,0))),"",INDEX('Policy Characteristics'!E:E,MATCH($C1188,'Policy Characteristics'!$C:$C,0)))</f>
        <v>RnD building fuel use reduction</v>
      </c>
      <c r="L1188" s="237">
        <f>IF(ISBLANK(INDEX('Policy Characteristics'!F:F,MATCH($C1188,'Policy Characteristics'!$C:$C,0))),"",INDEX('Policy Characteristics'!F:F,MATCH($C1188,'Policy Characteristics'!$C:$C,0)))</f>
        <v>0</v>
      </c>
      <c r="M1188" s="237">
        <f>IF(ISBLANK(INDEX('Policy Characteristics'!G:G,MATCH($C1188,'Policy Characteristics'!$C:$C,0))),"",INDEX('Policy Characteristics'!G:G,MATCH($C1188,'Policy Characteristics'!$C:$C,0)))</f>
        <v>0.4</v>
      </c>
      <c r="N1188" s="237">
        <f>IF(ISBLANK(INDEX('Policy Characteristics'!H:H,MATCH($C1188,'Policy Characteristics'!$C:$C,0))),"",INDEX('Policy Characteristics'!H:H,MATCH($C1188,'Policy Characteristics'!$C:$C,0)))</f>
        <v>0.01</v>
      </c>
      <c r="O1188" s="293" t="str">
        <f>IF(ISBLANK(INDEX('Policy Characteristics'!I:I,MATCH($C1188,'Policy Characteristics'!$C:$C,0))),"",INDEX('Policy Characteristics'!I:I,MATCH($C1188,'Policy Characteristics'!$C:$C,0)))</f>
        <v>% reduction in fuel use</v>
      </c>
      <c r="P1188" s="293"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93" t="str">
        <f>IF(ISBLANK(INDEX('Policy Characteristics'!K:K,MATCH($C1188,'Policy Characteristics'!$C:$C,0))),"",INDEX('Policy Characteristics'!K:K,MATCH($C1188,'Policy Characteristics'!$C:$C,0)))</f>
        <v>architectural-design.html#rnd</v>
      </c>
      <c r="R1188" s="293" t="str">
        <f>IF(ISBLANK(INDEX('Policy Characteristics'!L:L,MATCH($C1188,'Policy Characteristics'!$C:$C,0))),"",INDEX('Policy Characteristics'!L:L,MATCH($C1188,'Policy Characteristics'!$C:$C,0)))</f>
        <v>research-and-development.html</v>
      </c>
    </row>
    <row r="1189" spans="1:18" x14ac:dyDescent="0.25">
      <c r="A1189" s="293" t="str">
        <f>IF(ISBLANK(INDEX('Policy Characteristics'!A:A,MATCH($C1189,'Policy Characteristics'!$C:$C,0))),"",INDEX('Policy Characteristics'!A:A,MATCH($C1189,'Policy Characteristics'!$C:$C,0)))</f>
        <v>Research and Development</v>
      </c>
      <c r="B1189" s="294" t="str">
        <f>IF(ISBLANK(INDEX('Policy Characteristics'!B:B,MATCH($C1189,'Policy Characteristics'!$C:$C,0))),"",INDEX('Policy Characteristics'!B:B,MATCH($C1189,'Policy Characteristics'!$C:$C,0)))</f>
        <v>Fuel Use Reduction</v>
      </c>
      <c r="C1189" s="293" t="str">
        <f t="shared" si="63"/>
        <v>RnD Building Fuel Use Perc Reduction</v>
      </c>
      <c r="D1189" s="298" t="s">
        <v>670</v>
      </c>
      <c r="E1189" s="298"/>
      <c r="F1189" s="298" t="s">
        <v>850</v>
      </c>
      <c r="G1189" s="298"/>
      <c r="H1189" s="20">
        <v>119</v>
      </c>
      <c r="I1189" s="295" t="s">
        <v>624</v>
      </c>
      <c r="J1189" s="296" t="str">
        <f>IF(ISBLANK(INDEX('Policy Characteristics'!D:D,MATCH($C1189,'Policy Characteristics'!$C:$C,0))),"",INDEX('Policy Characteristics'!D:D,MATCH($C1189,'Policy Characteristics'!$C:$C,0)))</f>
        <v>R&amp;D Fuel Use Reductions</v>
      </c>
      <c r="K1189" s="293" t="str">
        <f>IF(ISBLANK(INDEX('Policy Characteristics'!E:E,MATCH($C1189,'Policy Characteristics'!$C:$C,0))),"",INDEX('Policy Characteristics'!E:E,MATCH($C1189,'Policy Characteristics'!$C:$C,0)))</f>
        <v>RnD building fuel use reduction</v>
      </c>
      <c r="L1189" s="237">
        <f>IF(ISBLANK(INDEX('Policy Characteristics'!F:F,MATCH($C1189,'Policy Characteristics'!$C:$C,0))),"",INDEX('Policy Characteristics'!F:F,MATCH($C1189,'Policy Characteristics'!$C:$C,0)))</f>
        <v>0</v>
      </c>
      <c r="M1189" s="237">
        <f>IF(ISBLANK(INDEX('Policy Characteristics'!G:G,MATCH($C1189,'Policy Characteristics'!$C:$C,0))),"",INDEX('Policy Characteristics'!G:G,MATCH($C1189,'Policy Characteristics'!$C:$C,0)))</f>
        <v>0.4</v>
      </c>
      <c r="N1189" s="237">
        <f>IF(ISBLANK(INDEX('Policy Characteristics'!H:H,MATCH($C1189,'Policy Characteristics'!$C:$C,0))),"",INDEX('Policy Characteristics'!H:H,MATCH($C1189,'Policy Characteristics'!$C:$C,0)))</f>
        <v>0.01</v>
      </c>
      <c r="O1189" s="293" t="str">
        <f>IF(ISBLANK(INDEX('Policy Characteristics'!I:I,MATCH($C1189,'Policy Characteristics'!$C:$C,0))),"",INDEX('Policy Characteristics'!I:I,MATCH($C1189,'Policy Characteristics'!$C:$C,0)))</f>
        <v>% reduction in fuel use</v>
      </c>
      <c r="P1189" s="293"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93" t="str">
        <f>IF(ISBLANK(INDEX('Policy Characteristics'!K:K,MATCH($C1189,'Policy Characteristics'!$C:$C,0))),"",INDEX('Policy Characteristics'!K:K,MATCH($C1189,'Policy Characteristics'!$C:$C,0)))</f>
        <v>architectural-design.html#rnd</v>
      </c>
      <c r="R1189" s="293" t="str">
        <f>IF(ISBLANK(INDEX('Policy Characteristics'!L:L,MATCH($C1189,'Policy Characteristics'!$C:$C,0))),"",INDEX('Policy Characteristics'!L:L,MATCH($C1189,'Policy Characteristics'!$C:$C,0)))</f>
        <v>research-and-development.html</v>
      </c>
    </row>
    <row r="1190" spans="1:18" x14ac:dyDescent="0.25">
      <c r="A1190" s="293" t="str">
        <f>IF(ISBLANK(INDEX('Policy Characteristics'!A:A,MATCH($C1190,'Policy Characteristics'!$C:$C,0))),"",INDEX('Policy Characteristics'!A:A,MATCH($C1190,'Policy Characteristics'!$C:$C,0)))</f>
        <v>Research and Development</v>
      </c>
      <c r="B1190" s="294" t="str">
        <f>IF(ISBLANK(INDEX('Policy Characteristics'!B:B,MATCH($C1190,'Policy Characteristics'!$C:$C,0))),"",INDEX('Policy Characteristics'!B:B,MATCH($C1190,'Policy Characteristics'!$C:$C,0)))</f>
        <v>Fuel Use Reduction</v>
      </c>
      <c r="C1190" t="s">
        <v>570</v>
      </c>
      <c r="D1190" s="298"/>
      <c r="E1190" s="298"/>
      <c r="F1190" s="298" t="s">
        <v>208</v>
      </c>
      <c r="G1190" s="298"/>
      <c r="H1190" s="20">
        <v>120</v>
      </c>
      <c r="I1190" s="295" t="s">
        <v>624</v>
      </c>
      <c r="J1190" s="296" t="str">
        <f>IF(ISBLANK(INDEX('Policy Characteristics'!D:D,MATCH($C1190,'Policy Characteristics'!$C:$C,0))),"",INDEX('Policy Characteristics'!D:D,MATCH($C1190,'Policy Characteristics'!$C:$C,0)))</f>
        <v>R&amp;D Fuel Use Reductions</v>
      </c>
      <c r="K1190" s="293" t="str">
        <f>IF(ISBLANK(INDEX('Policy Characteristics'!E:E,MATCH($C1190,'Policy Characteristics'!$C:$C,0))),"",INDEX('Policy Characteristics'!E:E,MATCH($C1190,'Policy Characteristics'!$C:$C,0)))</f>
        <v>RnD CCS fuel use reduction</v>
      </c>
      <c r="L1190" s="237">
        <f>IF(ISBLANK(INDEX('Policy Characteristics'!F:F,MATCH($C1190,'Policy Characteristics'!$C:$C,0))),"",INDEX('Policy Characteristics'!F:F,MATCH($C1190,'Policy Characteristics'!$C:$C,0)))</f>
        <v>0</v>
      </c>
      <c r="M1190" s="237">
        <f>IF(ISBLANK(INDEX('Policy Characteristics'!G:G,MATCH($C1190,'Policy Characteristics'!$C:$C,0))),"",INDEX('Policy Characteristics'!G:G,MATCH($C1190,'Policy Characteristics'!$C:$C,0)))</f>
        <v>0.4</v>
      </c>
      <c r="N1190" s="237">
        <f>IF(ISBLANK(INDEX('Policy Characteristics'!H:H,MATCH($C1190,'Policy Characteristics'!$C:$C,0))),"",INDEX('Policy Characteristics'!H:H,MATCH($C1190,'Policy Characteristics'!$C:$C,0)))</f>
        <v>0.01</v>
      </c>
      <c r="O1190" s="293" t="str">
        <f>IF(ISBLANK(INDEX('Policy Characteristics'!I:I,MATCH($C1190,'Policy Characteristics'!$C:$C,0))),"",INDEX('Policy Characteristics'!I:I,MATCH($C1190,'Policy Characteristics'!$C:$C,0)))</f>
        <v>% reduction in fuel use</v>
      </c>
      <c r="P1190" s="293"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93" t="str">
        <f>IF(ISBLANK(INDEX('Policy Characteristics'!K:K,MATCH($C1190,'Policy Characteristics'!$C:$C,0))),"",INDEX('Policy Characteristics'!K:K,MATCH($C1190,'Policy Characteristics'!$C:$C,0)))</f>
        <v>architectural-design.html#rnd</v>
      </c>
      <c r="R1190" s="293" t="str">
        <f>IF(ISBLANK(INDEX('Policy Characteristics'!L:L,MATCH($C1190,'Policy Characteristics'!$C:$C,0))),"",INDEX('Policy Characteristics'!L:L,MATCH($C1190,'Policy Characteristics'!$C:$C,0)))</f>
        <v>research-and-development.html</v>
      </c>
    </row>
    <row r="1191" spans="1:18" x14ac:dyDescent="0.25">
      <c r="A1191" s="293" t="str">
        <f>IF(ISBLANK(INDEX('Policy Characteristics'!A:A,MATCH($C1191,'Policy Characteristics'!$C:$C,0))),"",INDEX('Policy Characteristics'!A:A,MATCH($C1191,'Policy Characteristics'!$C:$C,0)))</f>
        <v>Research and Development</v>
      </c>
      <c r="B1191" s="294" t="str">
        <f>IF(ISBLANK(INDEX('Policy Characteristics'!B:B,MATCH($C1191,'Policy Characteristics'!$C:$C,0))),"",INDEX('Policy Characteristics'!B:B,MATCH($C1191,'Policy Characteristics'!$C:$C,0)))</f>
        <v>Fuel Use Reduction</v>
      </c>
      <c r="C1191" t="s">
        <v>572</v>
      </c>
      <c r="D1191" s="298" t="s">
        <v>678</v>
      </c>
      <c r="E1191" s="298"/>
      <c r="F1191" s="299" t="s">
        <v>851</v>
      </c>
      <c r="G1191" s="298"/>
      <c r="H1191" s="20">
        <v>121</v>
      </c>
      <c r="I1191" s="295" t="s">
        <v>624</v>
      </c>
      <c r="J1191" s="296" t="str">
        <f>IF(ISBLANK(INDEX('Policy Characteristics'!D:D,MATCH($C1191,'Policy Characteristics'!$C:$C,0))),"",INDEX('Policy Characteristics'!D:D,MATCH($C1191,'Policy Characteristics'!$C:$C,0)))</f>
        <v>R&amp;D Fuel Use Reductions</v>
      </c>
      <c r="K1191" s="293" t="str">
        <f>IF(ISBLANK(INDEX('Policy Characteristics'!E:E,MATCH($C1191,'Policy Characteristics'!$C:$C,0))),"",INDEX('Policy Characteristics'!E:E,MATCH($C1191,'Policy Characteristics'!$C:$C,0)))</f>
        <v>RnD electricity fuel use reduction</v>
      </c>
      <c r="L1191" s="237">
        <f>IF(ISBLANK(INDEX('Policy Characteristics'!F:F,MATCH($C1191,'Policy Characteristics'!$C:$C,0))),"",INDEX('Policy Characteristics'!F:F,MATCH($C1191,'Policy Characteristics'!$C:$C,0)))</f>
        <v>0</v>
      </c>
      <c r="M1191" s="237">
        <f>IF(ISBLANK(INDEX('Policy Characteristics'!G:G,MATCH($C1191,'Policy Characteristics'!$C:$C,0))),"",INDEX('Policy Characteristics'!G:G,MATCH($C1191,'Policy Characteristics'!$C:$C,0)))</f>
        <v>0.4</v>
      </c>
      <c r="N1191" s="237">
        <f>IF(ISBLANK(INDEX('Policy Characteristics'!H:H,MATCH($C1191,'Policy Characteristics'!$C:$C,0))),"",INDEX('Policy Characteristics'!H:H,MATCH($C1191,'Policy Characteristics'!$C:$C,0)))</f>
        <v>0.01</v>
      </c>
      <c r="O1191" s="293" t="str">
        <f>IF(ISBLANK(INDEX('Policy Characteristics'!I:I,MATCH($C1191,'Policy Characteristics'!$C:$C,0))),"",INDEX('Policy Characteristics'!I:I,MATCH($C1191,'Policy Characteristics'!$C:$C,0)))</f>
        <v>% reduction in fuel use</v>
      </c>
      <c r="P1191" s="293"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93" t="str">
        <f>IF(ISBLANK(INDEX('Policy Characteristics'!K:K,MATCH($C1191,'Policy Characteristics'!$C:$C,0))),"",INDEX('Policy Characteristics'!K:K,MATCH($C1191,'Policy Characteristics'!$C:$C,0)))</f>
        <v>architectural-design.html#rnd</v>
      </c>
      <c r="R1191" s="293" t="str">
        <f>IF(ISBLANK(INDEX('Policy Characteristics'!L:L,MATCH($C1191,'Policy Characteristics'!$C:$C,0))),"",INDEX('Policy Characteristics'!L:L,MATCH($C1191,'Policy Characteristics'!$C:$C,0)))</f>
        <v>research-and-development.html</v>
      </c>
    </row>
    <row r="1192" spans="1:18" x14ac:dyDescent="0.25">
      <c r="A1192" s="293" t="str">
        <f>IF(ISBLANK(INDEX('Policy Characteristics'!A:A,MATCH($C1192,'Policy Characteristics'!$C:$C,0))),"",INDEX('Policy Characteristics'!A:A,MATCH($C1192,'Policy Characteristics'!$C:$C,0)))</f>
        <v>Research and Development</v>
      </c>
      <c r="B1192" s="294" t="str">
        <f>IF(ISBLANK(INDEX('Policy Characteristics'!B:B,MATCH($C1192,'Policy Characteristics'!$C:$C,0))),"",INDEX('Policy Characteristics'!B:B,MATCH($C1192,'Policy Characteristics'!$C:$C,0)))</f>
        <v>Fuel Use Reduction</v>
      </c>
      <c r="C1192" s="293" t="str">
        <f t="shared" ref="C1192:C1199" si="64">C$1191</f>
        <v>RnD Electricity Fuel Use Perc Reduction</v>
      </c>
      <c r="D1192" s="299" t="s">
        <v>680</v>
      </c>
      <c r="E1192" s="300"/>
      <c r="F1192" s="299" t="s">
        <v>852</v>
      </c>
      <c r="G1192" s="298"/>
      <c r="H1192" s="20">
        <v>122</v>
      </c>
      <c r="I1192" s="295" t="s">
        <v>624</v>
      </c>
      <c r="J1192" s="296" t="str">
        <f>IF(ISBLANK(INDEX('Policy Characteristics'!D:D,MATCH($C1192,'Policy Characteristics'!$C:$C,0))),"",INDEX('Policy Characteristics'!D:D,MATCH($C1192,'Policy Characteristics'!$C:$C,0)))</f>
        <v>R&amp;D Fuel Use Reductions</v>
      </c>
      <c r="K1192" s="293" t="str">
        <f>IF(ISBLANK(INDEX('Policy Characteristics'!E:E,MATCH($C1192,'Policy Characteristics'!$C:$C,0))),"",INDEX('Policy Characteristics'!E:E,MATCH($C1192,'Policy Characteristics'!$C:$C,0)))</f>
        <v>RnD electricity fuel use reduction</v>
      </c>
      <c r="L1192" s="237">
        <f>IF(ISBLANK(INDEX('Policy Characteristics'!F:F,MATCH($C1192,'Policy Characteristics'!$C:$C,0))),"",INDEX('Policy Characteristics'!F:F,MATCH($C1192,'Policy Characteristics'!$C:$C,0)))</f>
        <v>0</v>
      </c>
      <c r="M1192" s="237">
        <f>IF(ISBLANK(INDEX('Policy Characteristics'!G:G,MATCH($C1192,'Policy Characteristics'!$C:$C,0))),"",INDEX('Policy Characteristics'!G:G,MATCH($C1192,'Policy Characteristics'!$C:$C,0)))</f>
        <v>0.4</v>
      </c>
      <c r="N1192" s="237">
        <f>IF(ISBLANK(INDEX('Policy Characteristics'!H:H,MATCH($C1192,'Policy Characteristics'!$C:$C,0))),"",INDEX('Policy Characteristics'!H:H,MATCH($C1192,'Policy Characteristics'!$C:$C,0)))</f>
        <v>0.01</v>
      </c>
      <c r="O1192" s="293" t="str">
        <f>IF(ISBLANK(INDEX('Policy Characteristics'!I:I,MATCH($C1192,'Policy Characteristics'!$C:$C,0))),"",INDEX('Policy Characteristics'!I:I,MATCH($C1192,'Policy Characteristics'!$C:$C,0)))</f>
        <v>% reduction in fuel use</v>
      </c>
      <c r="P1192" s="293"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93" t="str">
        <f>IF(ISBLANK(INDEX('Policy Characteristics'!K:K,MATCH($C1192,'Policy Characteristics'!$C:$C,0))),"",INDEX('Policy Characteristics'!K:K,MATCH($C1192,'Policy Characteristics'!$C:$C,0)))</f>
        <v>architectural-design.html#rnd</v>
      </c>
      <c r="R1192" s="293" t="str">
        <f>IF(ISBLANK(INDEX('Policy Characteristics'!L:L,MATCH($C1192,'Policy Characteristics'!$C:$C,0))),"",INDEX('Policy Characteristics'!L:L,MATCH($C1192,'Policy Characteristics'!$C:$C,0)))</f>
        <v>research-and-development.html</v>
      </c>
    </row>
    <row r="1193" spans="1:18" x14ac:dyDescent="0.25">
      <c r="A1193" s="293" t="str">
        <f>IF(ISBLANK(INDEX('Policy Characteristics'!A:A,MATCH($C1193,'Policy Characteristics'!$C:$C,0))),"",INDEX('Policy Characteristics'!A:A,MATCH($C1193,'Policy Characteristics'!$C:$C,0)))</f>
        <v>Research and Development</v>
      </c>
      <c r="B1193" s="294" t="str">
        <f>IF(ISBLANK(INDEX('Policy Characteristics'!B:B,MATCH($C1193,'Policy Characteristics'!$C:$C,0))),"",INDEX('Policy Characteristics'!B:B,MATCH($C1193,'Policy Characteristics'!$C:$C,0)))</f>
        <v>Fuel Use Reduction</v>
      </c>
      <c r="C1193" s="293" t="str">
        <f t="shared" si="64"/>
        <v>RnD Electricity Fuel Use Perc Reduction</v>
      </c>
      <c r="D1193" s="299" t="s">
        <v>682</v>
      </c>
      <c r="E1193" s="300"/>
      <c r="F1193" s="299" t="s">
        <v>853</v>
      </c>
      <c r="G1193" s="298"/>
      <c r="H1193" s="20">
        <v>123</v>
      </c>
      <c r="I1193" s="295" t="s">
        <v>624</v>
      </c>
      <c r="J1193" s="296" t="str">
        <f>IF(ISBLANK(INDEX('Policy Characteristics'!D:D,MATCH($C1193,'Policy Characteristics'!$C:$C,0))),"",INDEX('Policy Characteristics'!D:D,MATCH($C1193,'Policy Characteristics'!$C:$C,0)))</f>
        <v>R&amp;D Fuel Use Reductions</v>
      </c>
      <c r="K1193" s="293" t="str">
        <f>IF(ISBLANK(INDEX('Policy Characteristics'!E:E,MATCH($C1193,'Policy Characteristics'!$C:$C,0))),"",INDEX('Policy Characteristics'!E:E,MATCH($C1193,'Policy Characteristics'!$C:$C,0)))</f>
        <v>RnD electricity fuel use reduction</v>
      </c>
      <c r="L1193" s="237">
        <f>IF(ISBLANK(INDEX('Policy Characteristics'!F:F,MATCH($C1193,'Policy Characteristics'!$C:$C,0))),"",INDEX('Policy Characteristics'!F:F,MATCH($C1193,'Policy Characteristics'!$C:$C,0)))</f>
        <v>0</v>
      </c>
      <c r="M1193" s="237">
        <f>IF(ISBLANK(INDEX('Policy Characteristics'!G:G,MATCH($C1193,'Policy Characteristics'!$C:$C,0))),"",INDEX('Policy Characteristics'!G:G,MATCH($C1193,'Policy Characteristics'!$C:$C,0)))</f>
        <v>0.4</v>
      </c>
      <c r="N1193" s="237">
        <f>IF(ISBLANK(INDEX('Policy Characteristics'!H:H,MATCH($C1193,'Policy Characteristics'!$C:$C,0))),"",INDEX('Policy Characteristics'!H:H,MATCH($C1193,'Policy Characteristics'!$C:$C,0)))</f>
        <v>0.01</v>
      </c>
      <c r="O1193" s="293" t="str">
        <f>IF(ISBLANK(INDEX('Policy Characteristics'!I:I,MATCH($C1193,'Policy Characteristics'!$C:$C,0))),"",INDEX('Policy Characteristics'!I:I,MATCH($C1193,'Policy Characteristics'!$C:$C,0)))</f>
        <v>% reduction in fuel use</v>
      </c>
      <c r="P1193" s="293"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93" t="str">
        <f>IF(ISBLANK(INDEX('Policy Characteristics'!K:K,MATCH($C1193,'Policy Characteristics'!$C:$C,0))),"",INDEX('Policy Characteristics'!K:K,MATCH($C1193,'Policy Characteristics'!$C:$C,0)))</f>
        <v>architectural-design.html#rnd</v>
      </c>
      <c r="R1193" s="293" t="str">
        <f>IF(ISBLANK(INDEX('Policy Characteristics'!L:L,MATCH($C1193,'Policy Characteristics'!$C:$C,0))),"",INDEX('Policy Characteristics'!L:L,MATCH($C1193,'Policy Characteristics'!$C:$C,0)))</f>
        <v>research-and-development.html</v>
      </c>
    </row>
    <row r="1194" spans="1:18" x14ac:dyDescent="0.25">
      <c r="A1194" s="293" t="str">
        <f>IF(ISBLANK(INDEX('Policy Characteristics'!A:A,MATCH($C1194,'Policy Characteristics'!$C:$C,0))),"",INDEX('Policy Characteristics'!A:A,MATCH($C1194,'Policy Characteristics'!$C:$C,0)))</f>
        <v>Research and Development</v>
      </c>
      <c r="B1194" s="294" t="str">
        <f>IF(ISBLANK(INDEX('Policy Characteristics'!B:B,MATCH($C1194,'Policy Characteristics'!$C:$C,0))),"",INDEX('Policy Characteristics'!B:B,MATCH($C1194,'Policy Characteristics'!$C:$C,0)))</f>
        <v>Fuel Use Reduction</v>
      </c>
      <c r="C1194" s="293" t="str">
        <f t="shared" si="64"/>
        <v>RnD Electricity Fuel Use Perc Reduction</v>
      </c>
      <c r="D1194" s="299" t="s">
        <v>684</v>
      </c>
      <c r="E1194" s="300"/>
      <c r="F1194" s="299" t="s">
        <v>854</v>
      </c>
      <c r="G1194" s="298"/>
      <c r="H1194" s="20">
        <v>751</v>
      </c>
      <c r="I1194" s="295" t="s">
        <v>634</v>
      </c>
      <c r="J1194" s="296" t="str">
        <f>IF(ISBLANK(INDEX('Policy Characteristics'!D:D,MATCH($C1194,'Policy Characteristics'!$C:$C,0))),"",INDEX('Policy Characteristics'!D:D,MATCH($C1194,'Policy Characteristics'!$C:$C,0)))</f>
        <v>R&amp;D Fuel Use Reductions</v>
      </c>
      <c r="K1194" s="293" t="str">
        <f>IF(ISBLANK(INDEX('Policy Characteristics'!E:E,MATCH($C1194,'Policy Characteristics'!$C:$C,0))),"",INDEX('Policy Characteristics'!E:E,MATCH($C1194,'Policy Characteristics'!$C:$C,0)))</f>
        <v>RnD electricity fuel use reduction</v>
      </c>
      <c r="L1194" s="237">
        <f>IF(ISBLANK(INDEX('Policy Characteristics'!F:F,MATCH($C1194,'Policy Characteristics'!$C:$C,0))),"",INDEX('Policy Characteristics'!F:F,MATCH($C1194,'Policy Characteristics'!$C:$C,0)))</f>
        <v>0</v>
      </c>
      <c r="M1194" s="237">
        <f>IF(ISBLANK(INDEX('Policy Characteristics'!G:G,MATCH($C1194,'Policy Characteristics'!$C:$C,0))),"",INDEX('Policy Characteristics'!G:G,MATCH($C1194,'Policy Characteristics'!$C:$C,0)))</f>
        <v>0.4</v>
      </c>
      <c r="N1194" s="237">
        <f>IF(ISBLANK(INDEX('Policy Characteristics'!H:H,MATCH($C1194,'Policy Characteristics'!$C:$C,0))),"",INDEX('Policy Characteristics'!H:H,MATCH($C1194,'Policy Characteristics'!$C:$C,0)))</f>
        <v>0.01</v>
      </c>
      <c r="O1194" s="293" t="str">
        <f>IF(ISBLANK(INDEX('Policy Characteristics'!I:I,MATCH($C1194,'Policy Characteristics'!$C:$C,0))),"",INDEX('Policy Characteristics'!I:I,MATCH($C1194,'Policy Characteristics'!$C:$C,0)))</f>
        <v>% reduction in fuel use</v>
      </c>
      <c r="P1194" s="293"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93" t="str">
        <f>IF(ISBLANK(INDEX('Policy Characteristics'!K:K,MATCH($C1194,'Policy Characteristics'!$C:$C,0))),"",INDEX('Policy Characteristics'!K:K,MATCH($C1194,'Policy Characteristics'!$C:$C,0)))</f>
        <v>architectural-design.html#rnd</v>
      </c>
      <c r="R1194" s="293" t="str">
        <f>IF(ISBLANK(INDEX('Policy Characteristics'!L:L,MATCH($C1194,'Policy Characteristics'!$C:$C,0))),"",INDEX('Policy Characteristics'!L:L,MATCH($C1194,'Policy Characteristics'!$C:$C,0)))</f>
        <v>research-and-development.html</v>
      </c>
    </row>
    <row r="1195" spans="1:18" x14ac:dyDescent="0.25">
      <c r="A1195" s="293" t="str">
        <f>IF(ISBLANK(INDEX('Policy Characteristics'!A:A,MATCH($C1195,'Policy Characteristics'!$C:$C,0))),"",INDEX('Policy Characteristics'!A:A,MATCH($C1195,'Policy Characteristics'!$C:$C,0)))</f>
        <v>Research and Development</v>
      </c>
      <c r="B1195" s="294" t="str">
        <f>IF(ISBLANK(INDEX('Policy Characteristics'!B:B,MATCH($C1195,'Policy Characteristics'!$C:$C,0))),"",INDEX('Policy Characteristics'!B:B,MATCH($C1195,'Policy Characteristics'!$C:$C,0)))</f>
        <v>Fuel Use Reduction</v>
      </c>
      <c r="C1195" s="293" t="str">
        <f t="shared" si="64"/>
        <v>RnD Electricity Fuel Use Perc Reduction</v>
      </c>
      <c r="D1195" s="299" t="s">
        <v>686</v>
      </c>
      <c r="E1195" s="300"/>
      <c r="F1195" s="299" t="s">
        <v>855</v>
      </c>
      <c r="G1195" s="298"/>
      <c r="H1195" s="20">
        <v>752</v>
      </c>
      <c r="I1195" s="295" t="s">
        <v>634</v>
      </c>
      <c r="J1195" s="296" t="str">
        <f>IF(ISBLANK(INDEX('Policy Characteristics'!D:D,MATCH($C1195,'Policy Characteristics'!$C:$C,0))),"",INDEX('Policy Characteristics'!D:D,MATCH($C1195,'Policy Characteristics'!$C:$C,0)))</f>
        <v>R&amp;D Fuel Use Reductions</v>
      </c>
      <c r="K1195" s="293" t="str">
        <f>IF(ISBLANK(INDEX('Policy Characteristics'!E:E,MATCH($C1195,'Policy Characteristics'!$C:$C,0))),"",INDEX('Policy Characteristics'!E:E,MATCH($C1195,'Policy Characteristics'!$C:$C,0)))</f>
        <v>RnD electricity fuel use reduction</v>
      </c>
      <c r="L1195" s="237">
        <f>IF(ISBLANK(INDEX('Policy Characteristics'!F:F,MATCH($C1195,'Policy Characteristics'!$C:$C,0))),"",INDEX('Policy Characteristics'!F:F,MATCH($C1195,'Policy Characteristics'!$C:$C,0)))</f>
        <v>0</v>
      </c>
      <c r="M1195" s="237">
        <f>IF(ISBLANK(INDEX('Policy Characteristics'!G:G,MATCH($C1195,'Policy Characteristics'!$C:$C,0))),"",INDEX('Policy Characteristics'!G:G,MATCH($C1195,'Policy Characteristics'!$C:$C,0)))</f>
        <v>0.4</v>
      </c>
      <c r="N1195" s="237">
        <f>IF(ISBLANK(INDEX('Policy Characteristics'!H:H,MATCH($C1195,'Policy Characteristics'!$C:$C,0))),"",INDEX('Policy Characteristics'!H:H,MATCH($C1195,'Policy Characteristics'!$C:$C,0)))</f>
        <v>0.01</v>
      </c>
      <c r="O1195" s="293" t="str">
        <f>IF(ISBLANK(INDEX('Policy Characteristics'!I:I,MATCH($C1195,'Policy Characteristics'!$C:$C,0))),"",INDEX('Policy Characteristics'!I:I,MATCH($C1195,'Policy Characteristics'!$C:$C,0)))</f>
        <v>% reduction in fuel use</v>
      </c>
      <c r="P1195" s="293"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93" t="str">
        <f>IF(ISBLANK(INDEX('Policy Characteristics'!K:K,MATCH($C1195,'Policy Characteristics'!$C:$C,0))),"",INDEX('Policy Characteristics'!K:K,MATCH($C1195,'Policy Characteristics'!$C:$C,0)))</f>
        <v>architectural-design.html#rnd</v>
      </c>
      <c r="R1195" s="293" t="str">
        <f>IF(ISBLANK(INDEX('Policy Characteristics'!L:L,MATCH($C1195,'Policy Characteristics'!$C:$C,0))),"",INDEX('Policy Characteristics'!L:L,MATCH($C1195,'Policy Characteristics'!$C:$C,0)))</f>
        <v>research-and-development.html</v>
      </c>
    </row>
    <row r="1196" spans="1:18" x14ac:dyDescent="0.25">
      <c r="A1196" s="293" t="str">
        <f>IF(ISBLANK(INDEX('Policy Characteristics'!A:A,MATCH($C1196,'Policy Characteristics'!$C:$C,0))),"",INDEX('Policy Characteristics'!A:A,MATCH($C1196,'Policy Characteristics'!$C:$C,0)))</f>
        <v>Research and Development</v>
      </c>
      <c r="B1196" s="294" t="str">
        <f>IF(ISBLANK(INDEX('Policy Characteristics'!B:B,MATCH($C1196,'Policy Characteristics'!$C:$C,0))),"",INDEX('Policy Characteristics'!B:B,MATCH($C1196,'Policy Characteristics'!$C:$C,0)))</f>
        <v>Fuel Use Reduction</v>
      </c>
      <c r="C1196" s="293" t="str">
        <f t="shared" si="64"/>
        <v>RnD Electricity Fuel Use Perc Reduction</v>
      </c>
      <c r="D1196" s="299" t="s">
        <v>688</v>
      </c>
      <c r="E1196" s="300"/>
      <c r="F1196" s="299" t="s">
        <v>856</v>
      </c>
      <c r="G1196" s="298"/>
      <c r="H1196" s="20">
        <v>753</v>
      </c>
      <c r="I1196" s="295" t="s">
        <v>634</v>
      </c>
      <c r="J1196" s="296" t="str">
        <f>IF(ISBLANK(INDEX('Policy Characteristics'!D:D,MATCH($C1196,'Policy Characteristics'!$C:$C,0))),"",INDEX('Policy Characteristics'!D:D,MATCH($C1196,'Policy Characteristics'!$C:$C,0)))</f>
        <v>R&amp;D Fuel Use Reductions</v>
      </c>
      <c r="K1196" s="293" t="str">
        <f>IF(ISBLANK(INDEX('Policy Characteristics'!E:E,MATCH($C1196,'Policy Characteristics'!$C:$C,0))),"",INDEX('Policy Characteristics'!E:E,MATCH($C1196,'Policy Characteristics'!$C:$C,0)))</f>
        <v>RnD electricity fuel use reduction</v>
      </c>
      <c r="L1196" s="237">
        <f>IF(ISBLANK(INDEX('Policy Characteristics'!F:F,MATCH($C1196,'Policy Characteristics'!$C:$C,0))),"",INDEX('Policy Characteristics'!F:F,MATCH($C1196,'Policy Characteristics'!$C:$C,0)))</f>
        <v>0</v>
      </c>
      <c r="M1196" s="237">
        <f>IF(ISBLANK(INDEX('Policy Characteristics'!G:G,MATCH($C1196,'Policy Characteristics'!$C:$C,0))),"",INDEX('Policy Characteristics'!G:G,MATCH($C1196,'Policy Characteristics'!$C:$C,0)))</f>
        <v>0.4</v>
      </c>
      <c r="N1196" s="237">
        <f>IF(ISBLANK(INDEX('Policy Characteristics'!H:H,MATCH($C1196,'Policy Characteristics'!$C:$C,0))),"",INDEX('Policy Characteristics'!H:H,MATCH($C1196,'Policy Characteristics'!$C:$C,0)))</f>
        <v>0.01</v>
      </c>
      <c r="O1196" s="293" t="str">
        <f>IF(ISBLANK(INDEX('Policy Characteristics'!I:I,MATCH($C1196,'Policy Characteristics'!$C:$C,0))),"",INDEX('Policy Characteristics'!I:I,MATCH($C1196,'Policy Characteristics'!$C:$C,0)))</f>
        <v>% reduction in fuel use</v>
      </c>
      <c r="P1196" s="293"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93" t="str">
        <f>IF(ISBLANK(INDEX('Policy Characteristics'!K:K,MATCH($C1196,'Policy Characteristics'!$C:$C,0))),"",INDEX('Policy Characteristics'!K:K,MATCH($C1196,'Policy Characteristics'!$C:$C,0)))</f>
        <v>architectural-design.html#rnd</v>
      </c>
      <c r="R1196" s="293" t="str">
        <f>IF(ISBLANK(INDEX('Policy Characteristics'!L:L,MATCH($C1196,'Policy Characteristics'!$C:$C,0))),"",INDEX('Policy Characteristics'!L:L,MATCH($C1196,'Policy Characteristics'!$C:$C,0)))</f>
        <v>research-and-development.html</v>
      </c>
    </row>
    <row r="1197" spans="1:18" x14ac:dyDescent="0.25">
      <c r="A1197" s="293" t="str">
        <f>IF(ISBLANK(INDEX('Policy Characteristics'!A:A,MATCH($C1197,'Policy Characteristics'!$C:$C,0))),"",INDEX('Policy Characteristics'!A:A,MATCH($C1197,'Policy Characteristics'!$C:$C,0)))</f>
        <v>Research and Development</v>
      </c>
      <c r="B1197" s="294" t="str">
        <f>IF(ISBLANK(INDEX('Policy Characteristics'!B:B,MATCH($C1197,'Policy Characteristics'!$C:$C,0))),"",INDEX('Policy Characteristics'!B:B,MATCH($C1197,'Policy Characteristics'!$C:$C,0)))</f>
        <v>Fuel Use Reduction</v>
      </c>
      <c r="C1197" s="293" t="str">
        <f t="shared" si="64"/>
        <v>RnD Electricity Fuel Use Perc Reduction</v>
      </c>
      <c r="D1197" s="299" t="s">
        <v>690</v>
      </c>
      <c r="E1197" s="300"/>
      <c r="F1197" s="299" t="s">
        <v>857</v>
      </c>
      <c r="G1197" s="298"/>
      <c r="H1197" s="20">
        <v>754</v>
      </c>
      <c r="I1197" s="295" t="s">
        <v>634</v>
      </c>
      <c r="J1197" s="296" t="str">
        <f>IF(ISBLANK(INDEX('Policy Characteristics'!D:D,MATCH($C1197,'Policy Characteristics'!$C:$C,0))),"",INDEX('Policy Characteristics'!D:D,MATCH($C1197,'Policy Characteristics'!$C:$C,0)))</f>
        <v>R&amp;D Fuel Use Reductions</v>
      </c>
      <c r="K1197" s="293" t="str">
        <f>IF(ISBLANK(INDEX('Policy Characteristics'!E:E,MATCH($C1197,'Policy Characteristics'!$C:$C,0))),"",INDEX('Policy Characteristics'!E:E,MATCH($C1197,'Policy Characteristics'!$C:$C,0)))</f>
        <v>RnD electricity fuel use reduction</v>
      </c>
      <c r="L1197" s="237">
        <f>IF(ISBLANK(INDEX('Policy Characteristics'!F:F,MATCH($C1197,'Policy Characteristics'!$C:$C,0))),"",INDEX('Policy Characteristics'!F:F,MATCH($C1197,'Policy Characteristics'!$C:$C,0)))</f>
        <v>0</v>
      </c>
      <c r="M1197" s="237">
        <f>IF(ISBLANK(INDEX('Policy Characteristics'!G:G,MATCH($C1197,'Policy Characteristics'!$C:$C,0))),"",INDEX('Policy Characteristics'!G:G,MATCH($C1197,'Policy Characteristics'!$C:$C,0)))</f>
        <v>0.4</v>
      </c>
      <c r="N1197" s="237">
        <f>IF(ISBLANK(INDEX('Policy Characteristics'!H:H,MATCH($C1197,'Policy Characteristics'!$C:$C,0))),"",INDEX('Policy Characteristics'!H:H,MATCH($C1197,'Policy Characteristics'!$C:$C,0)))</f>
        <v>0.01</v>
      </c>
      <c r="O1197" s="293" t="str">
        <f>IF(ISBLANK(INDEX('Policy Characteristics'!I:I,MATCH($C1197,'Policy Characteristics'!$C:$C,0))),"",INDEX('Policy Characteristics'!I:I,MATCH($C1197,'Policy Characteristics'!$C:$C,0)))</f>
        <v>% reduction in fuel use</v>
      </c>
      <c r="P1197" s="293"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93" t="str">
        <f>IF(ISBLANK(INDEX('Policy Characteristics'!K:K,MATCH($C1197,'Policy Characteristics'!$C:$C,0))),"",INDEX('Policy Characteristics'!K:K,MATCH($C1197,'Policy Characteristics'!$C:$C,0)))</f>
        <v>architectural-design.html#rnd</v>
      </c>
      <c r="R1197" s="293" t="str">
        <f>IF(ISBLANK(INDEX('Policy Characteristics'!L:L,MATCH($C1197,'Policy Characteristics'!$C:$C,0))),"",INDEX('Policy Characteristics'!L:L,MATCH($C1197,'Policy Characteristics'!$C:$C,0)))</f>
        <v>research-and-development.html</v>
      </c>
    </row>
    <row r="1198" spans="1:18" x14ac:dyDescent="0.25">
      <c r="A1198" s="293" t="str">
        <f>IF(ISBLANK(INDEX('Policy Characteristics'!A:A,MATCH($C1198,'Policy Characteristics'!$C:$C,0))),"",INDEX('Policy Characteristics'!A:A,MATCH($C1198,'Policy Characteristics'!$C:$C,0)))</f>
        <v>Research and Development</v>
      </c>
      <c r="B1198" s="294" t="str">
        <f>IF(ISBLANK(INDEX('Policy Characteristics'!B:B,MATCH($C1198,'Policy Characteristics'!$C:$C,0))),"",INDEX('Policy Characteristics'!B:B,MATCH($C1198,'Policy Characteristics'!$C:$C,0)))</f>
        <v>Fuel Use Reduction</v>
      </c>
      <c r="C1198" s="293" t="str">
        <f t="shared" si="64"/>
        <v>RnD Electricity Fuel Use Perc Reduction</v>
      </c>
      <c r="D1198" s="299" t="s">
        <v>692</v>
      </c>
      <c r="E1198" s="300"/>
      <c r="F1198" s="299" t="s">
        <v>858</v>
      </c>
      <c r="G1198" s="298"/>
      <c r="H1198" s="20">
        <v>124</v>
      </c>
      <c r="I1198" s="295" t="s">
        <v>624</v>
      </c>
      <c r="J1198" s="296" t="str">
        <f>IF(ISBLANK(INDEX('Policy Characteristics'!D:D,MATCH($C1198,'Policy Characteristics'!$C:$C,0))),"",INDEX('Policy Characteristics'!D:D,MATCH($C1198,'Policy Characteristics'!$C:$C,0)))</f>
        <v>R&amp;D Fuel Use Reductions</v>
      </c>
      <c r="K1198" s="293" t="str">
        <f>IF(ISBLANK(INDEX('Policy Characteristics'!E:E,MATCH($C1198,'Policy Characteristics'!$C:$C,0))),"",INDEX('Policy Characteristics'!E:E,MATCH($C1198,'Policy Characteristics'!$C:$C,0)))</f>
        <v>RnD electricity fuel use reduction</v>
      </c>
      <c r="L1198" s="237">
        <f>IF(ISBLANK(INDEX('Policy Characteristics'!F:F,MATCH($C1198,'Policy Characteristics'!$C:$C,0))),"",INDEX('Policy Characteristics'!F:F,MATCH($C1198,'Policy Characteristics'!$C:$C,0)))</f>
        <v>0</v>
      </c>
      <c r="M1198" s="237">
        <f>IF(ISBLANK(INDEX('Policy Characteristics'!G:G,MATCH($C1198,'Policy Characteristics'!$C:$C,0))),"",INDEX('Policy Characteristics'!G:G,MATCH($C1198,'Policy Characteristics'!$C:$C,0)))</f>
        <v>0.4</v>
      </c>
      <c r="N1198" s="237">
        <f>IF(ISBLANK(INDEX('Policy Characteristics'!H:H,MATCH($C1198,'Policy Characteristics'!$C:$C,0))),"",INDEX('Policy Characteristics'!H:H,MATCH($C1198,'Policy Characteristics'!$C:$C,0)))</f>
        <v>0.01</v>
      </c>
      <c r="O1198" s="293" t="str">
        <f>IF(ISBLANK(INDEX('Policy Characteristics'!I:I,MATCH($C1198,'Policy Characteristics'!$C:$C,0))),"",INDEX('Policy Characteristics'!I:I,MATCH($C1198,'Policy Characteristics'!$C:$C,0)))</f>
        <v>% reduction in fuel use</v>
      </c>
      <c r="P1198" s="293"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93" t="str">
        <f>IF(ISBLANK(INDEX('Policy Characteristics'!K:K,MATCH($C1198,'Policy Characteristics'!$C:$C,0))),"",INDEX('Policy Characteristics'!K:K,MATCH($C1198,'Policy Characteristics'!$C:$C,0)))</f>
        <v>architectural-design.html#rnd</v>
      </c>
      <c r="R1198" s="293" t="str">
        <f>IF(ISBLANK(INDEX('Policy Characteristics'!L:L,MATCH($C1198,'Policy Characteristics'!$C:$C,0))),"",INDEX('Policy Characteristics'!L:L,MATCH($C1198,'Policy Characteristics'!$C:$C,0)))</f>
        <v>research-and-development.html</v>
      </c>
    </row>
    <row r="1199" spans="1:18" x14ac:dyDescent="0.25">
      <c r="A1199" s="293" t="str">
        <f>IF(ISBLANK(INDEX('Policy Characteristics'!A:A,MATCH($C1199,'Policy Characteristics'!$C:$C,0))),"",INDEX('Policy Characteristics'!A:A,MATCH($C1199,'Policy Characteristics'!$C:$C,0)))</f>
        <v>Research and Development</v>
      </c>
      <c r="B1199" s="294" t="str">
        <f>IF(ISBLANK(INDEX('Policy Characteristics'!B:B,MATCH($C1199,'Policy Characteristics'!$C:$C,0))),"",INDEX('Policy Characteristics'!B:B,MATCH($C1199,'Policy Characteristics'!$C:$C,0)))</f>
        <v>Fuel Use Reduction</v>
      </c>
      <c r="C1199" s="293" t="str">
        <f t="shared" si="64"/>
        <v>RnD Electricity Fuel Use Perc Reduction</v>
      </c>
      <c r="D1199" s="299" t="s">
        <v>698</v>
      </c>
      <c r="E1199" s="300"/>
      <c r="F1199" s="299" t="s">
        <v>859</v>
      </c>
      <c r="G1199" s="298"/>
      <c r="H1199" s="20">
        <v>193</v>
      </c>
      <c r="I1199" s="295" t="s">
        <v>624</v>
      </c>
      <c r="J1199" s="296" t="str">
        <f>IF(ISBLANK(INDEX('Policy Characteristics'!D:D,MATCH($C1199,'Policy Characteristics'!$C:$C,0))),"",INDEX('Policy Characteristics'!D:D,MATCH($C1199,'Policy Characteristics'!$C:$C,0)))</f>
        <v>R&amp;D Fuel Use Reductions</v>
      </c>
      <c r="K1199" s="293" t="str">
        <f>IF(ISBLANK(INDEX('Policy Characteristics'!E:E,MATCH($C1199,'Policy Characteristics'!$C:$C,0))),"",INDEX('Policy Characteristics'!E:E,MATCH($C1199,'Policy Characteristics'!$C:$C,0)))</f>
        <v>RnD electricity fuel use reduction</v>
      </c>
      <c r="L1199" s="237">
        <f>IF(ISBLANK(INDEX('Policy Characteristics'!F:F,MATCH($C1199,'Policy Characteristics'!$C:$C,0))),"",INDEX('Policy Characteristics'!F:F,MATCH($C1199,'Policy Characteristics'!$C:$C,0)))</f>
        <v>0</v>
      </c>
      <c r="M1199" s="237">
        <f>IF(ISBLANK(INDEX('Policy Characteristics'!G:G,MATCH($C1199,'Policy Characteristics'!$C:$C,0))),"",INDEX('Policy Characteristics'!G:G,MATCH($C1199,'Policy Characteristics'!$C:$C,0)))</f>
        <v>0.4</v>
      </c>
      <c r="N1199" s="237">
        <f>IF(ISBLANK(INDEX('Policy Characteristics'!H:H,MATCH($C1199,'Policy Characteristics'!$C:$C,0))),"",INDEX('Policy Characteristics'!H:H,MATCH($C1199,'Policy Characteristics'!$C:$C,0)))</f>
        <v>0.01</v>
      </c>
      <c r="O1199" s="293" t="str">
        <f>IF(ISBLANK(INDEX('Policy Characteristics'!I:I,MATCH($C1199,'Policy Characteristics'!$C:$C,0))),"",INDEX('Policy Characteristics'!I:I,MATCH($C1199,'Policy Characteristics'!$C:$C,0)))</f>
        <v>% reduction in fuel use</v>
      </c>
      <c r="P1199" s="293"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93" t="str">
        <f>IF(ISBLANK(INDEX('Policy Characteristics'!K:K,MATCH($C1199,'Policy Characteristics'!$C:$C,0))),"",INDEX('Policy Characteristics'!K:K,MATCH($C1199,'Policy Characteristics'!$C:$C,0)))</f>
        <v>architectural-design.html#rnd</v>
      </c>
      <c r="R1199" s="293" t="str">
        <f>IF(ISBLANK(INDEX('Policy Characteristics'!L:L,MATCH($C1199,'Policy Characteristics'!$C:$C,0))),"",INDEX('Policy Characteristics'!L:L,MATCH($C1199,'Policy Characteristics'!$C:$C,0)))</f>
        <v>research-and-development.html</v>
      </c>
    </row>
    <row r="1200" spans="1:18" x14ac:dyDescent="0.25">
      <c r="A1200" s="293" t="str">
        <f>IF(ISBLANK(INDEX('Policy Characteristics'!A:A,MATCH($C1200,'Policy Characteristics'!$C:$C,0))),"",INDEX('Policy Characteristics'!A:A,MATCH($C1200,'Policy Characteristics'!$C:$C,0)))</f>
        <v>Research and Development</v>
      </c>
      <c r="B1200" s="294" t="str">
        <f>IF(ISBLANK(INDEX('Policy Characteristics'!B:B,MATCH($C1200,'Policy Characteristics'!$C:$C,0))),"",INDEX('Policy Characteristics'!B:B,MATCH($C1200,'Policy Characteristics'!$C:$C,0)))</f>
        <v>Fuel Use Reduction</v>
      </c>
      <c r="C1200" s="293" t="str">
        <f t="shared" ref="C1200:C1201" si="65">C$1191</f>
        <v>RnD Electricity Fuel Use Perc Reduction</v>
      </c>
      <c r="D1200" s="299" t="s">
        <v>700</v>
      </c>
      <c r="E1200" s="300"/>
      <c r="F1200" s="299" t="s">
        <v>860</v>
      </c>
      <c r="G1200" s="298"/>
      <c r="H1200" s="20">
        <v>181</v>
      </c>
      <c r="I1200" s="295" t="s">
        <v>702</v>
      </c>
      <c r="J1200" s="296" t="str">
        <f>IF(ISBLANK(INDEX('Policy Characteristics'!D:D,MATCH($C1200,'Policy Characteristics'!$C:$C,0))),"",INDEX('Policy Characteristics'!D:D,MATCH($C1200,'Policy Characteristics'!$C:$C,0)))</f>
        <v>R&amp;D Fuel Use Reductions</v>
      </c>
      <c r="K1200" s="293" t="str">
        <f>IF(ISBLANK(INDEX('Policy Characteristics'!E:E,MATCH($C1200,'Policy Characteristics'!$C:$C,0))),"",INDEX('Policy Characteristics'!E:E,MATCH($C1200,'Policy Characteristics'!$C:$C,0)))</f>
        <v>RnD electricity fuel use reduction</v>
      </c>
      <c r="L1200" s="237">
        <f>IF(ISBLANK(INDEX('Policy Characteristics'!F:F,MATCH($C1200,'Policy Characteristics'!$C:$C,0))),"",INDEX('Policy Characteristics'!F:F,MATCH($C1200,'Policy Characteristics'!$C:$C,0)))</f>
        <v>0</v>
      </c>
      <c r="M1200" s="237">
        <f>IF(ISBLANK(INDEX('Policy Characteristics'!G:G,MATCH($C1200,'Policy Characteristics'!$C:$C,0))),"",INDEX('Policy Characteristics'!G:G,MATCH($C1200,'Policy Characteristics'!$C:$C,0)))</f>
        <v>0.4</v>
      </c>
      <c r="N1200" s="237">
        <f>IF(ISBLANK(INDEX('Policy Characteristics'!H:H,MATCH($C1200,'Policy Characteristics'!$C:$C,0))),"",INDEX('Policy Characteristics'!H:H,MATCH($C1200,'Policy Characteristics'!$C:$C,0)))</f>
        <v>0.01</v>
      </c>
      <c r="O1200" s="293" t="str">
        <f>IF(ISBLANK(INDEX('Policy Characteristics'!I:I,MATCH($C1200,'Policy Characteristics'!$C:$C,0))),"",INDEX('Policy Characteristics'!I:I,MATCH($C1200,'Policy Characteristics'!$C:$C,0)))</f>
        <v>% reduction in fuel use</v>
      </c>
      <c r="P1200" s="293"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93" t="str">
        <f>IF(ISBLANK(INDEX('Policy Characteristics'!K:K,MATCH($C1200,'Policy Characteristics'!$C:$C,0))),"",INDEX('Policy Characteristics'!K:K,MATCH($C1200,'Policy Characteristics'!$C:$C,0)))</f>
        <v>architectural-design.html#rnd</v>
      </c>
      <c r="R1200" s="293" t="str">
        <f>IF(ISBLANK(INDEX('Policy Characteristics'!L:L,MATCH($C1200,'Policy Characteristics'!$C:$C,0))),"",INDEX('Policy Characteristics'!L:L,MATCH($C1200,'Policy Characteristics'!$C:$C,0)))</f>
        <v>research-and-development.html</v>
      </c>
    </row>
    <row r="1201" spans="1:18" x14ac:dyDescent="0.25">
      <c r="A1201" s="293" t="str">
        <f>IF(ISBLANK(INDEX('Policy Characteristics'!A:A,MATCH($C1201,'Policy Characteristics'!$C:$C,0))),"",INDEX('Policy Characteristics'!A:A,MATCH($C1201,'Policy Characteristics'!$C:$C,0)))</f>
        <v>Research and Development</v>
      </c>
      <c r="B1201" s="294" t="str">
        <f>IF(ISBLANK(INDEX('Policy Characteristics'!B:B,MATCH($C1201,'Policy Characteristics'!$C:$C,0))),"",INDEX('Policy Characteristics'!B:B,MATCH($C1201,'Policy Characteristics'!$C:$C,0)))</f>
        <v>Fuel Use Reduction</v>
      </c>
      <c r="C1201" s="293" t="str">
        <f t="shared" si="65"/>
        <v>RnD Electricity Fuel Use Perc Reduction</v>
      </c>
      <c r="D1201" s="299" t="s">
        <v>703</v>
      </c>
      <c r="E1201" s="300"/>
      <c r="F1201" s="299" t="s">
        <v>861</v>
      </c>
      <c r="G1201" s="298"/>
      <c r="H1201" s="20">
        <v>755</v>
      </c>
      <c r="I1201" s="295" t="s">
        <v>634</v>
      </c>
      <c r="J1201" s="296" t="str">
        <f>IF(ISBLANK(INDEX('Policy Characteristics'!D:D,MATCH($C1201,'Policy Characteristics'!$C:$C,0))),"",INDEX('Policy Characteristics'!D:D,MATCH($C1201,'Policy Characteristics'!$C:$C,0)))</f>
        <v>R&amp;D Fuel Use Reductions</v>
      </c>
      <c r="K1201" s="293" t="str">
        <f>IF(ISBLANK(INDEX('Policy Characteristics'!E:E,MATCH($C1201,'Policy Characteristics'!$C:$C,0))),"",INDEX('Policy Characteristics'!E:E,MATCH($C1201,'Policy Characteristics'!$C:$C,0)))</f>
        <v>RnD electricity fuel use reduction</v>
      </c>
      <c r="L1201" s="237">
        <f>IF(ISBLANK(INDEX('Policy Characteristics'!F:F,MATCH($C1201,'Policy Characteristics'!$C:$C,0))),"",INDEX('Policy Characteristics'!F:F,MATCH($C1201,'Policy Characteristics'!$C:$C,0)))</f>
        <v>0</v>
      </c>
      <c r="M1201" s="237">
        <f>IF(ISBLANK(INDEX('Policy Characteristics'!G:G,MATCH($C1201,'Policy Characteristics'!$C:$C,0))),"",INDEX('Policy Characteristics'!G:G,MATCH($C1201,'Policy Characteristics'!$C:$C,0)))</f>
        <v>0.4</v>
      </c>
      <c r="N1201" s="237">
        <f>IF(ISBLANK(INDEX('Policy Characteristics'!H:H,MATCH($C1201,'Policy Characteristics'!$C:$C,0))),"",INDEX('Policy Characteristics'!H:H,MATCH($C1201,'Policy Characteristics'!$C:$C,0)))</f>
        <v>0.01</v>
      </c>
      <c r="O1201" s="293" t="str">
        <f>IF(ISBLANK(INDEX('Policy Characteristics'!I:I,MATCH($C1201,'Policy Characteristics'!$C:$C,0))),"",INDEX('Policy Characteristics'!I:I,MATCH($C1201,'Policy Characteristics'!$C:$C,0)))</f>
        <v>% reduction in fuel use</v>
      </c>
      <c r="P1201" s="293"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93" t="str">
        <f>IF(ISBLANK(INDEX('Policy Characteristics'!K:K,MATCH($C1201,'Policy Characteristics'!$C:$C,0))),"",INDEX('Policy Characteristics'!K:K,MATCH($C1201,'Policy Characteristics'!$C:$C,0)))</f>
        <v>architectural-design.html#rnd</v>
      </c>
      <c r="R1201" s="293" t="str">
        <f>IF(ISBLANK(INDEX('Policy Characteristics'!L:L,MATCH($C1201,'Policy Characteristics'!$C:$C,0))),"",INDEX('Policy Characteristics'!L:L,MATCH($C1201,'Policy Characteristics'!$C:$C,0)))</f>
        <v>research-and-development.html</v>
      </c>
    </row>
    <row r="1202" spans="1:18" x14ac:dyDescent="0.25">
      <c r="A1202" s="293" t="str">
        <f>IF(ISBLANK(INDEX('Policy Characteristics'!A:A,MATCH($C1202,'Policy Characteristics'!$C:$C,0))),"",INDEX('Policy Characteristics'!A:A,MATCH($C1202,'Policy Characteristics'!$C:$C,0)))</f>
        <v>Research and Development</v>
      </c>
      <c r="B1202" s="294" t="str">
        <f>IF(ISBLANK(INDEX('Policy Characteristics'!B:B,MATCH($C1202,'Policy Characteristics'!$C:$C,0))),"",INDEX('Policy Characteristics'!B:B,MATCH($C1202,'Policy Characteristics'!$C:$C,0)))</f>
        <v>Fuel Use Reduction</v>
      </c>
      <c r="C1202" t="s">
        <v>574</v>
      </c>
      <c r="D1202" t="s">
        <v>716</v>
      </c>
      <c r="E1202" s="298"/>
      <c r="F1202" s="299" t="s">
        <v>862</v>
      </c>
      <c r="G1202" s="298"/>
      <c r="H1202" s="20">
        <v>1487</v>
      </c>
      <c r="I1202" s="295" t="s">
        <v>624</v>
      </c>
      <c r="J1202" s="296" t="str">
        <f>IF(ISBLANK(INDEX('Policy Characteristics'!D:D,MATCH($C1202,'Policy Characteristics'!$C:$C,0))),"",INDEX('Policy Characteristics'!D:D,MATCH($C1202,'Policy Characteristics'!$C:$C,0)))</f>
        <v>R&amp;D Fuel Use Reductions</v>
      </c>
      <c r="K1202" s="293" t="str">
        <f>IF(ISBLANK(INDEX('Policy Characteristics'!E:E,MATCH($C1202,'Policy Characteristics'!$C:$C,0))),"",INDEX('Policy Characteristics'!E:E,MATCH($C1202,'Policy Characteristics'!$C:$C,0)))</f>
        <v>RnD industry fuel use reduction</v>
      </c>
      <c r="L1202" s="237">
        <f>IF(ISBLANK(INDEX('Policy Characteristics'!F:F,MATCH($C1202,'Policy Characteristics'!$C:$C,0))),"",INDEX('Policy Characteristics'!F:F,MATCH($C1202,'Policy Characteristics'!$C:$C,0)))</f>
        <v>0</v>
      </c>
      <c r="M1202" s="237">
        <f>IF(ISBLANK(INDEX('Policy Characteristics'!G:G,MATCH($C1202,'Policy Characteristics'!$C:$C,0))),"",INDEX('Policy Characteristics'!G:G,MATCH($C1202,'Policy Characteristics'!$C:$C,0)))</f>
        <v>0.4</v>
      </c>
      <c r="N1202" s="237">
        <f>IF(ISBLANK(INDEX('Policy Characteristics'!H:H,MATCH($C1202,'Policy Characteristics'!$C:$C,0))),"",INDEX('Policy Characteristics'!H:H,MATCH($C1202,'Policy Characteristics'!$C:$C,0)))</f>
        <v>0.01</v>
      </c>
      <c r="O1202" s="293" t="str">
        <f>IF(ISBLANK(INDEX('Policy Characteristics'!I:I,MATCH($C1202,'Policy Characteristics'!$C:$C,0))),"",INDEX('Policy Characteristics'!I:I,MATCH($C1202,'Policy Characteristics'!$C:$C,0)))</f>
        <v>% reduction in fuel use</v>
      </c>
      <c r="P1202" s="293"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93" t="str">
        <f>IF(ISBLANK(INDEX('Policy Characteristics'!K:K,MATCH($C1202,'Policy Characteristics'!$C:$C,0))),"",INDEX('Policy Characteristics'!K:K,MATCH($C1202,'Policy Characteristics'!$C:$C,0)))</f>
        <v>architectural-design.html#rnd</v>
      </c>
      <c r="R1202" s="293" t="str">
        <f>IF(ISBLANK(INDEX('Policy Characteristics'!L:L,MATCH($C1202,'Policy Characteristics'!$C:$C,0))),"",INDEX('Policy Characteristics'!L:L,MATCH($C1202,'Policy Characteristics'!$C:$C,0)))</f>
        <v>research-and-development.html</v>
      </c>
    </row>
    <row r="1203" spans="1:18" x14ac:dyDescent="0.25">
      <c r="A1203" s="293" t="str">
        <f>IF(ISBLANK(INDEX('Policy Characteristics'!A:A,MATCH($C1203,'Policy Characteristics'!$C:$C,0))),"",INDEX('Policy Characteristics'!A:A,MATCH($C1203,'Policy Characteristics'!$C:$C,0)))</f>
        <v>Research and Development</v>
      </c>
      <c r="B1203" s="294" t="str">
        <f>IF(ISBLANK(INDEX('Policy Characteristics'!B:B,MATCH($C1203,'Policy Characteristics'!$C:$C,0))),"",INDEX('Policy Characteristics'!B:B,MATCH($C1203,'Policy Characteristics'!$C:$C,0)))</f>
        <v>Fuel Use Reduction</v>
      </c>
      <c r="C1203" s="293" t="str">
        <f t="shared" ref="C1203:C1226" si="66">C$1202</f>
        <v>RnD Industry Fuel Use Perc Reduction</v>
      </c>
      <c r="D1203" t="s">
        <v>718</v>
      </c>
      <c r="E1203" s="298"/>
      <c r="F1203" s="299" t="s">
        <v>863</v>
      </c>
      <c r="G1203" s="298"/>
      <c r="H1203" s="20">
        <v>1488</v>
      </c>
      <c r="I1203" s="295" t="s">
        <v>624</v>
      </c>
      <c r="J1203" s="296" t="str">
        <f>IF(ISBLANK(INDEX('Policy Characteristics'!D:D,MATCH($C1203,'Policy Characteristics'!$C:$C,0))),"",INDEX('Policy Characteristics'!D:D,MATCH($C1203,'Policy Characteristics'!$C:$C,0)))</f>
        <v>R&amp;D Fuel Use Reductions</v>
      </c>
      <c r="K1203" s="293" t="str">
        <f>IF(ISBLANK(INDEX('Policy Characteristics'!E:E,MATCH($C1203,'Policy Characteristics'!$C:$C,0))),"",INDEX('Policy Characteristics'!E:E,MATCH($C1203,'Policy Characteristics'!$C:$C,0)))</f>
        <v>RnD industry fuel use reduction</v>
      </c>
      <c r="L1203" s="237">
        <f>IF(ISBLANK(INDEX('Policy Characteristics'!F:F,MATCH($C1203,'Policy Characteristics'!$C:$C,0))),"",INDEX('Policy Characteristics'!F:F,MATCH($C1203,'Policy Characteristics'!$C:$C,0)))</f>
        <v>0</v>
      </c>
      <c r="M1203" s="237">
        <f>IF(ISBLANK(INDEX('Policy Characteristics'!G:G,MATCH($C1203,'Policy Characteristics'!$C:$C,0))),"",INDEX('Policy Characteristics'!G:G,MATCH($C1203,'Policy Characteristics'!$C:$C,0)))</f>
        <v>0.4</v>
      </c>
      <c r="N1203" s="237">
        <f>IF(ISBLANK(INDEX('Policy Characteristics'!H:H,MATCH($C1203,'Policy Characteristics'!$C:$C,0))),"",INDEX('Policy Characteristics'!H:H,MATCH($C1203,'Policy Characteristics'!$C:$C,0)))</f>
        <v>0.01</v>
      </c>
      <c r="O1203" s="293" t="str">
        <f>IF(ISBLANK(INDEX('Policy Characteristics'!I:I,MATCH($C1203,'Policy Characteristics'!$C:$C,0))),"",INDEX('Policy Characteristics'!I:I,MATCH($C1203,'Policy Characteristics'!$C:$C,0)))</f>
        <v>% reduction in fuel use</v>
      </c>
      <c r="P1203" s="293"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93" t="str">
        <f>IF(ISBLANK(INDEX('Policy Characteristics'!K:K,MATCH($C1203,'Policy Characteristics'!$C:$C,0))),"",INDEX('Policy Characteristics'!K:K,MATCH($C1203,'Policy Characteristics'!$C:$C,0)))</f>
        <v>architectural-design.html#rnd</v>
      </c>
      <c r="R1203" s="293" t="str">
        <f>IF(ISBLANK(INDEX('Policy Characteristics'!L:L,MATCH($C1203,'Policy Characteristics'!$C:$C,0))),"",INDEX('Policy Characteristics'!L:L,MATCH($C1203,'Policy Characteristics'!$C:$C,0)))</f>
        <v>research-and-development.html</v>
      </c>
    </row>
    <row r="1204" spans="1:18" x14ac:dyDescent="0.25">
      <c r="A1204" s="293" t="str">
        <f>IF(ISBLANK(INDEX('Policy Characteristics'!A:A,MATCH($C1204,'Policy Characteristics'!$C:$C,0))),"",INDEX('Policy Characteristics'!A:A,MATCH($C1204,'Policy Characteristics'!$C:$C,0)))</f>
        <v>Research and Development</v>
      </c>
      <c r="B1204" s="294" t="str">
        <f>IF(ISBLANK(INDEX('Policy Characteristics'!B:B,MATCH($C1204,'Policy Characteristics'!$C:$C,0))),"",INDEX('Policy Characteristics'!B:B,MATCH($C1204,'Policy Characteristics'!$C:$C,0)))</f>
        <v>Fuel Use Reduction</v>
      </c>
      <c r="C1204" s="293" t="str">
        <f t="shared" si="66"/>
        <v>RnD Industry Fuel Use Perc Reduction</v>
      </c>
      <c r="D1204" t="s">
        <v>720</v>
      </c>
      <c r="E1204" s="298"/>
      <c r="F1204" s="299" t="s">
        <v>864</v>
      </c>
      <c r="G1204" s="298"/>
      <c r="H1204" s="20">
        <v>1489</v>
      </c>
      <c r="I1204" s="295" t="s">
        <v>624</v>
      </c>
      <c r="J1204" s="296" t="str">
        <f>IF(ISBLANK(INDEX('Policy Characteristics'!D:D,MATCH($C1204,'Policy Characteristics'!$C:$C,0))),"",INDEX('Policy Characteristics'!D:D,MATCH($C1204,'Policy Characteristics'!$C:$C,0)))</f>
        <v>R&amp;D Fuel Use Reductions</v>
      </c>
      <c r="K1204" s="293" t="str">
        <f>IF(ISBLANK(INDEX('Policy Characteristics'!E:E,MATCH($C1204,'Policy Characteristics'!$C:$C,0))),"",INDEX('Policy Characteristics'!E:E,MATCH($C1204,'Policy Characteristics'!$C:$C,0)))</f>
        <v>RnD industry fuel use reduction</v>
      </c>
      <c r="L1204" s="237">
        <f>IF(ISBLANK(INDEX('Policy Characteristics'!F:F,MATCH($C1204,'Policy Characteristics'!$C:$C,0))),"",INDEX('Policy Characteristics'!F:F,MATCH($C1204,'Policy Characteristics'!$C:$C,0)))</f>
        <v>0</v>
      </c>
      <c r="M1204" s="237">
        <f>IF(ISBLANK(INDEX('Policy Characteristics'!G:G,MATCH($C1204,'Policy Characteristics'!$C:$C,0))),"",INDEX('Policy Characteristics'!G:G,MATCH($C1204,'Policy Characteristics'!$C:$C,0)))</f>
        <v>0.4</v>
      </c>
      <c r="N1204" s="237">
        <f>IF(ISBLANK(INDEX('Policy Characteristics'!H:H,MATCH($C1204,'Policy Characteristics'!$C:$C,0))),"",INDEX('Policy Characteristics'!H:H,MATCH($C1204,'Policy Characteristics'!$C:$C,0)))</f>
        <v>0.01</v>
      </c>
      <c r="O1204" s="293" t="str">
        <f>IF(ISBLANK(INDEX('Policy Characteristics'!I:I,MATCH($C1204,'Policy Characteristics'!$C:$C,0))),"",INDEX('Policy Characteristics'!I:I,MATCH($C1204,'Policy Characteristics'!$C:$C,0)))</f>
        <v>% reduction in fuel use</v>
      </c>
      <c r="P1204" s="293"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93" t="str">
        <f>IF(ISBLANK(INDEX('Policy Characteristics'!K:K,MATCH($C1204,'Policy Characteristics'!$C:$C,0))),"",INDEX('Policy Characteristics'!K:K,MATCH($C1204,'Policy Characteristics'!$C:$C,0)))</f>
        <v>architectural-design.html#rnd</v>
      </c>
      <c r="R1204" s="293" t="str">
        <f>IF(ISBLANK(INDEX('Policy Characteristics'!L:L,MATCH($C1204,'Policy Characteristics'!$C:$C,0))),"",INDEX('Policy Characteristics'!L:L,MATCH($C1204,'Policy Characteristics'!$C:$C,0)))</f>
        <v>research-and-development.html</v>
      </c>
    </row>
    <row r="1205" spans="1:18" x14ac:dyDescent="0.25">
      <c r="A1205" s="293" t="str">
        <f>IF(ISBLANK(INDEX('Policy Characteristics'!A:A,MATCH($C1205,'Policy Characteristics'!$C:$C,0))),"",INDEX('Policy Characteristics'!A:A,MATCH($C1205,'Policy Characteristics'!$C:$C,0)))</f>
        <v>Research and Development</v>
      </c>
      <c r="B1205" s="294" t="str">
        <f>IF(ISBLANK(INDEX('Policy Characteristics'!B:B,MATCH($C1205,'Policy Characteristics'!$C:$C,0))),"",INDEX('Policy Characteristics'!B:B,MATCH($C1205,'Policy Characteristics'!$C:$C,0)))</f>
        <v>Fuel Use Reduction</v>
      </c>
      <c r="C1205" s="293" t="str">
        <f t="shared" si="66"/>
        <v>RnD Industry Fuel Use Perc Reduction</v>
      </c>
      <c r="D1205" t="s">
        <v>722</v>
      </c>
      <c r="E1205" s="298"/>
      <c r="F1205" s="299" t="s">
        <v>865</v>
      </c>
      <c r="G1205" s="298"/>
      <c r="H1205" s="20">
        <v>1490</v>
      </c>
      <c r="I1205" s="295" t="s">
        <v>624</v>
      </c>
      <c r="J1205" s="296" t="str">
        <f>IF(ISBLANK(INDEX('Policy Characteristics'!D:D,MATCH($C1205,'Policy Characteristics'!$C:$C,0))),"",INDEX('Policy Characteristics'!D:D,MATCH($C1205,'Policy Characteristics'!$C:$C,0)))</f>
        <v>R&amp;D Fuel Use Reductions</v>
      </c>
      <c r="K1205" s="293" t="str">
        <f>IF(ISBLANK(INDEX('Policy Characteristics'!E:E,MATCH($C1205,'Policy Characteristics'!$C:$C,0))),"",INDEX('Policy Characteristics'!E:E,MATCH($C1205,'Policy Characteristics'!$C:$C,0)))</f>
        <v>RnD industry fuel use reduction</v>
      </c>
      <c r="L1205" s="237">
        <f>IF(ISBLANK(INDEX('Policy Characteristics'!F:F,MATCH($C1205,'Policy Characteristics'!$C:$C,0))),"",INDEX('Policy Characteristics'!F:F,MATCH($C1205,'Policy Characteristics'!$C:$C,0)))</f>
        <v>0</v>
      </c>
      <c r="M1205" s="237">
        <f>IF(ISBLANK(INDEX('Policy Characteristics'!G:G,MATCH($C1205,'Policy Characteristics'!$C:$C,0))),"",INDEX('Policy Characteristics'!G:G,MATCH($C1205,'Policy Characteristics'!$C:$C,0)))</f>
        <v>0.4</v>
      </c>
      <c r="N1205" s="237">
        <f>IF(ISBLANK(INDEX('Policy Characteristics'!H:H,MATCH($C1205,'Policy Characteristics'!$C:$C,0))),"",INDEX('Policy Characteristics'!H:H,MATCH($C1205,'Policy Characteristics'!$C:$C,0)))</f>
        <v>0.01</v>
      </c>
      <c r="O1205" s="293" t="str">
        <f>IF(ISBLANK(INDEX('Policy Characteristics'!I:I,MATCH($C1205,'Policy Characteristics'!$C:$C,0))),"",INDEX('Policy Characteristics'!I:I,MATCH($C1205,'Policy Characteristics'!$C:$C,0)))</f>
        <v>% reduction in fuel use</v>
      </c>
      <c r="P1205" s="293"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93" t="str">
        <f>IF(ISBLANK(INDEX('Policy Characteristics'!K:K,MATCH($C1205,'Policy Characteristics'!$C:$C,0))),"",INDEX('Policy Characteristics'!K:K,MATCH($C1205,'Policy Characteristics'!$C:$C,0)))</f>
        <v>architectural-design.html#rnd</v>
      </c>
      <c r="R1205" s="293" t="str">
        <f>IF(ISBLANK(INDEX('Policy Characteristics'!L:L,MATCH($C1205,'Policy Characteristics'!$C:$C,0))),"",INDEX('Policy Characteristics'!L:L,MATCH($C1205,'Policy Characteristics'!$C:$C,0)))</f>
        <v>research-and-development.html</v>
      </c>
    </row>
    <row r="1206" spans="1:18" x14ac:dyDescent="0.25">
      <c r="A1206" s="293" t="str">
        <f>IF(ISBLANK(INDEX('Policy Characteristics'!A:A,MATCH($C1206,'Policy Characteristics'!$C:$C,0))),"",INDEX('Policy Characteristics'!A:A,MATCH($C1206,'Policy Characteristics'!$C:$C,0)))</f>
        <v>Research and Development</v>
      </c>
      <c r="B1206" s="294" t="str">
        <f>IF(ISBLANK(INDEX('Policy Characteristics'!B:B,MATCH($C1206,'Policy Characteristics'!$C:$C,0))),"",INDEX('Policy Characteristics'!B:B,MATCH($C1206,'Policy Characteristics'!$C:$C,0)))</f>
        <v>Fuel Use Reduction</v>
      </c>
      <c r="C1206" s="293" t="str">
        <f t="shared" si="66"/>
        <v>RnD Industry Fuel Use Perc Reduction</v>
      </c>
      <c r="D1206" t="s">
        <v>724</v>
      </c>
      <c r="E1206" s="298"/>
      <c r="F1206" s="299" t="s">
        <v>866</v>
      </c>
      <c r="G1206" s="298"/>
      <c r="H1206" s="20">
        <v>1491</v>
      </c>
      <c r="I1206" s="295" t="s">
        <v>624</v>
      </c>
      <c r="J1206" s="296" t="str">
        <f>IF(ISBLANK(INDEX('Policy Characteristics'!D:D,MATCH($C1206,'Policy Characteristics'!$C:$C,0))),"",INDEX('Policy Characteristics'!D:D,MATCH($C1206,'Policy Characteristics'!$C:$C,0)))</f>
        <v>R&amp;D Fuel Use Reductions</v>
      </c>
      <c r="K1206" s="293" t="str">
        <f>IF(ISBLANK(INDEX('Policy Characteristics'!E:E,MATCH($C1206,'Policy Characteristics'!$C:$C,0))),"",INDEX('Policy Characteristics'!E:E,MATCH($C1206,'Policy Characteristics'!$C:$C,0)))</f>
        <v>RnD industry fuel use reduction</v>
      </c>
      <c r="L1206" s="237">
        <f>IF(ISBLANK(INDEX('Policy Characteristics'!F:F,MATCH($C1206,'Policy Characteristics'!$C:$C,0))),"",INDEX('Policy Characteristics'!F:F,MATCH($C1206,'Policy Characteristics'!$C:$C,0)))</f>
        <v>0</v>
      </c>
      <c r="M1206" s="237">
        <f>IF(ISBLANK(INDEX('Policy Characteristics'!G:G,MATCH($C1206,'Policy Characteristics'!$C:$C,0))),"",INDEX('Policy Characteristics'!G:G,MATCH($C1206,'Policy Characteristics'!$C:$C,0)))</f>
        <v>0.4</v>
      </c>
      <c r="N1206" s="237">
        <f>IF(ISBLANK(INDEX('Policy Characteristics'!H:H,MATCH($C1206,'Policy Characteristics'!$C:$C,0))),"",INDEX('Policy Characteristics'!H:H,MATCH($C1206,'Policy Characteristics'!$C:$C,0)))</f>
        <v>0.01</v>
      </c>
      <c r="O1206" s="293" t="str">
        <f>IF(ISBLANK(INDEX('Policy Characteristics'!I:I,MATCH($C1206,'Policy Characteristics'!$C:$C,0))),"",INDEX('Policy Characteristics'!I:I,MATCH($C1206,'Policy Characteristics'!$C:$C,0)))</f>
        <v>% reduction in fuel use</v>
      </c>
      <c r="P1206" s="293"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93" t="str">
        <f>IF(ISBLANK(INDEX('Policy Characteristics'!K:K,MATCH($C1206,'Policy Characteristics'!$C:$C,0))),"",INDEX('Policy Characteristics'!K:K,MATCH($C1206,'Policy Characteristics'!$C:$C,0)))</f>
        <v>architectural-design.html#rnd</v>
      </c>
      <c r="R1206" s="293" t="str">
        <f>IF(ISBLANK(INDEX('Policy Characteristics'!L:L,MATCH($C1206,'Policy Characteristics'!$C:$C,0))),"",INDEX('Policy Characteristics'!L:L,MATCH($C1206,'Policy Characteristics'!$C:$C,0)))</f>
        <v>research-and-development.html</v>
      </c>
    </row>
    <row r="1207" spans="1:18" x14ac:dyDescent="0.25">
      <c r="A1207" s="293" t="str">
        <f>IF(ISBLANK(INDEX('Policy Characteristics'!A:A,MATCH($C1207,'Policy Characteristics'!$C:$C,0))),"",INDEX('Policy Characteristics'!A:A,MATCH($C1207,'Policy Characteristics'!$C:$C,0)))</f>
        <v>Research and Development</v>
      </c>
      <c r="B1207" s="294" t="str">
        <f>IF(ISBLANK(INDEX('Policy Characteristics'!B:B,MATCH($C1207,'Policy Characteristics'!$C:$C,0))),"",INDEX('Policy Characteristics'!B:B,MATCH($C1207,'Policy Characteristics'!$C:$C,0)))</f>
        <v>Fuel Use Reduction</v>
      </c>
      <c r="C1207" s="293" t="str">
        <f t="shared" si="66"/>
        <v>RnD Industry Fuel Use Perc Reduction</v>
      </c>
      <c r="D1207" t="s">
        <v>726</v>
      </c>
      <c r="E1207" s="298"/>
      <c r="F1207" s="299" t="s">
        <v>867</v>
      </c>
      <c r="G1207" s="298"/>
      <c r="H1207" s="20">
        <v>1492</v>
      </c>
      <c r="I1207" s="295" t="s">
        <v>624</v>
      </c>
      <c r="J1207" s="296" t="str">
        <f>IF(ISBLANK(INDEX('Policy Characteristics'!D:D,MATCH($C1207,'Policy Characteristics'!$C:$C,0))),"",INDEX('Policy Characteristics'!D:D,MATCH($C1207,'Policy Characteristics'!$C:$C,0)))</f>
        <v>R&amp;D Fuel Use Reductions</v>
      </c>
      <c r="K1207" s="293" t="str">
        <f>IF(ISBLANK(INDEX('Policy Characteristics'!E:E,MATCH($C1207,'Policy Characteristics'!$C:$C,0))),"",INDEX('Policy Characteristics'!E:E,MATCH($C1207,'Policy Characteristics'!$C:$C,0)))</f>
        <v>RnD industry fuel use reduction</v>
      </c>
      <c r="L1207" s="237">
        <f>IF(ISBLANK(INDEX('Policy Characteristics'!F:F,MATCH($C1207,'Policy Characteristics'!$C:$C,0))),"",INDEX('Policy Characteristics'!F:F,MATCH($C1207,'Policy Characteristics'!$C:$C,0)))</f>
        <v>0</v>
      </c>
      <c r="M1207" s="237">
        <f>IF(ISBLANK(INDEX('Policy Characteristics'!G:G,MATCH($C1207,'Policy Characteristics'!$C:$C,0))),"",INDEX('Policy Characteristics'!G:G,MATCH($C1207,'Policy Characteristics'!$C:$C,0)))</f>
        <v>0.4</v>
      </c>
      <c r="N1207" s="237">
        <f>IF(ISBLANK(INDEX('Policy Characteristics'!H:H,MATCH($C1207,'Policy Characteristics'!$C:$C,0))),"",INDEX('Policy Characteristics'!H:H,MATCH($C1207,'Policy Characteristics'!$C:$C,0)))</f>
        <v>0.01</v>
      </c>
      <c r="O1207" s="293" t="str">
        <f>IF(ISBLANK(INDEX('Policy Characteristics'!I:I,MATCH($C1207,'Policy Characteristics'!$C:$C,0))),"",INDEX('Policy Characteristics'!I:I,MATCH($C1207,'Policy Characteristics'!$C:$C,0)))</f>
        <v>% reduction in fuel use</v>
      </c>
      <c r="P1207" s="293"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93" t="str">
        <f>IF(ISBLANK(INDEX('Policy Characteristics'!K:K,MATCH($C1207,'Policy Characteristics'!$C:$C,0))),"",INDEX('Policy Characteristics'!K:K,MATCH($C1207,'Policy Characteristics'!$C:$C,0)))</f>
        <v>architectural-design.html#rnd</v>
      </c>
      <c r="R1207" s="293" t="str">
        <f>IF(ISBLANK(INDEX('Policy Characteristics'!L:L,MATCH($C1207,'Policy Characteristics'!$C:$C,0))),"",INDEX('Policy Characteristics'!L:L,MATCH($C1207,'Policy Characteristics'!$C:$C,0)))</f>
        <v>research-and-development.html</v>
      </c>
    </row>
    <row r="1208" spans="1:18" x14ac:dyDescent="0.25">
      <c r="A1208" s="293" t="str">
        <f>IF(ISBLANK(INDEX('Policy Characteristics'!A:A,MATCH($C1208,'Policy Characteristics'!$C:$C,0))),"",INDEX('Policy Characteristics'!A:A,MATCH($C1208,'Policy Characteristics'!$C:$C,0)))</f>
        <v>Research and Development</v>
      </c>
      <c r="B1208" s="294" t="str">
        <f>IF(ISBLANK(INDEX('Policy Characteristics'!B:B,MATCH($C1208,'Policy Characteristics'!$C:$C,0))),"",INDEX('Policy Characteristics'!B:B,MATCH($C1208,'Policy Characteristics'!$C:$C,0)))</f>
        <v>Fuel Use Reduction</v>
      </c>
      <c r="C1208" s="293" t="str">
        <f t="shared" si="66"/>
        <v>RnD Industry Fuel Use Perc Reduction</v>
      </c>
      <c r="D1208" t="s">
        <v>728</v>
      </c>
      <c r="E1208" s="298"/>
      <c r="F1208" s="299" t="s">
        <v>868</v>
      </c>
      <c r="G1208" s="298"/>
      <c r="H1208" s="20">
        <v>1493</v>
      </c>
      <c r="I1208" s="295" t="s">
        <v>624</v>
      </c>
      <c r="J1208" s="296" t="str">
        <f>IF(ISBLANK(INDEX('Policy Characteristics'!D:D,MATCH($C1208,'Policy Characteristics'!$C:$C,0))),"",INDEX('Policy Characteristics'!D:D,MATCH($C1208,'Policy Characteristics'!$C:$C,0)))</f>
        <v>R&amp;D Fuel Use Reductions</v>
      </c>
      <c r="K1208" s="293" t="str">
        <f>IF(ISBLANK(INDEX('Policy Characteristics'!E:E,MATCH($C1208,'Policy Characteristics'!$C:$C,0))),"",INDEX('Policy Characteristics'!E:E,MATCH($C1208,'Policy Characteristics'!$C:$C,0)))</f>
        <v>RnD industry fuel use reduction</v>
      </c>
      <c r="L1208" s="237">
        <f>IF(ISBLANK(INDEX('Policy Characteristics'!F:F,MATCH($C1208,'Policy Characteristics'!$C:$C,0))),"",INDEX('Policy Characteristics'!F:F,MATCH($C1208,'Policy Characteristics'!$C:$C,0)))</f>
        <v>0</v>
      </c>
      <c r="M1208" s="237">
        <f>IF(ISBLANK(INDEX('Policy Characteristics'!G:G,MATCH($C1208,'Policy Characteristics'!$C:$C,0))),"",INDEX('Policy Characteristics'!G:G,MATCH($C1208,'Policy Characteristics'!$C:$C,0)))</f>
        <v>0.4</v>
      </c>
      <c r="N1208" s="237">
        <f>IF(ISBLANK(INDEX('Policy Characteristics'!H:H,MATCH($C1208,'Policy Characteristics'!$C:$C,0))),"",INDEX('Policy Characteristics'!H:H,MATCH($C1208,'Policy Characteristics'!$C:$C,0)))</f>
        <v>0.01</v>
      </c>
      <c r="O1208" s="293" t="str">
        <f>IF(ISBLANK(INDEX('Policy Characteristics'!I:I,MATCH($C1208,'Policy Characteristics'!$C:$C,0))),"",INDEX('Policy Characteristics'!I:I,MATCH($C1208,'Policy Characteristics'!$C:$C,0)))</f>
        <v>% reduction in fuel use</v>
      </c>
      <c r="P1208" s="293"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93" t="str">
        <f>IF(ISBLANK(INDEX('Policy Characteristics'!K:K,MATCH($C1208,'Policy Characteristics'!$C:$C,0))),"",INDEX('Policy Characteristics'!K:K,MATCH($C1208,'Policy Characteristics'!$C:$C,0)))</f>
        <v>architectural-design.html#rnd</v>
      </c>
      <c r="R1208" s="293" t="str">
        <f>IF(ISBLANK(INDEX('Policy Characteristics'!L:L,MATCH($C1208,'Policy Characteristics'!$C:$C,0))),"",INDEX('Policy Characteristics'!L:L,MATCH($C1208,'Policy Characteristics'!$C:$C,0)))</f>
        <v>research-and-development.html</v>
      </c>
    </row>
    <row r="1209" spans="1:18" x14ac:dyDescent="0.25">
      <c r="A1209" s="293" t="str">
        <f>IF(ISBLANK(INDEX('Policy Characteristics'!A:A,MATCH($C1209,'Policy Characteristics'!$C:$C,0))),"",INDEX('Policy Characteristics'!A:A,MATCH($C1209,'Policy Characteristics'!$C:$C,0)))</f>
        <v>Research and Development</v>
      </c>
      <c r="B1209" s="294" t="str">
        <f>IF(ISBLANK(INDEX('Policy Characteristics'!B:B,MATCH($C1209,'Policy Characteristics'!$C:$C,0))),"",INDEX('Policy Characteristics'!B:B,MATCH($C1209,'Policy Characteristics'!$C:$C,0)))</f>
        <v>Fuel Use Reduction</v>
      </c>
      <c r="C1209" s="293" t="str">
        <f t="shared" si="66"/>
        <v>RnD Industry Fuel Use Perc Reduction</v>
      </c>
      <c r="D1209" t="s">
        <v>730</v>
      </c>
      <c r="E1209" s="298"/>
      <c r="F1209" s="299" t="s">
        <v>869</v>
      </c>
      <c r="G1209" s="298"/>
      <c r="H1209" s="20">
        <v>1494</v>
      </c>
      <c r="I1209" s="295" t="s">
        <v>624</v>
      </c>
      <c r="J1209" s="296" t="str">
        <f>IF(ISBLANK(INDEX('Policy Characteristics'!D:D,MATCH($C1209,'Policy Characteristics'!$C:$C,0))),"",INDEX('Policy Characteristics'!D:D,MATCH($C1209,'Policy Characteristics'!$C:$C,0)))</f>
        <v>R&amp;D Fuel Use Reductions</v>
      </c>
      <c r="K1209" s="293" t="str">
        <f>IF(ISBLANK(INDEX('Policy Characteristics'!E:E,MATCH($C1209,'Policy Characteristics'!$C:$C,0))),"",INDEX('Policy Characteristics'!E:E,MATCH($C1209,'Policy Characteristics'!$C:$C,0)))</f>
        <v>RnD industry fuel use reduction</v>
      </c>
      <c r="L1209" s="237">
        <f>IF(ISBLANK(INDEX('Policy Characteristics'!F:F,MATCH($C1209,'Policy Characteristics'!$C:$C,0))),"",INDEX('Policy Characteristics'!F:F,MATCH($C1209,'Policy Characteristics'!$C:$C,0)))</f>
        <v>0</v>
      </c>
      <c r="M1209" s="237">
        <f>IF(ISBLANK(INDEX('Policy Characteristics'!G:G,MATCH($C1209,'Policy Characteristics'!$C:$C,0))),"",INDEX('Policy Characteristics'!G:G,MATCH($C1209,'Policy Characteristics'!$C:$C,0)))</f>
        <v>0.4</v>
      </c>
      <c r="N1209" s="237">
        <f>IF(ISBLANK(INDEX('Policy Characteristics'!H:H,MATCH($C1209,'Policy Characteristics'!$C:$C,0))),"",INDEX('Policy Characteristics'!H:H,MATCH($C1209,'Policy Characteristics'!$C:$C,0)))</f>
        <v>0.01</v>
      </c>
      <c r="O1209" s="293" t="str">
        <f>IF(ISBLANK(INDEX('Policy Characteristics'!I:I,MATCH($C1209,'Policy Characteristics'!$C:$C,0))),"",INDEX('Policy Characteristics'!I:I,MATCH($C1209,'Policy Characteristics'!$C:$C,0)))</f>
        <v>% reduction in fuel use</v>
      </c>
      <c r="P1209" s="293"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93" t="str">
        <f>IF(ISBLANK(INDEX('Policy Characteristics'!K:K,MATCH($C1209,'Policy Characteristics'!$C:$C,0))),"",INDEX('Policy Characteristics'!K:K,MATCH($C1209,'Policy Characteristics'!$C:$C,0)))</f>
        <v>architectural-design.html#rnd</v>
      </c>
      <c r="R1209" s="293" t="str">
        <f>IF(ISBLANK(INDEX('Policy Characteristics'!L:L,MATCH($C1209,'Policy Characteristics'!$C:$C,0))),"",INDEX('Policy Characteristics'!L:L,MATCH($C1209,'Policy Characteristics'!$C:$C,0)))</f>
        <v>research-and-development.html</v>
      </c>
    </row>
    <row r="1210" spans="1:18" x14ac:dyDescent="0.25">
      <c r="A1210" s="293" t="str">
        <f>IF(ISBLANK(INDEX('Policy Characteristics'!A:A,MATCH($C1210,'Policy Characteristics'!$C:$C,0))),"",INDEX('Policy Characteristics'!A:A,MATCH($C1210,'Policy Characteristics'!$C:$C,0)))</f>
        <v>Research and Development</v>
      </c>
      <c r="B1210" s="294" t="str">
        <f>IF(ISBLANK(INDEX('Policy Characteristics'!B:B,MATCH($C1210,'Policy Characteristics'!$C:$C,0))),"",INDEX('Policy Characteristics'!B:B,MATCH($C1210,'Policy Characteristics'!$C:$C,0)))</f>
        <v>Fuel Use Reduction</v>
      </c>
      <c r="C1210" s="293" t="str">
        <f t="shared" si="66"/>
        <v>RnD Industry Fuel Use Perc Reduction</v>
      </c>
      <c r="D1210" t="s">
        <v>732</v>
      </c>
      <c r="E1210" s="298"/>
      <c r="F1210" s="299" t="s">
        <v>870</v>
      </c>
      <c r="G1210" s="298"/>
      <c r="H1210" s="20">
        <v>1495</v>
      </c>
      <c r="I1210" s="295" t="s">
        <v>624</v>
      </c>
      <c r="J1210" s="296" t="str">
        <f>IF(ISBLANK(INDEX('Policy Characteristics'!D:D,MATCH($C1210,'Policy Characteristics'!$C:$C,0))),"",INDEX('Policy Characteristics'!D:D,MATCH($C1210,'Policy Characteristics'!$C:$C,0)))</f>
        <v>R&amp;D Fuel Use Reductions</v>
      </c>
      <c r="K1210" s="293" t="str">
        <f>IF(ISBLANK(INDEX('Policy Characteristics'!E:E,MATCH($C1210,'Policy Characteristics'!$C:$C,0))),"",INDEX('Policy Characteristics'!E:E,MATCH($C1210,'Policy Characteristics'!$C:$C,0)))</f>
        <v>RnD industry fuel use reduction</v>
      </c>
      <c r="L1210" s="237">
        <f>IF(ISBLANK(INDEX('Policy Characteristics'!F:F,MATCH($C1210,'Policy Characteristics'!$C:$C,0))),"",INDEX('Policy Characteristics'!F:F,MATCH($C1210,'Policy Characteristics'!$C:$C,0)))</f>
        <v>0</v>
      </c>
      <c r="M1210" s="237">
        <f>IF(ISBLANK(INDEX('Policy Characteristics'!G:G,MATCH($C1210,'Policy Characteristics'!$C:$C,0))),"",INDEX('Policy Characteristics'!G:G,MATCH($C1210,'Policy Characteristics'!$C:$C,0)))</f>
        <v>0.4</v>
      </c>
      <c r="N1210" s="237">
        <f>IF(ISBLANK(INDEX('Policy Characteristics'!H:H,MATCH($C1210,'Policy Characteristics'!$C:$C,0))),"",INDEX('Policy Characteristics'!H:H,MATCH($C1210,'Policy Characteristics'!$C:$C,0)))</f>
        <v>0.01</v>
      </c>
      <c r="O1210" s="293" t="str">
        <f>IF(ISBLANK(INDEX('Policy Characteristics'!I:I,MATCH($C1210,'Policy Characteristics'!$C:$C,0))),"",INDEX('Policy Characteristics'!I:I,MATCH($C1210,'Policy Characteristics'!$C:$C,0)))</f>
        <v>% reduction in fuel use</v>
      </c>
      <c r="P1210" s="293"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93" t="str">
        <f>IF(ISBLANK(INDEX('Policy Characteristics'!K:K,MATCH($C1210,'Policy Characteristics'!$C:$C,0))),"",INDEX('Policy Characteristics'!K:K,MATCH($C1210,'Policy Characteristics'!$C:$C,0)))</f>
        <v>architectural-design.html#rnd</v>
      </c>
      <c r="R1210" s="293" t="str">
        <f>IF(ISBLANK(INDEX('Policy Characteristics'!L:L,MATCH($C1210,'Policy Characteristics'!$C:$C,0))),"",INDEX('Policy Characteristics'!L:L,MATCH($C1210,'Policy Characteristics'!$C:$C,0)))</f>
        <v>research-and-development.html</v>
      </c>
    </row>
    <row r="1211" spans="1:18" x14ac:dyDescent="0.25">
      <c r="A1211" s="293" t="str">
        <f>IF(ISBLANK(INDEX('Policy Characteristics'!A:A,MATCH($C1211,'Policy Characteristics'!$C:$C,0))),"",INDEX('Policy Characteristics'!A:A,MATCH($C1211,'Policy Characteristics'!$C:$C,0)))</f>
        <v>Research and Development</v>
      </c>
      <c r="B1211" s="294" t="str">
        <f>IF(ISBLANK(INDEX('Policy Characteristics'!B:B,MATCH($C1211,'Policy Characteristics'!$C:$C,0))),"",INDEX('Policy Characteristics'!B:B,MATCH($C1211,'Policy Characteristics'!$C:$C,0)))</f>
        <v>Fuel Use Reduction</v>
      </c>
      <c r="C1211" s="293" t="str">
        <f t="shared" si="66"/>
        <v>RnD Industry Fuel Use Perc Reduction</v>
      </c>
      <c r="D1211" t="s">
        <v>734</v>
      </c>
      <c r="E1211" s="298"/>
      <c r="F1211" s="299" t="s">
        <v>871</v>
      </c>
      <c r="G1211" s="298"/>
      <c r="H1211" s="20">
        <v>1496</v>
      </c>
      <c r="I1211" s="295" t="s">
        <v>624</v>
      </c>
      <c r="J1211" s="296" t="str">
        <f>IF(ISBLANK(INDEX('Policy Characteristics'!D:D,MATCH($C1211,'Policy Characteristics'!$C:$C,0))),"",INDEX('Policy Characteristics'!D:D,MATCH($C1211,'Policy Characteristics'!$C:$C,0)))</f>
        <v>R&amp;D Fuel Use Reductions</v>
      </c>
      <c r="K1211" s="293" t="str">
        <f>IF(ISBLANK(INDEX('Policy Characteristics'!E:E,MATCH($C1211,'Policy Characteristics'!$C:$C,0))),"",INDEX('Policy Characteristics'!E:E,MATCH($C1211,'Policy Characteristics'!$C:$C,0)))</f>
        <v>RnD industry fuel use reduction</v>
      </c>
      <c r="L1211" s="237">
        <f>IF(ISBLANK(INDEX('Policy Characteristics'!F:F,MATCH($C1211,'Policy Characteristics'!$C:$C,0))),"",INDEX('Policy Characteristics'!F:F,MATCH($C1211,'Policy Characteristics'!$C:$C,0)))</f>
        <v>0</v>
      </c>
      <c r="M1211" s="237">
        <f>IF(ISBLANK(INDEX('Policy Characteristics'!G:G,MATCH($C1211,'Policy Characteristics'!$C:$C,0))),"",INDEX('Policy Characteristics'!G:G,MATCH($C1211,'Policy Characteristics'!$C:$C,0)))</f>
        <v>0.4</v>
      </c>
      <c r="N1211" s="237">
        <f>IF(ISBLANK(INDEX('Policy Characteristics'!H:H,MATCH($C1211,'Policy Characteristics'!$C:$C,0))),"",INDEX('Policy Characteristics'!H:H,MATCH($C1211,'Policy Characteristics'!$C:$C,0)))</f>
        <v>0.01</v>
      </c>
      <c r="O1211" s="293" t="str">
        <f>IF(ISBLANK(INDEX('Policy Characteristics'!I:I,MATCH($C1211,'Policy Characteristics'!$C:$C,0))),"",INDEX('Policy Characteristics'!I:I,MATCH($C1211,'Policy Characteristics'!$C:$C,0)))</f>
        <v>% reduction in fuel use</v>
      </c>
      <c r="P1211" s="293"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93" t="str">
        <f>IF(ISBLANK(INDEX('Policy Characteristics'!K:K,MATCH($C1211,'Policy Characteristics'!$C:$C,0))),"",INDEX('Policy Characteristics'!K:K,MATCH($C1211,'Policy Characteristics'!$C:$C,0)))</f>
        <v>architectural-design.html#rnd</v>
      </c>
      <c r="R1211" s="293" t="str">
        <f>IF(ISBLANK(INDEX('Policy Characteristics'!L:L,MATCH($C1211,'Policy Characteristics'!$C:$C,0))),"",INDEX('Policy Characteristics'!L:L,MATCH($C1211,'Policy Characteristics'!$C:$C,0)))</f>
        <v>research-and-development.html</v>
      </c>
    </row>
    <row r="1212" spans="1:18" x14ac:dyDescent="0.25">
      <c r="A1212" s="293" t="str">
        <f>IF(ISBLANK(INDEX('Policy Characteristics'!A:A,MATCH($C1212,'Policy Characteristics'!$C:$C,0))),"",INDEX('Policy Characteristics'!A:A,MATCH($C1212,'Policy Characteristics'!$C:$C,0)))</f>
        <v>Research and Development</v>
      </c>
      <c r="B1212" s="294" t="str">
        <f>IF(ISBLANK(INDEX('Policy Characteristics'!B:B,MATCH($C1212,'Policy Characteristics'!$C:$C,0))),"",INDEX('Policy Characteristics'!B:B,MATCH($C1212,'Policy Characteristics'!$C:$C,0)))</f>
        <v>Fuel Use Reduction</v>
      </c>
      <c r="C1212" s="293" t="str">
        <f t="shared" si="66"/>
        <v>RnD Industry Fuel Use Perc Reduction</v>
      </c>
      <c r="D1212" t="s">
        <v>736</v>
      </c>
      <c r="E1212" s="298"/>
      <c r="F1212" s="299" t="s">
        <v>872</v>
      </c>
      <c r="G1212" s="298"/>
      <c r="H1212" s="20">
        <v>1497</v>
      </c>
      <c r="I1212" s="295" t="s">
        <v>624</v>
      </c>
      <c r="J1212" s="296" t="str">
        <f>IF(ISBLANK(INDEX('Policy Characteristics'!D:D,MATCH($C1212,'Policy Characteristics'!$C:$C,0))),"",INDEX('Policy Characteristics'!D:D,MATCH($C1212,'Policy Characteristics'!$C:$C,0)))</f>
        <v>R&amp;D Fuel Use Reductions</v>
      </c>
      <c r="K1212" s="293" t="str">
        <f>IF(ISBLANK(INDEX('Policy Characteristics'!E:E,MATCH($C1212,'Policy Characteristics'!$C:$C,0))),"",INDEX('Policy Characteristics'!E:E,MATCH($C1212,'Policy Characteristics'!$C:$C,0)))</f>
        <v>RnD industry fuel use reduction</v>
      </c>
      <c r="L1212" s="237">
        <f>IF(ISBLANK(INDEX('Policy Characteristics'!F:F,MATCH($C1212,'Policy Characteristics'!$C:$C,0))),"",INDEX('Policy Characteristics'!F:F,MATCH($C1212,'Policy Characteristics'!$C:$C,0)))</f>
        <v>0</v>
      </c>
      <c r="M1212" s="237">
        <f>IF(ISBLANK(INDEX('Policy Characteristics'!G:G,MATCH($C1212,'Policy Characteristics'!$C:$C,0))),"",INDEX('Policy Characteristics'!G:G,MATCH($C1212,'Policy Characteristics'!$C:$C,0)))</f>
        <v>0.4</v>
      </c>
      <c r="N1212" s="237">
        <f>IF(ISBLANK(INDEX('Policy Characteristics'!H:H,MATCH($C1212,'Policy Characteristics'!$C:$C,0))),"",INDEX('Policy Characteristics'!H:H,MATCH($C1212,'Policy Characteristics'!$C:$C,0)))</f>
        <v>0.01</v>
      </c>
      <c r="O1212" s="293" t="str">
        <f>IF(ISBLANK(INDEX('Policy Characteristics'!I:I,MATCH($C1212,'Policy Characteristics'!$C:$C,0))),"",INDEX('Policy Characteristics'!I:I,MATCH($C1212,'Policy Characteristics'!$C:$C,0)))</f>
        <v>% reduction in fuel use</v>
      </c>
      <c r="P1212" s="293"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93" t="str">
        <f>IF(ISBLANK(INDEX('Policy Characteristics'!K:K,MATCH($C1212,'Policy Characteristics'!$C:$C,0))),"",INDEX('Policy Characteristics'!K:K,MATCH($C1212,'Policy Characteristics'!$C:$C,0)))</f>
        <v>architectural-design.html#rnd</v>
      </c>
      <c r="R1212" s="293" t="str">
        <f>IF(ISBLANK(INDEX('Policy Characteristics'!L:L,MATCH($C1212,'Policy Characteristics'!$C:$C,0))),"",INDEX('Policy Characteristics'!L:L,MATCH($C1212,'Policy Characteristics'!$C:$C,0)))</f>
        <v>research-and-development.html</v>
      </c>
    </row>
    <row r="1213" spans="1:18" x14ac:dyDescent="0.25">
      <c r="A1213" s="293" t="str">
        <f>IF(ISBLANK(INDEX('Policy Characteristics'!A:A,MATCH($C1213,'Policy Characteristics'!$C:$C,0))),"",INDEX('Policy Characteristics'!A:A,MATCH($C1213,'Policy Characteristics'!$C:$C,0)))</f>
        <v>Research and Development</v>
      </c>
      <c r="B1213" s="294" t="str">
        <f>IF(ISBLANK(INDEX('Policy Characteristics'!B:B,MATCH($C1213,'Policy Characteristics'!$C:$C,0))),"",INDEX('Policy Characteristics'!B:B,MATCH($C1213,'Policy Characteristics'!$C:$C,0)))</f>
        <v>Fuel Use Reduction</v>
      </c>
      <c r="C1213" s="293" t="str">
        <f t="shared" si="66"/>
        <v>RnD Industry Fuel Use Perc Reduction</v>
      </c>
      <c r="D1213" t="s">
        <v>738</v>
      </c>
      <c r="E1213" s="298"/>
      <c r="F1213" s="299" t="s">
        <v>873</v>
      </c>
      <c r="G1213" s="298"/>
      <c r="H1213" s="20">
        <v>1498</v>
      </c>
      <c r="I1213" s="295" t="s">
        <v>624</v>
      </c>
      <c r="J1213" s="296" t="str">
        <f>IF(ISBLANK(INDEX('Policy Characteristics'!D:D,MATCH($C1213,'Policy Characteristics'!$C:$C,0))),"",INDEX('Policy Characteristics'!D:D,MATCH($C1213,'Policy Characteristics'!$C:$C,0)))</f>
        <v>R&amp;D Fuel Use Reductions</v>
      </c>
      <c r="K1213" s="293" t="str">
        <f>IF(ISBLANK(INDEX('Policy Characteristics'!E:E,MATCH($C1213,'Policy Characteristics'!$C:$C,0))),"",INDEX('Policy Characteristics'!E:E,MATCH($C1213,'Policy Characteristics'!$C:$C,0)))</f>
        <v>RnD industry fuel use reduction</v>
      </c>
      <c r="L1213" s="237">
        <f>IF(ISBLANK(INDEX('Policy Characteristics'!F:F,MATCH($C1213,'Policy Characteristics'!$C:$C,0))),"",INDEX('Policy Characteristics'!F:F,MATCH($C1213,'Policy Characteristics'!$C:$C,0)))</f>
        <v>0</v>
      </c>
      <c r="M1213" s="237">
        <f>IF(ISBLANK(INDEX('Policy Characteristics'!G:G,MATCH($C1213,'Policy Characteristics'!$C:$C,0))),"",INDEX('Policy Characteristics'!G:G,MATCH($C1213,'Policy Characteristics'!$C:$C,0)))</f>
        <v>0.4</v>
      </c>
      <c r="N1213" s="237">
        <f>IF(ISBLANK(INDEX('Policy Characteristics'!H:H,MATCH($C1213,'Policy Characteristics'!$C:$C,0))),"",INDEX('Policy Characteristics'!H:H,MATCH($C1213,'Policy Characteristics'!$C:$C,0)))</f>
        <v>0.01</v>
      </c>
      <c r="O1213" s="293" t="str">
        <f>IF(ISBLANK(INDEX('Policy Characteristics'!I:I,MATCH($C1213,'Policy Characteristics'!$C:$C,0))),"",INDEX('Policy Characteristics'!I:I,MATCH($C1213,'Policy Characteristics'!$C:$C,0)))</f>
        <v>% reduction in fuel use</v>
      </c>
      <c r="P1213" s="293"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93" t="str">
        <f>IF(ISBLANK(INDEX('Policy Characteristics'!K:K,MATCH($C1213,'Policy Characteristics'!$C:$C,0))),"",INDEX('Policy Characteristics'!K:K,MATCH($C1213,'Policy Characteristics'!$C:$C,0)))</f>
        <v>architectural-design.html#rnd</v>
      </c>
      <c r="R1213" s="293" t="str">
        <f>IF(ISBLANK(INDEX('Policy Characteristics'!L:L,MATCH($C1213,'Policy Characteristics'!$C:$C,0))),"",INDEX('Policy Characteristics'!L:L,MATCH($C1213,'Policy Characteristics'!$C:$C,0)))</f>
        <v>research-and-development.html</v>
      </c>
    </row>
    <row r="1214" spans="1:18" x14ac:dyDescent="0.25">
      <c r="A1214" s="293" t="str">
        <f>IF(ISBLANK(INDEX('Policy Characteristics'!A:A,MATCH($C1214,'Policy Characteristics'!$C:$C,0))),"",INDEX('Policy Characteristics'!A:A,MATCH($C1214,'Policy Characteristics'!$C:$C,0)))</f>
        <v>Research and Development</v>
      </c>
      <c r="B1214" s="294" t="str">
        <f>IF(ISBLANK(INDEX('Policy Characteristics'!B:B,MATCH($C1214,'Policy Characteristics'!$C:$C,0))),"",INDEX('Policy Characteristics'!B:B,MATCH($C1214,'Policy Characteristics'!$C:$C,0)))</f>
        <v>Fuel Use Reduction</v>
      </c>
      <c r="C1214" s="293" t="str">
        <f t="shared" si="66"/>
        <v>RnD Industry Fuel Use Perc Reduction</v>
      </c>
      <c r="D1214" t="s">
        <v>740</v>
      </c>
      <c r="E1214" s="298"/>
      <c r="F1214" s="299" t="s">
        <v>874</v>
      </c>
      <c r="G1214" s="298"/>
      <c r="H1214" s="20">
        <v>1499</v>
      </c>
      <c r="I1214" s="295" t="s">
        <v>624</v>
      </c>
      <c r="J1214" s="296" t="str">
        <f>IF(ISBLANK(INDEX('Policy Characteristics'!D:D,MATCH($C1214,'Policy Characteristics'!$C:$C,0))),"",INDEX('Policy Characteristics'!D:D,MATCH($C1214,'Policy Characteristics'!$C:$C,0)))</f>
        <v>R&amp;D Fuel Use Reductions</v>
      </c>
      <c r="K1214" s="293" t="str">
        <f>IF(ISBLANK(INDEX('Policy Characteristics'!E:E,MATCH($C1214,'Policy Characteristics'!$C:$C,0))),"",INDEX('Policy Characteristics'!E:E,MATCH($C1214,'Policy Characteristics'!$C:$C,0)))</f>
        <v>RnD industry fuel use reduction</v>
      </c>
      <c r="L1214" s="237">
        <f>IF(ISBLANK(INDEX('Policy Characteristics'!F:F,MATCH($C1214,'Policy Characteristics'!$C:$C,0))),"",INDEX('Policy Characteristics'!F:F,MATCH($C1214,'Policy Characteristics'!$C:$C,0)))</f>
        <v>0</v>
      </c>
      <c r="M1214" s="237">
        <f>IF(ISBLANK(INDEX('Policy Characteristics'!G:G,MATCH($C1214,'Policy Characteristics'!$C:$C,0))),"",INDEX('Policy Characteristics'!G:G,MATCH($C1214,'Policy Characteristics'!$C:$C,0)))</f>
        <v>0.4</v>
      </c>
      <c r="N1214" s="237">
        <f>IF(ISBLANK(INDEX('Policy Characteristics'!H:H,MATCH($C1214,'Policy Characteristics'!$C:$C,0))),"",INDEX('Policy Characteristics'!H:H,MATCH($C1214,'Policy Characteristics'!$C:$C,0)))</f>
        <v>0.01</v>
      </c>
      <c r="O1214" s="293" t="str">
        <f>IF(ISBLANK(INDEX('Policy Characteristics'!I:I,MATCH($C1214,'Policy Characteristics'!$C:$C,0))),"",INDEX('Policy Characteristics'!I:I,MATCH($C1214,'Policy Characteristics'!$C:$C,0)))</f>
        <v>% reduction in fuel use</v>
      </c>
      <c r="P1214" s="293"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93" t="str">
        <f>IF(ISBLANK(INDEX('Policy Characteristics'!K:K,MATCH($C1214,'Policy Characteristics'!$C:$C,0))),"",INDEX('Policy Characteristics'!K:K,MATCH($C1214,'Policy Characteristics'!$C:$C,0)))</f>
        <v>architectural-design.html#rnd</v>
      </c>
      <c r="R1214" s="293" t="str">
        <f>IF(ISBLANK(INDEX('Policy Characteristics'!L:L,MATCH($C1214,'Policy Characteristics'!$C:$C,0))),"",INDEX('Policy Characteristics'!L:L,MATCH($C1214,'Policy Characteristics'!$C:$C,0)))</f>
        <v>research-and-development.html</v>
      </c>
    </row>
    <row r="1215" spans="1:18" x14ac:dyDescent="0.25">
      <c r="A1215" s="293" t="str">
        <f>IF(ISBLANK(INDEX('Policy Characteristics'!A:A,MATCH($C1215,'Policy Characteristics'!$C:$C,0))),"",INDEX('Policy Characteristics'!A:A,MATCH($C1215,'Policy Characteristics'!$C:$C,0)))</f>
        <v>Research and Development</v>
      </c>
      <c r="B1215" s="294" t="str">
        <f>IF(ISBLANK(INDEX('Policy Characteristics'!B:B,MATCH($C1215,'Policy Characteristics'!$C:$C,0))),"",INDEX('Policy Characteristics'!B:B,MATCH($C1215,'Policy Characteristics'!$C:$C,0)))</f>
        <v>Fuel Use Reduction</v>
      </c>
      <c r="C1215" s="293" t="str">
        <f t="shared" si="66"/>
        <v>RnD Industry Fuel Use Perc Reduction</v>
      </c>
      <c r="D1215" t="s">
        <v>742</v>
      </c>
      <c r="E1215" s="298"/>
      <c r="F1215" s="299" t="s">
        <v>875</v>
      </c>
      <c r="G1215" s="298"/>
      <c r="H1215" s="20">
        <v>1500</v>
      </c>
      <c r="I1215" s="295" t="s">
        <v>624</v>
      </c>
      <c r="J1215" s="296" t="str">
        <f>IF(ISBLANK(INDEX('Policy Characteristics'!D:D,MATCH($C1215,'Policy Characteristics'!$C:$C,0))),"",INDEX('Policy Characteristics'!D:D,MATCH($C1215,'Policy Characteristics'!$C:$C,0)))</f>
        <v>R&amp;D Fuel Use Reductions</v>
      </c>
      <c r="K1215" s="293" t="str">
        <f>IF(ISBLANK(INDEX('Policy Characteristics'!E:E,MATCH($C1215,'Policy Characteristics'!$C:$C,0))),"",INDEX('Policy Characteristics'!E:E,MATCH($C1215,'Policy Characteristics'!$C:$C,0)))</f>
        <v>RnD industry fuel use reduction</v>
      </c>
      <c r="L1215" s="237">
        <f>IF(ISBLANK(INDEX('Policy Characteristics'!F:F,MATCH($C1215,'Policy Characteristics'!$C:$C,0))),"",INDEX('Policy Characteristics'!F:F,MATCH($C1215,'Policy Characteristics'!$C:$C,0)))</f>
        <v>0</v>
      </c>
      <c r="M1215" s="237">
        <f>IF(ISBLANK(INDEX('Policy Characteristics'!G:G,MATCH($C1215,'Policy Characteristics'!$C:$C,0))),"",INDEX('Policy Characteristics'!G:G,MATCH($C1215,'Policy Characteristics'!$C:$C,0)))</f>
        <v>0.4</v>
      </c>
      <c r="N1215" s="237">
        <f>IF(ISBLANK(INDEX('Policy Characteristics'!H:H,MATCH($C1215,'Policy Characteristics'!$C:$C,0))),"",INDEX('Policy Characteristics'!H:H,MATCH($C1215,'Policy Characteristics'!$C:$C,0)))</f>
        <v>0.01</v>
      </c>
      <c r="O1215" s="293" t="str">
        <f>IF(ISBLANK(INDEX('Policy Characteristics'!I:I,MATCH($C1215,'Policy Characteristics'!$C:$C,0))),"",INDEX('Policy Characteristics'!I:I,MATCH($C1215,'Policy Characteristics'!$C:$C,0)))</f>
        <v>% reduction in fuel use</v>
      </c>
      <c r="P1215" s="293"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93" t="str">
        <f>IF(ISBLANK(INDEX('Policy Characteristics'!K:K,MATCH($C1215,'Policy Characteristics'!$C:$C,0))),"",INDEX('Policy Characteristics'!K:K,MATCH($C1215,'Policy Characteristics'!$C:$C,0)))</f>
        <v>architectural-design.html#rnd</v>
      </c>
      <c r="R1215" s="293" t="str">
        <f>IF(ISBLANK(INDEX('Policy Characteristics'!L:L,MATCH($C1215,'Policy Characteristics'!$C:$C,0))),"",INDEX('Policy Characteristics'!L:L,MATCH($C1215,'Policy Characteristics'!$C:$C,0)))</f>
        <v>research-and-development.html</v>
      </c>
    </row>
    <row r="1216" spans="1:18" x14ac:dyDescent="0.25">
      <c r="A1216" s="293" t="str">
        <f>IF(ISBLANK(INDEX('Policy Characteristics'!A:A,MATCH($C1216,'Policy Characteristics'!$C:$C,0))),"",INDEX('Policy Characteristics'!A:A,MATCH($C1216,'Policy Characteristics'!$C:$C,0)))</f>
        <v>Research and Development</v>
      </c>
      <c r="B1216" s="294" t="str">
        <f>IF(ISBLANK(INDEX('Policy Characteristics'!B:B,MATCH($C1216,'Policy Characteristics'!$C:$C,0))),"",INDEX('Policy Characteristics'!B:B,MATCH($C1216,'Policy Characteristics'!$C:$C,0)))</f>
        <v>Fuel Use Reduction</v>
      </c>
      <c r="C1216" s="293" t="str">
        <f t="shared" si="66"/>
        <v>RnD Industry Fuel Use Perc Reduction</v>
      </c>
      <c r="D1216" t="s">
        <v>744</v>
      </c>
      <c r="E1216" s="298"/>
      <c r="F1216" s="299" t="s">
        <v>876</v>
      </c>
      <c r="G1216" s="298"/>
      <c r="H1216" s="20">
        <v>1501</v>
      </c>
      <c r="I1216" s="295" t="s">
        <v>624</v>
      </c>
      <c r="J1216" s="296" t="str">
        <f>IF(ISBLANK(INDEX('Policy Characteristics'!D:D,MATCH($C1216,'Policy Characteristics'!$C:$C,0))),"",INDEX('Policy Characteristics'!D:D,MATCH($C1216,'Policy Characteristics'!$C:$C,0)))</f>
        <v>R&amp;D Fuel Use Reductions</v>
      </c>
      <c r="K1216" s="293" t="str">
        <f>IF(ISBLANK(INDEX('Policy Characteristics'!E:E,MATCH($C1216,'Policy Characteristics'!$C:$C,0))),"",INDEX('Policy Characteristics'!E:E,MATCH($C1216,'Policy Characteristics'!$C:$C,0)))</f>
        <v>RnD industry fuel use reduction</v>
      </c>
      <c r="L1216" s="237">
        <f>IF(ISBLANK(INDEX('Policy Characteristics'!F:F,MATCH($C1216,'Policy Characteristics'!$C:$C,0))),"",INDEX('Policy Characteristics'!F:F,MATCH($C1216,'Policy Characteristics'!$C:$C,0)))</f>
        <v>0</v>
      </c>
      <c r="M1216" s="237">
        <f>IF(ISBLANK(INDEX('Policy Characteristics'!G:G,MATCH($C1216,'Policy Characteristics'!$C:$C,0))),"",INDEX('Policy Characteristics'!G:G,MATCH($C1216,'Policy Characteristics'!$C:$C,0)))</f>
        <v>0.4</v>
      </c>
      <c r="N1216" s="237">
        <f>IF(ISBLANK(INDEX('Policy Characteristics'!H:H,MATCH($C1216,'Policy Characteristics'!$C:$C,0))),"",INDEX('Policy Characteristics'!H:H,MATCH($C1216,'Policy Characteristics'!$C:$C,0)))</f>
        <v>0.01</v>
      </c>
      <c r="O1216" s="293" t="str">
        <f>IF(ISBLANK(INDEX('Policy Characteristics'!I:I,MATCH($C1216,'Policy Characteristics'!$C:$C,0))),"",INDEX('Policy Characteristics'!I:I,MATCH($C1216,'Policy Characteristics'!$C:$C,0)))</f>
        <v>% reduction in fuel use</v>
      </c>
      <c r="P1216" s="293"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93" t="str">
        <f>IF(ISBLANK(INDEX('Policy Characteristics'!K:K,MATCH($C1216,'Policy Characteristics'!$C:$C,0))),"",INDEX('Policy Characteristics'!K:K,MATCH($C1216,'Policy Characteristics'!$C:$C,0)))</f>
        <v>architectural-design.html#rnd</v>
      </c>
      <c r="R1216" s="293" t="str">
        <f>IF(ISBLANK(INDEX('Policy Characteristics'!L:L,MATCH($C1216,'Policy Characteristics'!$C:$C,0))),"",INDEX('Policy Characteristics'!L:L,MATCH($C1216,'Policy Characteristics'!$C:$C,0)))</f>
        <v>research-and-development.html</v>
      </c>
    </row>
    <row r="1217" spans="1:18" x14ac:dyDescent="0.25">
      <c r="A1217" s="293" t="str">
        <f>IF(ISBLANK(INDEX('Policy Characteristics'!A:A,MATCH($C1217,'Policy Characteristics'!$C:$C,0))),"",INDEX('Policy Characteristics'!A:A,MATCH($C1217,'Policy Characteristics'!$C:$C,0)))</f>
        <v>Research and Development</v>
      </c>
      <c r="B1217" s="294" t="str">
        <f>IF(ISBLANK(INDEX('Policy Characteristics'!B:B,MATCH($C1217,'Policy Characteristics'!$C:$C,0))),"",INDEX('Policy Characteristics'!B:B,MATCH($C1217,'Policy Characteristics'!$C:$C,0)))</f>
        <v>Fuel Use Reduction</v>
      </c>
      <c r="C1217" s="293" t="str">
        <f t="shared" si="66"/>
        <v>RnD Industry Fuel Use Perc Reduction</v>
      </c>
      <c r="D1217" t="s">
        <v>746</v>
      </c>
      <c r="E1217" s="298"/>
      <c r="F1217" s="299" t="s">
        <v>877</v>
      </c>
      <c r="G1217" s="298"/>
      <c r="H1217" s="20">
        <v>1502</v>
      </c>
      <c r="I1217" s="295" t="s">
        <v>624</v>
      </c>
      <c r="J1217" s="296" t="str">
        <f>IF(ISBLANK(INDEX('Policy Characteristics'!D:D,MATCH($C1217,'Policy Characteristics'!$C:$C,0))),"",INDEX('Policy Characteristics'!D:D,MATCH($C1217,'Policy Characteristics'!$C:$C,0)))</f>
        <v>R&amp;D Fuel Use Reductions</v>
      </c>
      <c r="K1217" s="293" t="str">
        <f>IF(ISBLANK(INDEX('Policy Characteristics'!E:E,MATCH($C1217,'Policy Characteristics'!$C:$C,0))),"",INDEX('Policy Characteristics'!E:E,MATCH($C1217,'Policy Characteristics'!$C:$C,0)))</f>
        <v>RnD industry fuel use reduction</v>
      </c>
      <c r="L1217" s="237">
        <f>IF(ISBLANK(INDEX('Policy Characteristics'!F:F,MATCH($C1217,'Policy Characteristics'!$C:$C,0))),"",INDEX('Policy Characteristics'!F:F,MATCH($C1217,'Policy Characteristics'!$C:$C,0)))</f>
        <v>0</v>
      </c>
      <c r="M1217" s="237">
        <f>IF(ISBLANK(INDEX('Policy Characteristics'!G:G,MATCH($C1217,'Policy Characteristics'!$C:$C,0))),"",INDEX('Policy Characteristics'!G:G,MATCH($C1217,'Policy Characteristics'!$C:$C,0)))</f>
        <v>0.4</v>
      </c>
      <c r="N1217" s="237">
        <f>IF(ISBLANK(INDEX('Policy Characteristics'!H:H,MATCH($C1217,'Policy Characteristics'!$C:$C,0))),"",INDEX('Policy Characteristics'!H:H,MATCH($C1217,'Policy Characteristics'!$C:$C,0)))</f>
        <v>0.01</v>
      </c>
      <c r="O1217" s="293" t="str">
        <f>IF(ISBLANK(INDEX('Policy Characteristics'!I:I,MATCH($C1217,'Policy Characteristics'!$C:$C,0))),"",INDEX('Policy Characteristics'!I:I,MATCH($C1217,'Policy Characteristics'!$C:$C,0)))</f>
        <v>% reduction in fuel use</v>
      </c>
      <c r="P1217" s="293"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93" t="str">
        <f>IF(ISBLANK(INDEX('Policy Characteristics'!K:K,MATCH($C1217,'Policy Characteristics'!$C:$C,0))),"",INDEX('Policy Characteristics'!K:K,MATCH($C1217,'Policy Characteristics'!$C:$C,0)))</f>
        <v>architectural-design.html#rnd</v>
      </c>
      <c r="R1217" s="293" t="str">
        <f>IF(ISBLANK(INDEX('Policy Characteristics'!L:L,MATCH($C1217,'Policy Characteristics'!$C:$C,0))),"",INDEX('Policy Characteristics'!L:L,MATCH($C1217,'Policy Characteristics'!$C:$C,0)))</f>
        <v>research-and-development.html</v>
      </c>
    </row>
    <row r="1218" spans="1:18" x14ac:dyDescent="0.25">
      <c r="A1218" s="293" t="str">
        <f>IF(ISBLANK(INDEX('Policy Characteristics'!A:A,MATCH($C1218,'Policy Characteristics'!$C:$C,0))),"",INDEX('Policy Characteristics'!A:A,MATCH($C1218,'Policy Characteristics'!$C:$C,0)))</f>
        <v>Research and Development</v>
      </c>
      <c r="B1218" s="294" t="str">
        <f>IF(ISBLANK(INDEX('Policy Characteristics'!B:B,MATCH($C1218,'Policy Characteristics'!$C:$C,0))),"",INDEX('Policy Characteristics'!B:B,MATCH($C1218,'Policy Characteristics'!$C:$C,0)))</f>
        <v>Fuel Use Reduction</v>
      </c>
      <c r="C1218" s="293" t="str">
        <f t="shared" si="66"/>
        <v>RnD Industry Fuel Use Perc Reduction</v>
      </c>
      <c r="D1218" t="s">
        <v>748</v>
      </c>
      <c r="E1218" s="298"/>
      <c r="F1218" s="299" t="s">
        <v>878</v>
      </c>
      <c r="G1218" s="298"/>
      <c r="H1218" s="20">
        <v>1503</v>
      </c>
      <c r="I1218" s="295" t="s">
        <v>624</v>
      </c>
      <c r="J1218" s="296" t="str">
        <f>IF(ISBLANK(INDEX('Policy Characteristics'!D:D,MATCH($C1218,'Policy Characteristics'!$C:$C,0))),"",INDEX('Policy Characteristics'!D:D,MATCH($C1218,'Policy Characteristics'!$C:$C,0)))</f>
        <v>R&amp;D Fuel Use Reductions</v>
      </c>
      <c r="K1218" s="293" t="str">
        <f>IF(ISBLANK(INDEX('Policy Characteristics'!E:E,MATCH($C1218,'Policy Characteristics'!$C:$C,0))),"",INDEX('Policy Characteristics'!E:E,MATCH($C1218,'Policy Characteristics'!$C:$C,0)))</f>
        <v>RnD industry fuel use reduction</v>
      </c>
      <c r="L1218" s="237">
        <f>IF(ISBLANK(INDEX('Policy Characteristics'!F:F,MATCH($C1218,'Policy Characteristics'!$C:$C,0))),"",INDEX('Policy Characteristics'!F:F,MATCH($C1218,'Policy Characteristics'!$C:$C,0)))</f>
        <v>0</v>
      </c>
      <c r="M1218" s="237">
        <f>IF(ISBLANK(INDEX('Policy Characteristics'!G:G,MATCH($C1218,'Policy Characteristics'!$C:$C,0))),"",INDEX('Policy Characteristics'!G:G,MATCH($C1218,'Policy Characteristics'!$C:$C,0)))</f>
        <v>0.4</v>
      </c>
      <c r="N1218" s="237">
        <f>IF(ISBLANK(INDEX('Policy Characteristics'!H:H,MATCH($C1218,'Policy Characteristics'!$C:$C,0))),"",INDEX('Policy Characteristics'!H:H,MATCH($C1218,'Policy Characteristics'!$C:$C,0)))</f>
        <v>0.01</v>
      </c>
      <c r="O1218" s="293" t="str">
        <f>IF(ISBLANK(INDEX('Policy Characteristics'!I:I,MATCH($C1218,'Policy Characteristics'!$C:$C,0))),"",INDEX('Policy Characteristics'!I:I,MATCH($C1218,'Policy Characteristics'!$C:$C,0)))</f>
        <v>% reduction in fuel use</v>
      </c>
      <c r="P1218" s="293"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93" t="str">
        <f>IF(ISBLANK(INDEX('Policy Characteristics'!K:K,MATCH($C1218,'Policy Characteristics'!$C:$C,0))),"",INDEX('Policy Characteristics'!K:K,MATCH($C1218,'Policy Characteristics'!$C:$C,0)))</f>
        <v>architectural-design.html#rnd</v>
      </c>
      <c r="R1218" s="293" t="str">
        <f>IF(ISBLANK(INDEX('Policy Characteristics'!L:L,MATCH($C1218,'Policy Characteristics'!$C:$C,0))),"",INDEX('Policy Characteristics'!L:L,MATCH($C1218,'Policy Characteristics'!$C:$C,0)))</f>
        <v>research-and-development.html</v>
      </c>
    </row>
    <row r="1219" spans="1:18" x14ac:dyDescent="0.25">
      <c r="A1219" s="293" t="str">
        <f>IF(ISBLANK(INDEX('Policy Characteristics'!A:A,MATCH($C1219,'Policy Characteristics'!$C:$C,0))),"",INDEX('Policy Characteristics'!A:A,MATCH($C1219,'Policy Characteristics'!$C:$C,0)))</f>
        <v>Research and Development</v>
      </c>
      <c r="B1219" s="294" t="str">
        <f>IF(ISBLANK(INDEX('Policy Characteristics'!B:B,MATCH($C1219,'Policy Characteristics'!$C:$C,0))),"",INDEX('Policy Characteristics'!B:B,MATCH($C1219,'Policy Characteristics'!$C:$C,0)))</f>
        <v>Fuel Use Reduction</v>
      </c>
      <c r="C1219" s="293" t="str">
        <f t="shared" si="66"/>
        <v>RnD Industry Fuel Use Perc Reduction</v>
      </c>
      <c r="D1219" t="s">
        <v>750</v>
      </c>
      <c r="E1219" s="298"/>
      <c r="F1219" s="299" t="s">
        <v>879</v>
      </c>
      <c r="G1219" s="298"/>
      <c r="H1219" s="20">
        <v>1504</v>
      </c>
      <c r="I1219" s="295" t="s">
        <v>624</v>
      </c>
      <c r="J1219" s="296" t="str">
        <f>IF(ISBLANK(INDEX('Policy Characteristics'!D:D,MATCH($C1219,'Policy Characteristics'!$C:$C,0))),"",INDEX('Policy Characteristics'!D:D,MATCH($C1219,'Policy Characteristics'!$C:$C,0)))</f>
        <v>R&amp;D Fuel Use Reductions</v>
      </c>
      <c r="K1219" s="293" t="str">
        <f>IF(ISBLANK(INDEX('Policy Characteristics'!E:E,MATCH($C1219,'Policy Characteristics'!$C:$C,0))),"",INDEX('Policy Characteristics'!E:E,MATCH($C1219,'Policy Characteristics'!$C:$C,0)))</f>
        <v>RnD industry fuel use reduction</v>
      </c>
      <c r="L1219" s="237">
        <f>IF(ISBLANK(INDEX('Policy Characteristics'!F:F,MATCH($C1219,'Policy Characteristics'!$C:$C,0))),"",INDEX('Policy Characteristics'!F:F,MATCH($C1219,'Policy Characteristics'!$C:$C,0)))</f>
        <v>0</v>
      </c>
      <c r="M1219" s="237">
        <f>IF(ISBLANK(INDEX('Policy Characteristics'!G:G,MATCH($C1219,'Policy Characteristics'!$C:$C,0))),"",INDEX('Policy Characteristics'!G:G,MATCH($C1219,'Policy Characteristics'!$C:$C,0)))</f>
        <v>0.4</v>
      </c>
      <c r="N1219" s="237">
        <f>IF(ISBLANK(INDEX('Policy Characteristics'!H:H,MATCH($C1219,'Policy Characteristics'!$C:$C,0))),"",INDEX('Policy Characteristics'!H:H,MATCH($C1219,'Policy Characteristics'!$C:$C,0)))</f>
        <v>0.01</v>
      </c>
      <c r="O1219" s="293" t="str">
        <f>IF(ISBLANK(INDEX('Policy Characteristics'!I:I,MATCH($C1219,'Policy Characteristics'!$C:$C,0))),"",INDEX('Policy Characteristics'!I:I,MATCH($C1219,'Policy Characteristics'!$C:$C,0)))</f>
        <v>% reduction in fuel use</v>
      </c>
      <c r="P1219" s="293"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93" t="str">
        <f>IF(ISBLANK(INDEX('Policy Characteristics'!K:K,MATCH($C1219,'Policy Characteristics'!$C:$C,0))),"",INDEX('Policy Characteristics'!K:K,MATCH($C1219,'Policy Characteristics'!$C:$C,0)))</f>
        <v>architectural-design.html#rnd</v>
      </c>
      <c r="R1219" s="293" t="str">
        <f>IF(ISBLANK(INDEX('Policy Characteristics'!L:L,MATCH($C1219,'Policy Characteristics'!$C:$C,0))),"",INDEX('Policy Characteristics'!L:L,MATCH($C1219,'Policy Characteristics'!$C:$C,0)))</f>
        <v>research-and-development.html</v>
      </c>
    </row>
    <row r="1220" spans="1:18" x14ac:dyDescent="0.25">
      <c r="A1220" s="293" t="str">
        <f>IF(ISBLANK(INDEX('Policy Characteristics'!A:A,MATCH($C1220,'Policy Characteristics'!$C:$C,0))),"",INDEX('Policy Characteristics'!A:A,MATCH($C1220,'Policy Characteristics'!$C:$C,0)))</f>
        <v>Research and Development</v>
      </c>
      <c r="B1220" s="294" t="str">
        <f>IF(ISBLANK(INDEX('Policy Characteristics'!B:B,MATCH($C1220,'Policy Characteristics'!$C:$C,0))),"",INDEX('Policy Characteristics'!B:B,MATCH($C1220,'Policy Characteristics'!$C:$C,0)))</f>
        <v>Fuel Use Reduction</v>
      </c>
      <c r="C1220" s="293" t="str">
        <f t="shared" si="66"/>
        <v>RnD Industry Fuel Use Perc Reduction</v>
      </c>
      <c r="D1220" t="s">
        <v>752</v>
      </c>
      <c r="E1220" s="298"/>
      <c r="F1220" s="299" t="s">
        <v>880</v>
      </c>
      <c r="G1220" s="298"/>
      <c r="H1220" s="20">
        <v>1505</v>
      </c>
      <c r="I1220" s="295" t="s">
        <v>624</v>
      </c>
      <c r="J1220" s="296" t="str">
        <f>IF(ISBLANK(INDEX('Policy Characteristics'!D:D,MATCH($C1220,'Policy Characteristics'!$C:$C,0))),"",INDEX('Policy Characteristics'!D:D,MATCH($C1220,'Policy Characteristics'!$C:$C,0)))</f>
        <v>R&amp;D Fuel Use Reductions</v>
      </c>
      <c r="K1220" s="293" t="str">
        <f>IF(ISBLANK(INDEX('Policy Characteristics'!E:E,MATCH($C1220,'Policy Characteristics'!$C:$C,0))),"",INDEX('Policy Characteristics'!E:E,MATCH($C1220,'Policy Characteristics'!$C:$C,0)))</f>
        <v>RnD industry fuel use reduction</v>
      </c>
      <c r="L1220" s="237">
        <f>IF(ISBLANK(INDEX('Policy Characteristics'!F:F,MATCH($C1220,'Policy Characteristics'!$C:$C,0))),"",INDEX('Policy Characteristics'!F:F,MATCH($C1220,'Policy Characteristics'!$C:$C,0)))</f>
        <v>0</v>
      </c>
      <c r="M1220" s="237">
        <f>IF(ISBLANK(INDEX('Policy Characteristics'!G:G,MATCH($C1220,'Policy Characteristics'!$C:$C,0))),"",INDEX('Policy Characteristics'!G:G,MATCH($C1220,'Policy Characteristics'!$C:$C,0)))</f>
        <v>0.4</v>
      </c>
      <c r="N1220" s="237">
        <f>IF(ISBLANK(INDEX('Policy Characteristics'!H:H,MATCH($C1220,'Policy Characteristics'!$C:$C,0))),"",INDEX('Policy Characteristics'!H:H,MATCH($C1220,'Policy Characteristics'!$C:$C,0)))</f>
        <v>0.01</v>
      </c>
      <c r="O1220" s="293" t="str">
        <f>IF(ISBLANK(INDEX('Policy Characteristics'!I:I,MATCH($C1220,'Policy Characteristics'!$C:$C,0))),"",INDEX('Policy Characteristics'!I:I,MATCH($C1220,'Policy Characteristics'!$C:$C,0)))</f>
        <v>% reduction in fuel use</v>
      </c>
      <c r="P1220" s="293"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93" t="str">
        <f>IF(ISBLANK(INDEX('Policy Characteristics'!K:K,MATCH($C1220,'Policy Characteristics'!$C:$C,0))),"",INDEX('Policy Characteristics'!K:K,MATCH($C1220,'Policy Characteristics'!$C:$C,0)))</f>
        <v>architectural-design.html#rnd</v>
      </c>
      <c r="R1220" s="293" t="str">
        <f>IF(ISBLANK(INDEX('Policy Characteristics'!L:L,MATCH($C1220,'Policy Characteristics'!$C:$C,0))),"",INDEX('Policy Characteristics'!L:L,MATCH($C1220,'Policy Characteristics'!$C:$C,0)))</f>
        <v>research-and-development.html</v>
      </c>
    </row>
    <row r="1221" spans="1:18" x14ac:dyDescent="0.25">
      <c r="A1221" s="293" t="str">
        <f>IF(ISBLANK(INDEX('Policy Characteristics'!A:A,MATCH($C1221,'Policy Characteristics'!$C:$C,0))),"",INDEX('Policy Characteristics'!A:A,MATCH($C1221,'Policy Characteristics'!$C:$C,0)))</f>
        <v>Research and Development</v>
      </c>
      <c r="B1221" s="294" t="str">
        <f>IF(ISBLANK(INDEX('Policy Characteristics'!B:B,MATCH($C1221,'Policy Characteristics'!$C:$C,0))),"",INDEX('Policy Characteristics'!B:B,MATCH($C1221,'Policy Characteristics'!$C:$C,0)))</f>
        <v>Fuel Use Reduction</v>
      </c>
      <c r="C1221" s="293" t="str">
        <f t="shared" si="66"/>
        <v>RnD Industry Fuel Use Perc Reduction</v>
      </c>
      <c r="D1221" t="s">
        <v>754</v>
      </c>
      <c r="E1221" s="298"/>
      <c r="F1221" s="299" t="s">
        <v>881</v>
      </c>
      <c r="G1221" s="298"/>
      <c r="H1221" s="20">
        <v>1506</v>
      </c>
      <c r="I1221" s="295" t="s">
        <v>624</v>
      </c>
      <c r="J1221" s="296" t="str">
        <f>IF(ISBLANK(INDEX('Policy Characteristics'!D:D,MATCH($C1221,'Policy Characteristics'!$C:$C,0))),"",INDEX('Policy Characteristics'!D:D,MATCH($C1221,'Policy Characteristics'!$C:$C,0)))</f>
        <v>R&amp;D Fuel Use Reductions</v>
      </c>
      <c r="K1221" s="293" t="str">
        <f>IF(ISBLANK(INDEX('Policy Characteristics'!E:E,MATCH($C1221,'Policy Characteristics'!$C:$C,0))),"",INDEX('Policy Characteristics'!E:E,MATCH($C1221,'Policy Characteristics'!$C:$C,0)))</f>
        <v>RnD industry fuel use reduction</v>
      </c>
      <c r="L1221" s="237">
        <f>IF(ISBLANK(INDEX('Policy Characteristics'!F:F,MATCH($C1221,'Policy Characteristics'!$C:$C,0))),"",INDEX('Policy Characteristics'!F:F,MATCH($C1221,'Policy Characteristics'!$C:$C,0)))</f>
        <v>0</v>
      </c>
      <c r="M1221" s="237">
        <f>IF(ISBLANK(INDEX('Policy Characteristics'!G:G,MATCH($C1221,'Policy Characteristics'!$C:$C,0))),"",INDEX('Policy Characteristics'!G:G,MATCH($C1221,'Policy Characteristics'!$C:$C,0)))</f>
        <v>0.4</v>
      </c>
      <c r="N1221" s="237">
        <f>IF(ISBLANK(INDEX('Policy Characteristics'!H:H,MATCH($C1221,'Policy Characteristics'!$C:$C,0))),"",INDEX('Policy Characteristics'!H:H,MATCH($C1221,'Policy Characteristics'!$C:$C,0)))</f>
        <v>0.01</v>
      </c>
      <c r="O1221" s="293" t="str">
        <f>IF(ISBLANK(INDEX('Policy Characteristics'!I:I,MATCH($C1221,'Policy Characteristics'!$C:$C,0))),"",INDEX('Policy Characteristics'!I:I,MATCH($C1221,'Policy Characteristics'!$C:$C,0)))</f>
        <v>% reduction in fuel use</v>
      </c>
      <c r="P1221" s="293"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93" t="str">
        <f>IF(ISBLANK(INDEX('Policy Characteristics'!K:K,MATCH($C1221,'Policy Characteristics'!$C:$C,0))),"",INDEX('Policy Characteristics'!K:K,MATCH($C1221,'Policy Characteristics'!$C:$C,0)))</f>
        <v>architectural-design.html#rnd</v>
      </c>
      <c r="R1221" s="293" t="str">
        <f>IF(ISBLANK(INDEX('Policy Characteristics'!L:L,MATCH($C1221,'Policy Characteristics'!$C:$C,0))),"",INDEX('Policy Characteristics'!L:L,MATCH($C1221,'Policy Characteristics'!$C:$C,0)))</f>
        <v>research-and-development.html</v>
      </c>
    </row>
    <row r="1222" spans="1:18" x14ac:dyDescent="0.25">
      <c r="A1222" s="293" t="str">
        <f>IF(ISBLANK(INDEX('Policy Characteristics'!A:A,MATCH($C1222,'Policy Characteristics'!$C:$C,0))),"",INDEX('Policy Characteristics'!A:A,MATCH($C1222,'Policy Characteristics'!$C:$C,0)))</f>
        <v>Research and Development</v>
      </c>
      <c r="B1222" s="294" t="str">
        <f>IF(ISBLANK(INDEX('Policy Characteristics'!B:B,MATCH($C1222,'Policy Characteristics'!$C:$C,0))),"",INDEX('Policy Characteristics'!B:B,MATCH($C1222,'Policy Characteristics'!$C:$C,0)))</f>
        <v>Fuel Use Reduction</v>
      </c>
      <c r="C1222" s="293" t="str">
        <f t="shared" si="66"/>
        <v>RnD Industry Fuel Use Perc Reduction</v>
      </c>
      <c r="D1222" t="s">
        <v>756</v>
      </c>
      <c r="E1222" s="298"/>
      <c r="F1222" s="299" t="s">
        <v>882</v>
      </c>
      <c r="G1222" s="298"/>
      <c r="H1222" s="20">
        <v>1507</v>
      </c>
      <c r="I1222" s="295" t="s">
        <v>624</v>
      </c>
      <c r="J1222" s="296" t="str">
        <f>IF(ISBLANK(INDEX('Policy Characteristics'!D:D,MATCH($C1222,'Policy Characteristics'!$C:$C,0))),"",INDEX('Policy Characteristics'!D:D,MATCH($C1222,'Policy Characteristics'!$C:$C,0)))</f>
        <v>R&amp;D Fuel Use Reductions</v>
      </c>
      <c r="K1222" s="293" t="str">
        <f>IF(ISBLANK(INDEX('Policy Characteristics'!E:E,MATCH($C1222,'Policy Characteristics'!$C:$C,0))),"",INDEX('Policy Characteristics'!E:E,MATCH($C1222,'Policy Characteristics'!$C:$C,0)))</f>
        <v>RnD industry fuel use reduction</v>
      </c>
      <c r="L1222" s="237">
        <f>IF(ISBLANK(INDEX('Policy Characteristics'!F:F,MATCH($C1222,'Policy Characteristics'!$C:$C,0))),"",INDEX('Policy Characteristics'!F:F,MATCH($C1222,'Policy Characteristics'!$C:$C,0)))</f>
        <v>0</v>
      </c>
      <c r="M1222" s="237">
        <f>IF(ISBLANK(INDEX('Policy Characteristics'!G:G,MATCH($C1222,'Policy Characteristics'!$C:$C,0))),"",INDEX('Policy Characteristics'!G:G,MATCH($C1222,'Policy Characteristics'!$C:$C,0)))</f>
        <v>0.4</v>
      </c>
      <c r="N1222" s="237">
        <f>IF(ISBLANK(INDEX('Policy Characteristics'!H:H,MATCH($C1222,'Policy Characteristics'!$C:$C,0))),"",INDEX('Policy Characteristics'!H:H,MATCH($C1222,'Policy Characteristics'!$C:$C,0)))</f>
        <v>0.01</v>
      </c>
      <c r="O1222" s="293" t="str">
        <f>IF(ISBLANK(INDEX('Policy Characteristics'!I:I,MATCH($C1222,'Policy Characteristics'!$C:$C,0))),"",INDEX('Policy Characteristics'!I:I,MATCH($C1222,'Policy Characteristics'!$C:$C,0)))</f>
        <v>% reduction in fuel use</v>
      </c>
      <c r="P1222" s="293"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93" t="str">
        <f>IF(ISBLANK(INDEX('Policy Characteristics'!K:K,MATCH($C1222,'Policy Characteristics'!$C:$C,0))),"",INDEX('Policy Characteristics'!K:K,MATCH($C1222,'Policy Characteristics'!$C:$C,0)))</f>
        <v>architectural-design.html#rnd</v>
      </c>
      <c r="R1222" s="293" t="str">
        <f>IF(ISBLANK(INDEX('Policy Characteristics'!L:L,MATCH($C1222,'Policy Characteristics'!$C:$C,0))),"",INDEX('Policy Characteristics'!L:L,MATCH($C1222,'Policy Characteristics'!$C:$C,0)))</f>
        <v>research-and-development.html</v>
      </c>
    </row>
    <row r="1223" spans="1:18" x14ac:dyDescent="0.25">
      <c r="A1223" s="293" t="str">
        <f>IF(ISBLANK(INDEX('Policy Characteristics'!A:A,MATCH($C1223,'Policy Characteristics'!$C:$C,0))),"",INDEX('Policy Characteristics'!A:A,MATCH($C1223,'Policy Characteristics'!$C:$C,0)))</f>
        <v>Research and Development</v>
      </c>
      <c r="B1223" s="294" t="str">
        <f>IF(ISBLANK(INDEX('Policy Characteristics'!B:B,MATCH($C1223,'Policy Characteristics'!$C:$C,0))),"",INDEX('Policy Characteristics'!B:B,MATCH($C1223,'Policy Characteristics'!$C:$C,0)))</f>
        <v>Fuel Use Reduction</v>
      </c>
      <c r="C1223" s="293" t="str">
        <f t="shared" si="66"/>
        <v>RnD Industry Fuel Use Perc Reduction</v>
      </c>
      <c r="D1223" t="s">
        <v>758</v>
      </c>
      <c r="E1223" s="298"/>
      <c r="F1223" s="299" t="s">
        <v>883</v>
      </c>
      <c r="G1223" s="298"/>
      <c r="H1223" s="20">
        <v>1508</v>
      </c>
      <c r="I1223" s="295" t="s">
        <v>624</v>
      </c>
      <c r="J1223" s="296" t="str">
        <f>IF(ISBLANK(INDEX('Policy Characteristics'!D:D,MATCH($C1223,'Policy Characteristics'!$C:$C,0))),"",INDEX('Policy Characteristics'!D:D,MATCH($C1223,'Policy Characteristics'!$C:$C,0)))</f>
        <v>R&amp;D Fuel Use Reductions</v>
      </c>
      <c r="K1223" s="293" t="str">
        <f>IF(ISBLANK(INDEX('Policy Characteristics'!E:E,MATCH($C1223,'Policy Characteristics'!$C:$C,0))),"",INDEX('Policy Characteristics'!E:E,MATCH($C1223,'Policy Characteristics'!$C:$C,0)))</f>
        <v>RnD industry fuel use reduction</v>
      </c>
      <c r="L1223" s="237">
        <f>IF(ISBLANK(INDEX('Policy Characteristics'!F:F,MATCH($C1223,'Policy Characteristics'!$C:$C,0))),"",INDEX('Policy Characteristics'!F:F,MATCH($C1223,'Policy Characteristics'!$C:$C,0)))</f>
        <v>0</v>
      </c>
      <c r="M1223" s="237">
        <f>IF(ISBLANK(INDEX('Policy Characteristics'!G:G,MATCH($C1223,'Policy Characteristics'!$C:$C,0))),"",INDEX('Policy Characteristics'!G:G,MATCH($C1223,'Policy Characteristics'!$C:$C,0)))</f>
        <v>0.4</v>
      </c>
      <c r="N1223" s="237">
        <f>IF(ISBLANK(INDEX('Policy Characteristics'!H:H,MATCH($C1223,'Policy Characteristics'!$C:$C,0))),"",INDEX('Policy Characteristics'!H:H,MATCH($C1223,'Policy Characteristics'!$C:$C,0)))</f>
        <v>0.01</v>
      </c>
      <c r="O1223" s="293" t="str">
        <f>IF(ISBLANK(INDEX('Policy Characteristics'!I:I,MATCH($C1223,'Policy Characteristics'!$C:$C,0))),"",INDEX('Policy Characteristics'!I:I,MATCH($C1223,'Policy Characteristics'!$C:$C,0)))</f>
        <v>% reduction in fuel use</v>
      </c>
      <c r="P1223" s="293"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93" t="str">
        <f>IF(ISBLANK(INDEX('Policy Characteristics'!K:K,MATCH($C1223,'Policy Characteristics'!$C:$C,0))),"",INDEX('Policy Characteristics'!K:K,MATCH($C1223,'Policy Characteristics'!$C:$C,0)))</f>
        <v>architectural-design.html#rnd</v>
      </c>
      <c r="R1223" s="293" t="str">
        <f>IF(ISBLANK(INDEX('Policy Characteristics'!L:L,MATCH($C1223,'Policy Characteristics'!$C:$C,0))),"",INDEX('Policy Characteristics'!L:L,MATCH($C1223,'Policy Characteristics'!$C:$C,0)))</f>
        <v>research-and-development.html</v>
      </c>
    </row>
    <row r="1224" spans="1:18" x14ac:dyDescent="0.25">
      <c r="A1224" s="293" t="str">
        <f>IF(ISBLANK(INDEX('Policy Characteristics'!A:A,MATCH($C1224,'Policy Characteristics'!$C:$C,0))),"",INDEX('Policy Characteristics'!A:A,MATCH($C1224,'Policy Characteristics'!$C:$C,0)))</f>
        <v>Research and Development</v>
      </c>
      <c r="B1224" s="294" t="str">
        <f>IF(ISBLANK(INDEX('Policy Characteristics'!B:B,MATCH($C1224,'Policy Characteristics'!$C:$C,0))),"",INDEX('Policy Characteristics'!B:B,MATCH($C1224,'Policy Characteristics'!$C:$C,0)))</f>
        <v>Fuel Use Reduction</v>
      </c>
      <c r="C1224" s="293" t="str">
        <f t="shared" si="66"/>
        <v>RnD Industry Fuel Use Perc Reduction</v>
      </c>
      <c r="D1224" t="s">
        <v>760</v>
      </c>
      <c r="E1224" s="298"/>
      <c r="F1224" s="299" t="s">
        <v>884</v>
      </c>
      <c r="G1224" s="298"/>
      <c r="H1224" s="20">
        <v>1509</v>
      </c>
      <c r="I1224" s="295" t="s">
        <v>624</v>
      </c>
      <c r="J1224" s="296" t="str">
        <f>IF(ISBLANK(INDEX('Policy Characteristics'!D:D,MATCH($C1224,'Policy Characteristics'!$C:$C,0))),"",INDEX('Policy Characteristics'!D:D,MATCH($C1224,'Policy Characteristics'!$C:$C,0)))</f>
        <v>R&amp;D Fuel Use Reductions</v>
      </c>
      <c r="K1224" s="293" t="str">
        <f>IF(ISBLANK(INDEX('Policy Characteristics'!E:E,MATCH($C1224,'Policy Characteristics'!$C:$C,0))),"",INDEX('Policy Characteristics'!E:E,MATCH($C1224,'Policy Characteristics'!$C:$C,0)))</f>
        <v>RnD industry fuel use reduction</v>
      </c>
      <c r="L1224" s="237">
        <f>IF(ISBLANK(INDEX('Policy Characteristics'!F:F,MATCH($C1224,'Policy Characteristics'!$C:$C,0))),"",INDEX('Policy Characteristics'!F:F,MATCH($C1224,'Policy Characteristics'!$C:$C,0)))</f>
        <v>0</v>
      </c>
      <c r="M1224" s="237">
        <f>IF(ISBLANK(INDEX('Policy Characteristics'!G:G,MATCH($C1224,'Policy Characteristics'!$C:$C,0))),"",INDEX('Policy Characteristics'!G:G,MATCH($C1224,'Policy Characteristics'!$C:$C,0)))</f>
        <v>0.4</v>
      </c>
      <c r="N1224" s="237">
        <f>IF(ISBLANK(INDEX('Policy Characteristics'!H:H,MATCH($C1224,'Policy Characteristics'!$C:$C,0))),"",INDEX('Policy Characteristics'!H:H,MATCH($C1224,'Policy Characteristics'!$C:$C,0)))</f>
        <v>0.01</v>
      </c>
      <c r="O1224" s="293" t="str">
        <f>IF(ISBLANK(INDEX('Policy Characteristics'!I:I,MATCH($C1224,'Policy Characteristics'!$C:$C,0))),"",INDEX('Policy Characteristics'!I:I,MATCH($C1224,'Policy Characteristics'!$C:$C,0)))</f>
        <v>% reduction in fuel use</v>
      </c>
      <c r="P1224" s="293"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93" t="str">
        <f>IF(ISBLANK(INDEX('Policy Characteristics'!K:K,MATCH($C1224,'Policy Characteristics'!$C:$C,0))),"",INDEX('Policy Characteristics'!K:K,MATCH($C1224,'Policy Characteristics'!$C:$C,0)))</f>
        <v>architectural-design.html#rnd</v>
      </c>
      <c r="R1224" s="293" t="str">
        <f>IF(ISBLANK(INDEX('Policy Characteristics'!L:L,MATCH($C1224,'Policy Characteristics'!$C:$C,0))),"",INDEX('Policy Characteristics'!L:L,MATCH($C1224,'Policy Characteristics'!$C:$C,0)))</f>
        <v>research-and-development.html</v>
      </c>
    </row>
    <row r="1225" spans="1:18" x14ac:dyDescent="0.25">
      <c r="A1225" s="293" t="str">
        <f>IF(ISBLANK(INDEX('Policy Characteristics'!A:A,MATCH($C1225,'Policy Characteristics'!$C:$C,0))),"",INDEX('Policy Characteristics'!A:A,MATCH($C1225,'Policy Characteristics'!$C:$C,0)))</f>
        <v>Research and Development</v>
      </c>
      <c r="B1225" s="294" t="str">
        <f>IF(ISBLANK(INDEX('Policy Characteristics'!B:B,MATCH($C1225,'Policy Characteristics'!$C:$C,0))),"",INDEX('Policy Characteristics'!B:B,MATCH($C1225,'Policy Characteristics'!$C:$C,0)))</f>
        <v>Fuel Use Reduction</v>
      </c>
      <c r="C1225" s="293" t="str">
        <f t="shared" si="66"/>
        <v>RnD Industry Fuel Use Perc Reduction</v>
      </c>
      <c r="D1225" t="s">
        <v>762</v>
      </c>
      <c r="E1225" s="298"/>
      <c r="F1225" s="299" t="s">
        <v>885</v>
      </c>
      <c r="G1225" s="298"/>
      <c r="H1225" s="20">
        <v>1510</v>
      </c>
      <c r="I1225" s="295" t="s">
        <v>624</v>
      </c>
      <c r="J1225" s="296" t="str">
        <f>IF(ISBLANK(INDEX('Policy Characteristics'!D:D,MATCH($C1225,'Policy Characteristics'!$C:$C,0))),"",INDEX('Policy Characteristics'!D:D,MATCH($C1225,'Policy Characteristics'!$C:$C,0)))</f>
        <v>R&amp;D Fuel Use Reductions</v>
      </c>
      <c r="K1225" s="293" t="str">
        <f>IF(ISBLANK(INDEX('Policy Characteristics'!E:E,MATCH($C1225,'Policy Characteristics'!$C:$C,0))),"",INDEX('Policy Characteristics'!E:E,MATCH($C1225,'Policy Characteristics'!$C:$C,0)))</f>
        <v>RnD industry fuel use reduction</v>
      </c>
      <c r="L1225" s="237">
        <f>IF(ISBLANK(INDEX('Policy Characteristics'!F:F,MATCH($C1225,'Policy Characteristics'!$C:$C,0))),"",INDEX('Policy Characteristics'!F:F,MATCH($C1225,'Policy Characteristics'!$C:$C,0)))</f>
        <v>0</v>
      </c>
      <c r="M1225" s="237">
        <f>IF(ISBLANK(INDEX('Policy Characteristics'!G:G,MATCH($C1225,'Policy Characteristics'!$C:$C,0))),"",INDEX('Policy Characteristics'!G:G,MATCH($C1225,'Policy Characteristics'!$C:$C,0)))</f>
        <v>0.4</v>
      </c>
      <c r="N1225" s="237">
        <f>IF(ISBLANK(INDEX('Policy Characteristics'!H:H,MATCH($C1225,'Policy Characteristics'!$C:$C,0))),"",INDEX('Policy Characteristics'!H:H,MATCH($C1225,'Policy Characteristics'!$C:$C,0)))</f>
        <v>0.01</v>
      </c>
      <c r="O1225" s="293" t="str">
        <f>IF(ISBLANK(INDEX('Policy Characteristics'!I:I,MATCH($C1225,'Policy Characteristics'!$C:$C,0))),"",INDEX('Policy Characteristics'!I:I,MATCH($C1225,'Policy Characteristics'!$C:$C,0)))</f>
        <v>% reduction in fuel use</v>
      </c>
      <c r="P1225" s="293"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93" t="str">
        <f>IF(ISBLANK(INDEX('Policy Characteristics'!K:K,MATCH($C1225,'Policy Characteristics'!$C:$C,0))),"",INDEX('Policy Characteristics'!K:K,MATCH($C1225,'Policy Characteristics'!$C:$C,0)))</f>
        <v>architectural-design.html#rnd</v>
      </c>
      <c r="R1225" s="293" t="str">
        <f>IF(ISBLANK(INDEX('Policy Characteristics'!L:L,MATCH($C1225,'Policy Characteristics'!$C:$C,0))),"",INDEX('Policy Characteristics'!L:L,MATCH($C1225,'Policy Characteristics'!$C:$C,0)))</f>
        <v>research-and-development.html</v>
      </c>
    </row>
    <row r="1226" spans="1:18" x14ac:dyDescent="0.25">
      <c r="A1226" s="293" t="str">
        <f>IF(ISBLANK(INDEX('Policy Characteristics'!A:A,MATCH($C1226,'Policy Characteristics'!$C:$C,0))),"",INDEX('Policy Characteristics'!A:A,MATCH($C1226,'Policy Characteristics'!$C:$C,0)))</f>
        <v>Research and Development</v>
      </c>
      <c r="B1226" s="294" t="str">
        <f>IF(ISBLANK(INDEX('Policy Characteristics'!B:B,MATCH($C1226,'Policy Characteristics'!$C:$C,0))),"",INDEX('Policy Characteristics'!B:B,MATCH($C1226,'Policy Characteristics'!$C:$C,0)))</f>
        <v>Fuel Use Reduction</v>
      </c>
      <c r="C1226" s="293" t="str">
        <f t="shared" si="66"/>
        <v>RnD Industry Fuel Use Perc Reduction</v>
      </c>
      <c r="D1226" t="s">
        <v>764</v>
      </c>
      <c r="E1226" s="298"/>
      <c r="F1226" s="299" t="s">
        <v>886</v>
      </c>
      <c r="G1226" s="298"/>
      <c r="H1226" s="20">
        <v>1511</v>
      </c>
      <c r="I1226" s="295" t="s">
        <v>624</v>
      </c>
      <c r="J1226" s="296" t="str">
        <f>IF(ISBLANK(INDEX('Policy Characteristics'!D:D,MATCH($C1226,'Policy Characteristics'!$C:$C,0))),"",INDEX('Policy Characteristics'!D:D,MATCH($C1226,'Policy Characteristics'!$C:$C,0)))</f>
        <v>R&amp;D Fuel Use Reductions</v>
      </c>
      <c r="K1226" s="293" t="str">
        <f>IF(ISBLANK(INDEX('Policy Characteristics'!E:E,MATCH($C1226,'Policy Characteristics'!$C:$C,0))),"",INDEX('Policy Characteristics'!E:E,MATCH($C1226,'Policy Characteristics'!$C:$C,0)))</f>
        <v>RnD industry fuel use reduction</v>
      </c>
      <c r="L1226" s="237">
        <f>IF(ISBLANK(INDEX('Policy Characteristics'!F:F,MATCH($C1226,'Policy Characteristics'!$C:$C,0))),"",INDEX('Policy Characteristics'!F:F,MATCH($C1226,'Policy Characteristics'!$C:$C,0)))</f>
        <v>0</v>
      </c>
      <c r="M1226" s="237">
        <f>IF(ISBLANK(INDEX('Policy Characteristics'!G:G,MATCH($C1226,'Policy Characteristics'!$C:$C,0))),"",INDEX('Policy Characteristics'!G:G,MATCH($C1226,'Policy Characteristics'!$C:$C,0)))</f>
        <v>0.4</v>
      </c>
      <c r="N1226" s="237">
        <f>IF(ISBLANK(INDEX('Policy Characteristics'!H:H,MATCH($C1226,'Policy Characteristics'!$C:$C,0))),"",INDEX('Policy Characteristics'!H:H,MATCH($C1226,'Policy Characteristics'!$C:$C,0)))</f>
        <v>0.01</v>
      </c>
      <c r="O1226" s="293" t="str">
        <f>IF(ISBLANK(INDEX('Policy Characteristics'!I:I,MATCH($C1226,'Policy Characteristics'!$C:$C,0))),"",INDEX('Policy Characteristics'!I:I,MATCH($C1226,'Policy Characteristics'!$C:$C,0)))</f>
        <v>% reduction in fuel use</v>
      </c>
      <c r="P1226" s="293"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93" t="str">
        <f>IF(ISBLANK(INDEX('Policy Characteristics'!K:K,MATCH($C1226,'Policy Characteristics'!$C:$C,0))),"",INDEX('Policy Characteristics'!K:K,MATCH($C1226,'Policy Characteristics'!$C:$C,0)))</f>
        <v>architectural-design.html#rnd</v>
      </c>
      <c r="R1226" s="293" t="str">
        <f>IF(ISBLANK(INDEX('Policy Characteristics'!L:L,MATCH($C1226,'Policy Characteristics'!$C:$C,0))),"",INDEX('Policy Characteristics'!L:L,MATCH($C1226,'Policy Characteristics'!$C:$C,0)))</f>
        <v>research-and-development.html</v>
      </c>
    </row>
    <row r="1227" spans="1:18" x14ac:dyDescent="0.25">
      <c r="A1227" s="293" t="str">
        <f>IF(ISBLANK(INDEX('Policy Characteristics'!A:A,MATCH($C1227,'Policy Characteristics'!$C:$C,0))),"",INDEX('Policy Characteristics'!A:A,MATCH($C1227,'Policy Characteristics'!$C:$C,0)))</f>
        <v>Research and Development</v>
      </c>
      <c r="B1227" s="294" t="str">
        <f>IF(ISBLANK(INDEX('Policy Characteristics'!B:B,MATCH($C1227,'Policy Characteristics'!$C:$C,0))),"",INDEX('Policy Characteristics'!B:B,MATCH($C1227,'Policy Characteristics'!$C:$C,0)))</f>
        <v>Fuel Use Reduction</v>
      </c>
      <c r="C1227" t="s">
        <v>576</v>
      </c>
      <c r="D1227" s="298" t="s">
        <v>887</v>
      </c>
      <c r="E1227" s="298"/>
      <c r="F1227" s="298" t="s">
        <v>888</v>
      </c>
      <c r="G1227" s="298"/>
      <c r="H1227" s="20">
        <v>133</v>
      </c>
      <c r="I1227" s="295" t="s">
        <v>624</v>
      </c>
      <c r="J1227" s="296" t="str">
        <f>IF(ISBLANK(INDEX('Policy Characteristics'!D:D,MATCH($C1227,'Policy Characteristics'!$C:$C,0))),"",INDEX('Policy Characteristics'!D:D,MATCH($C1227,'Policy Characteristics'!$C:$C,0)))</f>
        <v>R&amp;D Fuel Use Reductions</v>
      </c>
      <c r="K1227" s="293" t="str">
        <f>IF(ISBLANK(INDEX('Policy Characteristics'!E:E,MATCH($C1227,'Policy Characteristics'!$C:$C,0))),"",INDEX('Policy Characteristics'!E:E,MATCH($C1227,'Policy Characteristics'!$C:$C,0)))</f>
        <v>RnD transportation fuel use reduction</v>
      </c>
      <c r="L1227" s="237">
        <f>IF(ISBLANK(INDEX('Policy Characteristics'!F:F,MATCH($C1227,'Policy Characteristics'!$C:$C,0))),"",INDEX('Policy Characteristics'!F:F,MATCH($C1227,'Policy Characteristics'!$C:$C,0)))</f>
        <v>0</v>
      </c>
      <c r="M1227" s="237">
        <f>IF(ISBLANK(INDEX('Policy Characteristics'!G:G,MATCH($C1227,'Policy Characteristics'!$C:$C,0))),"",INDEX('Policy Characteristics'!G:G,MATCH($C1227,'Policy Characteristics'!$C:$C,0)))</f>
        <v>0.4</v>
      </c>
      <c r="N1227" s="237">
        <f>IF(ISBLANK(INDEX('Policy Characteristics'!H:H,MATCH($C1227,'Policy Characteristics'!$C:$C,0))),"",INDEX('Policy Characteristics'!H:H,MATCH($C1227,'Policy Characteristics'!$C:$C,0)))</f>
        <v>0.01</v>
      </c>
      <c r="O1227" s="293" t="str">
        <f>IF(ISBLANK(INDEX('Policy Characteristics'!I:I,MATCH($C1227,'Policy Characteristics'!$C:$C,0))),"",INDEX('Policy Characteristics'!I:I,MATCH($C1227,'Policy Characteristics'!$C:$C,0)))</f>
        <v>% reduction in fuel use</v>
      </c>
      <c r="P1227" s="293"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93" t="str">
        <f>IF(ISBLANK(INDEX('Policy Characteristics'!K:K,MATCH($C1227,'Policy Characteristics'!$C:$C,0))),"",INDEX('Policy Characteristics'!K:K,MATCH($C1227,'Policy Characteristics'!$C:$C,0)))</f>
        <v>architectural-design.html#rnd</v>
      </c>
      <c r="R1227" s="293" t="str">
        <f>IF(ISBLANK(INDEX('Policy Characteristics'!L:L,MATCH($C1227,'Policy Characteristics'!$C:$C,0))),"",INDEX('Policy Characteristics'!L:L,MATCH($C1227,'Policy Characteristics'!$C:$C,0)))</f>
        <v>research-and-development.html</v>
      </c>
    </row>
    <row r="1228" spans="1:18" x14ac:dyDescent="0.25">
      <c r="A1228" s="293" t="str">
        <f>IF(ISBLANK(INDEX('Policy Characteristics'!A:A,MATCH($C1228,'Policy Characteristics'!$C:$C,0))),"",INDEX('Policy Characteristics'!A:A,MATCH($C1228,'Policy Characteristics'!$C:$C,0)))</f>
        <v>Research and Development</v>
      </c>
      <c r="B1228" s="294" t="str">
        <f>IF(ISBLANK(INDEX('Policy Characteristics'!B:B,MATCH($C1228,'Policy Characteristics'!$C:$C,0))),"",INDEX('Policy Characteristics'!B:B,MATCH($C1228,'Policy Characteristics'!$C:$C,0)))</f>
        <v>Fuel Use Reduction</v>
      </c>
      <c r="C1228" s="293" t="str">
        <f t="shared" ref="C1228:C1233" si="67">C$1227</f>
        <v>RnD Transportation Fuel Use Perc Reduction</v>
      </c>
      <c r="D1228" s="298" t="s">
        <v>889</v>
      </c>
      <c r="E1228" s="298"/>
      <c r="F1228" s="298" t="s">
        <v>890</v>
      </c>
      <c r="G1228" s="298"/>
      <c r="H1228" s="20">
        <v>134</v>
      </c>
      <c r="I1228" s="295" t="s">
        <v>624</v>
      </c>
      <c r="J1228" s="296" t="str">
        <f>IF(ISBLANK(INDEX('Policy Characteristics'!D:D,MATCH($C1228,'Policy Characteristics'!$C:$C,0))),"",INDEX('Policy Characteristics'!D:D,MATCH($C1228,'Policy Characteristics'!$C:$C,0)))</f>
        <v>R&amp;D Fuel Use Reductions</v>
      </c>
      <c r="K1228" s="293" t="str">
        <f>IF(ISBLANK(INDEX('Policy Characteristics'!E:E,MATCH($C1228,'Policy Characteristics'!$C:$C,0))),"",INDEX('Policy Characteristics'!E:E,MATCH($C1228,'Policy Characteristics'!$C:$C,0)))</f>
        <v>RnD transportation fuel use reduction</v>
      </c>
      <c r="L1228" s="237">
        <f>IF(ISBLANK(INDEX('Policy Characteristics'!F:F,MATCH($C1228,'Policy Characteristics'!$C:$C,0))),"",INDEX('Policy Characteristics'!F:F,MATCH($C1228,'Policy Characteristics'!$C:$C,0)))</f>
        <v>0</v>
      </c>
      <c r="M1228" s="237">
        <f>IF(ISBLANK(INDEX('Policy Characteristics'!G:G,MATCH($C1228,'Policy Characteristics'!$C:$C,0))),"",INDEX('Policy Characteristics'!G:G,MATCH($C1228,'Policy Characteristics'!$C:$C,0)))</f>
        <v>0.4</v>
      </c>
      <c r="N1228" s="237">
        <f>IF(ISBLANK(INDEX('Policy Characteristics'!H:H,MATCH($C1228,'Policy Characteristics'!$C:$C,0))),"",INDEX('Policy Characteristics'!H:H,MATCH($C1228,'Policy Characteristics'!$C:$C,0)))</f>
        <v>0.01</v>
      </c>
      <c r="O1228" s="293" t="str">
        <f>IF(ISBLANK(INDEX('Policy Characteristics'!I:I,MATCH($C1228,'Policy Characteristics'!$C:$C,0))),"",INDEX('Policy Characteristics'!I:I,MATCH($C1228,'Policy Characteristics'!$C:$C,0)))</f>
        <v>% reduction in fuel use</v>
      </c>
      <c r="P1228" s="293"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93" t="str">
        <f>IF(ISBLANK(INDEX('Policy Characteristics'!K:K,MATCH($C1228,'Policy Characteristics'!$C:$C,0))),"",INDEX('Policy Characteristics'!K:K,MATCH($C1228,'Policy Characteristics'!$C:$C,0)))</f>
        <v>architectural-design.html#rnd</v>
      </c>
      <c r="R1228" s="293" t="str">
        <f>IF(ISBLANK(INDEX('Policy Characteristics'!L:L,MATCH($C1228,'Policy Characteristics'!$C:$C,0))),"",INDEX('Policy Characteristics'!L:L,MATCH($C1228,'Policy Characteristics'!$C:$C,0)))</f>
        <v>research-and-development.html</v>
      </c>
    </row>
    <row r="1229" spans="1:18" x14ac:dyDescent="0.25">
      <c r="A1229" s="293" t="str">
        <f>IF(ISBLANK(INDEX('Policy Characteristics'!A:A,MATCH($C1229,'Policy Characteristics'!$C:$C,0))),"",INDEX('Policy Characteristics'!A:A,MATCH($C1229,'Policy Characteristics'!$C:$C,0)))</f>
        <v>Research and Development</v>
      </c>
      <c r="B1229" s="294" t="str">
        <f>IF(ISBLANK(INDEX('Policy Characteristics'!B:B,MATCH($C1229,'Policy Characteristics'!$C:$C,0))),"",INDEX('Policy Characteristics'!B:B,MATCH($C1229,'Policy Characteristics'!$C:$C,0)))</f>
        <v>Fuel Use Reduction</v>
      </c>
      <c r="C1229" s="293" t="str">
        <f t="shared" si="67"/>
        <v>RnD Transportation Fuel Use Perc Reduction</v>
      </c>
      <c r="D1229" s="298" t="s">
        <v>891</v>
      </c>
      <c r="E1229" s="298"/>
      <c r="F1229" s="298" t="s">
        <v>892</v>
      </c>
      <c r="G1229" s="298"/>
      <c r="H1229" s="20">
        <v>135</v>
      </c>
      <c r="I1229" s="295" t="s">
        <v>624</v>
      </c>
      <c r="J1229" s="296" t="str">
        <f>IF(ISBLANK(INDEX('Policy Characteristics'!D:D,MATCH($C1229,'Policy Characteristics'!$C:$C,0))),"",INDEX('Policy Characteristics'!D:D,MATCH($C1229,'Policy Characteristics'!$C:$C,0)))</f>
        <v>R&amp;D Fuel Use Reductions</v>
      </c>
      <c r="K1229" s="293" t="str">
        <f>IF(ISBLANK(INDEX('Policy Characteristics'!E:E,MATCH($C1229,'Policy Characteristics'!$C:$C,0))),"",INDEX('Policy Characteristics'!E:E,MATCH($C1229,'Policy Characteristics'!$C:$C,0)))</f>
        <v>RnD transportation fuel use reduction</v>
      </c>
      <c r="L1229" s="237">
        <f>IF(ISBLANK(INDEX('Policy Characteristics'!F:F,MATCH($C1229,'Policy Characteristics'!$C:$C,0))),"",INDEX('Policy Characteristics'!F:F,MATCH($C1229,'Policy Characteristics'!$C:$C,0)))</f>
        <v>0</v>
      </c>
      <c r="M1229" s="237">
        <f>IF(ISBLANK(INDEX('Policy Characteristics'!G:G,MATCH($C1229,'Policy Characteristics'!$C:$C,0))),"",INDEX('Policy Characteristics'!G:G,MATCH($C1229,'Policy Characteristics'!$C:$C,0)))</f>
        <v>0.4</v>
      </c>
      <c r="N1229" s="237">
        <f>IF(ISBLANK(INDEX('Policy Characteristics'!H:H,MATCH($C1229,'Policy Characteristics'!$C:$C,0))),"",INDEX('Policy Characteristics'!H:H,MATCH($C1229,'Policy Characteristics'!$C:$C,0)))</f>
        <v>0.01</v>
      </c>
      <c r="O1229" s="293" t="str">
        <f>IF(ISBLANK(INDEX('Policy Characteristics'!I:I,MATCH($C1229,'Policy Characteristics'!$C:$C,0))),"",INDEX('Policy Characteristics'!I:I,MATCH($C1229,'Policy Characteristics'!$C:$C,0)))</f>
        <v>% reduction in fuel use</v>
      </c>
      <c r="P1229" s="293"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93" t="str">
        <f>IF(ISBLANK(INDEX('Policy Characteristics'!K:K,MATCH($C1229,'Policy Characteristics'!$C:$C,0))),"",INDEX('Policy Characteristics'!K:K,MATCH($C1229,'Policy Characteristics'!$C:$C,0)))</f>
        <v>architectural-design.html#rnd</v>
      </c>
      <c r="R1229" s="293" t="str">
        <f>IF(ISBLANK(INDEX('Policy Characteristics'!L:L,MATCH($C1229,'Policy Characteristics'!$C:$C,0))),"",INDEX('Policy Characteristics'!L:L,MATCH($C1229,'Policy Characteristics'!$C:$C,0)))</f>
        <v>research-and-development.html</v>
      </c>
    </row>
    <row r="1230" spans="1:18" x14ac:dyDescent="0.25">
      <c r="A1230" s="293" t="str">
        <f>IF(ISBLANK(INDEX('Policy Characteristics'!A:A,MATCH($C1230,'Policy Characteristics'!$C:$C,0))),"",INDEX('Policy Characteristics'!A:A,MATCH($C1230,'Policy Characteristics'!$C:$C,0)))</f>
        <v>Research and Development</v>
      </c>
      <c r="B1230" s="294" t="str">
        <f>IF(ISBLANK(INDEX('Policy Characteristics'!B:B,MATCH($C1230,'Policy Characteristics'!$C:$C,0))),"",INDEX('Policy Characteristics'!B:B,MATCH($C1230,'Policy Characteristics'!$C:$C,0)))</f>
        <v>Fuel Use Reduction</v>
      </c>
      <c r="C1230" s="293" t="str">
        <f t="shared" si="67"/>
        <v>RnD Transportation Fuel Use Perc Reduction</v>
      </c>
      <c r="D1230" s="298" t="s">
        <v>893</v>
      </c>
      <c r="E1230" s="298"/>
      <c r="F1230" s="298" t="s">
        <v>894</v>
      </c>
      <c r="G1230" s="298"/>
      <c r="H1230" s="20">
        <v>136</v>
      </c>
      <c r="I1230" s="295" t="s">
        <v>624</v>
      </c>
      <c r="J1230" s="296" t="str">
        <f>IF(ISBLANK(INDEX('Policy Characteristics'!D:D,MATCH($C1230,'Policy Characteristics'!$C:$C,0))),"",INDEX('Policy Characteristics'!D:D,MATCH($C1230,'Policy Characteristics'!$C:$C,0)))</f>
        <v>R&amp;D Fuel Use Reductions</v>
      </c>
      <c r="K1230" s="293" t="str">
        <f>IF(ISBLANK(INDEX('Policy Characteristics'!E:E,MATCH($C1230,'Policy Characteristics'!$C:$C,0))),"",INDEX('Policy Characteristics'!E:E,MATCH($C1230,'Policy Characteristics'!$C:$C,0)))</f>
        <v>RnD transportation fuel use reduction</v>
      </c>
      <c r="L1230" s="237">
        <f>IF(ISBLANK(INDEX('Policy Characteristics'!F:F,MATCH($C1230,'Policy Characteristics'!$C:$C,0))),"",INDEX('Policy Characteristics'!F:F,MATCH($C1230,'Policy Characteristics'!$C:$C,0)))</f>
        <v>0</v>
      </c>
      <c r="M1230" s="237">
        <f>IF(ISBLANK(INDEX('Policy Characteristics'!G:G,MATCH($C1230,'Policy Characteristics'!$C:$C,0))),"",INDEX('Policy Characteristics'!G:G,MATCH($C1230,'Policy Characteristics'!$C:$C,0)))</f>
        <v>0.4</v>
      </c>
      <c r="N1230" s="237">
        <f>IF(ISBLANK(INDEX('Policy Characteristics'!H:H,MATCH($C1230,'Policy Characteristics'!$C:$C,0))),"",INDEX('Policy Characteristics'!H:H,MATCH($C1230,'Policy Characteristics'!$C:$C,0)))</f>
        <v>0.01</v>
      </c>
      <c r="O1230" s="293" t="str">
        <f>IF(ISBLANK(INDEX('Policy Characteristics'!I:I,MATCH($C1230,'Policy Characteristics'!$C:$C,0))),"",INDEX('Policy Characteristics'!I:I,MATCH($C1230,'Policy Characteristics'!$C:$C,0)))</f>
        <v>% reduction in fuel use</v>
      </c>
      <c r="P1230" s="293"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93" t="str">
        <f>IF(ISBLANK(INDEX('Policy Characteristics'!K:K,MATCH($C1230,'Policy Characteristics'!$C:$C,0))),"",INDEX('Policy Characteristics'!K:K,MATCH($C1230,'Policy Characteristics'!$C:$C,0)))</f>
        <v>architectural-design.html#rnd</v>
      </c>
      <c r="R1230" s="293" t="str">
        <f>IF(ISBLANK(INDEX('Policy Characteristics'!L:L,MATCH($C1230,'Policy Characteristics'!$C:$C,0))),"",INDEX('Policy Characteristics'!L:L,MATCH($C1230,'Policy Characteristics'!$C:$C,0)))</f>
        <v>research-and-development.html</v>
      </c>
    </row>
    <row r="1231" spans="1:18" x14ac:dyDescent="0.25">
      <c r="A1231" s="293" t="str">
        <f>IF(ISBLANK(INDEX('Policy Characteristics'!A:A,MATCH($C1231,'Policy Characteristics'!$C:$C,0))),"",INDEX('Policy Characteristics'!A:A,MATCH($C1231,'Policy Characteristics'!$C:$C,0)))</f>
        <v>Research and Development</v>
      </c>
      <c r="B1231" s="294" t="str">
        <f>IF(ISBLANK(INDEX('Policy Characteristics'!B:B,MATCH($C1231,'Policy Characteristics'!$C:$C,0))),"",INDEX('Policy Characteristics'!B:B,MATCH($C1231,'Policy Characteristics'!$C:$C,0)))</f>
        <v>Fuel Use Reduction</v>
      </c>
      <c r="C1231" s="293" t="str">
        <f t="shared" si="67"/>
        <v>RnD Transportation Fuel Use Perc Reduction</v>
      </c>
      <c r="D1231" s="298" t="s">
        <v>895</v>
      </c>
      <c r="E1231" s="298"/>
      <c r="F1231" s="298" t="s">
        <v>896</v>
      </c>
      <c r="G1231" s="298"/>
      <c r="H1231" s="20">
        <v>137</v>
      </c>
      <c r="I1231" s="295" t="s">
        <v>624</v>
      </c>
      <c r="J1231" s="296" t="str">
        <f>IF(ISBLANK(INDEX('Policy Characteristics'!D:D,MATCH($C1231,'Policy Characteristics'!$C:$C,0))),"",INDEX('Policy Characteristics'!D:D,MATCH($C1231,'Policy Characteristics'!$C:$C,0)))</f>
        <v>R&amp;D Fuel Use Reductions</v>
      </c>
      <c r="K1231" s="293" t="str">
        <f>IF(ISBLANK(INDEX('Policy Characteristics'!E:E,MATCH($C1231,'Policy Characteristics'!$C:$C,0))),"",INDEX('Policy Characteristics'!E:E,MATCH($C1231,'Policy Characteristics'!$C:$C,0)))</f>
        <v>RnD transportation fuel use reduction</v>
      </c>
      <c r="L1231" s="237">
        <f>IF(ISBLANK(INDEX('Policy Characteristics'!F:F,MATCH($C1231,'Policy Characteristics'!$C:$C,0))),"",INDEX('Policy Characteristics'!F:F,MATCH($C1231,'Policy Characteristics'!$C:$C,0)))</f>
        <v>0</v>
      </c>
      <c r="M1231" s="237">
        <f>IF(ISBLANK(INDEX('Policy Characteristics'!G:G,MATCH($C1231,'Policy Characteristics'!$C:$C,0))),"",INDEX('Policy Characteristics'!G:G,MATCH($C1231,'Policy Characteristics'!$C:$C,0)))</f>
        <v>0.4</v>
      </c>
      <c r="N1231" s="237">
        <f>IF(ISBLANK(INDEX('Policy Characteristics'!H:H,MATCH($C1231,'Policy Characteristics'!$C:$C,0))),"",INDEX('Policy Characteristics'!H:H,MATCH($C1231,'Policy Characteristics'!$C:$C,0)))</f>
        <v>0.01</v>
      </c>
      <c r="O1231" s="293" t="str">
        <f>IF(ISBLANK(INDEX('Policy Characteristics'!I:I,MATCH($C1231,'Policy Characteristics'!$C:$C,0))),"",INDEX('Policy Characteristics'!I:I,MATCH($C1231,'Policy Characteristics'!$C:$C,0)))</f>
        <v>% reduction in fuel use</v>
      </c>
      <c r="P1231" s="293"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93" t="str">
        <f>IF(ISBLANK(INDEX('Policy Characteristics'!K:K,MATCH($C1231,'Policy Characteristics'!$C:$C,0))),"",INDEX('Policy Characteristics'!K:K,MATCH($C1231,'Policy Characteristics'!$C:$C,0)))</f>
        <v>architectural-design.html#rnd</v>
      </c>
      <c r="R1231" s="293" t="str">
        <f>IF(ISBLANK(INDEX('Policy Characteristics'!L:L,MATCH($C1231,'Policy Characteristics'!$C:$C,0))),"",INDEX('Policy Characteristics'!L:L,MATCH($C1231,'Policy Characteristics'!$C:$C,0)))</f>
        <v>research-and-development.html</v>
      </c>
    </row>
    <row r="1232" spans="1:18" x14ac:dyDescent="0.25">
      <c r="A1232" s="293" t="str">
        <f>IF(ISBLANK(INDEX('Policy Characteristics'!A:A,MATCH($C1232,'Policy Characteristics'!$C:$C,0))),"",INDEX('Policy Characteristics'!A:A,MATCH($C1232,'Policy Characteristics'!$C:$C,0)))</f>
        <v>Research and Development</v>
      </c>
      <c r="B1232" s="294" t="str">
        <f>IF(ISBLANK(INDEX('Policy Characteristics'!B:B,MATCH($C1232,'Policy Characteristics'!$C:$C,0))),"",INDEX('Policy Characteristics'!B:B,MATCH($C1232,'Policy Characteristics'!$C:$C,0)))</f>
        <v>Fuel Use Reduction</v>
      </c>
      <c r="C1232" s="293" t="str">
        <f t="shared" si="67"/>
        <v>RnD Transportation Fuel Use Perc Reduction</v>
      </c>
      <c r="D1232" s="298" t="s">
        <v>897</v>
      </c>
      <c r="E1232" s="298"/>
      <c r="F1232" s="298" t="s">
        <v>898</v>
      </c>
      <c r="G1232" s="298"/>
      <c r="H1232" s="20">
        <v>138</v>
      </c>
      <c r="I1232" s="295" t="s">
        <v>624</v>
      </c>
      <c r="J1232" s="296" t="str">
        <f>IF(ISBLANK(INDEX('Policy Characteristics'!D:D,MATCH($C1232,'Policy Characteristics'!$C:$C,0))),"",INDEX('Policy Characteristics'!D:D,MATCH($C1232,'Policy Characteristics'!$C:$C,0)))</f>
        <v>R&amp;D Fuel Use Reductions</v>
      </c>
      <c r="K1232" s="293" t="str">
        <f>IF(ISBLANK(INDEX('Policy Characteristics'!E:E,MATCH($C1232,'Policy Characteristics'!$C:$C,0))),"",INDEX('Policy Characteristics'!E:E,MATCH($C1232,'Policy Characteristics'!$C:$C,0)))</f>
        <v>RnD transportation fuel use reduction</v>
      </c>
      <c r="L1232" s="237">
        <f>IF(ISBLANK(INDEX('Policy Characteristics'!F:F,MATCH($C1232,'Policy Characteristics'!$C:$C,0))),"",INDEX('Policy Characteristics'!F:F,MATCH($C1232,'Policy Characteristics'!$C:$C,0)))</f>
        <v>0</v>
      </c>
      <c r="M1232" s="237">
        <f>IF(ISBLANK(INDEX('Policy Characteristics'!G:G,MATCH($C1232,'Policy Characteristics'!$C:$C,0))),"",INDEX('Policy Characteristics'!G:G,MATCH($C1232,'Policy Characteristics'!$C:$C,0)))</f>
        <v>0.4</v>
      </c>
      <c r="N1232" s="237">
        <f>IF(ISBLANK(INDEX('Policy Characteristics'!H:H,MATCH($C1232,'Policy Characteristics'!$C:$C,0))),"",INDEX('Policy Characteristics'!H:H,MATCH($C1232,'Policy Characteristics'!$C:$C,0)))</f>
        <v>0.01</v>
      </c>
      <c r="O1232" s="293" t="str">
        <f>IF(ISBLANK(INDEX('Policy Characteristics'!I:I,MATCH($C1232,'Policy Characteristics'!$C:$C,0))),"",INDEX('Policy Characteristics'!I:I,MATCH($C1232,'Policy Characteristics'!$C:$C,0)))</f>
        <v>% reduction in fuel use</v>
      </c>
      <c r="P1232" s="293"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93" t="str">
        <f>IF(ISBLANK(INDEX('Policy Characteristics'!K:K,MATCH($C1232,'Policy Characteristics'!$C:$C,0))),"",INDEX('Policy Characteristics'!K:K,MATCH($C1232,'Policy Characteristics'!$C:$C,0)))</f>
        <v>architectural-design.html#rnd</v>
      </c>
      <c r="R1232" s="293" t="str">
        <f>IF(ISBLANK(INDEX('Policy Characteristics'!L:L,MATCH($C1232,'Policy Characteristics'!$C:$C,0))),"",INDEX('Policy Characteristics'!L:L,MATCH($C1232,'Policy Characteristics'!$C:$C,0)))</f>
        <v>research-and-development.html</v>
      </c>
    </row>
    <row r="1233" spans="1:18" x14ac:dyDescent="0.25">
      <c r="A1233" s="293" t="str">
        <f>IF(ISBLANK(INDEX('Policy Characteristics'!A:A,MATCH($C1233,'Policy Characteristics'!$C:$C,0))),"",INDEX('Policy Characteristics'!A:A,MATCH($C1233,'Policy Characteristics'!$C:$C,0)))</f>
        <v>Research and Development</v>
      </c>
      <c r="B1233" s="294" t="str">
        <f>IF(ISBLANK(INDEX('Policy Characteristics'!B:B,MATCH($C1233,'Policy Characteristics'!$C:$C,0))),"",INDEX('Policy Characteristics'!B:B,MATCH($C1233,'Policy Characteristics'!$C:$C,0)))</f>
        <v>Fuel Use Reduction</v>
      </c>
      <c r="C1233" s="293" t="str">
        <f t="shared" si="67"/>
        <v>RnD Transportation Fuel Use Perc Reduction</v>
      </c>
      <c r="D1233" s="298" t="s">
        <v>899</v>
      </c>
      <c r="E1233" s="298"/>
      <c r="F1233" s="298" t="s">
        <v>900</v>
      </c>
      <c r="G1233" s="298"/>
      <c r="H1233" s="20">
        <v>524</v>
      </c>
      <c r="I1233" s="295" t="s">
        <v>624</v>
      </c>
      <c r="J1233" s="296" t="str">
        <f>IF(ISBLANK(INDEX('Policy Characteristics'!D:D,MATCH($C1233,'Policy Characteristics'!$C:$C,0))),"",INDEX('Policy Characteristics'!D:D,MATCH($C1233,'Policy Characteristics'!$C:$C,0)))</f>
        <v>R&amp;D Fuel Use Reductions</v>
      </c>
      <c r="K1233" s="293" t="str">
        <f>IF(ISBLANK(INDEX('Policy Characteristics'!E:E,MATCH($C1233,'Policy Characteristics'!$C:$C,0))),"",INDEX('Policy Characteristics'!E:E,MATCH($C1233,'Policy Characteristics'!$C:$C,0)))</f>
        <v>RnD transportation fuel use reduction</v>
      </c>
      <c r="L1233" s="237">
        <f>IF(ISBLANK(INDEX('Policy Characteristics'!F:F,MATCH($C1233,'Policy Characteristics'!$C:$C,0))),"",INDEX('Policy Characteristics'!F:F,MATCH($C1233,'Policy Characteristics'!$C:$C,0)))</f>
        <v>0</v>
      </c>
      <c r="M1233" s="237">
        <f>IF(ISBLANK(INDEX('Policy Characteristics'!G:G,MATCH($C1233,'Policy Characteristics'!$C:$C,0))),"",INDEX('Policy Characteristics'!G:G,MATCH($C1233,'Policy Characteristics'!$C:$C,0)))</f>
        <v>0.4</v>
      </c>
      <c r="N1233" s="237">
        <f>IF(ISBLANK(INDEX('Policy Characteristics'!H:H,MATCH($C1233,'Policy Characteristics'!$C:$C,0))),"",INDEX('Policy Characteristics'!H:H,MATCH($C1233,'Policy Characteristics'!$C:$C,0)))</f>
        <v>0.01</v>
      </c>
      <c r="O1233" s="293" t="str">
        <f>IF(ISBLANK(INDEX('Policy Characteristics'!I:I,MATCH($C1233,'Policy Characteristics'!$C:$C,0))),"",INDEX('Policy Characteristics'!I:I,MATCH($C1233,'Policy Characteristics'!$C:$C,0)))</f>
        <v>% reduction in fuel use</v>
      </c>
      <c r="P1233" s="293"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93" t="str">
        <f>IF(ISBLANK(INDEX('Policy Characteristics'!K:K,MATCH($C1233,'Policy Characteristics'!$C:$C,0))),"",INDEX('Policy Characteristics'!K:K,MATCH($C1233,'Policy Characteristics'!$C:$C,0)))</f>
        <v>architectural-design.html#rnd</v>
      </c>
      <c r="R1233" s="293" t="str">
        <f>IF(ISBLANK(INDEX('Policy Characteristics'!L:L,MATCH($C1233,'Policy Characteristics'!$C:$C,0))),"",INDEX('Policy Characteristics'!L:L,MATCH($C1233,'Policy Characteristics'!$C:$C,0)))</f>
        <v>research-and-development.html</v>
      </c>
    </row>
    <row r="1234" spans="1:18" x14ac:dyDescent="0.25">
      <c r="A1234" s="293" t="str">
        <f>IF(ISBLANK(INDEX('Policy Characteristics'!A:A,MATCH($C1234,'Policy Characteristics'!$C:$C,0))),"",INDEX('Policy Characteristics'!A:A,MATCH($C1234,'Policy Characteristics'!$C:$C,0)))</f>
        <v>Government Revenue Accounting</v>
      </c>
      <c r="B1234" s="294" t="str">
        <f>IF(ISBLANK(INDEX('Policy Characteristics'!B:B,MATCH($C1234,'Policy Characteristics'!$C:$C,0))),"",INDEX('Policy Characteristics'!B:B,MATCH($C1234,'Policy Characteristics'!$C:$C,0)))</f>
        <v>Carbon Tax Revenue</v>
      </c>
      <c r="C1234" t="s">
        <v>580</v>
      </c>
      <c r="D1234" t="s">
        <v>901</v>
      </c>
      <c r="F1234" t="s">
        <v>902</v>
      </c>
      <c r="H1234" s="20">
        <v>545</v>
      </c>
      <c r="I1234" s="301" t="s">
        <v>624</v>
      </c>
      <c r="J1234" s="296" t="str">
        <f>IF(ISBLANK(INDEX('Policy Characteristics'!D:D,MATCH($C1234,'Policy Characteristics'!$C:$C,0))),"",INDEX('Policy Characteristics'!D:D,MATCH($C1234,'Policy Characteristics'!$C:$C,0)))</f>
        <v/>
      </c>
      <c r="K1234" s="293" t="str">
        <f>IF(ISBLANK(INDEX('Policy Characteristics'!E:E,MATCH($C1234,'Policy Characteristics'!$C:$C,0))),"",INDEX('Policy Characteristics'!E:E,MATCH($C1234,'Policy Characteristics'!$C:$C,0)))</f>
        <v>GRA carbon tax revenue</v>
      </c>
      <c r="L1234" s="293">
        <f>IF(ISBLANK(INDEX('Policy Characteristics'!F:F,MATCH($C1234,'Policy Characteristics'!$C:$C,0))),"",INDEX('Policy Characteristics'!F:F,MATCH($C1234,'Policy Characteristics'!$C:$C,0)))</f>
        <v>0</v>
      </c>
      <c r="M1234" s="293">
        <f>IF(ISBLANK(INDEX('Policy Characteristics'!G:G,MATCH($C1234,'Policy Characteristics'!$C:$C,0))),"",INDEX('Policy Characteristics'!G:G,MATCH($C1234,'Policy Characteristics'!$C:$C,0)))</f>
        <v>10</v>
      </c>
      <c r="N1234" s="293">
        <f>IF(ISBLANK(INDEX('Policy Characteristics'!H:H,MATCH($C1234,'Policy Characteristics'!$C:$C,0))),"",INDEX('Policy Characteristics'!H:H,MATCH($C1234,'Policy Characteristics'!$C:$C,0)))</f>
        <v>1</v>
      </c>
      <c r="O1234" s="293" t="str">
        <f>IF(ISBLANK(INDEX('Policy Characteristics'!I:I,MATCH($C1234,'Policy Characteristics'!$C:$C,0))),"",INDEX('Policy Characteristics'!I:I,MATCH($C1234,'Policy Characteristics'!$C:$C,0)))</f>
        <v>weight</v>
      </c>
      <c r="P1234" s="293"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4" s="293" t="str">
        <f>IF(ISBLANK(INDEX('Policy Characteristics'!K:K,MATCH($C1234,'Policy Characteristics'!$C:$C,0))),"",INDEX('Policy Characteristics'!K:K,MATCH($C1234,'Policy Characteristics'!$C:$C,0)))</f>
        <v>io-model.html</v>
      </c>
      <c r="R1234" s="293" t="str">
        <f>IF(ISBLANK(INDEX('Policy Characteristics'!L:L,MATCH($C1234,'Policy Characteristics'!$C:$C,0))),"",INDEX('Policy Characteristics'!L:L,MATCH($C1234,'Policy Characteristics'!$C:$C,0)))</f>
        <v/>
      </c>
    </row>
    <row r="1235" spans="1:18" x14ac:dyDescent="0.25">
      <c r="A1235" s="293" t="str">
        <f>IF(ISBLANK(INDEX('Policy Characteristics'!A:A,MATCH($C1235,'Policy Characteristics'!$C:$C,0))),"",INDEX('Policy Characteristics'!A:A,MATCH($C1235,'Policy Characteristics'!$C:$C,0)))</f>
        <v>Government Revenue Accounting</v>
      </c>
      <c r="B1235" s="294" t="str">
        <f>IF(ISBLANK(INDEX('Policy Characteristics'!B:B,MATCH($C1235,'Policy Characteristics'!$C:$C,0))),"",INDEX('Policy Characteristics'!B:B,MATCH($C1235,'Policy Characteristics'!$C:$C,0)))</f>
        <v>Carbon Tax Revenue</v>
      </c>
      <c r="C1235" s="293" t="str">
        <f t="shared" ref="C1235" si="68">C$1234</f>
        <v>GRA for Carbon Tax Revenue</v>
      </c>
      <c r="D1235" t="s">
        <v>903</v>
      </c>
      <c r="F1235" t="s">
        <v>904</v>
      </c>
      <c r="H1235" s="20">
        <v>546</v>
      </c>
      <c r="I1235" s="294" t="str">
        <f t="shared" ref="I1235:I1238" si="69">I$1234</f>
        <v>Yes</v>
      </c>
      <c r="J1235" s="296" t="str">
        <f>IF(ISBLANK(INDEX('Policy Characteristics'!D:D,MATCH($C1235,'Policy Characteristics'!$C:$C,0))),"",INDEX('Policy Characteristics'!D:D,MATCH($C1235,'Policy Characteristics'!$C:$C,0)))</f>
        <v/>
      </c>
      <c r="K1235" s="293" t="str">
        <f>IF(ISBLANK(INDEX('Policy Characteristics'!E:E,MATCH($C1235,'Policy Characteristics'!$C:$C,0))),"",INDEX('Policy Characteristics'!E:E,MATCH($C1235,'Policy Characteristics'!$C:$C,0)))</f>
        <v>GRA carbon tax revenue</v>
      </c>
      <c r="L1235" s="293">
        <f>IF(ISBLANK(INDEX('Policy Characteristics'!F:F,MATCH($C1235,'Policy Characteristics'!$C:$C,0))),"",INDEX('Policy Characteristics'!F:F,MATCH($C1235,'Policy Characteristics'!$C:$C,0)))</f>
        <v>0</v>
      </c>
      <c r="M1235" s="293">
        <f>IF(ISBLANK(INDEX('Policy Characteristics'!G:G,MATCH($C1235,'Policy Characteristics'!$C:$C,0))),"",INDEX('Policy Characteristics'!G:G,MATCH($C1235,'Policy Characteristics'!$C:$C,0)))</f>
        <v>10</v>
      </c>
      <c r="N1235" s="293">
        <f>IF(ISBLANK(INDEX('Policy Characteristics'!H:H,MATCH($C1235,'Policy Characteristics'!$C:$C,0))),"",INDEX('Policy Characteristics'!H:H,MATCH($C1235,'Policy Characteristics'!$C:$C,0)))</f>
        <v>1</v>
      </c>
      <c r="O1235" s="293" t="str">
        <f>IF(ISBLANK(INDEX('Policy Characteristics'!I:I,MATCH($C1235,'Policy Characteristics'!$C:$C,0))),"",INDEX('Policy Characteristics'!I:I,MATCH($C1235,'Policy Characteristics'!$C:$C,0)))</f>
        <v>weight</v>
      </c>
      <c r="P1235" s="293"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5" s="293" t="str">
        <f>IF(ISBLANK(INDEX('Policy Characteristics'!K:K,MATCH($C1235,'Policy Characteristics'!$C:$C,0))),"",INDEX('Policy Characteristics'!K:K,MATCH($C1235,'Policy Characteristics'!$C:$C,0)))</f>
        <v>io-model.html</v>
      </c>
      <c r="R1235" s="293" t="str">
        <f>IF(ISBLANK(INDEX('Policy Characteristics'!L:L,MATCH($C1235,'Policy Characteristics'!$C:$C,0))),"",INDEX('Policy Characteristics'!L:L,MATCH($C1235,'Policy Characteristics'!$C:$C,0)))</f>
        <v/>
      </c>
    </row>
    <row r="1236" spans="1:18" x14ac:dyDescent="0.25">
      <c r="A1236" s="293" t="str">
        <f>IF(ISBLANK(INDEX('Policy Characteristics'!A:A,MATCH($C1236,'Policy Characteristics'!$C:$C,0))),"",INDEX('Policy Characteristics'!A:A,MATCH($C1236,'Policy Characteristics'!$C:$C,0)))</f>
        <v>Government Revenue Accounting</v>
      </c>
      <c r="B1236" s="294" t="str">
        <f>IF(ISBLANK(INDEX('Policy Characteristics'!B:B,MATCH($C1236,'Policy Characteristics'!$C:$C,0))),"",INDEX('Policy Characteristics'!B:B,MATCH($C1236,'Policy Characteristics'!$C:$C,0)))</f>
        <v>Carbon Tax Revenue</v>
      </c>
      <c r="C1236" s="293" t="str">
        <f t="shared" ref="C1236:C1238" si="70">C$1234</f>
        <v>GRA for Carbon Tax Revenue</v>
      </c>
      <c r="D1236" t="s">
        <v>905</v>
      </c>
      <c r="F1236" t="s">
        <v>906</v>
      </c>
      <c r="H1236" s="20">
        <v>547</v>
      </c>
      <c r="I1236" s="294" t="str">
        <f t="shared" si="69"/>
        <v>Yes</v>
      </c>
      <c r="J1236" s="296" t="str">
        <f>IF(ISBLANK(INDEX('Policy Characteristics'!D:D,MATCH($C1236,'Policy Characteristics'!$C:$C,0))),"",INDEX('Policy Characteristics'!D:D,MATCH($C1236,'Policy Characteristics'!$C:$C,0)))</f>
        <v/>
      </c>
      <c r="K1236" s="293" t="str">
        <f>IF(ISBLANK(INDEX('Policy Characteristics'!E:E,MATCH($C1236,'Policy Characteristics'!$C:$C,0))),"",INDEX('Policy Characteristics'!E:E,MATCH($C1236,'Policy Characteristics'!$C:$C,0)))</f>
        <v>GRA carbon tax revenue</v>
      </c>
      <c r="L1236" s="293">
        <f>IF(ISBLANK(INDEX('Policy Characteristics'!F:F,MATCH($C1236,'Policy Characteristics'!$C:$C,0))),"",INDEX('Policy Characteristics'!F:F,MATCH($C1236,'Policy Characteristics'!$C:$C,0)))</f>
        <v>0</v>
      </c>
      <c r="M1236" s="293">
        <f>IF(ISBLANK(INDEX('Policy Characteristics'!G:G,MATCH($C1236,'Policy Characteristics'!$C:$C,0))),"",INDEX('Policy Characteristics'!G:G,MATCH($C1236,'Policy Characteristics'!$C:$C,0)))</f>
        <v>10</v>
      </c>
      <c r="N1236" s="293">
        <f>IF(ISBLANK(INDEX('Policy Characteristics'!H:H,MATCH($C1236,'Policy Characteristics'!$C:$C,0))),"",INDEX('Policy Characteristics'!H:H,MATCH($C1236,'Policy Characteristics'!$C:$C,0)))</f>
        <v>1</v>
      </c>
      <c r="O1236" s="293" t="str">
        <f>IF(ISBLANK(INDEX('Policy Characteristics'!I:I,MATCH($C1236,'Policy Characteristics'!$C:$C,0))),"",INDEX('Policy Characteristics'!I:I,MATCH($C1236,'Policy Characteristics'!$C:$C,0)))</f>
        <v>weight</v>
      </c>
      <c r="P1236" s="293"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6" s="293" t="str">
        <f>IF(ISBLANK(INDEX('Policy Characteristics'!K:K,MATCH($C1236,'Policy Characteristics'!$C:$C,0))),"",INDEX('Policy Characteristics'!K:K,MATCH($C1236,'Policy Characteristics'!$C:$C,0)))</f>
        <v>io-model.html</v>
      </c>
      <c r="R1236" s="293" t="str">
        <f>IF(ISBLANK(INDEX('Policy Characteristics'!L:L,MATCH($C1236,'Policy Characteristics'!$C:$C,0))),"",INDEX('Policy Characteristics'!L:L,MATCH($C1236,'Policy Characteristics'!$C:$C,0)))</f>
        <v/>
      </c>
    </row>
    <row r="1237" spans="1:18" x14ac:dyDescent="0.25">
      <c r="A1237" s="293" t="str">
        <f>IF(ISBLANK(INDEX('Policy Characteristics'!A:A,MATCH($C1237,'Policy Characteristics'!$C:$C,0))),"",INDEX('Policy Characteristics'!A:A,MATCH($C1237,'Policy Characteristics'!$C:$C,0)))</f>
        <v>Government Revenue Accounting</v>
      </c>
      <c r="B1237" s="294" t="str">
        <f>IF(ISBLANK(INDEX('Policy Characteristics'!B:B,MATCH($C1237,'Policy Characteristics'!$C:$C,0))),"",INDEX('Policy Characteristics'!B:B,MATCH($C1237,'Policy Characteristics'!$C:$C,0)))</f>
        <v>Carbon Tax Revenue</v>
      </c>
      <c r="C1237" s="293" t="str">
        <f t="shared" si="70"/>
        <v>GRA for Carbon Tax Revenue</v>
      </c>
      <c r="D1237" t="s">
        <v>907</v>
      </c>
      <c r="F1237" t="s">
        <v>908</v>
      </c>
      <c r="H1237" s="20">
        <v>548</v>
      </c>
      <c r="I1237" s="294" t="str">
        <f t="shared" si="69"/>
        <v>Yes</v>
      </c>
      <c r="J1237" s="296" t="str">
        <f>IF(ISBLANK(INDEX('Policy Characteristics'!D:D,MATCH($C1237,'Policy Characteristics'!$C:$C,0))),"",INDEX('Policy Characteristics'!D:D,MATCH($C1237,'Policy Characteristics'!$C:$C,0)))</f>
        <v/>
      </c>
      <c r="K1237" s="293" t="str">
        <f>IF(ISBLANK(INDEX('Policy Characteristics'!E:E,MATCH($C1237,'Policy Characteristics'!$C:$C,0))),"",INDEX('Policy Characteristics'!E:E,MATCH($C1237,'Policy Characteristics'!$C:$C,0)))</f>
        <v>GRA carbon tax revenue</v>
      </c>
      <c r="L1237" s="293">
        <f>IF(ISBLANK(INDEX('Policy Characteristics'!F:F,MATCH($C1237,'Policy Characteristics'!$C:$C,0))),"",INDEX('Policy Characteristics'!F:F,MATCH($C1237,'Policy Characteristics'!$C:$C,0)))</f>
        <v>0</v>
      </c>
      <c r="M1237" s="293">
        <f>IF(ISBLANK(INDEX('Policy Characteristics'!G:G,MATCH($C1237,'Policy Characteristics'!$C:$C,0))),"",INDEX('Policy Characteristics'!G:G,MATCH($C1237,'Policy Characteristics'!$C:$C,0)))</f>
        <v>10</v>
      </c>
      <c r="N1237" s="293">
        <f>IF(ISBLANK(INDEX('Policy Characteristics'!H:H,MATCH($C1237,'Policy Characteristics'!$C:$C,0))),"",INDEX('Policy Characteristics'!H:H,MATCH($C1237,'Policy Characteristics'!$C:$C,0)))</f>
        <v>1</v>
      </c>
      <c r="O1237" s="293" t="str">
        <f>IF(ISBLANK(INDEX('Policy Characteristics'!I:I,MATCH($C1237,'Policy Characteristics'!$C:$C,0))),"",INDEX('Policy Characteristics'!I:I,MATCH($C1237,'Policy Characteristics'!$C:$C,0)))</f>
        <v>weight</v>
      </c>
      <c r="P1237" s="293"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7" s="293" t="str">
        <f>IF(ISBLANK(INDEX('Policy Characteristics'!K:K,MATCH($C1237,'Policy Characteristics'!$C:$C,0))),"",INDEX('Policy Characteristics'!K:K,MATCH($C1237,'Policy Characteristics'!$C:$C,0)))</f>
        <v>io-model.html</v>
      </c>
      <c r="R1237" s="293" t="str">
        <f>IF(ISBLANK(INDEX('Policy Characteristics'!L:L,MATCH($C1237,'Policy Characteristics'!$C:$C,0))),"",INDEX('Policy Characteristics'!L:L,MATCH($C1237,'Policy Characteristics'!$C:$C,0)))</f>
        <v/>
      </c>
    </row>
    <row r="1238" spans="1:18" x14ac:dyDescent="0.25">
      <c r="A1238" s="293" t="str">
        <f>IF(ISBLANK(INDEX('Policy Characteristics'!A:A,MATCH($C1238,'Policy Characteristics'!$C:$C,0))),"",INDEX('Policy Characteristics'!A:A,MATCH($C1238,'Policy Characteristics'!$C:$C,0)))</f>
        <v>Government Revenue Accounting</v>
      </c>
      <c r="B1238" s="294" t="str">
        <f>IF(ISBLANK(INDEX('Policy Characteristics'!B:B,MATCH($C1238,'Policy Characteristics'!$C:$C,0))),"",INDEX('Policy Characteristics'!B:B,MATCH($C1238,'Policy Characteristics'!$C:$C,0)))</f>
        <v>Carbon Tax Revenue</v>
      </c>
      <c r="C1238" s="293" t="str">
        <f t="shared" si="70"/>
        <v>GRA for Carbon Tax Revenue</v>
      </c>
      <c r="D1238" t="s">
        <v>909</v>
      </c>
      <c r="F1238" t="s">
        <v>910</v>
      </c>
      <c r="H1238" s="20">
        <v>549</v>
      </c>
      <c r="I1238" s="294" t="str">
        <f t="shared" si="69"/>
        <v>Yes</v>
      </c>
      <c r="J1238" s="296" t="str">
        <f>IF(ISBLANK(INDEX('Policy Characteristics'!D:D,MATCH($C1238,'Policy Characteristics'!$C:$C,0))),"",INDEX('Policy Characteristics'!D:D,MATCH($C1238,'Policy Characteristics'!$C:$C,0)))</f>
        <v/>
      </c>
      <c r="K1238" s="293" t="str">
        <f>IF(ISBLANK(INDEX('Policy Characteristics'!E:E,MATCH($C1238,'Policy Characteristics'!$C:$C,0))),"",INDEX('Policy Characteristics'!E:E,MATCH($C1238,'Policy Characteristics'!$C:$C,0)))</f>
        <v>GRA carbon tax revenue</v>
      </c>
      <c r="L1238" s="293">
        <f>IF(ISBLANK(INDEX('Policy Characteristics'!F:F,MATCH($C1238,'Policy Characteristics'!$C:$C,0))),"",INDEX('Policy Characteristics'!F:F,MATCH($C1238,'Policy Characteristics'!$C:$C,0)))</f>
        <v>0</v>
      </c>
      <c r="M1238" s="293">
        <f>IF(ISBLANK(INDEX('Policy Characteristics'!G:G,MATCH($C1238,'Policy Characteristics'!$C:$C,0))),"",INDEX('Policy Characteristics'!G:G,MATCH($C1238,'Policy Characteristics'!$C:$C,0)))</f>
        <v>10</v>
      </c>
      <c r="N1238" s="293">
        <f>IF(ISBLANK(INDEX('Policy Characteristics'!H:H,MATCH($C1238,'Policy Characteristics'!$C:$C,0))),"",INDEX('Policy Characteristics'!H:H,MATCH($C1238,'Policy Characteristics'!$C:$C,0)))</f>
        <v>1</v>
      </c>
      <c r="O1238" s="293" t="str">
        <f>IF(ISBLANK(INDEX('Policy Characteristics'!I:I,MATCH($C1238,'Policy Characteristics'!$C:$C,0))),"",INDEX('Policy Characteristics'!I:I,MATCH($C1238,'Policy Characteristics'!$C:$C,0)))</f>
        <v>weight</v>
      </c>
      <c r="P1238" s="293"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8" s="293" t="str">
        <f>IF(ISBLANK(INDEX('Policy Characteristics'!K:K,MATCH($C1238,'Policy Characteristics'!$C:$C,0))),"",INDEX('Policy Characteristics'!K:K,MATCH($C1238,'Policy Characteristics'!$C:$C,0)))</f>
        <v>io-model.html</v>
      </c>
      <c r="R1238" s="293" t="str">
        <f>IF(ISBLANK(INDEX('Policy Characteristics'!L:L,MATCH($C1238,'Policy Characteristics'!$C:$C,0))),"",INDEX('Policy Characteristics'!L:L,MATCH($C1238,'Policy Characteristics'!$C:$C,0)))</f>
        <v/>
      </c>
    </row>
    <row r="1239" spans="1:18" x14ac:dyDescent="0.25">
      <c r="A1239" s="293" t="str">
        <f>IF(ISBLANK(INDEX('Policy Characteristics'!A:A,MATCH($C1239,'Policy Characteristics'!$C:$C,0))),"",INDEX('Policy Characteristics'!A:A,MATCH($C1239,'Policy Characteristics'!$C:$C,0)))</f>
        <v>Government Revenue Accounting</v>
      </c>
      <c r="B1239" s="294" t="str">
        <f>IF(ISBLANK(INDEX('Policy Characteristics'!B:B,MATCH($C1239,'Policy Characteristics'!$C:$C,0))),"",INDEX('Policy Characteristics'!B:B,MATCH($C1239,'Policy Characteristics'!$C:$C,0)))</f>
        <v>Fuel Tax Revenue</v>
      </c>
      <c r="C1239" t="s">
        <v>585</v>
      </c>
      <c r="D1239" t="s">
        <v>901</v>
      </c>
      <c r="F1239" t="s">
        <v>902</v>
      </c>
      <c r="H1239" s="20">
        <v>550</v>
      </c>
      <c r="I1239" s="301" t="s">
        <v>624</v>
      </c>
      <c r="J1239" s="296" t="str">
        <f>IF(ISBLANK(INDEX('Policy Characteristics'!D:D,MATCH($C1239,'Policy Characteristics'!$C:$C,0))),"",INDEX('Policy Characteristics'!D:D,MATCH($C1239,'Policy Characteristics'!$C:$C,0)))</f>
        <v/>
      </c>
      <c r="K1239" s="293" t="str">
        <f>IF(ISBLANK(INDEX('Policy Characteristics'!E:E,MATCH($C1239,'Policy Characteristics'!$C:$C,0))),"",INDEX('Policy Characteristics'!E:E,MATCH($C1239,'Policy Characteristics'!$C:$C,0)))</f>
        <v>GRA fuel tax revenue</v>
      </c>
      <c r="L1239" s="293">
        <f>IF(ISBLANK(INDEX('Policy Characteristics'!F:F,MATCH($C1239,'Policy Characteristics'!$C:$C,0))),"",INDEX('Policy Characteristics'!F:F,MATCH($C1239,'Policy Characteristics'!$C:$C,0)))</f>
        <v>0</v>
      </c>
      <c r="M1239" s="293">
        <f>IF(ISBLANK(INDEX('Policy Characteristics'!G:G,MATCH($C1239,'Policy Characteristics'!$C:$C,0))),"",INDEX('Policy Characteristics'!G:G,MATCH($C1239,'Policy Characteristics'!$C:$C,0)))</f>
        <v>10</v>
      </c>
      <c r="N1239" s="293">
        <f>IF(ISBLANK(INDEX('Policy Characteristics'!H:H,MATCH($C1239,'Policy Characteristics'!$C:$C,0))),"",INDEX('Policy Characteristics'!H:H,MATCH($C1239,'Policy Characteristics'!$C:$C,0)))</f>
        <v>1</v>
      </c>
      <c r="O1239" s="293" t="str">
        <f>IF(ISBLANK(INDEX('Policy Characteristics'!I:I,MATCH($C1239,'Policy Characteristics'!$C:$C,0))),"",INDEX('Policy Characteristics'!I:I,MATCH($C1239,'Policy Characteristics'!$C:$C,0)))</f>
        <v>weight</v>
      </c>
      <c r="P1239" s="293"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39" s="293" t="str">
        <f>IF(ISBLANK(INDEX('Policy Characteristics'!K:K,MATCH($C1239,'Policy Characteristics'!$C:$C,0))),"",INDEX('Policy Characteristics'!K:K,MATCH($C1239,'Policy Characteristics'!$C:$C,0)))</f>
        <v>io-model.html</v>
      </c>
      <c r="R1239" s="293" t="str">
        <f>IF(ISBLANK(INDEX('Policy Characteristics'!L:L,MATCH($C1239,'Policy Characteristics'!$C:$C,0))),"",INDEX('Policy Characteristics'!L:L,MATCH($C1239,'Policy Characteristics'!$C:$C,0)))</f>
        <v/>
      </c>
    </row>
    <row r="1240" spans="1:18" x14ac:dyDescent="0.25">
      <c r="A1240" s="293" t="str">
        <f>IF(ISBLANK(INDEX('Policy Characteristics'!A:A,MATCH($C1240,'Policy Characteristics'!$C:$C,0))),"",INDEX('Policy Characteristics'!A:A,MATCH($C1240,'Policy Characteristics'!$C:$C,0)))</f>
        <v>Government Revenue Accounting</v>
      </c>
      <c r="B1240" s="294" t="str">
        <f>IF(ISBLANK(INDEX('Policy Characteristics'!B:B,MATCH($C1240,'Policy Characteristics'!$C:$C,0))),"",INDEX('Policy Characteristics'!B:B,MATCH($C1240,'Policy Characteristics'!$C:$C,0)))</f>
        <v>Fuel Tax Revenue</v>
      </c>
      <c r="C1240" s="293" t="str">
        <f t="shared" ref="C1240:C1243" si="71">C$1239</f>
        <v>GRA for Fuel Tax Revenue</v>
      </c>
      <c r="D1240" t="s">
        <v>903</v>
      </c>
      <c r="F1240" t="s">
        <v>904</v>
      </c>
      <c r="H1240" s="20">
        <v>551</v>
      </c>
      <c r="I1240" s="294" t="str">
        <f t="shared" ref="I1240:I1243" si="72">I$1239</f>
        <v>Yes</v>
      </c>
      <c r="J1240" s="296" t="str">
        <f>IF(ISBLANK(INDEX('Policy Characteristics'!D:D,MATCH($C1240,'Policy Characteristics'!$C:$C,0))),"",INDEX('Policy Characteristics'!D:D,MATCH($C1240,'Policy Characteristics'!$C:$C,0)))</f>
        <v/>
      </c>
      <c r="K1240" s="293" t="str">
        <f>IF(ISBLANK(INDEX('Policy Characteristics'!E:E,MATCH($C1240,'Policy Characteristics'!$C:$C,0))),"",INDEX('Policy Characteristics'!E:E,MATCH($C1240,'Policy Characteristics'!$C:$C,0)))</f>
        <v>GRA fuel tax revenue</v>
      </c>
      <c r="L1240" s="293">
        <f>IF(ISBLANK(INDEX('Policy Characteristics'!F:F,MATCH($C1240,'Policy Characteristics'!$C:$C,0))),"",INDEX('Policy Characteristics'!F:F,MATCH($C1240,'Policy Characteristics'!$C:$C,0)))</f>
        <v>0</v>
      </c>
      <c r="M1240" s="293">
        <f>IF(ISBLANK(INDEX('Policy Characteristics'!G:G,MATCH($C1240,'Policy Characteristics'!$C:$C,0))),"",INDEX('Policy Characteristics'!G:G,MATCH($C1240,'Policy Characteristics'!$C:$C,0)))</f>
        <v>10</v>
      </c>
      <c r="N1240" s="293">
        <f>IF(ISBLANK(INDEX('Policy Characteristics'!H:H,MATCH($C1240,'Policy Characteristics'!$C:$C,0))),"",INDEX('Policy Characteristics'!H:H,MATCH($C1240,'Policy Characteristics'!$C:$C,0)))</f>
        <v>1</v>
      </c>
      <c r="O1240" s="293" t="str">
        <f>IF(ISBLANK(INDEX('Policy Characteristics'!I:I,MATCH($C1240,'Policy Characteristics'!$C:$C,0))),"",INDEX('Policy Characteristics'!I:I,MATCH($C1240,'Policy Characteristics'!$C:$C,0)))</f>
        <v>weight</v>
      </c>
      <c r="P1240" s="293"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0" s="293" t="str">
        <f>IF(ISBLANK(INDEX('Policy Characteristics'!K:K,MATCH($C1240,'Policy Characteristics'!$C:$C,0))),"",INDEX('Policy Characteristics'!K:K,MATCH($C1240,'Policy Characteristics'!$C:$C,0)))</f>
        <v>io-model.html</v>
      </c>
      <c r="R1240" s="293" t="str">
        <f>IF(ISBLANK(INDEX('Policy Characteristics'!L:L,MATCH($C1240,'Policy Characteristics'!$C:$C,0))),"",INDEX('Policy Characteristics'!L:L,MATCH($C1240,'Policy Characteristics'!$C:$C,0)))</f>
        <v/>
      </c>
    </row>
    <row r="1241" spans="1:18" x14ac:dyDescent="0.25">
      <c r="A1241" s="293" t="str">
        <f>IF(ISBLANK(INDEX('Policy Characteristics'!A:A,MATCH($C1241,'Policy Characteristics'!$C:$C,0))),"",INDEX('Policy Characteristics'!A:A,MATCH($C1241,'Policy Characteristics'!$C:$C,0)))</f>
        <v>Government Revenue Accounting</v>
      </c>
      <c r="B1241" s="294" t="str">
        <f>IF(ISBLANK(INDEX('Policy Characteristics'!B:B,MATCH($C1241,'Policy Characteristics'!$C:$C,0))),"",INDEX('Policy Characteristics'!B:B,MATCH($C1241,'Policy Characteristics'!$C:$C,0)))</f>
        <v>Fuel Tax Revenue</v>
      </c>
      <c r="C1241" s="293" t="str">
        <f t="shared" si="71"/>
        <v>GRA for Fuel Tax Revenue</v>
      </c>
      <c r="D1241" t="s">
        <v>905</v>
      </c>
      <c r="F1241" t="s">
        <v>906</v>
      </c>
      <c r="H1241" s="20">
        <v>552</v>
      </c>
      <c r="I1241" s="294" t="str">
        <f t="shared" si="72"/>
        <v>Yes</v>
      </c>
      <c r="J1241" s="296" t="str">
        <f>IF(ISBLANK(INDEX('Policy Characteristics'!D:D,MATCH($C1241,'Policy Characteristics'!$C:$C,0))),"",INDEX('Policy Characteristics'!D:D,MATCH($C1241,'Policy Characteristics'!$C:$C,0)))</f>
        <v/>
      </c>
      <c r="K1241" s="293" t="str">
        <f>IF(ISBLANK(INDEX('Policy Characteristics'!E:E,MATCH($C1241,'Policy Characteristics'!$C:$C,0))),"",INDEX('Policy Characteristics'!E:E,MATCH($C1241,'Policy Characteristics'!$C:$C,0)))</f>
        <v>GRA fuel tax revenue</v>
      </c>
      <c r="L1241" s="293">
        <f>IF(ISBLANK(INDEX('Policy Characteristics'!F:F,MATCH($C1241,'Policy Characteristics'!$C:$C,0))),"",INDEX('Policy Characteristics'!F:F,MATCH($C1241,'Policy Characteristics'!$C:$C,0)))</f>
        <v>0</v>
      </c>
      <c r="M1241" s="293">
        <f>IF(ISBLANK(INDEX('Policy Characteristics'!G:G,MATCH($C1241,'Policy Characteristics'!$C:$C,0))),"",INDEX('Policy Characteristics'!G:G,MATCH($C1241,'Policy Characteristics'!$C:$C,0)))</f>
        <v>10</v>
      </c>
      <c r="N1241" s="293">
        <f>IF(ISBLANK(INDEX('Policy Characteristics'!H:H,MATCH($C1241,'Policy Characteristics'!$C:$C,0))),"",INDEX('Policy Characteristics'!H:H,MATCH($C1241,'Policy Characteristics'!$C:$C,0)))</f>
        <v>1</v>
      </c>
      <c r="O1241" s="293" t="str">
        <f>IF(ISBLANK(INDEX('Policy Characteristics'!I:I,MATCH($C1241,'Policy Characteristics'!$C:$C,0))),"",INDEX('Policy Characteristics'!I:I,MATCH($C1241,'Policy Characteristics'!$C:$C,0)))</f>
        <v>weight</v>
      </c>
      <c r="P1241" s="293"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1" s="293" t="str">
        <f>IF(ISBLANK(INDEX('Policy Characteristics'!K:K,MATCH($C1241,'Policy Characteristics'!$C:$C,0))),"",INDEX('Policy Characteristics'!K:K,MATCH($C1241,'Policy Characteristics'!$C:$C,0)))</f>
        <v>io-model.html</v>
      </c>
      <c r="R1241" s="293" t="str">
        <f>IF(ISBLANK(INDEX('Policy Characteristics'!L:L,MATCH($C1241,'Policy Characteristics'!$C:$C,0))),"",INDEX('Policy Characteristics'!L:L,MATCH($C1241,'Policy Characteristics'!$C:$C,0)))</f>
        <v/>
      </c>
    </row>
    <row r="1242" spans="1:18" x14ac:dyDescent="0.25">
      <c r="A1242" s="293" t="str">
        <f>IF(ISBLANK(INDEX('Policy Characteristics'!A:A,MATCH($C1242,'Policy Characteristics'!$C:$C,0))),"",INDEX('Policy Characteristics'!A:A,MATCH($C1242,'Policy Characteristics'!$C:$C,0)))</f>
        <v>Government Revenue Accounting</v>
      </c>
      <c r="B1242" s="294" t="str">
        <f>IF(ISBLANK(INDEX('Policy Characteristics'!B:B,MATCH($C1242,'Policy Characteristics'!$C:$C,0))),"",INDEX('Policy Characteristics'!B:B,MATCH($C1242,'Policy Characteristics'!$C:$C,0)))</f>
        <v>Fuel Tax Revenue</v>
      </c>
      <c r="C1242" s="293" t="str">
        <f t="shared" si="71"/>
        <v>GRA for Fuel Tax Revenue</v>
      </c>
      <c r="D1242" t="s">
        <v>907</v>
      </c>
      <c r="F1242" t="s">
        <v>908</v>
      </c>
      <c r="H1242" s="20">
        <v>553</v>
      </c>
      <c r="I1242" s="294" t="str">
        <f t="shared" si="72"/>
        <v>Yes</v>
      </c>
      <c r="J1242" s="296" t="str">
        <f>IF(ISBLANK(INDEX('Policy Characteristics'!D:D,MATCH($C1242,'Policy Characteristics'!$C:$C,0))),"",INDEX('Policy Characteristics'!D:D,MATCH($C1242,'Policy Characteristics'!$C:$C,0)))</f>
        <v/>
      </c>
      <c r="K1242" s="293" t="str">
        <f>IF(ISBLANK(INDEX('Policy Characteristics'!E:E,MATCH($C1242,'Policy Characteristics'!$C:$C,0))),"",INDEX('Policy Characteristics'!E:E,MATCH($C1242,'Policy Characteristics'!$C:$C,0)))</f>
        <v>GRA fuel tax revenue</v>
      </c>
      <c r="L1242" s="293">
        <f>IF(ISBLANK(INDEX('Policy Characteristics'!F:F,MATCH($C1242,'Policy Characteristics'!$C:$C,0))),"",INDEX('Policy Characteristics'!F:F,MATCH($C1242,'Policy Characteristics'!$C:$C,0)))</f>
        <v>0</v>
      </c>
      <c r="M1242" s="293">
        <f>IF(ISBLANK(INDEX('Policy Characteristics'!G:G,MATCH($C1242,'Policy Characteristics'!$C:$C,0))),"",INDEX('Policy Characteristics'!G:G,MATCH($C1242,'Policy Characteristics'!$C:$C,0)))</f>
        <v>10</v>
      </c>
      <c r="N1242" s="293">
        <f>IF(ISBLANK(INDEX('Policy Characteristics'!H:H,MATCH($C1242,'Policy Characteristics'!$C:$C,0))),"",INDEX('Policy Characteristics'!H:H,MATCH($C1242,'Policy Characteristics'!$C:$C,0)))</f>
        <v>1</v>
      </c>
      <c r="O1242" s="293" t="str">
        <f>IF(ISBLANK(INDEX('Policy Characteristics'!I:I,MATCH($C1242,'Policy Characteristics'!$C:$C,0))),"",INDEX('Policy Characteristics'!I:I,MATCH($C1242,'Policy Characteristics'!$C:$C,0)))</f>
        <v>weight</v>
      </c>
      <c r="P1242" s="293"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2" s="293" t="str">
        <f>IF(ISBLANK(INDEX('Policy Characteristics'!K:K,MATCH($C1242,'Policy Characteristics'!$C:$C,0))),"",INDEX('Policy Characteristics'!K:K,MATCH($C1242,'Policy Characteristics'!$C:$C,0)))</f>
        <v>io-model.html</v>
      </c>
      <c r="R1242" s="293" t="str">
        <f>IF(ISBLANK(INDEX('Policy Characteristics'!L:L,MATCH($C1242,'Policy Characteristics'!$C:$C,0))),"",INDEX('Policy Characteristics'!L:L,MATCH($C1242,'Policy Characteristics'!$C:$C,0)))</f>
        <v/>
      </c>
    </row>
    <row r="1243" spans="1:18" x14ac:dyDescent="0.25">
      <c r="A1243" s="293" t="str">
        <f>IF(ISBLANK(INDEX('Policy Characteristics'!A:A,MATCH($C1243,'Policy Characteristics'!$C:$C,0))),"",INDEX('Policy Characteristics'!A:A,MATCH($C1243,'Policy Characteristics'!$C:$C,0)))</f>
        <v>Government Revenue Accounting</v>
      </c>
      <c r="B1243" s="294" t="str">
        <f>IF(ISBLANK(INDEX('Policy Characteristics'!B:B,MATCH($C1243,'Policy Characteristics'!$C:$C,0))),"",INDEX('Policy Characteristics'!B:B,MATCH($C1243,'Policy Characteristics'!$C:$C,0)))</f>
        <v>Fuel Tax Revenue</v>
      </c>
      <c r="C1243" s="293" t="str">
        <f t="shared" si="71"/>
        <v>GRA for Fuel Tax Revenue</v>
      </c>
      <c r="D1243" t="s">
        <v>909</v>
      </c>
      <c r="F1243" t="s">
        <v>910</v>
      </c>
      <c r="H1243" s="20">
        <v>554</v>
      </c>
      <c r="I1243" s="294" t="str">
        <f t="shared" si="72"/>
        <v>Yes</v>
      </c>
      <c r="J1243" s="296" t="str">
        <f>IF(ISBLANK(INDEX('Policy Characteristics'!D:D,MATCH($C1243,'Policy Characteristics'!$C:$C,0))),"",INDEX('Policy Characteristics'!D:D,MATCH($C1243,'Policy Characteristics'!$C:$C,0)))</f>
        <v/>
      </c>
      <c r="K1243" s="293" t="str">
        <f>IF(ISBLANK(INDEX('Policy Characteristics'!E:E,MATCH($C1243,'Policy Characteristics'!$C:$C,0))),"",INDEX('Policy Characteristics'!E:E,MATCH($C1243,'Policy Characteristics'!$C:$C,0)))</f>
        <v>GRA fuel tax revenue</v>
      </c>
      <c r="L1243" s="293">
        <f>IF(ISBLANK(INDEX('Policy Characteristics'!F:F,MATCH($C1243,'Policy Characteristics'!$C:$C,0))),"",INDEX('Policy Characteristics'!F:F,MATCH($C1243,'Policy Characteristics'!$C:$C,0)))</f>
        <v>0</v>
      </c>
      <c r="M1243" s="293">
        <f>IF(ISBLANK(INDEX('Policy Characteristics'!G:G,MATCH($C1243,'Policy Characteristics'!$C:$C,0))),"",INDEX('Policy Characteristics'!G:G,MATCH($C1243,'Policy Characteristics'!$C:$C,0)))</f>
        <v>10</v>
      </c>
      <c r="N1243" s="293">
        <f>IF(ISBLANK(INDEX('Policy Characteristics'!H:H,MATCH($C1243,'Policy Characteristics'!$C:$C,0))),"",INDEX('Policy Characteristics'!H:H,MATCH($C1243,'Policy Characteristics'!$C:$C,0)))</f>
        <v>1</v>
      </c>
      <c r="O1243" s="293" t="str">
        <f>IF(ISBLANK(INDEX('Policy Characteristics'!I:I,MATCH($C1243,'Policy Characteristics'!$C:$C,0))),"",INDEX('Policy Characteristics'!I:I,MATCH($C1243,'Policy Characteristics'!$C:$C,0)))</f>
        <v>weight</v>
      </c>
      <c r="P1243" s="293"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3" s="293" t="str">
        <f>IF(ISBLANK(INDEX('Policy Characteristics'!K:K,MATCH($C1243,'Policy Characteristics'!$C:$C,0))),"",INDEX('Policy Characteristics'!K:K,MATCH($C1243,'Policy Characteristics'!$C:$C,0)))</f>
        <v>io-model.html</v>
      </c>
      <c r="R1243" s="293" t="str">
        <f>IF(ISBLANK(INDEX('Policy Characteristics'!L:L,MATCH($C1243,'Policy Characteristics'!$C:$C,0))),"",INDEX('Policy Characteristics'!L:L,MATCH($C1243,'Policy Characteristics'!$C:$C,0)))</f>
        <v/>
      </c>
    </row>
    <row r="1244" spans="1:18" x14ac:dyDescent="0.25">
      <c r="A1244" s="293" t="str">
        <f>IF(ISBLANK(INDEX('Policy Characteristics'!A:A,MATCH($C1244,'Policy Characteristics'!$C:$C,0))),"",INDEX('Policy Characteristics'!A:A,MATCH($C1244,'Policy Characteristics'!$C:$C,0)))</f>
        <v>Government Revenue Accounting</v>
      </c>
      <c r="B1244" s="294" t="str">
        <f>IF(ISBLANK(INDEX('Policy Characteristics'!B:B,MATCH($C1244,'Policy Characteristics'!$C:$C,0))),"",INDEX('Policy Characteristics'!B:B,MATCH($C1244,'Policy Characteristics'!$C:$C,0)))</f>
        <v>EV Subsidy</v>
      </c>
      <c r="C1244" t="s">
        <v>587</v>
      </c>
      <c r="D1244" t="s">
        <v>901</v>
      </c>
      <c r="F1244" t="s">
        <v>902</v>
      </c>
      <c r="H1244" s="20">
        <v>555</v>
      </c>
      <c r="I1244" s="301" t="s">
        <v>624</v>
      </c>
      <c r="J1244" s="296" t="str">
        <f>IF(ISBLANK(INDEX('Policy Characteristics'!D:D,MATCH($C1244,'Policy Characteristics'!$C:$C,0))),"",INDEX('Policy Characteristics'!D:D,MATCH($C1244,'Policy Characteristics'!$C:$C,0)))</f>
        <v/>
      </c>
      <c r="K1244" s="293" t="str">
        <f>IF(ISBLANK(INDEX('Policy Characteristics'!E:E,MATCH($C1244,'Policy Characteristics'!$C:$C,0))),"",INDEX('Policy Characteristics'!E:E,MATCH($C1244,'Policy Characteristics'!$C:$C,0)))</f>
        <v>GRA EV subsidy</v>
      </c>
      <c r="L1244" s="293">
        <f>IF(ISBLANK(INDEX('Policy Characteristics'!F:F,MATCH($C1244,'Policy Characteristics'!$C:$C,0))),"",INDEX('Policy Characteristics'!F:F,MATCH($C1244,'Policy Characteristics'!$C:$C,0)))</f>
        <v>0</v>
      </c>
      <c r="M1244" s="293">
        <f>IF(ISBLANK(INDEX('Policy Characteristics'!G:G,MATCH($C1244,'Policy Characteristics'!$C:$C,0))),"",INDEX('Policy Characteristics'!G:G,MATCH($C1244,'Policy Characteristics'!$C:$C,0)))</f>
        <v>10</v>
      </c>
      <c r="N1244" s="293">
        <f>IF(ISBLANK(INDEX('Policy Characteristics'!H:H,MATCH($C1244,'Policy Characteristics'!$C:$C,0))),"",INDEX('Policy Characteristics'!H:H,MATCH($C1244,'Policy Characteristics'!$C:$C,0)))</f>
        <v>1</v>
      </c>
      <c r="O1244" s="293" t="str">
        <f>IF(ISBLANK(INDEX('Policy Characteristics'!I:I,MATCH($C1244,'Policy Characteristics'!$C:$C,0))),"",INDEX('Policy Characteristics'!I:I,MATCH($C1244,'Policy Characteristics'!$C:$C,0)))</f>
        <v>weight</v>
      </c>
      <c r="P1244" s="293"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4" s="293" t="str">
        <f>IF(ISBLANK(INDEX('Policy Characteristics'!K:K,MATCH($C1244,'Policy Characteristics'!$C:$C,0))),"",INDEX('Policy Characteristics'!K:K,MATCH($C1244,'Policy Characteristics'!$C:$C,0)))</f>
        <v>io-model.html</v>
      </c>
      <c r="R1244" s="293" t="str">
        <f>IF(ISBLANK(INDEX('Policy Characteristics'!L:L,MATCH($C1244,'Policy Characteristics'!$C:$C,0))),"",INDEX('Policy Characteristics'!L:L,MATCH($C1244,'Policy Characteristics'!$C:$C,0)))</f>
        <v/>
      </c>
    </row>
    <row r="1245" spans="1:18" x14ac:dyDescent="0.25">
      <c r="A1245" s="293" t="str">
        <f>IF(ISBLANK(INDEX('Policy Characteristics'!A:A,MATCH($C1245,'Policy Characteristics'!$C:$C,0))),"",INDEX('Policy Characteristics'!A:A,MATCH($C1245,'Policy Characteristics'!$C:$C,0)))</f>
        <v>Government Revenue Accounting</v>
      </c>
      <c r="B1245" s="294" t="str">
        <f>IF(ISBLANK(INDEX('Policy Characteristics'!B:B,MATCH($C1245,'Policy Characteristics'!$C:$C,0))),"",INDEX('Policy Characteristics'!B:B,MATCH($C1245,'Policy Characteristics'!$C:$C,0)))</f>
        <v>EV Subsidy</v>
      </c>
      <c r="C1245" s="293" t="str">
        <f t="shared" ref="C1245:C1248" si="73">C$1244</f>
        <v>GRA for EV Subsidy</v>
      </c>
      <c r="D1245" t="s">
        <v>903</v>
      </c>
      <c r="F1245" t="s">
        <v>904</v>
      </c>
      <c r="H1245" s="20">
        <v>556</v>
      </c>
      <c r="I1245" s="294" t="str">
        <f t="shared" ref="I1245:I1248" si="74">I$1244</f>
        <v>Yes</v>
      </c>
      <c r="J1245" s="296" t="str">
        <f>IF(ISBLANK(INDEX('Policy Characteristics'!D:D,MATCH($C1245,'Policy Characteristics'!$C:$C,0))),"",INDEX('Policy Characteristics'!D:D,MATCH($C1245,'Policy Characteristics'!$C:$C,0)))</f>
        <v/>
      </c>
      <c r="K1245" s="293" t="str">
        <f>IF(ISBLANK(INDEX('Policy Characteristics'!E:E,MATCH($C1245,'Policy Characteristics'!$C:$C,0))),"",INDEX('Policy Characteristics'!E:E,MATCH($C1245,'Policy Characteristics'!$C:$C,0)))</f>
        <v>GRA EV subsidy</v>
      </c>
      <c r="L1245" s="293">
        <f>IF(ISBLANK(INDEX('Policy Characteristics'!F:F,MATCH($C1245,'Policy Characteristics'!$C:$C,0))),"",INDEX('Policy Characteristics'!F:F,MATCH($C1245,'Policy Characteristics'!$C:$C,0)))</f>
        <v>0</v>
      </c>
      <c r="M1245" s="293">
        <f>IF(ISBLANK(INDEX('Policy Characteristics'!G:G,MATCH($C1245,'Policy Characteristics'!$C:$C,0))),"",INDEX('Policy Characteristics'!G:G,MATCH($C1245,'Policy Characteristics'!$C:$C,0)))</f>
        <v>10</v>
      </c>
      <c r="N1245" s="293">
        <f>IF(ISBLANK(INDEX('Policy Characteristics'!H:H,MATCH($C1245,'Policy Characteristics'!$C:$C,0))),"",INDEX('Policy Characteristics'!H:H,MATCH($C1245,'Policy Characteristics'!$C:$C,0)))</f>
        <v>1</v>
      </c>
      <c r="O1245" s="293" t="str">
        <f>IF(ISBLANK(INDEX('Policy Characteristics'!I:I,MATCH($C1245,'Policy Characteristics'!$C:$C,0))),"",INDEX('Policy Characteristics'!I:I,MATCH($C1245,'Policy Characteristics'!$C:$C,0)))</f>
        <v>weight</v>
      </c>
      <c r="P1245" s="293"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5" s="293" t="str">
        <f>IF(ISBLANK(INDEX('Policy Characteristics'!K:K,MATCH($C1245,'Policy Characteristics'!$C:$C,0))),"",INDEX('Policy Characteristics'!K:K,MATCH($C1245,'Policy Characteristics'!$C:$C,0)))</f>
        <v>io-model.html</v>
      </c>
      <c r="R1245" s="293" t="str">
        <f>IF(ISBLANK(INDEX('Policy Characteristics'!L:L,MATCH($C1245,'Policy Characteristics'!$C:$C,0))),"",INDEX('Policy Characteristics'!L:L,MATCH($C1245,'Policy Characteristics'!$C:$C,0)))</f>
        <v/>
      </c>
    </row>
    <row r="1246" spans="1:18" x14ac:dyDescent="0.25">
      <c r="A1246" s="293" t="str">
        <f>IF(ISBLANK(INDEX('Policy Characteristics'!A:A,MATCH($C1246,'Policy Characteristics'!$C:$C,0))),"",INDEX('Policy Characteristics'!A:A,MATCH($C1246,'Policy Characteristics'!$C:$C,0)))</f>
        <v>Government Revenue Accounting</v>
      </c>
      <c r="B1246" s="294" t="str">
        <f>IF(ISBLANK(INDEX('Policy Characteristics'!B:B,MATCH($C1246,'Policy Characteristics'!$C:$C,0))),"",INDEX('Policy Characteristics'!B:B,MATCH($C1246,'Policy Characteristics'!$C:$C,0)))</f>
        <v>EV Subsidy</v>
      </c>
      <c r="C1246" s="293" t="str">
        <f t="shared" si="73"/>
        <v>GRA for EV Subsidy</v>
      </c>
      <c r="D1246" t="s">
        <v>905</v>
      </c>
      <c r="F1246" t="s">
        <v>906</v>
      </c>
      <c r="H1246" s="20">
        <v>557</v>
      </c>
      <c r="I1246" s="294" t="str">
        <f t="shared" si="74"/>
        <v>Yes</v>
      </c>
      <c r="J1246" s="296" t="str">
        <f>IF(ISBLANK(INDEX('Policy Characteristics'!D:D,MATCH($C1246,'Policy Characteristics'!$C:$C,0))),"",INDEX('Policy Characteristics'!D:D,MATCH($C1246,'Policy Characteristics'!$C:$C,0)))</f>
        <v/>
      </c>
      <c r="K1246" s="293" t="str">
        <f>IF(ISBLANK(INDEX('Policy Characteristics'!E:E,MATCH($C1246,'Policy Characteristics'!$C:$C,0))),"",INDEX('Policy Characteristics'!E:E,MATCH($C1246,'Policy Characteristics'!$C:$C,0)))</f>
        <v>GRA EV subsidy</v>
      </c>
      <c r="L1246" s="293">
        <f>IF(ISBLANK(INDEX('Policy Characteristics'!F:F,MATCH($C1246,'Policy Characteristics'!$C:$C,0))),"",INDEX('Policy Characteristics'!F:F,MATCH($C1246,'Policy Characteristics'!$C:$C,0)))</f>
        <v>0</v>
      </c>
      <c r="M1246" s="293">
        <f>IF(ISBLANK(INDEX('Policy Characteristics'!G:G,MATCH($C1246,'Policy Characteristics'!$C:$C,0))),"",INDEX('Policy Characteristics'!G:G,MATCH($C1246,'Policy Characteristics'!$C:$C,0)))</f>
        <v>10</v>
      </c>
      <c r="N1246" s="293">
        <f>IF(ISBLANK(INDEX('Policy Characteristics'!H:H,MATCH($C1246,'Policy Characteristics'!$C:$C,0))),"",INDEX('Policy Characteristics'!H:H,MATCH($C1246,'Policy Characteristics'!$C:$C,0)))</f>
        <v>1</v>
      </c>
      <c r="O1246" s="293" t="str">
        <f>IF(ISBLANK(INDEX('Policy Characteristics'!I:I,MATCH($C1246,'Policy Characteristics'!$C:$C,0))),"",INDEX('Policy Characteristics'!I:I,MATCH($C1246,'Policy Characteristics'!$C:$C,0)))</f>
        <v>weight</v>
      </c>
      <c r="P1246" s="293"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6" s="293" t="str">
        <f>IF(ISBLANK(INDEX('Policy Characteristics'!K:K,MATCH($C1246,'Policy Characteristics'!$C:$C,0))),"",INDEX('Policy Characteristics'!K:K,MATCH($C1246,'Policy Characteristics'!$C:$C,0)))</f>
        <v>io-model.html</v>
      </c>
      <c r="R1246" s="293" t="str">
        <f>IF(ISBLANK(INDEX('Policy Characteristics'!L:L,MATCH($C1246,'Policy Characteristics'!$C:$C,0))),"",INDEX('Policy Characteristics'!L:L,MATCH($C1246,'Policy Characteristics'!$C:$C,0)))</f>
        <v/>
      </c>
    </row>
    <row r="1247" spans="1:18" x14ac:dyDescent="0.25">
      <c r="A1247" s="293" t="str">
        <f>IF(ISBLANK(INDEX('Policy Characteristics'!A:A,MATCH($C1247,'Policy Characteristics'!$C:$C,0))),"",INDEX('Policy Characteristics'!A:A,MATCH($C1247,'Policy Characteristics'!$C:$C,0)))</f>
        <v>Government Revenue Accounting</v>
      </c>
      <c r="B1247" s="294" t="str">
        <f>IF(ISBLANK(INDEX('Policy Characteristics'!B:B,MATCH($C1247,'Policy Characteristics'!$C:$C,0))),"",INDEX('Policy Characteristics'!B:B,MATCH($C1247,'Policy Characteristics'!$C:$C,0)))</f>
        <v>EV Subsidy</v>
      </c>
      <c r="C1247" s="293" t="str">
        <f t="shared" si="73"/>
        <v>GRA for EV Subsidy</v>
      </c>
      <c r="D1247" t="s">
        <v>907</v>
      </c>
      <c r="F1247" t="s">
        <v>908</v>
      </c>
      <c r="H1247" s="20">
        <v>558</v>
      </c>
      <c r="I1247" s="294" t="str">
        <f t="shared" si="74"/>
        <v>Yes</v>
      </c>
      <c r="J1247" s="296" t="str">
        <f>IF(ISBLANK(INDEX('Policy Characteristics'!D:D,MATCH($C1247,'Policy Characteristics'!$C:$C,0))),"",INDEX('Policy Characteristics'!D:D,MATCH($C1247,'Policy Characteristics'!$C:$C,0)))</f>
        <v/>
      </c>
      <c r="K1247" s="293" t="str">
        <f>IF(ISBLANK(INDEX('Policy Characteristics'!E:E,MATCH($C1247,'Policy Characteristics'!$C:$C,0))),"",INDEX('Policy Characteristics'!E:E,MATCH($C1247,'Policy Characteristics'!$C:$C,0)))</f>
        <v>GRA EV subsidy</v>
      </c>
      <c r="L1247" s="293">
        <f>IF(ISBLANK(INDEX('Policy Characteristics'!F:F,MATCH($C1247,'Policy Characteristics'!$C:$C,0))),"",INDEX('Policy Characteristics'!F:F,MATCH($C1247,'Policy Characteristics'!$C:$C,0)))</f>
        <v>0</v>
      </c>
      <c r="M1247" s="293">
        <f>IF(ISBLANK(INDEX('Policy Characteristics'!G:G,MATCH($C1247,'Policy Characteristics'!$C:$C,0))),"",INDEX('Policy Characteristics'!G:G,MATCH($C1247,'Policy Characteristics'!$C:$C,0)))</f>
        <v>10</v>
      </c>
      <c r="N1247" s="293">
        <f>IF(ISBLANK(INDEX('Policy Characteristics'!H:H,MATCH($C1247,'Policy Characteristics'!$C:$C,0))),"",INDEX('Policy Characteristics'!H:H,MATCH($C1247,'Policy Characteristics'!$C:$C,0)))</f>
        <v>1</v>
      </c>
      <c r="O1247" s="293" t="str">
        <f>IF(ISBLANK(INDEX('Policy Characteristics'!I:I,MATCH($C1247,'Policy Characteristics'!$C:$C,0))),"",INDEX('Policy Characteristics'!I:I,MATCH($C1247,'Policy Characteristics'!$C:$C,0)))</f>
        <v>weight</v>
      </c>
      <c r="P1247" s="293"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7" s="293" t="str">
        <f>IF(ISBLANK(INDEX('Policy Characteristics'!K:K,MATCH($C1247,'Policy Characteristics'!$C:$C,0))),"",INDEX('Policy Characteristics'!K:K,MATCH($C1247,'Policy Characteristics'!$C:$C,0)))</f>
        <v>io-model.html</v>
      </c>
      <c r="R1247" s="293" t="str">
        <f>IF(ISBLANK(INDEX('Policy Characteristics'!L:L,MATCH($C1247,'Policy Characteristics'!$C:$C,0))),"",INDEX('Policy Characteristics'!L:L,MATCH($C1247,'Policy Characteristics'!$C:$C,0)))</f>
        <v/>
      </c>
    </row>
    <row r="1248" spans="1:18" x14ac:dyDescent="0.25">
      <c r="A1248" s="293" t="str">
        <f>IF(ISBLANK(INDEX('Policy Characteristics'!A:A,MATCH($C1248,'Policy Characteristics'!$C:$C,0))),"",INDEX('Policy Characteristics'!A:A,MATCH($C1248,'Policy Characteristics'!$C:$C,0)))</f>
        <v>Government Revenue Accounting</v>
      </c>
      <c r="B1248" s="294" t="str">
        <f>IF(ISBLANK(INDEX('Policy Characteristics'!B:B,MATCH($C1248,'Policy Characteristics'!$C:$C,0))),"",INDEX('Policy Characteristics'!B:B,MATCH($C1248,'Policy Characteristics'!$C:$C,0)))</f>
        <v>EV Subsidy</v>
      </c>
      <c r="C1248" s="293" t="str">
        <f t="shared" si="73"/>
        <v>GRA for EV Subsidy</v>
      </c>
      <c r="D1248" t="s">
        <v>909</v>
      </c>
      <c r="F1248" t="s">
        <v>910</v>
      </c>
      <c r="H1248" s="20">
        <v>559</v>
      </c>
      <c r="I1248" s="294" t="str">
        <f t="shared" si="74"/>
        <v>Yes</v>
      </c>
      <c r="J1248" s="296" t="str">
        <f>IF(ISBLANK(INDEX('Policy Characteristics'!D:D,MATCH($C1248,'Policy Characteristics'!$C:$C,0))),"",INDEX('Policy Characteristics'!D:D,MATCH($C1248,'Policy Characteristics'!$C:$C,0)))</f>
        <v/>
      </c>
      <c r="K1248" s="293" t="str">
        <f>IF(ISBLANK(INDEX('Policy Characteristics'!E:E,MATCH($C1248,'Policy Characteristics'!$C:$C,0))),"",INDEX('Policy Characteristics'!E:E,MATCH($C1248,'Policy Characteristics'!$C:$C,0)))</f>
        <v>GRA EV subsidy</v>
      </c>
      <c r="L1248" s="293">
        <f>IF(ISBLANK(INDEX('Policy Characteristics'!F:F,MATCH($C1248,'Policy Characteristics'!$C:$C,0))),"",INDEX('Policy Characteristics'!F:F,MATCH($C1248,'Policy Characteristics'!$C:$C,0)))</f>
        <v>0</v>
      </c>
      <c r="M1248" s="293">
        <f>IF(ISBLANK(INDEX('Policy Characteristics'!G:G,MATCH($C1248,'Policy Characteristics'!$C:$C,0))),"",INDEX('Policy Characteristics'!G:G,MATCH($C1248,'Policy Characteristics'!$C:$C,0)))</f>
        <v>10</v>
      </c>
      <c r="N1248" s="293">
        <f>IF(ISBLANK(INDEX('Policy Characteristics'!H:H,MATCH($C1248,'Policy Characteristics'!$C:$C,0))),"",INDEX('Policy Characteristics'!H:H,MATCH($C1248,'Policy Characteristics'!$C:$C,0)))</f>
        <v>1</v>
      </c>
      <c r="O1248" s="293" t="str">
        <f>IF(ISBLANK(INDEX('Policy Characteristics'!I:I,MATCH($C1248,'Policy Characteristics'!$C:$C,0))),"",INDEX('Policy Characteristics'!I:I,MATCH($C1248,'Policy Characteristics'!$C:$C,0)))</f>
        <v>weight</v>
      </c>
      <c r="P1248" s="293"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8" s="293" t="str">
        <f>IF(ISBLANK(INDEX('Policy Characteristics'!K:K,MATCH($C1248,'Policy Characteristics'!$C:$C,0))),"",INDEX('Policy Characteristics'!K:K,MATCH($C1248,'Policy Characteristics'!$C:$C,0)))</f>
        <v>io-model.html</v>
      </c>
      <c r="R1248" s="293" t="str">
        <f>IF(ISBLANK(INDEX('Policy Characteristics'!L:L,MATCH($C1248,'Policy Characteristics'!$C:$C,0))),"",INDEX('Policy Characteristics'!L:L,MATCH($C1248,'Policy Characteristics'!$C:$C,0)))</f>
        <v/>
      </c>
    </row>
    <row r="1249" spans="1:18" x14ac:dyDescent="0.25">
      <c r="A1249" s="293" t="str">
        <f>IF(ISBLANK(INDEX('Policy Characteristics'!A:A,MATCH($C1249,'Policy Characteristics'!$C:$C,0))),"",INDEX('Policy Characteristics'!A:A,MATCH($C1249,'Policy Characteristics'!$C:$C,0)))</f>
        <v>Government Revenue Accounting</v>
      </c>
      <c r="B1249" s="294" t="str">
        <f>IF(ISBLANK(INDEX('Policy Characteristics'!B:B,MATCH($C1249,'Policy Characteristics'!$C:$C,0))),"",INDEX('Policy Characteristics'!B:B,MATCH($C1249,'Policy Characteristics'!$C:$C,0)))</f>
        <v>Electricity Generation Subsidy</v>
      </c>
      <c r="C1249" t="s">
        <v>590</v>
      </c>
      <c r="D1249" t="s">
        <v>901</v>
      </c>
      <c r="F1249" t="s">
        <v>902</v>
      </c>
      <c r="H1249" s="20">
        <v>560</v>
      </c>
      <c r="I1249" s="301" t="s">
        <v>624</v>
      </c>
      <c r="J1249" s="296" t="str">
        <f>IF(ISBLANK(INDEX('Policy Characteristics'!D:D,MATCH($C1249,'Policy Characteristics'!$C:$C,0))),"",INDEX('Policy Characteristics'!D:D,MATCH($C1249,'Policy Characteristics'!$C:$C,0)))</f>
        <v/>
      </c>
      <c r="K1249" s="293" t="str">
        <f>IF(ISBLANK(INDEX('Policy Characteristics'!E:E,MATCH($C1249,'Policy Characteristics'!$C:$C,0))),"",INDEX('Policy Characteristics'!E:E,MATCH($C1249,'Policy Characteristics'!$C:$C,0)))</f>
        <v>GRA elec gen subsidy</v>
      </c>
      <c r="L1249" s="293">
        <f>IF(ISBLANK(INDEX('Policy Characteristics'!F:F,MATCH($C1249,'Policy Characteristics'!$C:$C,0))),"",INDEX('Policy Characteristics'!F:F,MATCH($C1249,'Policy Characteristics'!$C:$C,0)))</f>
        <v>0</v>
      </c>
      <c r="M1249" s="293">
        <f>IF(ISBLANK(INDEX('Policy Characteristics'!G:G,MATCH($C1249,'Policy Characteristics'!$C:$C,0))),"",INDEX('Policy Characteristics'!G:G,MATCH($C1249,'Policy Characteristics'!$C:$C,0)))</f>
        <v>10</v>
      </c>
      <c r="N1249" s="293">
        <f>IF(ISBLANK(INDEX('Policy Characteristics'!H:H,MATCH($C1249,'Policy Characteristics'!$C:$C,0))),"",INDEX('Policy Characteristics'!H:H,MATCH($C1249,'Policy Characteristics'!$C:$C,0)))</f>
        <v>1</v>
      </c>
      <c r="O1249" s="293" t="str">
        <f>IF(ISBLANK(INDEX('Policy Characteristics'!I:I,MATCH($C1249,'Policy Characteristics'!$C:$C,0))),"",INDEX('Policy Characteristics'!I:I,MATCH($C1249,'Policy Characteristics'!$C:$C,0)))</f>
        <v>weight</v>
      </c>
      <c r="P1249" s="293"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49" s="293" t="str">
        <f>IF(ISBLANK(INDEX('Policy Characteristics'!K:K,MATCH($C1249,'Policy Characteristics'!$C:$C,0))),"",INDEX('Policy Characteristics'!K:K,MATCH($C1249,'Policy Characteristics'!$C:$C,0)))</f>
        <v>io-model.html</v>
      </c>
      <c r="R1249" s="293" t="str">
        <f>IF(ISBLANK(INDEX('Policy Characteristics'!L:L,MATCH($C1249,'Policy Characteristics'!$C:$C,0))),"",INDEX('Policy Characteristics'!L:L,MATCH($C1249,'Policy Characteristics'!$C:$C,0)))</f>
        <v/>
      </c>
    </row>
    <row r="1250" spans="1:18" x14ac:dyDescent="0.25">
      <c r="A1250" s="293" t="str">
        <f>IF(ISBLANK(INDEX('Policy Characteristics'!A:A,MATCH($C1250,'Policy Characteristics'!$C:$C,0))),"",INDEX('Policy Characteristics'!A:A,MATCH($C1250,'Policy Characteristics'!$C:$C,0)))</f>
        <v>Government Revenue Accounting</v>
      </c>
      <c r="B1250" s="294" t="str">
        <f>IF(ISBLANK(INDEX('Policy Characteristics'!B:B,MATCH($C1250,'Policy Characteristics'!$C:$C,0))),"",INDEX('Policy Characteristics'!B:B,MATCH($C1250,'Policy Characteristics'!$C:$C,0)))</f>
        <v>Electricity Generation Subsidy</v>
      </c>
      <c r="C1250" s="293" t="str">
        <f t="shared" ref="C1250:C1253" si="75">C$1249</f>
        <v>GRA for Electricity Generation Subsidies</v>
      </c>
      <c r="D1250" t="s">
        <v>903</v>
      </c>
      <c r="F1250" t="s">
        <v>904</v>
      </c>
      <c r="H1250" s="20">
        <v>561</v>
      </c>
      <c r="I1250" s="294" t="str">
        <f t="shared" ref="I1250:I1253" si="76">I$1249</f>
        <v>Yes</v>
      </c>
      <c r="J1250" s="296" t="str">
        <f>IF(ISBLANK(INDEX('Policy Characteristics'!D:D,MATCH($C1250,'Policy Characteristics'!$C:$C,0))),"",INDEX('Policy Characteristics'!D:D,MATCH($C1250,'Policy Characteristics'!$C:$C,0)))</f>
        <v/>
      </c>
      <c r="K1250" s="293" t="str">
        <f>IF(ISBLANK(INDEX('Policy Characteristics'!E:E,MATCH($C1250,'Policy Characteristics'!$C:$C,0))),"",INDEX('Policy Characteristics'!E:E,MATCH($C1250,'Policy Characteristics'!$C:$C,0)))</f>
        <v>GRA elec gen subsidy</v>
      </c>
      <c r="L1250" s="293">
        <f>IF(ISBLANK(INDEX('Policy Characteristics'!F:F,MATCH($C1250,'Policy Characteristics'!$C:$C,0))),"",INDEX('Policy Characteristics'!F:F,MATCH($C1250,'Policy Characteristics'!$C:$C,0)))</f>
        <v>0</v>
      </c>
      <c r="M1250" s="293">
        <f>IF(ISBLANK(INDEX('Policy Characteristics'!G:G,MATCH($C1250,'Policy Characteristics'!$C:$C,0))),"",INDEX('Policy Characteristics'!G:G,MATCH($C1250,'Policy Characteristics'!$C:$C,0)))</f>
        <v>10</v>
      </c>
      <c r="N1250" s="293">
        <f>IF(ISBLANK(INDEX('Policy Characteristics'!H:H,MATCH($C1250,'Policy Characteristics'!$C:$C,0))),"",INDEX('Policy Characteristics'!H:H,MATCH($C1250,'Policy Characteristics'!$C:$C,0)))</f>
        <v>1</v>
      </c>
      <c r="O1250" s="293" t="str">
        <f>IF(ISBLANK(INDEX('Policy Characteristics'!I:I,MATCH($C1250,'Policy Characteristics'!$C:$C,0))),"",INDEX('Policy Characteristics'!I:I,MATCH($C1250,'Policy Characteristics'!$C:$C,0)))</f>
        <v>weight</v>
      </c>
      <c r="P1250" s="293"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0" s="293" t="str">
        <f>IF(ISBLANK(INDEX('Policy Characteristics'!K:K,MATCH($C1250,'Policy Characteristics'!$C:$C,0))),"",INDEX('Policy Characteristics'!K:K,MATCH($C1250,'Policy Characteristics'!$C:$C,0)))</f>
        <v>io-model.html</v>
      </c>
      <c r="R1250" s="293" t="str">
        <f>IF(ISBLANK(INDEX('Policy Characteristics'!L:L,MATCH($C1250,'Policy Characteristics'!$C:$C,0))),"",INDEX('Policy Characteristics'!L:L,MATCH($C1250,'Policy Characteristics'!$C:$C,0)))</f>
        <v/>
      </c>
    </row>
    <row r="1251" spans="1:18" x14ac:dyDescent="0.25">
      <c r="A1251" s="293" t="str">
        <f>IF(ISBLANK(INDEX('Policy Characteristics'!A:A,MATCH($C1251,'Policy Characteristics'!$C:$C,0))),"",INDEX('Policy Characteristics'!A:A,MATCH($C1251,'Policy Characteristics'!$C:$C,0)))</f>
        <v>Government Revenue Accounting</v>
      </c>
      <c r="B1251" s="294" t="str">
        <f>IF(ISBLANK(INDEX('Policy Characteristics'!B:B,MATCH($C1251,'Policy Characteristics'!$C:$C,0))),"",INDEX('Policy Characteristics'!B:B,MATCH($C1251,'Policy Characteristics'!$C:$C,0)))</f>
        <v>Electricity Generation Subsidy</v>
      </c>
      <c r="C1251" s="293" t="str">
        <f t="shared" si="75"/>
        <v>GRA for Electricity Generation Subsidies</v>
      </c>
      <c r="D1251" t="s">
        <v>905</v>
      </c>
      <c r="F1251" t="s">
        <v>906</v>
      </c>
      <c r="H1251" s="20">
        <v>562</v>
      </c>
      <c r="I1251" s="294" t="str">
        <f t="shared" si="76"/>
        <v>Yes</v>
      </c>
      <c r="J1251" s="296" t="str">
        <f>IF(ISBLANK(INDEX('Policy Characteristics'!D:D,MATCH($C1251,'Policy Characteristics'!$C:$C,0))),"",INDEX('Policy Characteristics'!D:D,MATCH($C1251,'Policy Characteristics'!$C:$C,0)))</f>
        <v/>
      </c>
      <c r="K1251" s="293" t="str">
        <f>IF(ISBLANK(INDEX('Policy Characteristics'!E:E,MATCH($C1251,'Policy Characteristics'!$C:$C,0))),"",INDEX('Policy Characteristics'!E:E,MATCH($C1251,'Policy Characteristics'!$C:$C,0)))</f>
        <v>GRA elec gen subsidy</v>
      </c>
      <c r="L1251" s="293">
        <f>IF(ISBLANK(INDEX('Policy Characteristics'!F:F,MATCH($C1251,'Policy Characteristics'!$C:$C,0))),"",INDEX('Policy Characteristics'!F:F,MATCH($C1251,'Policy Characteristics'!$C:$C,0)))</f>
        <v>0</v>
      </c>
      <c r="M1251" s="293">
        <f>IF(ISBLANK(INDEX('Policy Characteristics'!G:G,MATCH($C1251,'Policy Characteristics'!$C:$C,0))),"",INDEX('Policy Characteristics'!G:G,MATCH($C1251,'Policy Characteristics'!$C:$C,0)))</f>
        <v>10</v>
      </c>
      <c r="N1251" s="293">
        <f>IF(ISBLANK(INDEX('Policy Characteristics'!H:H,MATCH($C1251,'Policy Characteristics'!$C:$C,0))),"",INDEX('Policy Characteristics'!H:H,MATCH($C1251,'Policy Characteristics'!$C:$C,0)))</f>
        <v>1</v>
      </c>
      <c r="O1251" s="293" t="str">
        <f>IF(ISBLANK(INDEX('Policy Characteristics'!I:I,MATCH($C1251,'Policy Characteristics'!$C:$C,0))),"",INDEX('Policy Characteristics'!I:I,MATCH($C1251,'Policy Characteristics'!$C:$C,0)))</f>
        <v>weight</v>
      </c>
      <c r="P1251" s="293"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1" s="293" t="str">
        <f>IF(ISBLANK(INDEX('Policy Characteristics'!K:K,MATCH($C1251,'Policy Characteristics'!$C:$C,0))),"",INDEX('Policy Characteristics'!K:K,MATCH($C1251,'Policy Characteristics'!$C:$C,0)))</f>
        <v>io-model.html</v>
      </c>
      <c r="R1251" s="293" t="str">
        <f>IF(ISBLANK(INDEX('Policy Characteristics'!L:L,MATCH($C1251,'Policy Characteristics'!$C:$C,0))),"",INDEX('Policy Characteristics'!L:L,MATCH($C1251,'Policy Characteristics'!$C:$C,0)))</f>
        <v/>
      </c>
    </row>
    <row r="1252" spans="1:18" x14ac:dyDescent="0.25">
      <c r="A1252" s="293" t="str">
        <f>IF(ISBLANK(INDEX('Policy Characteristics'!A:A,MATCH($C1252,'Policy Characteristics'!$C:$C,0))),"",INDEX('Policy Characteristics'!A:A,MATCH($C1252,'Policy Characteristics'!$C:$C,0)))</f>
        <v>Government Revenue Accounting</v>
      </c>
      <c r="B1252" s="294" t="str">
        <f>IF(ISBLANK(INDEX('Policy Characteristics'!B:B,MATCH($C1252,'Policy Characteristics'!$C:$C,0))),"",INDEX('Policy Characteristics'!B:B,MATCH($C1252,'Policy Characteristics'!$C:$C,0)))</f>
        <v>Electricity Generation Subsidy</v>
      </c>
      <c r="C1252" s="293" t="str">
        <f t="shared" si="75"/>
        <v>GRA for Electricity Generation Subsidies</v>
      </c>
      <c r="D1252" t="s">
        <v>907</v>
      </c>
      <c r="F1252" t="s">
        <v>908</v>
      </c>
      <c r="H1252" s="20">
        <v>563</v>
      </c>
      <c r="I1252" s="294" t="str">
        <f t="shared" si="76"/>
        <v>Yes</v>
      </c>
      <c r="J1252" s="296" t="str">
        <f>IF(ISBLANK(INDEX('Policy Characteristics'!D:D,MATCH($C1252,'Policy Characteristics'!$C:$C,0))),"",INDEX('Policy Characteristics'!D:D,MATCH($C1252,'Policy Characteristics'!$C:$C,0)))</f>
        <v/>
      </c>
      <c r="K1252" s="293" t="str">
        <f>IF(ISBLANK(INDEX('Policy Characteristics'!E:E,MATCH($C1252,'Policy Characteristics'!$C:$C,0))),"",INDEX('Policy Characteristics'!E:E,MATCH($C1252,'Policy Characteristics'!$C:$C,0)))</f>
        <v>GRA elec gen subsidy</v>
      </c>
      <c r="L1252" s="293">
        <f>IF(ISBLANK(INDEX('Policy Characteristics'!F:F,MATCH($C1252,'Policy Characteristics'!$C:$C,0))),"",INDEX('Policy Characteristics'!F:F,MATCH($C1252,'Policy Characteristics'!$C:$C,0)))</f>
        <v>0</v>
      </c>
      <c r="M1252" s="293">
        <f>IF(ISBLANK(INDEX('Policy Characteristics'!G:G,MATCH($C1252,'Policy Characteristics'!$C:$C,0))),"",INDEX('Policy Characteristics'!G:G,MATCH($C1252,'Policy Characteristics'!$C:$C,0)))</f>
        <v>10</v>
      </c>
      <c r="N1252" s="293">
        <f>IF(ISBLANK(INDEX('Policy Characteristics'!H:H,MATCH($C1252,'Policy Characteristics'!$C:$C,0))),"",INDEX('Policy Characteristics'!H:H,MATCH($C1252,'Policy Characteristics'!$C:$C,0)))</f>
        <v>1</v>
      </c>
      <c r="O1252" s="293" t="str">
        <f>IF(ISBLANK(INDEX('Policy Characteristics'!I:I,MATCH($C1252,'Policy Characteristics'!$C:$C,0))),"",INDEX('Policy Characteristics'!I:I,MATCH($C1252,'Policy Characteristics'!$C:$C,0)))</f>
        <v>weight</v>
      </c>
      <c r="P1252" s="293"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2" s="293" t="str">
        <f>IF(ISBLANK(INDEX('Policy Characteristics'!K:K,MATCH($C1252,'Policy Characteristics'!$C:$C,0))),"",INDEX('Policy Characteristics'!K:K,MATCH($C1252,'Policy Characteristics'!$C:$C,0)))</f>
        <v>io-model.html</v>
      </c>
      <c r="R1252" s="293" t="str">
        <f>IF(ISBLANK(INDEX('Policy Characteristics'!L:L,MATCH($C1252,'Policy Characteristics'!$C:$C,0))),"",INDEX('Policy Characteristics'!L:L,MATCH($C1252,'Policy Characteristics'!$C:$C,0)))</f>
        <v/>
      </c>
    </row>
    <row r="1253" spans="1:18" x14ac:dyDescent="0.25">
      <c r="A1253" s="293" t="str">
        <f>IF(ISBLANK(INDEX('Policy Characteristics'!A:A,MATCH($C1253,'Policy Characteristics'!$C:$C,0))),"",INDEX('Policy Characteristics'!A:A,MATCH($C1253,'Policy Characteristics'!$C:$C,0)))</f>
        <v>Government Revenue Accounting</v>
      </c>
      <c r="B1253" s="294" t="str">
        <f>IF(ISBLANK(INDEX('Policy Characteristics'!B:B,MATCH($C1253,'Policy Characteristics'!$C:$C,0))),"",INDEX('Policy Characteristics'!B:B,MATCH($C1253,'Policy Characteristics'!$C:$C,0)))</f>
        <v>Electricity Generation Subsidy</v>
      </c>
      <c r="C1253" s="293" t="str">
        <f t="shared" si="75"/>
        <v>GRA for Electricity Generation Subsidies</v>
      </c>
      <c r="D1253" t="s">
        <v>909</v>
      </c>
      <c r="F1253" t="s">
        <v>910</v>
      </c>
      <c r="H1253" s="20">
        <v>564</v>
      </c>
      <c r="I1253" s="294" t="str">
        <f t="shared" si="76"/>
        <v>Yes</v>
      </c>
      <c r="J1253" s="296" t="str">
        <f>IF(ISBLANK(INDEX('Policy Characteristics'!D:D,MATCH($C1253,'Policy Characteristics'!$C:$C,0))),"",INDEX('Policy Characteristics'!D:D,MATCH($C1253,'Policy Characteristics'!$C:$C,0)))</f>
        <v/>
      </c>
      <c r="K1253" s="293" t="str">
        <f>IF(ISBLANK(INDEX('Policy Characteristics'!E:E,MATCH($C1253,'Policy Characteristics'!$C:$C,0))),"",INDEX('Policy Characteristics'!E:E,MATCH($C1253,'Policy Characteristics'!$C:$C,0)))</f>
        <v>GRA elec gen subsidy</v>
      </c>
      <c r="L1253" s="293">
        <f>IF(ISBLANK(INDEX('Policy Characteristics'!F:F,MATCH($C1253,'Policy Characteristics'!$C:$C,0))),"",INDEX('Policy Characteristics'!F:F,MATCH($C1253,'Policy Characteristics'!$C:$C,0)))</f>
        <v>0</v>
      </c>
      <c r="M1253" s="293">
        <f>IF(ISBLANK(INDEX('Policy Characteristics'!G:G,MATCH($C1253,'Policy Characteristics'!$C:$C,0))),"",INDEX('Policy Characteristics'!G:G,MATCH($C1253,'Policy Characteristics'!$C:$C,0)))</f>
        <v>10</v>
      </c>
      <c r="N1253" s="293">
        <f>IF(ISBLANK(INDEX('Policy Characteristics'!H:H,MATCH($C1253,'Policy Characteristics'!$C:$C,0))),"",INDEX('Policy Characteristics'!H:H,MATCH($C1253,'Policy Characteristics'!$C:$C,0)))</f>
        <v>1</v>
      </c>
      <c r="O1253" s="293" t="str">
        <f>IF(ISBLANK(INDEX('Policy Characteristics'!I:I,MATCH($C1253,'Policy Characteristics'!$C:$C,0))),"",INDEX('Policy Characteristics'!I:I,MATCH($C1253,'Policy Characteristics'!$C:$C,0)))</f>
        <v>weight</v>
      </c>
      <c r="P1253" s="293"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3" s="293" t="str">
        <f>IF(ISBLANK(INDEX('Policy Characteristics'!K:K,MATCH($C1253,'Policy Characteristics'!$C:$C,0))),"",INDEX('Policy Characteristics'!K:K,MATCH($C1253,'Policy Characteristics'!$C:$C,0)))</f>
        <v>io-model.html</v>
      </c>
      <c r="R1253" s="293" t="str">
        <f>IF(ISBLANK(INDEX('Policy Characteristics'!L:L,MATCH($C1253,'Policy Characteristics'!$C:$C,0))),"",INDEX('Policy Characteristics'!L:L,MATCH($C1253,'Policy Characteristics'!$C:$C,0)))</f>
        <v/>
      </c>
    </row>
    <row r="1254" spans="1:18" x14ac:dyDescent="0.25">
      <c r="A1254" s="293" t="str">
        <f>IF(ISBLANK(INDEX('Policy Characteristics'!A:A,MATCH($C1254,'Policy Characteristics'!$C:$C,0))),"",INDEX('Policy Characteristics'!A:A,MATCH($C1254,'Policy Characteristics'!$C:$C,0)))</f>
        <v>Government Revenue Accounting</v>
      </c>
      <c r="B1254" s="294" t="str">
        <f>IF(ISBLANK(INDEX('Policy Characteristics'!B:B,MATCH($C1254,'Policy Characteristics'!$C:$C,0))),"",INDEX('Policy Characteristics'!B:B,MATCH($C1254,'Policy Characteristics'!$C:$C,0)))</f>
        <v>Electricity Capacity Construction Subsidy</v>
      </c>
      <c r="C1254" t="s">
        <v>593</v>
      </c>
      <c r="D1254" t="s">
        <v>901</v>
      </c>
      <c r="F1254" t="s">
        <v>902</v>
      </c>
      <c r="H1254" s="20">
        <v>565</v>
      </c>
      <c r="I1254" s="301" t="s">
        <v>624</v>
      </c>
      <c r="J1254" s="296" t="str">
        <f>IF(ISBLANK(INDEX('Policy Characteristics'!D:D,MATCH($C1254,'Policy Characteristics'!$C:$C,0))),"",INDEX('Policy Characteristics'!D:D,MATCH($C1254,'Policy Characteristics'!$C:$C,0)))</f>
        <v/>
      </c>
      <c r="K1254" s="293" t="str">
        <f>IF(ISBLANK(INDEX('Policy Characteristics'!E:E,MATCH($C1254,'Policy Characteristics'!$C:$C,0))),"",INDEX('Policy Characteristics'!E:E,MATCH($C1254,'Policy Characteristics'!$C:$C,0)))</f>
        <v>GRA elec cap const subsidy</v>
      </c>
      <c r="L1254" s="293">
        <f>IF(ISBLANK(INDEX('Policy Characteristics'!F:F,MATCH($C1254,'Policy Characteristics'!$C:$C,0))),"",INDEX('Policy Characteristics'!F:F,MATCH($C1254,'Policy Characteristics'!$C:$C,0)))</f>
        <v>0</v>
      </c>
      <c r="M1254" s="293">
        <f>IF(ISBLANK(INDEX('Policy Characteristics'!G:G,MATCH($C1254,'Policy Characteristics'!$C:$C,0))),"",INDEX('Policy Characteristics'!G:G,MATCH($C1254,'Policy Characteristics'!$C:$C,0)))</f>
        <v>10</v>
      </c>
      <c r="N1254" s="293">
        <f>IF(ISBLANK(INDEX('Policy Characteristics'!H:H,MATCH($C1254,'Policy Characteristics'!$C:$C,0))),"",INDEX('Policy Characteristics'!H:H,MATCH($C1254,'Policy Characteristics'!$C:$C,0)))</f>
        <v>1</v>
      </c>
      <c r="O1254" s="293" t="str">
        <f>IF(ISBLANK(INDEX('Policy Characteristics'!I:I,MATCH($C1254,'Policy Characteristics'!$C:$C,0))),"",INDEX('Policy Characteristics'!I:I,MATCH($C1254,'Policy Characteristics'!$C:$C,0)))</f>
        <v>weight</v>
      </c>
      <c r="P1254" s="293"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4" s="293" t="str">
        <f>IF(ISBLANK(INDEX('Policy Characteristics'!K:K,MATCH($C1254,'Policy Characteristics'!$C:$C,0))),"",INDEX('Policy Characteristics'!K:K,MATCH($C1254,'Policy Characteristics'!$C:$C,0)))</f>
        <v>io-model.html</v>
      </c>
      <c r="R1254" s="293" t="str">
        <f>IF(ISBLANK(INDEX('Policy Characteristics'!L:L,MATCH($C1254,'Policy Characteristics'!$C:$C,0))),"",INDEX('Policy Characteristics'!L:L,MATCH($C1254,'Policy Characteristics'!$C:$C,0)))</f>
        <v/>
      </c>
    </row>
    <row r="1255" spans="1:18" x14ac:dyDescent="0.25">
      <c r="A1255" s="293" t="str">
        <f>IF(ISBLANK(INDEX('Policy Characteristics'!A:A,MATCH($C1255,'Policy Characteristics'!$C:$C,0))),"",INDEX('Policy Characteristics'!A:A,MATCH($C1255,'Policy Characteristics'!$C:$C,0)))</f>
        <v>Government Revenue Accounting</v>
      </c>
      <c r="B1255" s="294" t="str">
        <f>IF(ISBLANK(INDEX('Policy Characteristics'!B:B,MATCH($C1255,'Policy Characteristics'!$C:$C,0))),"",INDEX('Policy Characteristics'!B:B,MATCH($C1255,'Policy Characteristics'!$C:$C,0)))</f>
        <v>Electricity Capacity Construction Subsidy</v>
      </c>
      <c r="C1255" s="293" t="str">
        <f t="shared" ref="C1255:C1258" si="77">C$1254</f>
        <v>GRA for Electricity Capacity Construction Subsidies</v>
      </c>
      <c r="D1255" t="s">
        <v>903</v>
      </c>
      <c r="F1255" t="s">
        <v>904</v>
      </c>
      <c r="H1255" s="20">
        <v>566</v>
      </c>
      <c r="I1255" s="294" t="str">
        <f t="shared" ref="I1255:I1258" si="78">I$1254</f>
        <v>Yes</v>
      </c>
      <c r="J1255" s="296" t="str">
        <f>IF(ISBLANK(INDEX('Policy Characteristics'!D:D,MATCH($C1255,'Policy Characteristics'!$C:$C,0))),"",INDEX('Policy Characteristics'!D:D,MATCH($C1255,'Policy Characteristics'!$C:$C,0)))</f>
        <v/>
      </c>
      <c r="K1255" s="293" t="str">
        <f>IF(ISBLANK(INDEX('Policy Characteristics'!E:E,MATCH($C1255,'Policy Characteristics'!$C:$C,0))),"",INDEX('Policy Characteristics'!E:E,MATCH($C1255,'Policy Characteristics'!$C:$C,0)))</f>
        <v>GRA elec cap const subsidy</v>
      </c>
      <c r="L1255" s="293">
        <f>IF(ISBLANK(INDEX('Policy Characteristics'!F:F,MATCH($C1255,'Policy Characteristics'!$C:$C,0))),"",INDEX('Policy Characteristics'!F:F,MATCH($C1255,'Policy Characteristics'!$C:$C,0)))</f>
        <v>0</v>
      </c>
      <c r="M1255" s="293">
        <f>IF(ISBLANK(INDEX('Policy Characteristics'!G:G,MATCH($C1255,'Policy Characteristics'!$C:$C,0))),"",INDEX('Policy Characteristics'!G:G,MATCH($C1255,'Policy Characteristics'!$C:$C,0)))</f>
        <v>10</v>
      </c>
      <c r="N1255" s="293">
        <f>IF(ISBLANK(INDEX('Policy Characteristics'!H:H,MATCH($C1255,'Policy Characteristics'!$C:$C,0))),"",INDEX('Policy Characteristics'!H:H,MATCH($C1255,'Policy Characteristics'!$C:$C,0)))</f>
        <v>1</v>
      </c>
      <c r="O1255" s="293" t="str">
        <f>IF(ISBLANK(INDEX('Policy Characteristics'!I:I,MATCH($C1255,'Policy Characteristics'!$C:$C,0))),"",INDEX('Policy Characteristics'!I:I,MATCH($C1255,'Policy Characteristics'!$C:$C,0)))</f>
        <v>weight</v>
      </c>
      <c r="P1255" s="293"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5" s="293" t="str">
        <f>IF(ISBLANK(INDEX('Policy Characteristics'!K:K,MATCH($C1255,'Policy Characteristics'!$C:$C,0))),"",INDEX('Policy Characteristics'!K:K,MATCH($C1255,'Policy Characteristics'!$C:$C,0)))</f>
        <v>io-model.html</v>
      </c>
      <c r="R1255" s="293" t="str">
        <f>IF(ISBLANK(INDEX('Policy Characteristics'!L:L,MATCH($C1255,'Policy Characteristics'!$C:$C,0))),"",INDEX('Policy Characteristics'!L:L,MATCH($C1255,'Policy Characteristics'!$C:$C,0)))</f>
        <v/>
      </c>
    </row>
    <row r="1256" spans="1:18" x14ac:dyDescent="0.25">
      <c r="A1256" s="293" t="str">
        <f>IF(ISBLANK(INDEX('Policy Characteristics'!A:A,MATCH($C1256,'Policy Characteristics'!$C:$C,0))),"",INDEX('Policy Characteristics'!A:A,MATCH($C1256,'Policy Characteristics'!$C:$C,0)))</f>
        <v>Government Revenue Accounting</v>
      </c>
      <c r="B1256" s="294" t="str">
        <f>IF(ISBLANK(INDEX('Policy Characteristics'!B:B,MATCH($C1256,'Policy Characteristics'!$C:$C,0))),"",INDEX('Policy Characteristics'!B:B,MATCH($C1256,'Policy Characteristics'!$C:$C,0)))</f>
        <v>Electricity Capacity Construction Subsidy</v>
      </c>
      <c r="C1256" s="293" t="str">
        <f t="shared" si="77"/>
        <v>GRA for Electricity Capacity Construction Subsidies</v>
      </c>
      <c r="D1256" t="s">
        <v>905</v>
      </c>
      <c r="F1256" t="s">
        <v>906</v>
      </c>
      <c r="H1256" s="20">
        <v>567</v>
      </c>
      <c r="I1256" s="294" t="str">
        <f t="shared" si="78"/>
        <v>Yes</v>
      </c>
      <c r="J1256" s="296" t="str">
        <f>IF(ISBLANK(INDEX('Policy Characteristics'!D:D,MATCH($C1256,'Policy Characteristics'!$C:$C,0))),"",INDEX('Policy Characteristics'!D:D,MATCH($C1256,'Policy Characteristics'!$C:$C,0)))</f>
        <v/>
      </c>
      <c r="K1256" s="293" t="str">
        <f>IF(ISBLANK(INDEX('Policy Characteristics'!E:E,MATCH($C1256,'Policy Characteristics'!$C:$C,0))),"",INDEX('Policy Characteristics'!E:E,MATCH($C1256,'Policy Characteristics'!$C:$C,0)))</f>
        <v>GRA elec cap const subsidy</v>
      </c>
      <c r="L1256" s="293">
        <f>IF(ISBLANK(INDEX('Policy Characteristics'!F:F,MATCH($C1256,'Policy Characteristics'!$C:$C,0))),"",INDEX('Policy Characteristics'!F:F,MATCH($C1256,'Policy Characteristics'!$C:$C,0)))</f>
        <v>0</v>
      </c>
      <c r="M1256" s="293">
        <f>IF(ISBLANK(INDEX('Policy Characteristics'!G:G,MATCH($C1256,'Policy Characteristics'!$C:$C,0))),"",INDEX('Policy Characteristics'!G:G,MATCH($C1256,'Policy Characteristics'!$C:$C,0)))</f>
        <v>10</v>
      </c>
      <c r="N1256" s="293">
        <f>IF(ISBLANK(INDEX('Policy Characteristics'!H:H,MATCH($C1256,'Policy Characteristics'!$C:$C,0))),"",INDEX('Policy Characteristics'!H:H,MATCH($C1256,'Policy Characteristics'!$C:$C,0)))</f>
        <v>1</v>
      </c>
      <c r="O1256" s="293" t="str">
        <f>IF(ISBLANK(INDEX('Policy Characteristics'!I:I,MATCH($C1256,'Policy Characteristics'!$C:$C,0))),"",INDEX('Policy Characteristics'!I:I,MATCH($C1256,'Policy Characteristics'!$C:$C,0)))</f>
        <v>weight</v>
      </c>
      <c r="P1256" s="293"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6" s="293" t="str">
        <f>IF(ISBLANK(INDEX('Policy Characteristics'!K:K,MATCH($C1256,'Policy Characteristics'!$C:$C,0))),"",INDEX('Policy Characteristics'!K:K,MATCH($C1256,'Policy Characteristics'!$C:$C,0)))</f>
        <v>io-model.html</v>
      </c>
      <c r="R1256" s="293" t="str">
        <f>IF(ISBLANK(INDEX('Policy Characteristics'!L:L,MATCH($C1256,'Policy Characteristics'!$C:$C,0))),"",INDEX('Policy Characteristics'!L:L,MATCH($C1256,'Policy Characteristics'!$C:$C,0)))</f>
        <v/>
      </c>
    </row>
    <row r="1257" spans="1:18" x14ac:dyDescent="0.25">
      <c r="A1257" s="293" t="str">
        <f>IF(ISBLANK(INDEX('Policy Characteristics'!A:A,MATCH($C1257,'Policy Characteristics'!$C:$C,0))),"",INDEX('Policy Characteristics'!A:A,MATCH($C1257,'Policy Characteristics'!$C:$C,0)))</f>
        <v>Government Revenue Accounting</v>
      </c>
      <c r="B1257" s="294" t="str">
        <f>IF(ISBLANK(INDEX('Policy Characteristics'!B:B,MATCH($C1257,'Policy Characteristics'!$C:$C,0))),"",INDEX('Policy Characteristics'!B:B,MATCH($C1257,'Policy Characteristics'!$C:$C,0)))</f>
        <v>Electricity Capacity Construction Subsidy</v>
      </c>
      <c r="C1257" s="293" t="str">
        <f t="shared" si="77"/>
        <v>GRA for Electricity Capacity Construction Subsidies</v>
      </c>
      <c r="D1257" t="s">
        <v>907</v>
      </c>
      <c r="F1257" t="s">
        <v>908</v>
      </c>
      <c r="H1257" s="20">
        <v>568</v>
      </c>
      <c r="I1257" s="294" t="str">
        <f t="shared" si="78"/>
        <v>Yes</v>
      </c>
      <c r="J1257" s="296" t="str">
        <f>IF(ISBLANK(INDEX('Policy Characteristics'!D:D,MATCH($C1257,'Policy Characteristics'!$C:$C,0))),"",INDEX('Policy Characteristics'!D:D,MATCH($C1257,'Policy Characteristics'!$C:$C,0)))</f>
        <v/>
      </c>
      <c r="K1257" s="293" t="str">
        <f>IF(ISBLANK(INDEX('Policy Characteristics'!E:E,MATCH($C1257,'Policy Characteristics'!$C:$C,0))),"",INDEX('Policy Characteristics'!E:E,MATCH($C1257,'Policy Characteristics'!$C:$C,0)))</f>
        <v>GRA elec cap const subsidy</v>
      </c>
      <c r="L1257" s="293">
        <f>IF(ISBLANK(INDEX('Policy Characteristics'!F:F,MATCH($C1257,'Policy Characteristics'!$C:$C,0))),"",INDEX('Policy Characteristics'!F:F,MATCH($C1257,'Policy Characteristics'!$C:$C,0)))</f>
        <v>0</v>
      </c>
      <c r="M1257" s="293">
        <f>IF(ISBLANK(INDEX('Policy Characteristics'!G:G,MATCH($C1257,'Policy Characteristics'!$C:$C,0))),"",INDEX('Policy Characteristics'!G:G,MATCH($C1257,'Policy Characteristics'!$C:$C,0)))</f>
        <v>10</v>
      </c>
      <c r="N1257" s="293">
        <f>IF(ISBLANK(INDEX('Policy Characteristics'!H:H,MATCH($C1257,'Policy Characteristics'!$C:$C,0))),"",INDEX('Policy Characteristics'!H:H,MATCH($C1257,'Policy Characteristics'!$C:$C,0)))</f>
        <v>1</v>
      </c>
      <c r="O1257" s="293" t="str">
        <f>IF(ISBLANK(INDEX('Policy Characteristics'!I:I,MATCH($C1257,'Policy Characteristics'!$C:$C,0))),"",INDEX('Policy Characteristics'!I:I,MATCH($C1257,'Policy Characteristics'!$C:$C,0)))</f>
        <v>weight</v>
      </c>
      <c r="P1257" s="293"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7" s="293" t="str">
        <f>IF(ISBLANK(INDEX('Policy Characteristics'!K:K,MATCH($C1257,'Policy Characteristics'!$C:$C,0))),"",INDEX('Policy Characteristics'!K:K,MATCH($C1257,'Policy Characteristics'!$C:$C,0)))</f>
        <v>io-model.html</v>
      </c>
      <c r="R1257" s="293" t="str">
        <f>IF(ISBLANK(INDEX('Policy Characteristics'!L:L,MATCH($C1257,'Policy Characteristics'!$C:$C,0))),"",INDEX('Policy Characteristics'!L:L,MATCH($C1257,'Policy Characteristics'!$C:$C,0)))</f>
        <v/>
      </c>
    </row>
    <row r="1258" spans="1:18" x14ac:dyDescent="0.25">
      <c r="A1258" s="293" t="str">
        <f>IF(ISBLANK(INDEX('Policy Characteristics'!A:A,MATCH($C1258,'Policy Characteristics'!$C:$C,0))),"",INDEX('Policy Characteristics'!A:A,MATCH($C1258,'Policy Characteristics'!$C:$C,0)))</f>
        <v>Government Revenue Accounting</v>
      </c>
      <c r="B1258" s="294" t="str">
        <f>IF(ISBLANK(INDEX('Policy Characteristics'!B:B,MATCH($C1258,'Policy Characteristics'!$C:$C,0))),"",INDEX('Policy Characteristics'!B:B,MATCH($C1258,'Policy Characteristics'!$C:$C,0)))</f>
        <v>Electricity Capacity Construction Subsidy</v>
      </c>
      <c r="C1258" s="293" t="str">
        <f t="shared" si="77"/>
        <v>GRA for Electricity Capacity Construction Subsidies</v>
      </c>
      <c r="D1258" t="s">
        <v>909</v>
      </c>
      <c r="F1258" t="s">
        <v>910</v>
      </c>
      <c r="H1258" s="20">
        <v>569</v>
      </c>
      <c r="I1258" s="294" t="str">
        <f t="shared" si="78"/>
        <v>Yes</v>
      </c>
      <c r="J1258" s="296" t="str">
        <f>IF(ISBLANK(INDEX('Policy Characteristics'!D:D,MATCH($C1258,'Policy Characteristics'!$C:$C,0))),"",INDEX('Policy Characteristics'!D:D,MATCH($C1258,'Policy Characteristics'!$C:$C,0)))</f>
        <v/>
      </c>
      <c r="K1258" s="293" t="str">
        <f>IF(ISBLANK(INDEX('Policy Characteristics'!E:E,MATCH($C1258,'Policy Characteristics'!$C:$C,0))),"",INDEX('Policy Characteristics'!E:E,MATCH($C1258,'Policy Characteristics'!$C:$C,0)))</f>
        <v>GRA elec cap const subsidy</v>
      </c>
      <c r="L1258" s="293">
        <f>IF(ISBLANK(INDEX('Policy Characteristics'!F:F,MATCH($C1258,'Policy Characteristics'!$C:$C,0))),"",INDEX('Policy Characteristics'!F:F,MATCH($C1258,'Policy Characteristics'!$C:$C,0)))</f>
        <v>0</v>
      </c>
      <c r="M1258" s="293">
        <f>IF(ISBLANK(INDEX('Policy Characteristics'!G:G,MATCH($C1258,'Policy Characteristics'!$C:$C,0))),"",INDEX('Policy Characteristics'!G:G,MATCH($C1258,'Policy Characteristics'!$C:$C,0)))</f>
        <v>10</v>
      </c>
      <c r="N1258" s="293">
        <f>IF(ISBLANK(INDEX('Policy Characteristics'!H:H,MATCH($C1258,'Policy Characteristics'!$C:$C,0))),"",INDEX('Policy Characteristics'!H:H,MATCH($C1258,'Policy Characteristics'!$C:$C,0)))</f>
        <v>1</v>
      </c>
      <c r="O1258" s="293" t="str">
        <f>IF(ISBLANK(INDEX('Policy Characteristics'!I:I,MATCH($C1258,'Policy Characteristics'!$C:$C,0))),"",INDEX('Policy Characteristics'!I:I,MATCH($C1258,'Policy Characteristics'!$C:$C,0)))</f>
        <v>weight</v>
      </c>
      <c r="P1258" s="293"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8" s="293" t="str">
        <f>IF(ISBLANK(INDEX('Policy Characteristics'!K:K,MATCH($C1258,'Policy Characteristics'!$C:$C,0))),"",INDEX('Policy Characteristics'!K:K,MATCH($C1258,'Policy Characteristics'!$C:$C,0)))</f>
        <v>io-model.html</v>
      </c>
      <c r="R1258" s="293" t="str">
        <f>IF(ISBLANK(INDEX('Policy Characteristics'!L:L,MATCH($C1258,'Policy Characteristics'!$C:$C,0))),"",INDEX('Policy Characteristics'!L:L,MATCH($C1258,'Policy Characteristics'!$C:$C,0)))</f>
        <v/>
      </c>
    </row>
    <row r="1259" spans="1:18" x14ac:dyDescent="0.25">
      <c r="A1259" s="293" t="str">
        <f>IF(ISBLANK(INDEX('Policy Characteristics'!A:A,MATCH($C1259,'Policy Characteristics'!$C:$C,0))),"",INDEX('Policy Characteristics'!A:A,MATCH($C1259,'Policy Characteristics'!$C:$C,0)))</f>
        <v>Government Revenue Accounting</v>
      </c>
      <c r="B1259" s="294" t="str">
        <f>IF(ISBLANK(INDEX('Policy Characteristics'!B:B,MATCH($C1259,'Policy Characteristics'!$C:$C,0))),"",INDEX('Policy Characteristics'!B:B,MATCH($C1259,'Policy Characteristics'!$C:$C,0)))</f>
        <v>Distributed Solar Subsidy</v>
      </c>
      <c r="C1259" t="s">
        <v>595</v>
      </c>
      <c r="D1259" t="s">
        <v>901</v>
      </c>
      <c r="F1259" t="s">
        <v>902</v>
      </c>
      <c r="H1259" s="20">
        <v>570</v>
      </c>
      <c r="I1259" s="301" t="s">
        <v>624</v>
      </c>
      <c r="J1259" s="296" t="str">
        <f>IF(ISBLANK(INDEX('Policy Characteristics'!D:D,MATCH($C1259,'Policy Characteristics'!$C:$C,0))),"",INDEX('Policy Characteristics'!D:D,MATCH($C1259,'Policy Characteristics'!$C:$C,0)))</f>
        <v/>
      </c>
      <c r="K1259" s="293" t="str">
        <f>IF(ISBLANK(INDEX('Policy Characteristics'!E:E,MATCH($C1259,'Policy Characteristics'!$C:$C,0))),"",INDEX('Policy Characteristics'!E:E,MATCH($C1259,'Policy Characteristics'!$C:$C,0)))</f>
        <v>GRA dist solar subsidy</v>
      </c>
      <c r="L1259" s="293">
        <f>IF(ISBLANK(INDEX('Policy Characteristics'!F:F,MATCH($C1259,'Policy Characteristics'!$C:$C,0))),"",INDEX('Policy Characteristics'!F:F,MATCH($C1259,'Policy Characteristics'!$C:$C,0)))</f>
        <v>0</v>
      </c>
      <c r="M1259" s="293">
        <f>IF(ISBLANK(INDEX('Policy Characteristics'!G:G,MATCH($C1259,'Policy Characteristics'!$C:$C,0))),"",INDEX('Policy Characteristics'!G:G,MATCH($C1259,'Policy Characteristics'!$C:$C,0)))</f>
        <v>10</v>
      </c>
      <c r="N1259" s="293">
        <f>IF(ISBLANK(INDEX('Policy Characteristics'!H:H,MATCH($C1259,'Policy Characteristics'!$C:$C,0))),"",INDEX('Policy Characteristics'!H:H,MATCH($C1259,'Policy Characteristics'!$C:$C,0)))</f>
        <v>1</v>
      </c>
      <c r="O1259" s="293" t="str">
        <f>IF(ISBLANK(INDEX('Policy Characteristics'!I:I,MATCH($C1259,'Policy Characteristics'!$C:$C,0))),"",INDEX('Policy Characteristics'!I:I,MATCH($C1259,'Policy Characteristics'!$C:$C,0)))</f>
        <v>weight</v>
      </c>
      <c r="P1259" s="293"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59" s="293" t="str">
        <f>IF(ISBLANK(INDEX('Policy Characteristics'!K:K,MATCH($C1259,'Policy Characteristics'!$C:$C,0))),"",INDEX('Policy Characteristics'!K:K,MATCH($C1259,'Policy Characteristics'!$C:$C,0)))</f>
        <v>io-model.html</v>
      </c>
      <c r="R1259" s="293" t="str">
        <f>IF(ISBLANK(INDEX('Policy Characteristics'!L:L,MATCH($C1259,'Policy Characteristics'!$C:$C,0))),"",INDEX('Policy Characteristics'!L:L,MATCH($C1259,'Policy Characteristics'!$C:$C,0)))</f>
        <v/>
      </c>
    </row>
    <row r="1260" spans="1:18" x14ac:dyDescent="0.25">
      <c r="A1260" s="293" t="str">
        <f>IF(ISBLANK(INDEX('Policy Characteristics'!A:A,MATCH($C1260,'Policy Characteristics'!$C:$C,0))),"",INDEX('Policy Characteristics'!A:A,MATCH($C1260,'Policy Characteristics'!$C:$C,0)))</f>
        <v>Government Revenue Accounting</v>
      </c>
      <c r="B1260" s="294" t="str">
        <f>IF(ISBLANK(INDEX('Policy Characteristics'!B:B,MATCH($C1260,'Policy Characteristics'!$C:$C,0))),"",INDEX('Policy Characteristics'!B:B,MATCH($C1260,'Policy Characteristics'!$C:$C,0)))</f>
        <v>Distributed Solar Subsidy</v>
      </c>
      <c r="C1260" s="293" t="str">
        <f t="shared" ref="C1260:C1263" si="79">C$1259</f>
        <v>GRA for Distributed Solar Subsidy</v>
      </c>
      <c r="D1260" t="s">
        <v>903</v>
      </c>
      <c r="F1260" t="s">
        <v>904</v>
      </c>
      <c r="H1260" s="20">
        <v>571</v>
      </c>
      <c r="I1260" s="294" t="str">
        <f t="shared" ref="I1260:I1263" si="80">I$1259</f>
        <v>Yes</v>
      </c>
      <c r="J1260" s="296" t="str">
        <f>IF(ISBLANK(INDEX('Policy Characteristics'!D:D,MATCH($C1260,'Policy Characteristics'!$C:$C,0))),"",INDEX('Policy Characteristics'!D:D,MATCH($C1260,'Policy Characteristics'!$C:$C,0)))</f>
        <v/>
      </c>
      <c r="K1260" s="293" t="str">
        <f>IF(ISBLANK(INDEX('Policy Characteristics'!E:E,MATCH($C1260,'Policy Characteristics'!$C:$C,0))),"",INDEX('Policy Characteristics'!E:E,MATCH($C1260,'Policy Characteristics'!$C:$C,0)))</f>
        <v>GRA dist solar subsidy</v>
      </c>
      <c r="L1260" s="293">
        <f>IF(ISBLANK(INDEX('Policy Characteristics'!F:F,MATCH($C1260,'Policy Characteristics'!$C:$C,0))),"",INDEX('Policy Characteristics'!F:F,MATCH($C1260,'Policy Characteristics'!$C:$C,0)))</f>
        <v>0</v>
      </c>
      <c r="M1260" s="293">
        <f>IF(ISBLANK(INDEX('Policy Characteristics'!G:G,MATCH($C1260,'Policy Characteristics'!$C:$C,0))),"",INDEX('Policy Characteristics'!G:G,MATCH($C1260,'Policy Characteristics'!$C:$C,0)))</f>
        <v>10</v>
      </c>
      <c r="N1260" s="293">
        <f>IF(ISBLANK(INDEX('Policy Characteristics'!H:H,MATCH($C1260,'Policy Characteristics'!$C:$C,0))),"",INDEX('Policy Characteristics'!H:H,MATCH($C1260,'Policy Characteristics'!$C:$C,0)))</f>
        <v>1</v>
      </c>
      <c r="O1260" s="293" t="str">
        <f>IF(ISBLANK(INDEX('Policy Characteristics'!I:I,MATCH($C1260,'Policy Characteristics'!$C:$C,0))),"",INDEX('Policy Characteristics'!I:I,MATCH($C1260,'Policy Characteristics'!$C:$C,0)))</f>
        <v>weight</v>
      </c>
      <c r="P1260" s="293"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0" s="293" t="str">
        <f>IF(ISBLANK(INDEX('Policy Characteristics'!K:K,MATCH($C1260,'Policy Characteristics'!$C:$C,0))),"",INDEX('Policy Characteristics'!K:K,MATCH($C1260,'Policy Characteristics'!$C:$C,0)))</f>
        <v>io-model.html</v>
      </c>
      <c r="R1260" s="293" t="str">
        <f>IF(ISBLANK(INDEX('Policy Characteristics'!L:L,MATCH($C1260,'Policy Characteristics'!$C:$C,0))),"",INDEX('Policy Characteristics'!L:L,MATCH($C1260,'Policy Characteristics'!$C:$C,0)))</f>
        <v/>
      </c>
    </row>
    <row r="1261" spans="1:18" x14ac:dyDescent="0.25">
      <c r="A1261" s="293" t="str">
        <f>IF(ISBLANK(INDEX('Policy Characteristics'!A:A,MATCH($C1261,'Policy Characteristics'!$C:$C,0))),"",INDEX('Policy Characteristics'!A:A,MATCH($C1261,'Policy Characteristics'!$C:$C,0)))</f>
        <v>Government Revenue Accounting</v>
      </c>
      <c r="B1261" s="294" t="str">
        <f>IF(ISBLANK(INDEX('Policy Characteristics'!B:B,MATCH($C1261,'Policy Characteristics'!$C:$C,0))),"",INDEX('Policy Characteristics'!B:B,MATCH($C1261,'Policy Characteristics'!$C:$C,0)))</f>
        <v>Distributed Solar Subsidy</v>
      </c>
      <c r="C1261" s="293" t="str">
        <f t="shared" si="79"/>
        <v>GRA for Distributed Solar Subsidy</v>
      </c>
      <c r="D1261" t="s">
        <v>905</v>
      </c>
      <c r="F1261" t="s">
        <v>906</v>
      </c>
      <c r="H1261" s="20">
        <v>572</v>
      </c>
      <c r="I1261" s="294" t="str">
        <f t="shared" si="80"/>
        <v>Yes</v>
      </c>
      <c r="J1261" s="296" t="str">
        <f>IF(ISBLANK(INDEX('Policy Characteristics'!D:D,MATCH($C1261,'Policy Characteristics'!$C:$C,0))),"",INDEX('Policy Characteristics'!D:D,MATCH($C1261,'Policy Characteristics'!$C:$C,0)))</f>
        <v/>
      </c>
      <c r="K1261" s="293" t="str">
        <f>IF(ISBLANK(INDEX('Policy Characteristics'!E:E,MATCH($C1261,'Policy Characteristics'!$C:$C,0))),"",INDEX('Policy Characteristics'!E:E,MATCH($C1261,'Policy Characteristics'!$C:$C,0)))</f>
        <v>GRA dist solar subsidy</v>
      </c>
      <c r="L1261" s="293">
        <f>IF(ISBLANK(INDEX('Policy Characteristics'!F:F,MATCH($C1261,'Policy Characteristics'!$C:$C,0))),"",INDEX('Policy Characteristics'!F:F,MATCH($C1261,'Policy Characteristics'!$C:$C,0)))</f>
        <v>0</v>
      </c>
      <c r="M1261" s="293">
        <f>IF(ISBLANK(INDEX('Policy Characteristics'!G:G,MATCH($C1261,'Policy Characteristics'!$C:$C,0))),"",INDEX('Policy Characteristics'!G:G,MATCH($C1261,'Policy Characteristics'!$C:$C,0)))</f>
        <v>10</v>
      </c>
      <c r="N1261" s="293">
        <f>IF(ISBLANK(INDEX('Policy Characteristics'!H:H,MATCH($C1261,'Policy Characteristics'!$C:$C,0))),"",INDEX('Policy Characteristics'!H:H,MATCH($C1261,'Policy Characteristics'!$C:$C,0)))</f>
        <v>1</v>
      </c>
      <c r="O1261" s="293" t="str">
        <f>IF(ISBLANK(INDEX('Policy Characteristics'!I:I,MATCH($C1261,'Policy Characteristics'!$C:$C,0))),"",INDEX('Policy Characteristics'!I:I,MATCH($C1261,'Policy Characteristics'!$C:$C,0)))</f>
        <v>weight</v>
      </c>
      <c r="P1261" s="293"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1" s="293" t="str">
        <f>IF(ISBLANK(INDEX('Policy Characteristics'!K:K,MATCH($C1261,'Policy Characteristics'!$C:$C,0))),"",INDEX('Policy Characteristics'!K:K,MATCH($C1261,'Policy Characteristics'!$C:$C,0)))</f>
        <v>io-model.html</v>
      </c>
      <c r="R1261" s="293" t="str">
        <f>IF(ISBLANK(INDEX('Policy Characteristics'!L:L,MATCH($C1261,'Policy Characteristics'!$C:$C,0))),"",INDEX('Policy Characteristics'!L:L,MATCH($C1261,'Policy Characteristics'!$C:$C,0)))</f>
        <v/>
      </c>
    </row>
    <row r="1262" spans="1:18" x14ac:dyDescent="0.25">
      <c r="A1262" s="293" t="str">
        <f>IF(ISBLANK(INDEX('Policy Characteristics'!A:A,MATCH($C1262,'Policy Characteristics'!$C:$C,0))),"",INDEX('Policy Characteristics'!A:A,MATCH($C1262,'Policy Characteristics'!$C:$C,0)))</f>
        <v>Government Revenue Accounting</v>
      </c>
      <c r="B1262" s="294" t="str">
        <f>IF(ISBLANK(INDEX('Policy Characteristics'!B:B,MATCH($C1262,'Policy Characteristics'!$C:$C,0))),"",INDEX('Policy Characteristics'!B:B,MATCH($C1262,'Policy Characteristics'!$C:$C,0)))</f>
        <v>Distributed Solar Subsidy</v>
      </c>
      <c r="C1262" s="293" t="str">
        <f t="shared" si="79"/>
        <v>GRA for Distributed Solar Subsidy</v>
      </c>
      <c r="D1262" t="s">
        <v>907</v>
      </c>
      <c r="F1262" t="s">
        <v>908</v>
      </c>
      <c r="H1262" s="20">
        <v>573</v>
      </c>
      <c r="I1262" s="294" t="str">
        <f t="shared" si="80"/>
        <v>Yes</v>
      </c>
      <c r="J1262" s="296" t="str">
        <f>IF(ISBLANK(INDEX('Policy Characteristics'!D:D,MATCH($C1262,'Policy Characteristics'!$C:$C,0))),"",INDEX('Policy Characteristics'!D:D,MATCH($C1262,'Policy Characteristics'!$C:$C,0)))</f>
        <v/>
      </c>
      <c r="K1262" s="293" t="str">
        <f>IF(ISBLANK(INDEX('Policy Characteristics'!E:E,MATCH($C1262,'Policy Characteristics'!$C:$C,0))),"",INDEX('Policy Characteristics'!E:E,MATCH($C1262,'Policy Characteristics'!$C:$C,0)))</f>
        <v>GRA dist solar subsidy</v>
      </c>
      <c r="L1262" s="293">
        <f>IF(ISBLANK(INDEX('Policy Characteristics'!F:F,MATCH($C1262,'Policy Characteristics'!$C:$C,0))),"",INDEX('Policy Characteristics'!F:F,MATCH($C1262,'Policy Characteristics'!$C:$C,0)))</f>
        <v>0</v>
      </c>
      <c r="M1262" s="293">
        <f>IF(ISBLANK(INDEX('Policy Characteristics'!G:G,MATCH($C1262,'Policy Characteristics'!$C:$C,0))),"",INDEX('Policy Characteristics'!G:G,MATCH($C1262,'Policy Characteristics'!$C:$C,0)))</f>
        <v>10</v>
      </c>
      <c r="N1262" s="293">
        <f>IF(ISBLANK(INDEX('Policy Characteristics'!H:H,MATCH($C1262,'Policy Characteristics'!$C:$C,0))),"",INDEX('Policy Characteristics'!H:H,MATCH($C1262,'Policy Characteristics'!$C:$C,0)))</f>
        <v>1</v>
      </c>
      <c r="O1262" s="293" t="str">
        <f>IF(ISBLANK(INDEX('Policy Characteristics'!I:I,MATCH($C1262,'Policy Characteristics'!$C:$C,0))),"",INDEX('Policy Characteristics'!I:I,MATCH($C1262,'Policy Characteristics'!$C:$C,0)))</f>
        <v>weight</v>
      </c>
      <c r="P1262" s="293"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2" s="293" t="str">
        <f>IF(ISBLANK(INDEX('Policy Characteristics'!K:K,MATCH($C1262,'Policy Characteristics'!$C:$C,0))),"",INDEX('Policy Characteristics'!K:K,MATCH($C1262,'Policy Characteristics'!$C:$C,0)))</f>
        <v>io-model.html</v>
      </c>
      <c r="R1262" s="293" t="str">
        <f>IF(ISBLANK(INDEX('Policy Characteristics'!L:L,MATCH($C1262,'Policy Characteristics'!$C:$C,0))),"",INDEX('Policy Characteristics'!L:L,MATCH($C1262,'Policy Characteristics'!$C:$C,0)))</f>
        <v/>
      </c>
    </row>
    <row r="1263" spans="1:18" x14ac:dyDescent="0.25">
      <c r="A1263" s="293" t="str">
        <f>IF(ISBLANK(INDEX('Policy Characteristics'!A:A,MATCH($C1263,'Policy Characteristics'!$C:$C,0))),"",INDEX('Policy Characteristics'!A:A,MATCH($C1263,'Policy Characteristics'!$C:$C,0)))</f>
        <v>Government Revenue Accounting</v>
      </c>
      <c r="B1263" s="294" t="str">
        <f>IF(ISBLANK(INDEX('Policy Characteristics'!B:B,MATCH($C1263,'Policy Characteristics'!$C:$C,0))),"",INDEX('Policy Characteristics'!B:B,MATCH($C1263,'Policy Characteristics'!$C:$C,0)))</f>
        <v>Distributed Solar Subsidy</v>
      </c>
      <c r="C1263" s="293" t="str">
        <f t="shared" si="79"/>
        <v>GRA for Distributed Solar Subsidy</v>
      </c>
      <c r="D1263" t="s">
        <v>909</v>
      </c>
      <c r="F1263" t="s">
        <v>910</v>
      </c>
      <c r="H1263" s="20">
        <v>574</v>
      </c>
      <c r="I1263" s="294" t="str">
        <f t="shared" si="80"/>
        <v>Yes</v>
      </c>
      <c r="J1263" s="296" t="str">
        <f>IF(ISBLANK(INDEX('Policy Characteristics'!D:D,MATCH($C1263,'Policy Characteristics'!$C:$C,0))),"",INDEX('Policy Characteristics'!D:D,MATCH($C1263,'Policy Characteristics'!$C:$C,0)))</f>
        <v/>
      </c>
      <c r="K1263" s="293" t="str">
        <f>IF(ISBLANK(INDEX('Policy Characteristics'!E:E,MATCH($C1263,'Policy Characteristics'!$C:$C,0))),"",INDEX('Policy Characteristics'!E:E,MATCH($C1263,'Policy Characteristics'!$C:$C,0)))</f>
        <v>GRA dist solar subsidy</v>
      </c>
      <c r="L1263" s="293">
        <f>IF(ISBLANK(INDEX('Policy Characteristics'!F:F,MATCH($C1263,'Policy Characteristics'!$C:$C,0))),"",INDEX('Policy Characteristics'!F:F,MATCH($C1263,'Policy Characteristics'!$C:$C,0)))</f>
        <v>0</v>
      </c>
      <c r="M1263" s="293">
        <f>IF(ISBLANK(INDEX('Policy Characteristics'!G:G,MATCH($C1263,'Policy Characteristics'!$C:$C,0))),"",INDEX('Policy Characteristics'!G:G,MATCH($C1263,'Policy Characteristics'!$C:$C,0)))</f>
        <v>10</v>
      </c>
      <c r="N1263" s="293">
        <f>IF(ISBLANK(INDEX('Policy Characteristics'!H:H,MATCH($C1263,'Policy Characteristics'!$C:$C,0))),"",INDEX('Policy Characteristics'!H:H,MATCH($C1263,'Policy Characteristics'!$C:$C,0)))</f>
        <v>1</v>
      </c>
      <c r="O1263" s="293" t="str">
        <f>IF(ISBLANK(INDEX('Policy Characteristics'!I:I,MATCH($C1263,'Policy Characteristics'!$C:$C,0))),"",INDEX('Policy Characteristics'!I:I,MATCH($C1263,'Policy Characteristics'!$C:$C,0)))</f>
        <v>weight</v>
      </c>
      <c r="P1263" s="293"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3" s="293" t="str">
        <f>IF(ISBLANK(INDEX('Policy Characteristics'!K:K,MATCH($C1263,'Policy Characteristics'!$C:$C,0))),"",INDEX('Policy Characteristics'!K:K,MATCH($C1263,'Policy Characteristics'!$C:$C,0)))</f>
        <v>io-model.html</v>
      </c>
      <c r="R1263" s="293" t="str">
        <f>IF(ISBLANK(INDEX('Policy Characteristics'!L:L,MATCH($C1263,'Policy Characteristics'!$C:$C,0))),"",INDEX('Policy Characteristics'!L:L,MATCH($C1263,'Policy Characteristics'!$C:$C,0)))</f>
        <v/>
      </c>
    </row>
    <row r="1264" spans="1:18" x14ac:dyDescent="0.25">
      <c r="A1264" s="293" t="str">
        <f>IF(ISBLANK(INDEX('Policy Characteristics'!A:A,MATCH($C1264,'Policy Characteristics'!$C:$C,0))),"",INDEX('Policy Characteristics'!A:A,MATCH($C1264,'Policy Characteristics'!$C:$C,0)))</f>
        <v>Government Revenue Accounting</v>
      </c>
      <c r="B1264" s="294" t="str">
        <f>IF(ISBLANK(INDEX('Policy Characteristics'!B:B,MATCH($C1264,'Policy Characteristics'!$C:$C,0))),"",INDEX('Policy Characteristics'!B:B,MATCH($C1264,'Policy Characteristics'!$C:$C,0)))</f>
        <v>Fuel Subsidy</v>
      </c>
      <c r="C1264" t="s">
        <v>598</v>
      </c>
      <c r="D1264" t="s">
        <v>901</v>
      </c>
      <c r="F1264" t="s">
        <v>902</v>
      </c>
      <c r="H1264" s="20">
        <v>575</v>
      </c>
      <c r="I1264" s="301" t="s">
        <v>624</v>
      </c>
      <c r="J1264" s="296" t="str">
        <f>IF(ISBLANK(INDEX('Policy Characteristics'!D:D,MATCH($C1264,'Policy Characteristics'!$C:$C,0))),"",INDEX('Policy Characteristics'!D:D,MATCH($C1264,'Policy Characteristics'!$C:$C,0)))</f>
        <v/>
      </c>
      <c r="K1264" s="293" t="str">
        <f>IF(ISBLANK(INDEX('Policy Characteristics'!E:E,MATCH($C1264,'Policy Characteristics'!$C:$C,0))),"",INDEX('Policy Characteristics'!E:E,MATCH($C1264,'Policy Characteristics'!$C:$C,0)))</f>
        <v>GRA fuel subsidy</v>
      </c>
      <c r="L1264" s="293">
        <f>IF(ISBLANK(INDEX('Policy Characteristics'!F:F,MATCH($C1264,'Policy Characteristics'!$C:$C,0))),"",INDEX('Policy Characteristics'!F:F,MATCH($C1264,'Policy Characteristics'!$C:$C,0)))</f>
        <v>0</v>
      </c>
      <c r="M1264" s="293">
        <f>IF(ISBLANK(INDEX('Policy Characteristics'!G:G,MATCH($C1264,'Policy Characteristics'!$C:$C,0))),"",INDEX('Policy Characteristics'!G:G,MATCH($C1264,'Policy Characteristics'!$C:$C,0)))</f>
        <v>10</v>
      </c>
      <c r="N1264" s="293">
        <f>IF(ISBLANK(INDEX('Policy Characteristics'!H:H,MATCH($C1264,'Policy Characteristics'!$C:$C,0))),"",INDEX('Policy Characteristics'!H:H,MATCH($C1264,'Policy Characteristics'!$C:$C,0)))</f>
        <v>1</v>
      </c>
      <c r="O1264" s="293" t="str">
        <f>IF(ISBLANK(INDEX('Policy Characteristics'!I:I,MATCH($C1264,'Policy Characteristics'!$C:$C,0))),"",INDEX('Policy Characteristics'!I:I,MATCH($C1264,'Policy Characteristics'!$C:$C,0)))</f>
        <v>weight</v>
      </c>
      <c r="P1264" s="293"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4" s="293" t="str">
        <f>IF(ISBLANK(INDEX('Policy Characteristics'!K:K,MATCH($C1264,'Policy Characteristics'!$C:$C,0))),"",INDEX('Policy Characteristics'!K:K,MATCH($C1264,'Policy Characteristics'!$C:$C,0)))</f>
        <v>io-model.html</v>
      </c>
      <c r="R1264" s="293" t="str">
        <f>IF(ISBLANK(INDEX('Policy Characteristics'!L:L,MATCH($C1264,'Policy Characteristics'!$C:$C,0))),"",INDEX('Policy Characteristics'!L:L,MATCH($C1264,'Policy Characteristics'!$C:$C,0)))</f>
        <v/>
      </c>
    </row>
    <row r="1265" spans="1:18" x14ac:dyDescent="0.25">
      <c r="A1265" s="293" t="str">
        <f>IF(ISBLANK(INDEX('Policy Characteristics'!A:A,MATCH($C1265,'Policy Characteristics'!$C:$C,0))),"",INDEX('Policy Characteristics'!A:A,MATCH($C1265,'Policy Characteristics'!$C:$C,0)))</f>
        <v>Government Revenue Accounting</v>
      </c>
      <c r="B1265" s="294" t="str">
        <f>IF(ISBLANK(INDEX('Policy Characteristics'!B:B,MATCH($C1265,'Policy Characteristics'!$C:$C,0))),"",INDEX('Policy Characteristics'!B:B,MATCH($C1265,'Policy Characteristics'!$C:$C,0)))</f>
        <v>Fuel Subsidy</v>
      </c>
      <c r="C1265" s="293" t="str">
        <f t="shared" ref="C1265:C1268" si="81">C$1264</f>
        <v>GRA for Fuel Subsidies</v>
      </c>
      <c r="D1265" t="s">
        <v>903</v>
      </c>
      <c r="F1265" t="s">
        <v>904</v>
      </c>
      <c r="H1265" s="20">
        <v>576</v>
      </c>
      <c r="I1265" s="294" t="str">
        <f t="shared" ref="I1265:I1268" si="82">I$1264</f>
        <v>Yes</v>
      </c>
      <c r="J1265" s="296" t="str">
        <f>IF(ISBLANK(INDEX('Policy Characteristics'!D:D,MATCH($C1265,'Policy Characteristics'!$C:$C,0))),"",INDEX('Policy Characteristics'!D:D,MATCH($C1265,'Policy Characteristics'!$C:$C,0)))</f>
        <v/>
      </c>
      <c r="K1265" s="293" t="str">
        <f>IF(ISBLANK(INDEX('Policy Characteristics'!E:E,MATCH($C1265,'Policy Characteristics'!$C:$C,0))),"",INDEX('Policy Characteristics'!E:E,MATCH($C1265,'Policy Characteristics'!$C:$C,0)))</f>
        <v>GRA fuel subsidy</v>
      </c>
      <c r="L1265" s="293">
        <f>IF(ISBLANK(INDEX('Policy Characteristics'!F:F,MATCH($C1265,'Policy Characteristics'!$C:$C,0))),"",INDEX('Policy Characteristics'!F:F,MATCH($C1265,'Policy Characteristics'!$C:$C,0)))</f>
        <v>0</v>
      </c>
      <c r="M1265" s="293">
        <f>IF(ISBLANK(INDEX('Policy Characteristics'!G:G,MATCH($C1265,'Policy Characteristics'!$C:$C,0))),"",INDEX('Policy Characteristics'!G:G,MATCH($C1265,'Policy Characteristics'!$C:$C,0)))</f>
        <v>10</v>
      </c>
      <c r="N1265" s="293">
        <f>IF(ISBLANK(INDEX('Policy Characteristics'!H:H,MATCH($C1265,'Policy Characteristics'!$C:$C,0))),"",INDEX('Policy Characteristics'!H:H,MATCH($C1265,'Policy Characteristics'!$C:$C,0)))</f>
        <v>1</v>
      </c>
      <c r="O1265" s="293" t="str">
        <f>IF(ISBLANK(INDEX('Policy Characteristics'!I:I,MATCH($C1265,'Policy Characteristics'!$C:$C,0))),"",INDEX('Policy Characteristics'!I:I,MATCH($C1265,'Policy Characteristics'!$C:$C,0)))</f>
        <v>weight</v>
      </c>
      <c r="P1265" s="293"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5" s="293" t="str">
        <f>IF(ISBLANK(INDEX('Policy Characteristics'!K:K,MATCH($C1265,'Policy Characteristics'!$C:$C,0))),"",INDEX('Policy Characteristics'!K:K,MATCH($C1265,'Policy Characteristics'!$C:$C,0)))</f>
        <v>io-model.html</v>
      </c>
      <c r="R1265" s="293" t="str">
        <f>IF(ISBLANK(INDEX('Policy Characteristics'!L:L,MATCH($C1265,'Policy Characteristics'!$C:$C,0))),"",INDEX('Policy Characteristics'!L:L,MATCH($C1265,'Policy Characteristics'!$C:$C,0)))</f>
        <v/>
      </c>
    </row>
    <row r="1266" spans="1:18" x14ac:dyDescent="0.25">
      <c r="A1266" s="293" t="str">
        <f>IF(ISBLANK(INDEX('Policy Characteristics'!A:A,MATCH($C1266,'Policy Characteristics'!$C:$C,0))),"",INDEX('Policy Characteristics'!A:A,MATCH($C1266,'Policy Characteristics'!$C:$C,0)))</f>
        <v>Government Revenue Accounting</v>
      </c>
      <c r="B1266" s="294" t="str">
        <f>IF(ISBLANK(INDEX('Policy Characteristics'!B:B,MATCH($C1266,'Policy Characteristics'!$C:$C,0))),"",INDEX('Policy Characteristics'!B:B,MATCH($C1266,'Policy Characteristics'!$C:$C,0)))</f>
        <v>Fuel Subsidy</v>
      </c>
      <c r="C1266" s="293" t="str">
        <f t="shared" si="81"/>
        <v>GRA for Fuel Subsidies</v>
      </c>
      <c r="D1266" t="s">
        <v>905</v>
      </c>
      <c r="F1266" t="s">
        <v>906</v>
      </c>
      <c r="H1266" s="20">
        <v>577</v>
      </c>
      <c r="I1266" s="294" t="str">
        <f t="shared" si="82"/>
        <v>Yes</v>
      </c>
      <c r="J1266" s="296" t="str">
        <f>IF(ISBLANK(INDEX('Policy Characteristics'!D:D,MATCH($C1266,'Policy Characteristics'!$C:$C,0))),"",INDEX('Policy Characteristics'!D:D,MATCH($C1266,'Policy Characteristics'!$C:$C,0)))</f>
        <v/>
      </c>
      <c r="K1266" s="293" t="str">
        <f>IF(ISBLANK(INDEX('Policy Characteristics'!E:E,MATCH($C1266,'Policy Characteristics'!$C:$C,0))),"",INDEX('Policy Characteristics'!E:E,MATCH($C1266,'Policy Characteristics'!$C:$C,0)))</f>
        <v>GRA fuel subsidy</v>
      </c>
      <c r="L1266" s="293">
        <f>IF(ISBLANK(INDEX('Policy Characteristics'!F:F,MATCH($C1266,'Policy Characteristics'!$C:$C,0))),"",INDEX('Policy Characteristics'!F:F,MATCH($C1266,'Policy Characteristics'!$C:$C,0)))</f>
        <v>0</v>
      </c>
      <c r="M1266" s="293">
        <f>IF(ISBLANK(INDEX('Policy Characteristics'!G:G,MATCH($C1266,'Policy Characteristics'!$C:$C,0))),"",INDEX('Policy Characteristics'!G:G,MATCH($C1266,'Policy Characteristics'!$C:$C,0)))</f>
        <v>10</v>
      </c>
      <c r="N1266" s="293">
        <f>IF(ISBLANK(INDEX('Policy Characteristics'!H:H,MATCH($C1266,'Policy Characteristics'!$C:$C,0))),"",INDEX('Policy Characteristics'!H:H,MATCH($C1266,'Policy Characteristics'!$C:$C,0)))</f>
        <v>1</v>
      </c>
      <c r="O1266" s="293" t="str">
        <f>IF(ISBLANK(INDEX('Policy Characteristics'!I:I,MATCH($C1266,'Policy Characteristics'!$C:$C,0))),"",INDEX('Policy Characteristics'!I:I,MATCH($C1266,'Policy Characteristics'!$C:$C,0)))</f>
        <v>weight</v>
      </c>
      <c r="P1266" s="293"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6" s="293" t="str">
        <f>IF(ISBLANK(INDEX('Policy Characteristics'!K:K,MATCH($C1266,'Policy Characteristics'!$C:$C,0))),"",INDEX('Policy Characteristics'!K:K,MATCH($C1266,'Policy Characteristics'!$C:$C,0)))</f>
        <v>io-model.html</v>
      </c>
      <c r="R1266" s="293" t="str">
        <f>IF(ISBLANK(INDEX('Policy Characteristics'!L:L,MATCH($C1266,'Policy Characteristics'!$C:$C,0))),"",INDEX('Policy Characteristics'!L:L,MATCH($C1266,'Policy Characteristics'!$C:$C,0)))</f>
        <v/>
      </c>
    </row>
    <row r="1267" spans="1:18" x14ac:dyDescent="0.25">
      <c r="A1267" s="293" t="str">
        <f>IF(ISBLANK(INDEX('Policy Characteristics'!A:A,MATCH($C1267,'Policy Characteristics'!$C:$C,0))),"",INDEX('Policy Characteristics'!A:A,MATCH($C1267,'Policy Characteristics'!$C:$C,0)))</f>
        <v>Government Revenue Accounting</v>
      </c>
      <c r="B1267" s="294" t="str">
        <f>IF(ISBLANK(INDEX('Policy Characteristics'!B:B,MATCH($C1267,'Policy Characteristics'!$C:$C,0))),"",INDEX('Policy Characteristics'!B:B,MATCH($C1267,'Policy Characteristics'!$C:$C,0)))</f>
        <v>Fuel Subsidy</v>
      </c>
      <c r="C1267" s="293" t="str">
        <f t="shared" si="81"/>
        <v>GRA for Fuel Subsidies</v>
      </c>
      <c r="D1267" t="s">
        <v>907</v>
      </c>
      <c r="F1267" t="s">
        <v>908</v>
      </c>
      <c r="H1267" s="20">
        <v>578</v>
      </c>
      <c r="I1267" s="294" t="str">
        <f t="shared" si="82"/>
        <v>Yes</v>
      </c>
      <c r="J1267" s="296" t="str">
        <f>IF(ISBLANK(INDEX('Policy Characteristics'!D:D,MATCH($C1267,'Policy Characteristics'!$C:$C,0))),"",INDEX('Policy Characteristics'!D:D,MATCH($C1267,'Policy Characteristics'!$C:$C,0)))</f>
        <v/>
      </c>
      <c r="K1267" s="293" t="str">
        <f>IF(ISBLANK(INDEX('Policy Characteristics'!E:E,MATCH($C1267,'Policy Characteristics'!$C:$C,0))),"",INDEX('Policy Characteristics'!E:E,MATCH($C1267,'Policy Characteristics'!$C:$C,0)))</f>
        <v>GRA fuel subsidy</v>
      </c>
      <c r="L1267" s="293">
        <f>IF(ISBLANK(INDEX('Policy Characteristics'!F:F,MATCH($C1267,'Policy Characteristics'!$C:$C,0))),"",INDEX('Policy Characteristics'!F:F,MATCH($C1267,'Policy Characteristics'!$C:$C,0)))</f>
        <v>0</v>
      </c>
      <c r="M1267" s="293">
        <f>IF(ISBLANK(INDEX('Policy Characteristics'!G:G,MATCH($C1267,'Policy Characteristics'!$C:$C,0))),"",INDEX('Policy Characteristics'!G:G,MATCH($C1267,'Policy Characteristics'!$C:$C,0)))</f>
        <v>10</v>
      </c>
      <c r="N1267" s="293">
        <f>IF(ISBLANK(INDEX('Policy Characteristics'!H:H,MATCH($C1267,'Policy Characteristics'!$C:$C,0))),"",INDEX('Policy Characteristics'!H:H,MATCH($C1267,'Policy Characteristics'!$C:$C,0)))</f>
        <v>1</v>
      </c>
      <c r="O1267" s="293" t="str">
        <f>IF(ISBLANK(INDEX('Policy Characteristics'!I:I,MATCH($C1267,'Policy Characteristics'!$C:$C,0))),"",INDEX('Policy Characteristics'!I:I,MATCH($C1267,'Policy Characteristics'!$C:$C,0)))</f>
        <v>weight</v>
      </c>
      <c r="P1267" s="293"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7" s="293" t="str">
        <f>IF(ISBLANK(INDEX('Policy Characteristics'!K:K,MATCH($C1267,'Policy Characteristics'!$C:$C,0))),"",INDEX('Policy Characteristics'!K:K,MATCH($C1267,'Policy Characteristics'!$C:$C,0)))</f>
        <v>io-model.html</v>
      </c>
      <c r="R1267" s="293" t="str">
        <f>IF(ISBLANK(INDEX('Policy Characteristics'!L:L,MATCH($C1267,'Policy Characteristics'!$C:$C,0))),"",INDEX('Policy Characteristics'!L:L,MATCH($C1267,'Policy Characteristics'!$C:$C,0)))</f>
        <v/>
      </c>
    </row>
    <row r="1268" spans="1:18" x14ac:dyDescent="0.25">
      <c r="A1268" s="293" t="str">
        <f>IF(ISBLANK(INDEX('Policy Characteristics'!A:A,MATCH($C1268,'Policy Characteristics'!$C:$C,0))),"",INDEX('Policy Characteristics'!A:A,MATCH($C1268,'Policy Characteristics'!$C:$C,0)))</f>
        <v>Government Revenue Accounting</v>
      </c>
      <c r="B1268" s="294" t="str">
        <f>IF(ISBLANK(INDEX('Policy Characteristics'!B:B,MATCH($C1268,'Policy Characteristics'!$C:$C,0))),"",INDEX('Policy Characteristics'!B:B,MATCH($C1268,'Policy Characteristics'!$C:$C,0)))</f>
        <v>Fuel Subsidy</v>
      </c>
      <c r="C1268" s="293" t="str">
        <f t="shared" si="81"/>
        <v>GRA for Fuel Subsidies</v>
      </c>
      <c r="D1268" t="s">
        <v>909</v>
      </c>
      <c r="F1268" t="s">
        <v>910</v>
      </c>
      <c r="H1268" s="20">
        <v>579</v>
      </c>
      <c r="I1268" s="294" t="str">
        <f t="shared" si="82"/>
        <v>Yes</v>
      </c>
      <c r="J1268" s="296" t="str">
        <f>IF(ISBLANK(INDEX('Policy Characteristics'!D:D,MATCH($C1268,'Policy Characteristics'!$C:$C,0))),"",INDEX('Policy Characteristics'!D:D,MATCH($C1268,'Policy Characteristics'!$C:$C,0)))</f>
        <v/>
      </c>
      <c r="K1268" s="293" t="str">
        <f>IF(ISBLANK(INDEX('Policy Characteristics'!E:E,MATCH($C1268,'Policy Characteristics'!$C:$C,0))),"",INDEX('Policy Characteristics'!E:E,MATCH($C1268,'Policy Characteristics'!$C:$C,0)))</f>
        <v>GRA fuel subsidy</v>
      </c>
      <c r="L1268" s="293">
        <f>IF(ISBLANK(INDEX('Policy Characteristics'!F:F,MATCH($C1268,'Policy Characteristics'!$C:$C,0))),"",INDEX('Policy Characteristics'!F:F,MATCH($C1268,'Policy Characteristics'!$C:$C,0)))</f>
        <v>0</v>
      </c>
      <c r="M1268" s="293">
        <f>IF(ISBLANK(INDEX('Policy Characteristics'!G:G,MATCH($C1268,'Policy Characteristics'!$C:$C,0))),"",INDEX('Policy Characteristics'!G:G,MATCH($C1268,'Policy Characteristics'!$C:$C,0)))</f>
        <v>10</v>
      </c>
      <c r="N1268" s="293">
        <f>IF(ISBLANK(INDEX('Policy Characteristics'!H:H,MATCH($C1268,'Policy Characteristics'!$C:$C,0))),"",INDEX('Policy Characteristics'!H:H,MATCH($C1268,'Policy Characteristics'!$C:$C,0)))</f>
        <v>1</v>
      </c>
      <c r="O1268" s="293" t="str">
        <f>IF(ISBLANK(INDEX('Policy Characteristics'!I:I,MATCH($C1268,'Policy Characteristics'!$C:$C,0))),"",INDEX('Policy Characteristics'!I:I,MATCH($C1268,'Policy Characteristics'!$C:$C,0)))</f>
        <v>weight</v>
      </c>
      <c r="P1268" s="293"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8" s="293" t="str">
        <f>IF(ISBLANK(INDEX('Policy Characteristics'!K:K,MATCH($C1268,'Policy Characteristics'!$C:$C,0))),"",INDEX('Policy Characteristics'!K:K,MATCH($C1268,'Policy Characteristics'!$C:$C,0)))</f>
        <v>io-model.html</v>
      </c>
      <c r="R1268" s="293" t="str">
        <f>IF(ISBLANK(INDEX('Policy Characteristics'!L:L,MATCH($C1268,'Policy Characteristics'!$C:$C,0))),"",INDEX('Policy Characteristics'!L:L,MATCH($C1268,'Policy Characteristics'!$C:$C,0)))</f>
        <v/>
      </c>
    </row>
    <row r="1269" spans="1:18" x14ac:dyDescent="0.25">
      <c r="A1269" s="293" t="str">
        <f>IF(ISBLANK(INDEX('Policy Characteristics'!A:A,MATCH($C1269,'Policy Characteristics'!$C:$C,0))),"",INDEX('Policy Characteristics'!A:A,MATCH($C1269,'Policy Characteristics'!$C:$C,0)))</f>
        <v>Government Revenue Accounting</v>
      </c>
      <c r="B1269" s="294" t="str">
        <f>IF(ISBLANK(INDEX('Policy Characteristics'!B:B,MATCH($C1269,'Policy Characteristics'!$C:$C,0))),"",INDEX('Policy Characteristics'!B:B,MATCH($C1269,'Policy Characteristics'!$C:$C,0)))</f>
        <v>National Debt Interest</v>
      </c>
      <c r="C1269" t="s">
        <v>601</v>
      </c>
      <c r="D1269" t="s">
        <v>901</v>
      </c>
      <c r="F1269" t="s">
        <v>902</v>
      </c>
      <c r="H1269" s="20">
        <v>580</v>
      </c>
      <c r="I1269" s="301" t="s">
        <v>624</v>
      </c>
      <c r="J1269" s="296" t="str">
        <f>IF(ISBLANK(INDEX('Policy Characteristics'!D:D,MATCH($C1269,'Policy Characteristics'!$C:$C,0))),"",INDEX('Policy Characteristics'!D:D,MATCH($C1269,'Policy Characteristics'!$C:$C,0)))</f>
        <v/>
      </c>
      <c r="K1269" s="293" t="str">
        <f>IF(ISBLANK(INDEX('Policy Characteristics'!E:E,MATCH($C1269,'Policy Characteristics'!$C:$C,0))),"",INDEX('Policy Characteristics'!E:E,MATCH($C1269,'Policy Characteristics'!$C:$C,0)))</f>
        <v>GRA national debt interest</v>
      </c>
      <c r="L1269" s="293">
        <f>IF(ISBLANK(INDEX('Policy Characteristics'!F:F,MATCH($C1269,'Policy Characteristics'!$C:$C,0))),"",INDEX('Policy Characteristics'!F:F,MATCH($C1269,'Policy Characteristics'!$C:$C,0)))</f>
        <v>0</v>
      </c>
      <c r="M1269" s="293">
        <f>IF(ISBLANK(INDEX('Policy Characteristics'!G:G,MATCH($C1269,'Policy Characteristics'!$C:$C,0))),"",INDEX('Policy Characteristics'!G:G,MATCH($C1269,'Policy Characteristics'!$C:$C,0)))</f>
        <v>10</v>
      </c>
      <c r="N1269" s="293">
        <f>IF(ISBLANK(INDEX('Policy Characteristics'!H:H,MATCH($C1269,'Policy Characteristics'!$C:$C,0))),"",INDEX('Policy Characteristics'!H:H,MATCH($C1269,'Policy Characteristics'!$C:$C,0)))</f>
        <v>1</v>
      </c>
      <c r="O1269" s="293" t="str">
        <f>IF(ISBLANK(INDEX('Policy Characteristics'!I:I,MATCH($C1269,'Policy Characteristics'!$C:$C,0))),"",INDEX('Policy Characteristics'!I:I,MATCH($C1269,'Policy Characteristics'!$C:$C,0)))</f>
        <v>weight</v>
      </c>
      <c r="P1269" s="293"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69" s="293" t="str">
        <f>IF(ISBLANK(INDEX('Policy Characteristics'!K:K,MATCH($C1269,'Policy Characteristics'!$C:$C,0))),"",INDEX('Policy Characteristics'!K:K,MATCH($C1269,'Policy Characteristics'!$C:$C,0)))</f>
        <v>io-model.html</v>
      </c>
      <c r="R1269" s="293" t="str">
        <f>IF(ISBLANK(INDEX('Policy Characteristics'!L:L,MATCH($C1269,'Policy Characteristics'!$C:$C,0))),"",INDEX('Policy Characteristics'!L:L,MATCH($C1269,'Policy Characteristics'!$C:$C,0)))</f>
        <v/>
      </c>
    </row>
    <row r="1270" spans="1:18" x14ac:dyDescent="0.25">
      <c r="A1270" s="293" t="str">
        <f>IF(ISBLANK(INDEX('Policy Characteristics'!A:A,MATCH($C1270,'Policy Characteristics'!$C:$C,0))),"",INDEX('Policy Characteristics'!A:A,MATCH($C1270,'Policy Characteristics'!$C:$C,0)))</f>
        <v>Government Revenue Accounting</v>
      </c>
      <c r="B1270" s="294" t="str">
        <f>IF(ISBLANK(INDEX('Policy Characteristics'!B:B,MATCH($C1270,'Policy Characteristics'!$C:$C,0))),"",INDEX('Policy Characteristics'!B:B,MATCH($C1270,'Policy Characteristics'!$C:$C,0)))</f>
        <v>National Debt Interest</v>
      </c>
      <c r="C1270" s="293" t="str">
        <f t="shared" ref="C1270:C1273" si="83">C$1269</f>
        <v>GRA for National Debt Interest</v>
      </c>
      <c r="D1270" t="s">
        <v>903</v>
      </c>
      <c r="F1270" t="s">
        <v>904</v>
      </c>
      <c r="H1270" s="20">
        <v>581</v>
      </c>
      <c r="I1270" s="294" t="str">
        <f t="shared" ref="I1270:I1273" si="84">I$1269</f>
        <v>Yes</v>
      </c>
      <c r="J1270" s="296" t="str">
        <f>IF(ISBLANK(INDEX('Policy Characteristics'!D:D,MATCH($C1270,'Policy Characteristics'!$C:$C,0))),"",INDEX('Policy Characteristics'!D:D,MATCH($C1270,'Policy Characteristics'!$C:$C,0)))</f>
        <v/>
      </c>
      <c r="K1270" s="293" t="str">
        <f>IF(ISBLANK(INDEX('Policy Characteristics'!E:E,MATCH($C1270,'Policy Characteristics'!$C:$C,0))),"",INDEX('Policy Characteristics'!E:E,MATCH($C1270,'Policy Characteristics'!$C:$C,0)))</f>
        <v>GRA national debt interest</v>
      </c>
      <c r="L1270" s="293">
        <f>IF(ISBLANK(INDEX('Policy Characteristics'!F:F,MATCH($C1270,'Policy Characteristics'!$C:$C,0))),"",INDEX('Policy Characteristics'!F:F,MATCH($C1270,'Policy Characteristics'!$C:$C,0)))</f>
        <v>0</v>
      </c>
      <c r="M1270" s="293">
        <f>IF(ISBLANK(INDEX('Policy Characteristics'!G:G,MATCH($C1270,'Policy Characteristics'!$C:$C,0))),"",INDEX('Policy Characteristics'!G:G,MATCH($C1270,'Policy Characteristics'!$C:$C,0)))</f>
        <v>10</v>
      </c>
      <c r="N1270" s="293">
        <f>IF(ISBLANK(INDEX('Policy Characteristics'!H:H,MATCH($C1270,'Policy Characteristics'!$C:$C,0))),"",INDEX('Policy Characteristics'!H:H,MATCH($C1270,'Policy Characteristics'!$C:$C,0)))</f>
        <v>1</v>
      </c>
      <c r="O1270" s="293" t="str">
        <f>IF(ISBLANK(INDEX('Policy Characteristics'!I:I,MATCH($C1270,'Policy Characteristics'!$C:$C,0))),"",INDEX('Policy Characteristics'!I:I,MATCH($C1270,'Policy Characteristics'!$C:$C,0)))</f>
        <v>weight</v>
      </c>
      <c r="P1270" s="293"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0" s="293" t="str">
        <f>IF(ISBLANK(INDEX('Policy Characteristics'!K:K,MATCH($C1270,'Policy Characteristics'!$C:$C,0))),"",INDEX('Policy Characteristics'!K:K,MATCH($C1270,'Policy Characteristics'!$C:$C,0)))</f>
        <v>io-model.html</v>
      </c>
      <c r="R1270" s="293" t="str">
        <f>IF(ISBLANK(INDEX('Policy Characteristics'!L:L,MATCH($C1270,'Policy Characteristics'!$C:$C,0))),"",INDEX('Policy Characteristics'!L:L,MATCH($C1270,'Policy Characteristics'!$C:$C,0)))</f>
        <v/>
      </c>
    </row>
    <row r="1271" spans="1:18" x14ac:dyDescent="0.25">
      <c r="A1271" s="293" t="str">
        <f>IF(ISBLANK(INDEX('Policy Characteristics'!A:A,MATCH($C1271,'Policy Characteristics'!$C:$C,0))),"",INDEX('Policy Characteristics'!A:A,MATCH($C1271,'Policy Characteristics'!$C:$C,0)))</f>
        <v>Government Revenue Accounting</v>
      </c>
      <c r="B1271" s="294" t="str">
        <f>IF(ISBLANK(INDEX('Policy Characteristics'!B:B,MATCH($C1271,'Policy Characteristics'!$C:$C,0))),"",INDEX('Policy Characteristics'!B:B,MATCH($C1271,'Policy Characteristics'!$C:$C,0)))</f>
        <v>National Debt Interest</v>
      </c>
      <c r="C1271" s="293" t="str">
        <f t="shared" si="83"/>
        <v>GRA for National Debt Interest</v>
      </c>
      <c r="D1271" t="s">
        <v>905</v>
      </c>
      <c r="F1271" t="s">
        <v>906</v>
      </c>
      <c r="H1271" s="20">
        <v>582</v>
      </c>
      <c r="I1271" s="294" t="str">
        <f t="shared" si="84"/>
        <v>Yes</v>
      </c>
      <c r="J1271" s="296" t="str">
        <f>IF(ISBLANK(INDEX('Policy Characteristics'!D:D,MATCH($C1271,'Policy Characteristics'!$C:$C,0))),"",INDEX('Policy Characteristics'!D:D,MATCH($C1271,'Policy Characteristics'!$C:$C,0)))</f>
        <v/>
      </c>
      <c r="K1271" s="293" t="str">
        <f>IF(ISBLANK(INDEX('Policy Characteristics'!E:E,MATCH($C1271,'Policy Characteristics'!$C:$C,0))),"",INDEX('Policy Characteristics'!E:E,MATCH($C1271,'Policy Characteristics'!$C:$C,0)))</f>
        <v>GRA national debt interest</v>
      </c>
      <c r="L1271" s="293">
        <f>IF(ISBLANK(INDEX('Policy Characteristics'!F:F,MATCH($C1271,'Policy Characteristics'!$C:$C,0))),"",INDEX('Policy Characteristics'!F:F,MATCH($C1271,'Policy Characteristics'!$C:$C,0)))</f>
        <v>0</v>
      </c>
      <c r="M1271" s="293">
        <f>IF(ISBLANK(INDEX('Policy Characteristics'!G:G,MATCH($C1271,'Policy Characteristics'!$C:$C,0))),"",INDEX('Policy Characteristics'!G:G,MATCH($C1271,'Policy Characteristics'!$C:$C,0)))</f>
        <v>10</v>
      </c>
      <c r="N1271" s="293">
        <f>IF(ISBLANK(INDEX('Policy Characteristics'!H:H,MATCH($C1271,'Policy Characteristics'!$C:$C,0))),"",INDEX('Policy Characteristics'!H:H,MATCH($C1271,'Policy Characteristics'!$C:$C,0)))</f>
        <v>1</v>
      </c>
      <c r="O1271" s="293" t="str">
        <f>IF(ISBLANK(INDEX('Policy Characteristics'!I:I,MATCH($C1271,'Policy Characteristics'!$C:$C,0))),"",INDEX('Policy Characteristics'!I:I,MATCH($C1271,'Policy Characteristics'!$C:$C,0)))</f>
        <v>weight</v>
      </c>
      <c r="P1271" s="293"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1" s="293" t="str">
        <f>IF(ISBLANK(INDEX('Policy Characteristics'!K:K,MATCH($C1271,'Policy Characteristics'!$C:$C,0))),"",INDEX('Policy Characteristics'!K:K,MATCH($C1271,'Policy Characteristics'!$C:$C,0)))</f>
        <v>io-model.html</v>
      </c>
      <c r="R1271" s="293" t="str">
        <f>IF(ISBLANK(INDEX('Policy Characteristics'!L:L,MATCH($C1271,'Policy Characteristics'!$C:$C,0))),"",INDEX('Policy Characteristics'!L:L,MATCH($C1271,'Policy Characteristics'!$C:$C,0)))</f>
        <v/>
      </c>
    </row>
    <row r="1272" spans="1:18" x14ac:dyDescent="0.25">
      <c r="A1272" s="293" t="str">
        <f>IF(ISBLANK(INDEX('Policy Characteristics'!A:A,MATCH($C1272,'Policy Characteristics'!$C:$C,0))),"",INDEX('Policy Characteristics'!A:A,MATCH($C1272,'Policy Characteristics'!$C:$C,0)))</f>
        <v>Government Revenue Accounting</v>
      </c>
      <c r="B1272" s="294" t="str">
        <f>IF(ISBLANK(INDEX('Policy Characteristics'!B:B,MATCH($C1272,'Policy Characteristics'!$C:$C,0))),"",INDEX('Policy Characteristics'!B:B,MATCH($C1272,'Policy Characteristics'!$C:$C,0)))</f>
        <v>National Debt Interest</v>
      </c>
      <c r="C1272" s="293" t="str">
        <f t="shared" si="83"/>
        <v>GRA for National Debt Interest</v>
      </c>
      <c r="D1272" t="s">
        <v>907</v>
      </c>
      <c r="F1272" t="s">
        <v>908</v>
      </c>
      <c r="H1272" s="20">
        <v>583</v>
      </c>
      <c r="I1272" s="294" t="str">
        <f t="shared" si="84"/>
        <v>Yes</v>
      </c>
      <c r="J1272" s="296" t="str">
        <f>IF(ISBLANK(INDEX('Policy Characteristics'!D:D,MATCH($C1272,'Policy Characteristics'!$C:$C,0))),"",INDEX('Policy Characteristics'!D:D,MATCH($C1272,'Policy Characteristics'!$C:$C,0)))</f>
        <v/>
      </c>
      <c r="K1272" s="293" t="str">
        <f>IF(ISBLANK(INDEX('Policy Characteristics'!E:E,MATCH($C1272,'Policy Characteristics'!$C:$C,0))),"",INDEX('Policy Characteristics'!E:E,MATCH($C1272,'Policy Characteristics'!$C:$C,0)))</f>
        <v>GRA national debt interest</v>
      </c>
      <c r="L1272" s="293">
        <f>IF(ISBLANK(INDEX('Policy Characteristics'!F:F,MATCH($C1272,'Policy Characteristics'!$C:$C,0))),"",INDEX('Policy Characteristics'!F:F,MATCH($C1272,'Policy Characteristics'!$C:$C,0)))</f>
        <v>0</v>
      </c>
      <c r="M1272" s="293">
        <f>IF(ISBLANK(INDEX('Policy Characteristics'!G:G,MATCH($C1272,'Policy Characteristics'!$C:$C,0))),"",INDEX('Policy Characteristics'!G:G,MATCH($C1272,'Policy Characteristics'!$C:$C,0)))</f>
        <v>10</v>
      </c>
      <c r="N1272" s="293">
        <f>IF(ISBLANK(INDEX('Policy Characteristics'!H:H,MATCH($C1272,'Policy Characteristics'!$C:$C,0))),"",INDEX('Policy Characteristics'!H:H,MATCH($C1272,'Policy Characteristics'!$C:$C,0)))</f>
        <v>1</v>
      </c>
      <c r="O1272" s="293" t="str">
        <f>IF(ISBLANK(INDEX('Policy Characteristics'!I:I,MATCH($C1272,'Policy Characteristics'!$C:$C,0))),"",INDEX('Policy Characteristics'!I:I,MATCH($C1272,'Policy Characteristics'!$C:$C,0)))</f>
        <v>weight</v>
      </c>
      <c r="P1272" s="293"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2" s="293" t="str">
        <f>IF(ISBLANK(INDEX('Policy Characteristics'!K:K,MATCH($C1272,'Policy Characteristics'!$C:$C,0))),"",INDEX('Policy Characteristics'!K:K,MATCH($C1272,'Policy Characteristics'!$C:$C,0)))</f>
        <v>io-model.html</v>
      </c>
      <c r="R1272" s="293" t="str">
        <f>IF(ISBLANK(INDEX('Policy Characteristics'!L:L,MATCH($C1272,'Policy Characteristics'!$C:$C,0))),"",INDEX('Policy Characteristics'!L:L,MATCH($C1272,'Policy Characteristics'!$C:$C,0)))</f>
        <v/>
      </c>
    </row>
    <row r="1273" spans="1:18" x14ac:dyDescent="0.25">
      <c r="A1273" s="293" t="str">
        <f>IF(ISBLANK(INDEX('Policy Characteristics'!A:A,MATCH($C1273,'Policy Characteristics'!$C:$C,0))),"",INDEX('Policy Characteristics'!A:A,MATCH($C1273,'Policy Characteristics'!$C:$C,0)))</f>
        <v>Government Revenue Accounting</v>
      </c>
      <c r="B1273" s="294" t="str">
        <f>IF(ISBLANK(INDEX('Policy Characteristics'!B:B,MATCH($C1273,'Policy Characteristics'!$C:$C,0))),"",INDEX('Policy Characteristics'!B:B,MATCH($C1273,'Policy Characteristics'!$C:$C,0)))</f>
        <v>National Debt Interest</v>
      </c>
      <c r="C1273" s="293" t="str">
        <f t="shared" si="83"/>
        <v>GRA for National Debt Interest</v>
      </c>
      <c r="D1273" t="s">
        <v>909</v>
      </c>
      <c r="F1273" t="s">
        <v>910</v>
      </c>
      <c r="H1273" s="20">
        <v>584</v>
      </c>
      <c r="I1273" s="294" t="str">
        <f t="shared" si="84"/>
        <v>Yes</v>
      </c>
      <c r="J1273" s="296" t="str">
        <f>IF(ISBLANK(INDEX('Policy Characteristics'!D:D,MATCH($C1273,'Policy Characteristics'!$C:$C,0))),"",INDEX('Policy Characteristics'!D:D,MATCH($C1273,'Policy Characteristics'!$C:$C,0)))</f>
        <v/>
      </c>
      <c r="K1273" s="293" t="str">
        <f>IF(ISBLANK(INDEX('Policy Characteristics'!E:E,MATCH($C1273,'Policy Characteristics'!$C:$C,0))),"",INDEX('Policy Characteristics'!E:E,MATCH($C1273,'Policy Characteristics'!$C:$C,0)))</f>
        <v>GRA national debt interest</v>
      </c>
      <c r="L1273" s="293">
        <f>IF(ISBLANK(INDEX('Policy Characteristics'!F:F,MATCH($C1273,'Policy Characteristics'!$C:$C,0))),"",INDEX('Policy Characteristics'!F:F,MATCH($C1273,'Policy Characteristics'!$C:$C,0)))</f>
        <v>0</v>
      </c>
      <c r="M1273" s="293">
        <f>IF(ISBLANK(INDEX('Policy Characteristics'!G:G,MATCH($C1273,'Policy Characteristics'!$C:$C,0))),"",INDEX('Policy Characteristics'!G:G,MATCH($C1273,'Policy Characteristics'!$C:$C,0)))</f>
        <v>10</v>
      </c>
      <c r="N1273" s="293">
        <f>IF(ISBLANK(INDEX('Policy Characteristics'!H:H,MATCH($C1273,'Policy Characteristics'!$C:$C,0))),"",INDEX('Policy Characteristics'!H:H,MATCH($C1273,'Policy Characteristics'!$C:$C,0)))</f>
        <v>1</v>
      </c>
      <c r="O1273" s="293" t="str">
        <f>IF(ISBLANK(INDEX('Policy Characteristics'!I:I,MATCH($C1273,'Policy Characteristics'!$C:$C,0))),"",INDEX('Policy Characteristics'!I:I,MATCH($C1273,'Policy Characteristics'!$C:$C,0)))</f>
        <v>weight</v>
      </c>
      <c r="P1273" s="293"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3" s="293" t="str">
        <f>IF(ISBLANK(INDEX('Policy Characteristics'!K:K,MATCH($C1273,'Policy Characteristics'!$C:$C,0))),"",INDEX('Policy Characteristics'!K:K,MATCH($C1273,'Policy Characteristics'!$C:$C,0)))</f>
        <v>io-model.html</v>
      </c>
      <c r="R1273" s="293" t="str">
        <f>IF(ISBLANK(INDEX('Policy Characteristics'!L:L,MATCH($C1273,'Policy Characteristics'!$C:$C,0))),"",INDEX('Policy Characteristics'!L:L,MATCH($C1273,'Policy Characteristics'!$C:$C,0)))</f>
        <v/>
      </c>
    </row>
    <row r="1274" spans="1:18" x14ac:dyDescent="0.25">
      <c r="A1274" s="293" t="str">
        <f>IF(ISBLANK(INDEX('Policy Characteristics'!A:A,MATCH($C1274,'Policy Characteristics'!$C:$C,0))),"",INDEX('Policy Characteristics'!A:A,MATCH($C1274,'Policy Characteristics'!$C:$C,0)))</f>
        <v>Government Revenue Accounting</v>
      </c>
      <c r="B1274" s="294" t="str">
        <f>IF(ISBLANK(INDEX('Policy Characteristics'!B:B,MATCH($C1274,'Policy Characteristics'!$C:$C,0))),"",INDEX('Policy Characteristics'!B:B,MATCH($C1274,'Policy Characteristics'!$C:$C,0)))</f>
        <v>Remaining Government Cash Flows</v>
      </c>
      <c r="C1274" t="s">
        <v>604</v>
      </c>
      <c r="D1274" t="s">
        <v>901</v>
      </c>
      <c r="F1274" t="s">
        <v>902</v>
      </c>
      <c r="H1274" s="20">
        <v>585</v>
      </c>
      <c r="I1274" s="301" t="s">
        <v>624</v>
      </c>
      <c r="J1274" s="296" t="str">
        <f>IF(ISBLANK(INDEX('Policy Characteristics'!D:D,MATCH($C1274,'Policy Characteristics'!$C:$C,0))),"",INDEX('Policy Characteristics'!D:D,MATCH($C1274,'Policy Characteristics'!$C:$C,0)))</f>
        <v/>
      </c>
      <c r="K1274" s="293" t="str">
        <f>IF(ISBLANK(INDEX('Policy Characteristics'!E:E,MATCH($C1274,'Policy Characteristics'!$C:$C,0))),"",INDEX('Policy Characteristics'!E:E,MATCH($C1274,'Policy Characteristics'!$C:$C,0)))</f>
        <v>GRA remaining cash flow changes</v>
      </c>
      <c r="L1274" s="293">
        <f>IF(ISBLANK(INDEX('Policy Characteristics'!F:F,MATCH($C1274,'Policy Characteristics'!$C:$C,0))),"",INDEX('Policy Characteristics'!F:F,MATCH($C1274,'Policy Characteristics'!$C:$C,0)))</f>
        <v>0</v>
      </c>
      <c r="M1274" s="293">
        <f>IF(ISBLANK(INDEX('Policy Characteristics'!G:G,MATCH($C1274,'Policy Characteristics'!$C:$C,0))),"",INDEX('Policy Characteristics'!G:G,MATCH($C1274,'Policy Characteristics'!$C:$C,0)))</f>
        <v>10</v>
      </c>
      <c r="N1274" s="293">
        <f>IF(ISBLANK(INDEX('Policy Characteristics'!H:H,MATCH($C1274,'Policy Characteristics'!$C:$C,0))),"",INDEX('Policy Characteristics'!H:H,MATCH($C1274,'Policy Characteristics'!$C:$C,0)))</f>
        <v>1</v>
      </c>
      <c r="O1274" s="293" t="str">
        <f>IF(ISBLANK(INDEX('Policy Characteristics'!I:I,MATCH($C1274,'Policy Characteristics'!$C:$C,0))),"",INDEX('Policy Characteristics'!I:I,MATCH($C1274,'Policy Characteristics'!$C:$C,0)))</f>
        <v>weight</v>
      </c>
      <c r="P1274" s="293"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4" s="293" t="str">
        <f>IF(ISBLANK(INDEX('Policy Characteristics'!K:K,MATCH($C1274,'Policy Characteristics'!$C:$C,0))),"",INDEX('Policy Characteristics'!K:K,MATCH($C1274,'Policy Characteristics'!$C:$C,0)))</f>
        <v>io-model.html</v>
      </c>
      <c r="R1274" s="293" t="str">
        <f>IF(ISBLANK(INDEX('Policy Characteristics'!L:L,MATCH($C1274,'Policy Characteristics'!$C:$C,0))),"",INDEX('Policy Characteristics'!L:L,MATCH($C1274,'Policy Characteristics'!$C:$C,0)))</f>
        <v/>
      </c>
    </row>
    <row r="1275" spans="1:18" x14ac:dyDescent="0.25">
      <c r="A1275" s="293" t="str">
        <f>IF(ISBLANK(INDEX('Policy Characteristics'!A:A,MATCH($C1275,'Policy Characteristics'!$C:$C,0))),"",INDEX('Policy Characteristics'!A:A,MATCH($C1275,'Policy Characteristics'!$C:$C,0)))</f>
        <v>Government Revenue Accounting</v>
      </c>
      <c r="B1275" s="294" t="str">
        <f>IF(ISBLANK(INDEX('Policy Characteristics'!B:B,MATCH($C1275,'Policy Characteristics'!$C:$C,0))),"",INDEX('Policy Characteristics'!B:B,MATCH($C1275,'Policy Characteristics'!$C:$C,0)))</f>
        <v>Remaining Government Cash Flows</v>
      </c>
      <c r="C1275" s="293" t="str">
        <f t="shared" ref="C1275" si="85">C$1274</f>
        <v>GRA for Remaining Government Cash Flow Changes</v>
      </c>
      <c r="D1275" t="s">
        <v>903</v>
      </c>
      <c r="F1275" t="s">
        <v>904</v>
      </c>
      <c r="H1275" s="20">
        <v>586</v>
      </c>
      <c r="I1275" s="294" t="str">
        <f t="shared" ref="I1275:I1278" si="86">I$1274</f>
        <v>Yes</v>
      </c>
      <c r="J1275" s="296" t="str">
        <f>IF(ISBLANK(INDEX('Policy Characteristics'!D:D,MATCH($C1275,'Policy Characteristics'!$C:$C,0))),"",INDEX('Policy Characteristics'!D:D,MATCH($C1275,'Policy Characteristics'!$C:$C,0)))</f>
        <v/>
      </c>
      <c r="K1275" s="293" t="str">
        <f>IF(ISBLANK(INDEX('Policy Characteristics'!E:E,MATCH($C1275,'Policy Characteristics'!$C:$C,0))),"",INDEX('Policy Characteristics'!E:E,MATCH($C1275,'Policy Characteristics'!$C:$C,0)))</f>
        <v>GRA remaining cash flow changes</v>
      </c>
      <c r="L1275" s="293">
        <f>IF(ISBLANK(INDEX('Policy Characteristics'!F:F,MATCH($C1275,'Policy Characteristics'!$C:$C,0))),"",INDEX('Policy Characteristics'!F:F,MATCH($C1275,'Policy Characteristics'!$C:$C,0)))</f>
        <v>0</v>
      </c>
      <c r="M1275" s="293">
        <f>IF(ISBLANK(INDEX('Policy Characteristics'!G:G,MATCH($C1275,'Policy Characteristics'!$C:$C,0))),"",INDEX('Policy Characteristics'!G:G,MATCH($C1275,'Policy Characteristics'!$C:$C,0)))</f>
        <v>10</v>
      </c>
      <c r="N1275" s="293">
        <f>IF(ISBLANK(INDEX('Policy Characteristics'!H:H,MATCH($C1275,'Policy Characteristics'!$C:$C,0))),"",INDEX('Policy Characteristics'!H:H,MATCH($C1275,'Policy Characteristics'!$C:$C,0)))</f>
        <v>1</v>
      </c>
      <c r="O1275" s="293" t="str">
        <f>IF(ISBLANK(INDEX('Policy Characteristics'!I:I,MATCH($C1275,'Policy Characteristics'!$C:$C,0))),"",INDEX('Policy Characteristics'!I:I,MATCH($C1275,'Policy Characteristics'!$C:$C,0)))</f>
        <v>weight</v>
      </c>
      <c r="P1275" s="293"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5" s="293" t="str">
        <f>IF(ISBLANK(INDEX('Policy Characteristics'!K:K,MATCH($C1275,'Policy Characteristics'!$C:$C,0))),"",INDEX('Policy Characteristics'!K:K,MATCH($C1275,'Policy Characteristics'!$C:$C,0)))</f>
        <v>io-model.html</v>
      </c>
      <c r="R1275" s="293" t="str">
        <f>IF(ISBLANK(INDEX('Policy Characteristics'!L:L,MATCH($C1275,'Policy Characteristics'!$C:$C,0))),"",INDEX('Policy Characteristics'!L:L,MATCH($C1275,'Policy Characteristics'!$C:$C,0)))</f>
        <v/>
      </c>
    </row>
    <row r="1276" spans="1:18" x14ac:dyDescent="0.25">
      <c r="A1276" s="293" t="str">
        <f>IF(ISBLANK(INDEX('Policy Characteristics'!A:A,MATCH($C1276,'Policy Characteristics'!$C:$C,0))),"",INDEX('Policy Characteristics'!A:A,MATCH($C1276,'Policy Characteristics'!$C:$C,0)))</f>
        <v>Government Revenue Accounting</v>
      </c>
      <c r="B1276" s="294" t="str">
        <f>IF(ISBLANK(INDEX('Policy Characteristics'!B:B,MATCH($C1276,'Policy Characteristics'!$C:$C,0))),"",INDEX('Policy Characteristics'!B:B,MATCH($C1276,'Policy Characteristics'!$C:$C,0)))</f>
        <v>Remaining Government Cash Flows</v>
      </c>
      <c r="C1276" s="293" t="str">
        <f t="shared" ref="C1276:C1278" si="87">C$1274</f>
        <v>GRA for Remaining Government Cash Flow Changes</v>
      </c>
      <c r="D1276" t="s">
        <v>905</v>
      </c>
      <c r="F1276" t="s">
        <v>906</v>
      </c>
      <c r="H1276" s="20">
        <v>587</v>
      </c>
      <c r="I1276" s="294" t="str">
        <f t="shared" si="86"/>
        <v>Yes</v>
      </c>
      <c r="J1276" s="296" t="str">
        <f>IF(ISBLANK(INDEX('Policy Characteristics'!D:D,MATCH($C1276,'Policy Characteristics'!$C:$C,0))),"",INDEX('Policy Characteristics'!D:D,MATCH($C1276,'Policy Characteristics'!$C:$C,0)))</f>
        <v/>
      </c>
      <c r="K1276" s="293" t="str">
        <f>IF(ISBLANK(INDEX('Policy Characteristics'!E:E,MATCH($C1276,'Policy Characteristics'!$C:$C,0))),"",INDEX('Policy Characteristics'!E:E,MATCH($C1276,'Policy Characteristics'!$C:$C,0)))</f>
        <v>GRA remaining cash flow changes</v>
      </c>
      <c r="L1276" s="293">
        <f>IF(ISBLANK(INDEX('Policy Characteristics'!F:F,MATCH($C1276,'Policy Characteristics'!$C:$C,0))),"",INDEX('Policy Characteristics'!F:F,MATCH($C1276,'Policy Characteristics'!$C:$C,0)))</f>
        <v>0</v>
      </c>
      <c r="M1276" s="293">
        <f>IF(ISBLANK(INDEX('Policy Characteristics'!G:G,MATCH($C1276,'Policy Characteristics'!$C:$C,0))),"",INDEX('Policy Characteristics'!G:G,MATCH($C1276,'Policy Characteristics'!$C:$C,0)))</f>
        <v>10</v>
      </c>
      <c r="N1276" s="293">
        <f>IF(ISBLANK(INDEX('Policy Characteristics'!H:H,MATCH($C1276,'Policy Characteristics'!$C:$C,0))),"",INDEX('Policy Characteristics'!H:H,MATCH($C1276,'Policy Characteristics'!$C:$C,0)))</f>
        <v>1</v>
      </c>
      <c r="O1276" s="293" t="str">
        <f>IF(ISBLANK(INDEX('Policy Characteristics'!I:I,MATCH($C1276,'Policy Characteristics'!$C:$C,0))),"",INDEX('Policy Characteristics'!I:I,MATCH($C1276,'Policy Characteristics'!$C:$C,0)))</f>
        <v>weight</v>
      </c>
      <c r="P1276" s="293"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6" s="293" t="str">
        <f>IF(ISBLANK(INDEX('Policy Characteristics'!K:K,MATCH($C1276,'Policy Characteristics'!$C:$C,0))),"",INDEX('Policy Characteristics'!K:K,MATCH($C1276,'Policy Characteristics'!$C:$C,0)))</f>
        <v>io-model.html</v>
      </c>
      <c r="R1276" s="293" t="str">
        <f>IF(ISBLANK(INDEX('Policy Characteristics'!L:L,MATCH($C1276,'Policy Characteristics'!$C:$C,0))),"",INDEX('Policy Characteristics'!L:L,MATCH($C1276,'Policy Characteristics'!$C:$C,0)))</f>
        <v/>
      </c>
    </row>
    <row r="1277" spans="1:18" x14ac:dyDescent="0.25">
      <c r="A1277" s="293" t="str">
        <f>IF(ISBLANK(INDEX('Policy Characteristics'!A:A,MATCH($C1277,'Policy Characteristics'!$C:$C,0))),"",INDEX('Policy Characteristics'!A:A,MATCH($C1277,'Policy Characteristics'!$C:$C,0)))</f>
        <v>Government Revenue Accounting</v>
      </c>
      <c r="B1277" s="294" t="str">
        <f>IF(ISBLANK(INDEX('Policy Characteristics'!B:B,MATCH($C1277,'Policy Characteristics'!$C:$C,0))),"",INDEX('Policy Characteristics'!B:B,MATCH($C1277,'Policy Characteristics'!$C:$C,0)))</f>
        <v>Remaining Government Cash Flows</v>
      </c>
      <c r="C1277" s="293" t="str">
        <f t="shared" si="87"/>
        <v>GRA for Remaining Government Cash Flow Changes</v>
      </c>
      <c r="D1277" t="s">
        <v>907</v>
      </c>
      <c r="F1277" t="s">
        <v>908</v>
      </c>
      <c r="H1277" s="20">
        <v>588</v>
      </c>
      <c r="I1277" s="294" t="str">
        <f t="shared" si="86"/>
        <v>Yes</v>
      </c>
      <c r="J1277" s="296" t="str">
        <f>IF(ISBLANK(INDEX('Policy Characteristics'!D:D,MATCH($C1277,'Policy Characteristics'!$C:$C,0))),"",INDEX('Policy Characteristics'!D:D,MATCH($C1277,'Policy Characteristics'!$C:$C,0)))</f>
        <v/>
      </c>
      <c r="K1277" s="293" t="str">
        <f>IF(ISBLANK(INDEX('Policy Characteristics'!E:E,MATCH($C1277,'Policy Characteristics'!$C:$C,0))),"",INDEX('Policy Characteristics'!E:E,MATCH($C1277,'Policy Characteristics'!$C:$C,0)))</f>
        <v>GRA remaining cash flow changes</v>
      </c>
      <c r="L1277" s="293">
        <f>IF(ISBLANK(INDEX('Policy Characteristics'!F:F,MATCH($C1277,'Policy Characteristics'!$C:$C,0))),"",INDEX('Policy Characteristics'!F:F,MATCH($C1277,'Policy Characteristics'!$C:$C,0)))</f>
        <v>0</v>
      </c>
      <c r="M1277" s="293">
        <f>IF(ISBLANK(INDEX('Policy Characteristics'!G:G,MATCH($C1277,'Policy Characteristics'!$C:$C,0))),"",INDEX('Policy Characteristics'!G:G,MATCH($C1277,'Policy Characteristics'!$C:$C,0)))</f>
        <v>10</v>
      </c>
      <c r="N1277" s="293">
        <f>IF(ISBLANK(INDEX('Policy Characteristics'!H:H,MATCH($C1277,'Policy Characteristics'!$C:$C,0))),"",INDEX('Policy Characteristics'!H:H,MATCH($C1277,'Policy Characteristics'!$C:$C,0)))</f>
        <v>1</v>
      </c>
      <c r="O1277" s="293" t="str">
        <f>IF(ISBLANK(INDEX('Policy Characteristics'!I:I,MATCH($C1277,'Policy Characteristics'!$C:$C,0))),"",INDEX('Policy Characteristics'!I:I,MATCH($C1277,'Policy Characteristics'!$C:$C,0)))</f>
        <v>weight</v>
      </c>
      <c r="P1277" s="293"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7" s="293" t="str">
        <f>IF(ISBLANK(INDEX('Policy Characteristics'!K:K,MATCH($C1277,'Policy Characteristics'!$C:$C,0))),"",INDEX('Policy Characteristics'!K:K,MATCH($C1277,'Policy Characteristics'!$C:$C,0)))</f>
        <v>io-model.html</v>
      </c>
      <c r="R1277" s="293" t="str">
        <f>IF(ISBLANK(INDEX('Policy Characteristics'!L:L,MATCH($C1277,'Policy Characteristics'!$C:$C,0))),"",INDEX('Policy Characteristics'!L:L,MATCH($C1277,'Policy Characteristics'!$C:$C,0)))</f>
        <v/>
      </c>
    </row>
    <row r="1278" spans="1:18" x14ac:dyDescent="0.25">
      <c r="A1278" s="293" t="str">
        <f>IF(ISBLANK(INDEX('Policy Characteristics'!A:A,MATCH($C1278,'Policy Characteristics'!$C:$C,0))),"",INDEX('Policy Characteristics'!A:A,MATCH($C1278,'Policy Characteristics'!$C:$C,0)))</f>
        <v>Government Revenue Accounting</v>
      </c>
      <c r="B1278" s="294" t="str">
        <f>IF(ISBLANK(INDEX('Policy Characteristics'!B:B,MATCH($C1278,'Policy Characteristics'!$C:$C,0))),"",INDEX('Policy Characteristics'!B:B,MATCH($C1278,'Policy Characteristics'!$C:$C,0)))</f>
        <v>Remaining Government Cash Flows</v>
      </c>
      <c r="C1278" s="293" t="str">
        <f t="shared" si="87"/>
        <v>GRA for Remaining Government Cash Flow Changes</v>
      </c>
      <c r="D1278" t="s">
        <v>909</v>
      </c>
      <c r="F1278" t="s">
        <v>910</v>
      </c>
      <c r="H1278" s="20">
        <v>589</v>
      </c>
      <c r="I1278" s="294" t="str">
        <f t="shared" si="86"/>
        <v>Yes</v>
      </c>
      <c r="J1278" s="296" t="str">
        <f>IF(ISBLANK(INDEX('Policy Characteristics'!D:D,MATCH($C1278,'Policy Characteristics'!$C:$C,0))),"",INDEX('Policy Characteristics'!D:D,MATCH($C1278,'Policy Characteristics'!$C:$C,0)))</f>
        <v/>
      </c>
      <c r="K1278" s="293" t="str">
        <f>IF(ISBLANK(INDEX('Policy Characteristics'!E:E,MATCH($C1278,'Policy Characteristics'!$C:$C,0))),"",INDEX('Policy Characteristics'!E:E,MATCH($C1278,'Policy Characteristics'!$C:$C,0)))</f>
        <v>GRA remaining cash flow changes</v>
      </c>
      <c r="L1278" s="293">
        <f>IF(ISBLANK(INDEX('Policy Characteristics'!F:F,MATCH($C1278,'Policy Characteristics'!$C:$C,0))),"",INDEX('Policy Characteristics'!F:F,MATCH($C1278,'Policy Characteristics'!$C:$C,0)))</f>
        <v>0</v>
      </c>
      <c r="M1278" s="293">
        <f>IF(ISBLANK(INDEX('Policy Characteristics'!G:G,MATCH($C1278,'Policy Characteristics'!$C:$C,0))),"",INDEX('Policy Characteristics'!G:G,MATCH($C1278,'Policy Characteristics'!$C:$C,0)))</f>
        <v>10</v>
      </c>
      <c r="N1278" s="293">
        <f>IF(ISBLANK(INDEX('Policy Characteristics'!H:H,MATCH($C1278,'Policy Characteristics'!$C:$C,0))),"",INDEX('Policy Characteristics'!H:H,MATCH($C1278,'Policy Characteristics'!$C:$C,0)))</f>
        <v>1</v>
      </c>
      <c r="O1278" s="293" t="str">
        <f>IF(ISBLANK(INDEX('Policy Characteristics'!I:I,MATCH($C1278,'Policy Characteristics'!$C:$C,0))),"",INDEX('Policy Characteristics'!I:I,MATCH($C1278,'Policy Characteristics'!$C:$C,0)))</f>
        <v>weight</v>
      </c>
      <c r="P1278" s="293"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Government can use any mixture of these five strategies by assigning weights to the values in this variable.  Weights **must be between 0 and 10 (inclusive) and must use integer values**. //For example, if 25% of a carbon tax is to be rebated to households as a climate dividend and 75% is to be used to offset payroll taxes, one correct set of weightings is: [0, 0, 1, 3, 0]. Another correct set of weights that would produce identical results is: [0, 0, 2, 6, 0]. Weights do not need to sum to 10.  For example, [0, 3, 5, 5, 7] is a valid set of weights and would assign 3/20 (or 15%) to deficit spending, 5/20 (or 25%) to change in taxes/rebates on households, etc.</v>
      </c>
      <c r="Q1278" s="293" t="str">
        <f>IF(ISBLANK(INDEX('Policy Characteristics'!K:K,MATCH($C1278,'Policy Characteristics'!$C:$C,0))),"",INDEX('Policy Characteristics'!K:K,MATCH($C1278,'Policy Characteristics'!$C:$C,0)))</f>
        <v>io-model.html</v>
      </c>
      <c r="R1278" s="293" t="str">
        <f>IF(ISBLANK(INDEX('Policy Characteristics'!L:L,MATCH($C1278,'Policy Characteristics'!$C:$C,0))),"",INDEX('Policy Characteristics'!L:L,MATCH($C1278,'Policy Characteristics'!$C:$C,0)))</f>
        <v/>
      </c>
    </row>
    <row r="1279" spans="1:18" x14ac:dyDescent="0.25">
      <c r="A1279" s="293" t="str">
        <f>IF(ISBLANK(INDEX('Policy Characteristics'!A:A,MATCH($C1279,'Policy Characteristics'!$C:$C,0))),"",INDEX('Policy Characteristics'!A:A,MATCH($C1279,'Policy Characteristics'!$C:$C,0)))</f>
        <v>Control Settings</v>
      </c>
      <c r="B1279" s="294" t="str">
        <f>IF(ISBLANK(INDEX('Policy Characteristics'!B:B,MATCH($C1279,'Policy Characteristics'!$C:$C,0))),"",INDEX('Policy Characteristics'!B:B,MATCH($C1279,'Policy Characteristics'!$C:$C,0)))</f>
        <v>COVID-19 Recession</v>
      </c>
      <c r="C1279" t="s">
        <v>608</v>
      </c>
      <c r="H1279" s="20">
        <v>543</v>
      </c>
      <c r="I1279" s="301" t="s">
        <v>634</v>
      </c>
      <c r="J1279" s="296" t="str">
        <f>IF(ISBLANK(INDEX('Policy Characteristics'!D:D,MATCH($C1279,'Policy Characteristics'!$C:$C,0))),"",INDEX('Policy Characteristics'!D:D,MATCH($C1279,'Policy Characteristics'!$C:$C,0)))</f>
        <v/>
      </c>
      <c r="K1279" s="293" t="str">
        <f>IF(ISBLANK(INDEX('Policy Characteristics'!E:E,MATCH($C1279,'Policy Characteristics'!$C:$C,0))),"",INDEX('Policy Characteristics'!E:E,MATCH($C1279,'Policy Characteristics'!$C:$C,0)))</f>
        <v>settings exogenous GDP adjustment</v>
      </c>
      <c r="L1279" s="259">
        <f>IF(ISBLANK(INDEX('Policy Characteristics'!F:F,MATCH($C1279,'Policy Characteristics'!$C:$C,0))),"",INDEX('Policy Characteristics'!F:F,MATCH($C1279,'Policy Characteristics'!$C:$C,0)))</f>
        <v>0</v>
      </c>
      <c r="M1279" s="259">
        <f>IF(ISBLANK(INDEX('Policy Characteristics'!G:G,MATCH($C1279,'Policy Characteristics'!$C:$C,0))),"",INDEX('Policy Characteristics'!G:G,MATCH($C1279,'Policy Characteristics'!$C:$C,0)))</f>
        <v>1</v>
      </c>
      <c r="N1279" s="259">
        <f>IF(ISBLANK(INDEX('Policy Characteristics'!H:H,MATCH($C1279,'Policy Characteristics'!$C:$C,0))),"",INDEX('Policy Characteristics'!H:H,MATCH($C1279,'Policy Characteristics'!$C:$C,0)))</f>
        <v>1</v>
      </c>
      <c r="O1279" s="293" t="str">
        <f>IF(ISBLANK(INDEX('Policy Characteristics'!I:I,MATCH($C1279,'Policy Characteristics'!$C:$C,0))),"",INDEX('Policy Characteristics'!I:I,MATCH($C1279,'Policy Characteristics'!$C:$C,0)))</f>
        <v>on/off</v>
      </c>
      <c r="P1279" s="293" t="str">
        <f>IF(ISBLANK(INDEX('Policy Characteristics'!J:J,MATCH($C1279,'Policy Characteristics'!$C:$C,0))),"",INDEX('Policy Characteristics'!J:J,MATCH($C1279,'Policy Characteristics'!$C:$C,0)))</f>
        <v>**Description:** This control setting is not used in the Canada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93" t="str">
        <f>IF(ISBLANK(INDEX('Policy Characteristics'!K:K,MATCH($C1279,'Policy Characteristics'!$C:$C,0))),"",INDEX('Policy Characteristics'!K:K,MATCH($C1279,'Policy Characteristics'!$C:$C,0)))</f>
        <v/>
      </c>
      <c r="R1279" s="293" t="str">
        <f>IF(ISBLANK(INDEX('Policy Characteristics'!L:L,MATCH($C1279,'Policy Characteristics'!$C:$C,0))),"",INDEX('Policy Characteristics'!L:L,MATCH($C1279,'Policy Characteristics'!$C:$C,0)))</f>
        <v/>
      </c>
    </row>
    <row r="1280" spans="1:18" x14ac:dyDescent="0.25">
      <c r="A1280" s="293" t="str">
        <f>IF(ISBLANK(INDEX('Policy Characteristics'!A:A,MATCH($C1280,'Policy Characteristics'!$C:$C,0))),"",INDEX('Policy Characteristics'!A:A,MATCH($C1280,'Policy Characteristics'!$C:$C,0)))</f>
        <v>Control Settings</v>
      </c>
      <c r="B1280" s="294" t="str">
        <f>IF(ISBLANK(INDEX('Policy Characteristics'!B:B,MATCH($C1280,'Policy Characteristics'!$C:$C,0))),"",INDEX('Policy Characteristics'!B:B,MATCH($C1280,'Policy Characteristics'!$C:$C,0)))</f>
        <v>Use 20-Year GWP Values</v>
      </c>
      <c r="C1280" t="s">
        <v>612</v>
      </c>
      <c r="H1280" s="20">
        <v>1601</v>
      </c>
      <c r="I1280" s="301" t="s">
        <v>634</v>
      </c>
      <c r="J1280" s="296" t="str">
        <f>IF(ISBLANK(INDEX('Policy Characteristics'!D:D,MATCH($C1280,'Policy Characteristics'!$C:$C,0))),"",INDEX('Policy Characteristics'!D:D,MATCH($C1280,'Policy Characteristics'!$C:$C,0)))</f>
        <v/>
      </c>
      <c r="K1280" s="293" t="str">
        <f>IF(ISBLANK(INDEX('Policy Characteristics'!E:E,MATCH($C1280,'Policy Characteristics'!$C:$C,0))),"",INDEX('Policy Characteristics'!E:E,MATCH($C1280,'Policy Characteristics'!$C:$C,0)))</f>
        <v/>
      </c>
      <c r="L1280" s="259">
        <f>IF(ISBLANK(INDEX('Policy Characteristics'!F:F,MATCH($C1280,'Policy Characteristics'!$C:$C,0))),"",INDEX('Policy Characteristics'!F:F,MATCH($C1280,'Policy Characteristics'!$C:$C,0)))</f>
        <v>0</v>
      </c>
      <c r="M1280" s="259">
        <f>IF(ISBLANK(INDEX('Policy Characteristics'!G:G,MATCH($C1280,'Policy Characteristics'!$C:$C,0))),"",INDEX('Policy Characteristics'!G:G,MATCH($C1280,'Policy Characteristics'!$C:$C,0)))</f>
        <v>1</v>
      </c>
      <c r="N1280" s="259">
        <f>IF(ISBLANK(INDEX('Policy Characteristics'!H:H,MATCH($C1280,'Policy Characteristics'!$C:$C,0))),"",INDEX('Policy Characteristics'!H:H,MATCH($C1280,'Policy Characteristics'!$C:$C,0)))</f>
        <v>1</v>
      </c>
      <c r="O1280" s="293" t="str">
        <f>IF(ISBLANK(INDEX('Policy Characteristics'!I:I,MATCH($C1280,'Policy Characteristics'!$C:$C,0))),"",INDEX('Policy Characteristics'!I:I,MATCH($C1280,'Policy Characteristics'!$C:$C,0)))</f>
        <v>on/off</v>
      </c>
      <c r="P1280" s="293"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93" t="str">
        <f>IF(ISBLANK(INDEX('Policy Characteristics'!K:K,MATCH($C1280,'Policy Characteristics'!$C:$C,0))),"",INDEX('Policy Characteristics'!K:K,MATCH($C1280,'Policy Characteristics'!$C:$C,0)))</f>
        <v/>
      </c>
      <c r="R1280" s="293"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63">
    <cfRule type="containsText" dxfId="42" priority="94" operator="containsText" text="No">
      <formula>NOT(ISERROR(SEARCH("No",I1)))</formula>
    </cfRule>
  </conditionalFormatting>
  <conditionalFormatting sqref="I126:I1234">
    <cfRule type="containsText" dxfId="41" priority="1" operator="containsText" text="No">
      <formula>NOT(ISERROR(SEARCH("No",I126)))</formula>
    </cfRule>
  </conditionalFormatting>
  <conditionalFormatting sqref="I1239 I1244 I1249 I1254 I1259 I1264 I1269 I1274 I1279:I1048576">
    <cfRule type="containsText" dxfId="40" priority="124" operator="containsText" text="No">
      <formula>NOT(ISERROR(SEARCH("No",I1239)))</formula>
    </cfRule>
  </conditionalFormatting>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workbookViewId="0">
      <selection activeCell="B36" sqref="B36"/>
    </sheetView>
  </sheetViews>
  <sheetFormatPr defaultColWidth="9.28515625" defaultRowHeight="15" x14ac:dyDescent="0.25"/>
  <cols>
    <col min="1" max="1" width="69.7109375" customWidth="1"/>
    <col min="2" max="2" width="68.28515625" customWidth="1"/>
  </cols>
  <sheetData>
    <row r="1" spans="1:2" x14ac:dyDescent="0.25">
      <c r="A1" s="412" t="s">
        <v>911</v>
      </c>
      <c r="B1" s="412"/>
    </row>
    <row r="2" spans="1:2" x14ac:dyDescent="0.25">
      <c r="A2" s="191" t="s">
        <v>912</v>
      </c>
      <c r="B2" s="191" t="s">
        <v>913</v>
      </c>
    </row>
    <row r="3" spans="1:2" x14ac:dyDescent="0.25">
      <c r="A3" s="192" t="s">
        <v>914</v>
      </c>
      <c r="B3" t="str">
        <f>A3</f>
        <v>million metric tons / year</v>
      </c>
    </row>
    <row r="4" spans="1:2" x14ac:dyDescent="0.25">
      <c r="A4" s="192" t="s">
        <v>915</v>
      </c>
      <c r="B4" s="269" t="s">
        <v>916</v>
      </c>
    </row>
    <row r="5" spans="1:2" x14ac:dyDescent="0.25">
      <c r="A5" s="193" t="s">
        <v>917</v>
      </c>
      <c r="B5" t="str">
        <f t="shared" ref="B5:B27" si="0">A5</f>
        <v>thousand metric tons / year</v>
      </c>
    </row>
    <row r="6" spans="1:2" x14ac:dyDescent="0.25">
      <c r="A6" s="193" t="s">
        <v>918</v>
      </c>
      <c r="B6" s="269" t="s">
        <v>919</v>
      </c>
    </row>
    <row r="7" spans="1:2" ht="30" x14ac:dyDescent="0.25">
      <c r="A7" s="193" t="s">
        <v>920</v>
      </c>
      <c r="B7" s="269" t="s">
        <v>921</v>
      </c>
    </row>
    <row r="8" spans="1:2" x14ac:dyDescent="0.25">
      <c r="A8" s="193" t="s">
        <v>922</v>
      </c>
      <c r="B8" s="269" t="s">
        <v>923</v>
      </c>
    </row>
    <row r="9" spans="1:2" x14ac:dyDescent="0.25">
      <c r="A9" s="193" t="s">
        <v>924</v>
      </c>
      <c r="B9" s="269" t="s">
        <v>925</v>
      </c>
    </row>
    <row r="10" spans="1:2" x14ac:dyDescent="0.25">
      <c r="A10" s="193" t="s">
        <v>926</v>
      </c>
      <c r="B10" t="str">
        <f t="shared" si="0"/>
        <v>jobs</v>
      </c>
    </row>
    <row r="11" spans="1:2" x14ac:dyDescent="0.25">
      <c r="A11" s="193" t="s">
        <v>927</v>
      </c>
      <c r="B11" t="str">
        <f t="shared" si="0"/>
        <v>incidents / year</v>
      </c>
    </row>
    <row r="12" spans="1:2" x14ac:dyDescent="0.25">
      <c r="A12" s="193" t="s">
        <v>928</v>
      </c>
      <c r="B12" t="str">
        <f t="shared" si="0"/>
        <v>% change</v>
      </c>
    </row>
    <row r="13" spans="1:2" x14ac:dyDescent="0.25">
      <c r="A13" s="193" t="s">
        <v>929</v>
      </c>
      <c r="B13" s="269" t="s">
        <v>930</v>
      </c>
    </row>
    <row r="14" spans="1:2" x14ac:dyDescent="0.25">
      <c r="A14" s="193" t="s">
        <v>931</v>
      </c>
      <c r="B14" t="str">
        <f t="shared" si="0"/>
        <v>lives / year</v>
      </c>
    </row>
    <row r="15" spans="1:2" x14ac:dyDescent="0.25">
      <c r="A15" s="193" t="s">
        <v>932</v>
      </c>
      <c r="B15" t="str">
        <f t="shared" si="0"/>
        <v>terawatt-hours (TWh) / year</v>
      </c>
    </row>
    <row r="16" spans="1:2" x14ac:dyDescent="0.25">
      <c r="A16" s="193" t="s">
        <v>933</v>
      </c>
      <c r="B16" s="267" t="str">
        <f t="shared" si="0"/>
        <v>%</v>
      </c>
    </row>
    <row r="17" spans="1:2" x14ac:dyDescent="0.25">
      <c r="A17" s="193" t="s">
        <v>934</v>
      </c>
      <c r="B17" s="267" t="str">
        <f t="shared" si="0"/>
        <v>metric tons CO2e / megawatt-hour (MWh)</v>
      </c>
    </row>
    <row r="18" spans="1:2" x14ac:dyDescent="0.25">
      <c r="A18" s="193" t="s">
        <v>935</v>
      </c>
      <c r="B18" s="266" t="s">
        <v>936</v>
      </c>
    </row>
    <row r="19" spans="1:2" x14ac:dyDescent="0.25">
      <c r="A19" s="193" t="s">
        <v>937</v>
      </c>
      <c r="B19" t="str">
        <f t="shared" si="0"/>
        <v>gigawatts (GW) / year</v>
      </c>
    </row>
    <row r="20" spans="1:2" x14ac:dyDescent="0.25">
      <c r="A20" s="193" t="s">
        <v>938</v>
      </c>
      <c r="B20" s="269" t="s">
        <v>939</v>
      </c>
    </row>
    <row r="21" spans="1:2" x14ac:dyDescent="0.25">
      <c r="A21" s="193" t="s">
        <v>940</v>
      </c>
      <c r="B21" t="str">
        <f t="shared" si="0"/>
        <v>cubic km / yr</v>
      </c>
    </row>
    <row r="22" spans="1:2" x14ac:dyDescent="0.25">
      <c r="A22" s="193" t="s">
        <v>941</v>
      </c>
      <c r="B22" s="265" t="s">
        <v>942</v>
      </c>
    </row>
    <row r="23" spans="1:2" x14ac:dyDescent="0.25">
      <c r="A23" s="193" t="s">
        <v>943</v>
      </c>
      <c r="B23" s="265" t="s">
        <v>944</v>
      </c>
    </row>
    <row r="24" spans="1:2" x14ac:dyDescent="0.25">
      <c r="A24" s="193" t="s">
        <v>945</v>
      </c>
      <c r="B24" t="str">
        <f t="shared" si="0"/>
        <v>million vehicles / year</v>
      </c>
    </row>
    <row r="25" spans="1:2" x14ac:dyDescent="0.25">
      <c r="A25" s="193" t="s">
        <v>946</v>
      </c>
      <c r="B25" t="str">
        <f t="shared" si="0"/>
        <v>thousand vehicles / year</v>
      </c>
    </row>
    <row r="26" spans="1:2" x14ac:dyDescent="0.25">
      <c r="A26" s="193" t="s">
        <v>947</v>
      </c>
      <c r="B26" t="str">
        <f t="shared" si="0"/>
        <v>million vehicles</v>
      </c>
    </row>
    <row r="27" spans="1:2" x14ac:dyDescent="0.25">
      <c r="A27" s="193" t="s">
        <v>948</v>
      </c>
      <c r="B27" t="str">
        <f t="shared" si="0"/>
        <v>thousand vehicles</v>
      </c>
    </row>
    <row r="28" spans="1:2" x14ac:dyDescent="0.25">
      <c r="A28" s="193" t="s">
        <v>949</v>
      </c>
      <c r="B28" s="265" t="s">
        <v>950</v>
      </c>
    </row>
    <row r="29" spans="1:2" x14ac:dyDescent="0.25">
      <c r="A29" s="193" t="s">
        <v>951</v>
      </c>
      <c r="B29" s="268" t="s">
        <v>952</v>
      </c>
    </row>
    <row r="30" spans="1:2" x14ac:dyDescent="0.25">
      <c r="A30" s="193" t="s">
        <v>953</v>
      </c>
      <c r="B30" s="265" t="s">
        <v>954</v>
      </c>
    </row>
    <row r="31" spans="1:2" x14ac:dyDescent="0.25">
      <c r="A31" s="193" t="s">
        <v>955</v>
      </c>
      <c r="B31" s="265" t="s">
        <v>956</v>
      </c>
    </row>
    <row r="32" spans="1:2" x14ac:dyDescent="0.25">
      <c r="A32" s="193" t="s">
        <v>957</v>
      </c>
      <c r="B32" t="str">
        <f>A32</f>
        <v>million barrels of oil / year</v>
      </c>
    </row>
    <row r="33" spans="1:2" x14ac:dyDescent="0.25">
      <c r="A33" s="193" t="s">
        <v>958</v>
      </c>
      <c r="B33" s="265" t="s">
        <v>959</v>
      </c>
    </row>
    <row r="34" spans="1:2" x14ac:dyDescent="0.25">
      <c r="A34" s="193" t="s">
        <v>960</v>
      </c>
      <c r="B34" s="265" t="s">
        <v>950</v>
      </c>
    </row>
    <row r="35" spans="1:2" x14ac:dyDescent="0.25">
      <c r="A35" s="193" t="s">
        <v>961</v>
      </c>
      <c r="B35" s="268" t="s">
        <v>962</v>
      </c>
    </row>
    <row r="36" spans="1:2" x14ac:dyDescent="0.25">
      <c r="A36" s="193" t="s">
        <v>963</v>
      </c>
      <c r="B36" s="268" t="s">
        <v>964</v>
      </c>
    </row>
    <row r="37" spans="1:2" x14ac:dyDescent="0.25">
      <c r="A37" s="193" t="s">
        <v>965</v>
      </c>
      <c r="B37" s="268" t="s">
        <v>966</v>
      </c>
    </row>
    <row r="38" spans="1:2" x14ac:dyDescent="0.25">
      <c r="A38" s="193" t="s">
        <v>967</v>
      </c>
      <c r="B38" s="269" t="s">
        <v>962</v>
      </c>
    </row>
    <row r="39" spans="1:2" x14ac:dyDescent="0.25">
      <c r="A39" s="193" t="s">
        <v>968</v>
      </c>
      <c r="B39" s="269" t="s">
        <v>969</v>
      </c>
    </row>
    <row r="40" spans="1:2" x14ac:dyDescent="0.25">
      <c r="A40" s="193" t="s">
        <v>970</v>
      </c>
      <c r="B40" s="269" t="s">
        <v>971</v>
      </c>
    </row>
    <row r="41" spans="1:2" x14ac:dyDescent="0.25">
      <c r="A41" s="193" t="s">
        <v>972</v>
      </c>
      <c r="B41" s="269" t="s">
        <v>973</v>
      </c>
    </row>
    <row r="42" spans="1:2" x14ac:dyDescent="0.25">
      <c r="A42" s="193" t="s">
        <v>974</v>
      </c>
      <c r="B42" s="269" t="s">
        <v>975</v>
      </c>
    </row>
    <row r="43" spans="1:2" x14ac:dyDescent="0.25">
      <c r="A43" s="193" t="s">
        <v>976</v>
      </c>
      <c r="B43" s="269" t="s">
        <v>977</v>
      </c>
    </row>
    <row r="45" spans="1:2" x14ac:dyDescent="0.25">
      <c r="A45" s="412" t="s">
        <v>978</v>
      </c>
      <c r="B45" s="412"/>
    </row>
    <row r="46" spans="1:2" x14ac:dyDescent="0.25">
      <c r="A46" s="191" t="s">
        <v>912</v>
      </c>
      <c r="B46" s="191" t="s">
        <v>913</v>
      </c>
    </row>
    <row r="47" spans="1:2" x14ac:dyDescent="0.25">
      <c r="A47" s="159" t="s">
        <v>979</v>
      </c>
      <c r="B47" t="str">
        <f t="shared" ref="B47:B48" si="1">A47</f>
        <v>$/metric ton CO2e</v>
      </c>
    </row>
    <row r="48" spans="1:2" x14ac:dyDescent="0.25">
      <c r="A48" s="159" t="s">
        <v>980</v>
      </c>
      <c r="B48" t="str">
        <f t="shared" si="1"/>
        <v>$/MWh</v>
      </c>
    </row>
    <row r="59" spans="1:1" x14ac:dyDescent="0.25">
      <c r="A59" s="1"/>
    </row>
  </sheetData>
  <mergeCells count="2">
    <mergeCell ref="A1:B1"/>
    <mergeCell ref="A45:B4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J1" zoomScale="130" zoomScaleNormal="130" workbookViewId="0">
      <selection activeCell="M10" sqref="M10"/>
    </sheetView>
  </sheetViews>
  <sheetFormatPr defaultColWidth="9.28515625" defaultRowHeight="15" x14ac:dyDescent="0.25"/>
  <cols>
    <col min="1" max="1" width="37.42578125" customWidth="1"/>
    <col min="2" max="2" width="33.140625" customWidth="1"/>
    <col min="3" max="3" width="13.5703125" customWidth="1"/>
    <col min="4" max="4" width="35.28515625" customWidth="1"/>
    <col min="5" max="5" width="18.28515625" customWidth="1"/>
    <col min="6" max="6" width="34.28515625" customWidth="1"/>
    <col min="7" max="7" width="45.42578125" customWidth="1"/>
    <col min="8" max="8" width="41.7109375" customWidth="1"/>
    <col min="9" max="9" width="63.5703125" customWidth="1"/>
    <col min="10" max="10" width="25.42578125" customWidth="1"/>
    <col min="11" max="11" width="19.28515625" customWidth="1"/>
    <col min="12" max="12" width="25.7109375" customWidth="1"/>
    <col min="13" max="13" width="26.140625" customWidth="1"/>
    <col min="14" max="14" width="37.42578125" customWidth="1"/>
    <col min="15" max="15" width="25.42578125" customWidth="1"/>
    <col min="16" max="16" width="19.7109375" customWidth="1"/>
    <col min="17" max="17" width="26.140625" customWidth="1"/>
    <col min="18" max="18" width="26.7109375" customWidth="1"/>
    <col min="19" max="19" width="37.42578125" customWidth="1"/>
  </cols>
  <sheetData>
    <row r="1" spans="1:19" s="9" customFormat="1" x14ac:dyDescent="0.25">
      <c r="A1" s="271" t="s">
        <v>981</v>
      </c>
      <c r="B1" s="272" t="s">
        <v>982</v>
      </c>
      <c r="C1" s="273" t="s">
        <v>983</v>
      </c>
      <c r="D1" s="272" t="s">
        <v>984</v>
      </c>
      <c r="E1" s="272" t="s">
        <v>985</v>
      </c>
      <c r="F1" s="272" t="s">
        <v>986</v>
      </c>
      <c r="G1" s="272" t="s">
        <v>987</v>
      </c>
      <c r="H1" s="272" t="s">
        <v>988</v>
      </c>
      <c r="I1" s="274" t="s">
        <v>989</v>
      </c>
      <c r="J1" s="42" t="s">
        <v>990</v>
      </c>
      <c r="K1" s="42" t="s">
        <v>991</v>
      </c>
      <c r="L1" s="42" t="s">
        <v>992</v>
      </c>
      <c r="M1" s="42" t="s">
        <v>993</v>
      </c>
      <c r="N1" s="42" t="s">
        <v>994</v>
      </c>
      <c r="O1" s="42" t="s">
        <v>995</v>
      </c>
      <c r="P1" s="42" t="s">
        <v>996</v>
      </c>
      <c r="Q1" s="42" t="s">
        <v>997</v>
      </c>
      <c r="R1" s="42" t="s">
        <v>998</v>
      </c>
      <c r="S1" s="42" t="s">
        <v>999</v>
      </c>
    </row>
    <row r="2" spans="1:19" x14ac:dyDescent="0.25">
      <c r="A2" s="275" t="s">
        <v>1000</v>
      </c>
      <c r="B2" t="s">
        <v>1001</v>
      </c>
      <c r="C2" s="20">
        <v>1</v>
      </c>
      <c r="D2" t="s">
        <v>1002</v>
      </c>
      <c r="E2" t="s">
        <v>1003</v>
      </c>
      <c r="F2" t="str">
        <f>UnitControlCenter!$B$3</f>
        <v>million metric tons / year</v>
      </c>
      <c r="G2" t="s">
        <v>1004</v>
      </c>
      <c r="J2" t="s">
        <v>1005</v>
      </c>
      <c r="K2">
        <v>2030</v>
      </c>
      <c r="L2" s="39">
        <v>403</v>
      </c>
      <c r="M2" s="39">
        <v>439</v>
      </c>
      <c r="N2" t="s">
        <v>3650</v>
      </c>
    </row>
    <row r="3" spans="1:19" x14ac:dyDescent="0.25">
      <c r="A3" s="275" t="s">
        <v>1000</v>
      </c>
      <c r="B3" t="s">
        <v>1006</v>
      </c>
      <c r="C3" s="255">
        <v>1</v>
      </c>
      <c r="D3" s="275" t="s">
        <v>1002</v>
      </c>
      <c r="E3" s="275" t="s">
        <v>1003</v>
      </c>
      <c r="F3" t="str">
        <f>UnitControlCenter!$B$3</f>
        <v>million metric tons / year</v>
      </c>
      <c r="G3" t="s">
        <v>1007</v>
      </c>
      <c r="J3" t="s">
        <v>1005</v>
      </c>
      <c r="K3">
        <v>2030</v>
      </c>
      <c r="L3">
        <v>403</v>
      </c>
      <c r="M3">
        <v>439</v>
      </c>
      <c r="N3" t="s">
        <v>3650</v>
      </c>
    </row>
    <row r="4" spans="1:19" x14ac:dyDescent="0.25">
      <c r="A4" s="275" t="s">
        <v>1000</v>
      </c>
      <c r="B4" s="275" t="s">
        <v>1008</v>
      </c>
      <c r="C4" s="20">
        <v>1</v>
      </c>
      <c r="D4" t="s">
        <v>1009</v>
      </c>
      <c r="E4" t="s">
        <v>1010</v>
      </c>
      <c r="F4" t="str">
        <f>UnitControlCenter!$B$3</f>
        <v>million metric tons / year</v>
      </c>
      <c r="G4" t="s">
        <v>1011</v>
      </c>
      <c r="H4" t="s">
        <v>1012</v>
      </c>
      <c r="I4" t="s">
        <v>1013</v>
      </c>
    </row>
    <row r="5" spans="1:19" x14ac:dyDescent="0.25">
      <c r="A5" s="275" t="s">
        <v>1000</v>
      </c>
      <c r="B5" s="275" t="s">
        <v>1014</v>
      </c>
      <c r="C5" s="20">
        <v>1</v>
      </c>
      <c r="D5" t="s">
        <v>1009</v>
      </c>
      <c r="E5" t="s">
        <v>1010</v>
      </c>
      <c r="F5" t="str">
        <f>UnitControlCenter!$B$3</f>
        <v>million metric tons / year</v>
      </c>
      <c r="G5" t="s">
        <v>1015</v>
      </c>
      <c r="H5" t="s">
        <v>1016</v>
      </c>
      <c r="I5" t="s">
        <v>1017</v>
      </c>
    </row>
    <row r="6" spans="1:19" x14ac:dyDescent="0.25">
      <c r="A6" s="275" t="s">
        <v>1000</v>
      </c>
      <c r="B6" s="275" t="s">
        <v>1018</v>
      </c>
      <c r="C6" s="20">
        <v>1</v>
      </c>
      <c r="D6" t="s">
        <v>1009</v>
      </c>
      <c r="E6" t="s">
        <v>1010</v>
      </c>
      <c r="F6" t="str">
        <f>UnitControlCenter!$B$3</f>
        <v>million metric tons / year</v>
      </c>
      <c r="G6" t="s">
        <v>1019</v>
      </c>
      <c r="H6" t="s">
        <v>1020</v>
      </c>
      <c r="I6" t="s">
        <v>1021</v>
      </c>
    </row>
    <row r="7" spans="1:19" x14ac:dyDescent="0.25">
      <c r="A7" s="275" t="s">
        <v>1000</v>
      </c>
      <c r="B7" s="275" t="s">
        <v>1022</v>
      </c>
      <c r="C7" s="20">
        <v>0</v>
      </c>
      <c r="D7" t="s">
        <v>1002</v>
      </c>
      <c r="E7" t="s">
        <v>1003</v>
      </c>
      <c r="F7" t="str">
        <f>UnitControlCenter!$B$4</f>
        <v>g CO2e / 2021 CAD</v>
      </c>
      <c r="G7" t="s">
        <v>1023</v>
      </c>
    </row>
    <row r="8" spans="1:19" x14ac:dyDescent="0.25">
      <c r="A8" s="275" t="s">
        <v>1000</v>
      </c>
      <c r="B8" s="275" t="s">
        <v>1024</v>
      </c>
      <c r="C8" s="20">
        <v>1</v>
      </c>
      <c r="D8" t="s">
        <v>1002</v>
      </c>
      <c r="E8" t="s">
        <v>1003</v>
      </c>
      <c r="F8" t="str">
        <f>UnitControlCenter!$B$3</f>
        <v>million metric tons / year</v>
      </c>
      <c r="G8" t="s">
        <v>1025</v>
      </c>
      <c r="I8" t="s">
        <v>1024</v>
      </c>
    </row>
    <row r="9" spans="1:19" x14ac:dyDescent="0.25">
      <c r="A9" s="275" t="s">
        <v>1000</v>
      </c>
      <c r="B9" s="275" t="s">
        <v>1026</v>
      </c>
      <c r="C9" s="20">
        <v>1</v>
      </c>
      <c r="D9" t="s">
        <v>1002</v>
      </c>
      <c r="E9" t="s">
        <v>1003</v>
      </c>
      <c r="F9" t="str">
        <f>UnitControlCenter!$B$3</f>
        <v>million metric tons / year</v>
      </c>
      <c r="G9" t="s">
        <v>1027</v>
      </c>
      <c r="I9" t="s">
        <v>1026</v>
      </c>
    </row>
    <row r="10" spans="1:19" x14ac:dyDescent="0.25">
      <c r="A10" s="275" t="s">
        <v>1000</v>
      </c>
      <c r="B10" s="275" t="s">
        <v>1028</v>
      </c>
      <c r="C10" s="20">
        <v>1</v>
      </c>
      <c r="D10" t="s">
        <v>1002</v>
      </c>
      <c r="E10" t="s">
        <v>1003</v>
      </c>
      <c r="F10" t="str">
        <f>UnitControlCenter!$B$3</f>
        <v>million metric tons / year</v>
      </c>
      <c r="G10" t="s">
        <v>1029</v>
      </c>
      <c r="I10" t="s">
        <v>1028</v>
      </c>
    </row>
    <row r="11" spans="1:19" x14ac:dyDescent="0.25">
      <c r="A11" s="275" t="s">
        <v>1000</v>
      </c>
      <c r="B11" s="275" t="s">
        <v>828</v>
      </c>
      <c r="C11" s="20">
        <v>1</v>
      </c>
      <c r="D11" t="s">
        <v>1002</v>
      </c>
      <c r="E11" t="s">
        <v>1003</v>
      </c>
      <c r="F11" t="str">
        <f>UnitControlCenter!$B$3</f>
        <v>million metric tons / year</v>
      </c>
      <c r="G11" t="s">
        <v>1030</v>
      </c>
      <c r="I11" t="s">
        <v>828</v>
      </c>
      <c r="J11" t="s">
        <v>3648</v>
      </c>
      <c r="K11">
        <v>2030</v>
      </c>
      <c r="L11">
        <v>14</v>
      </c>
      <c r="M11">
        <v>15</v>
      </c>
      <c r="N11" t="s">
        <v>3649</v>
      </c>
    </row>
    <row r="12" spans="1:19" x14ac:dyDescent="0.25">
      <c r="A12" s="275" t="s">
        <v>1000</v>
      </c>
      <c r="B12" s="275" t="s">
        <v>323</v>
      </c>
      <c r="C12" s="20">
        <v>1</v>
      </c>
      <c r="D12" t="s">
        <v>1002</v>
      </c>
      <c r="E12" t="s">
        <v>1003</v>
      </c>
      <c r="F12" t="str">
        <f>UnitControlCenter!$B$3</f>
        <v>million metric tons / year</v>
      </c>
      <c r="G12" t="s">
        <v>1031</v>
      </c>
      <c r="I12" t="s">
        <v>323</v>
      </c>
    </row>
    <row r="13" spans="1:19" x14ac:dyDescent="0.25">
      <c r="A13" s="275" t="s">
        <v>1000</v>
      </c>
      <c r="B13" s="275" t="s">
        <v>1032</v>
      </c>
      <c r="C13" s="20">
        <v>1</v>
      </c>
      <c r="D13" t="s">
        <v>1002</v>
      </c>
      <c r="E13" t="s">
        <v>1003</v>
      </c>
      <c r="F13" t="str">
        <f>UnitControlCenter!$B$3</f>
        <v>million metric tons / year</v>
      </c>
      <c r="G13" t="s">
        <v>1033</v>
      </c>
      <c r="I13" t="s">
        <v>1032</v>
      </c>
    </row>
    <row r="14" spans="1:19" x14ac:dyDescent="0.25">
      <c r="A14" s="275" t="s">
        <v>1000</v>
      </c>
      <c r="B14" s="275" t="s">
        <v>58</v>
      </c>
      <c r="C14" s="20">
        <v>1</v>
      </c>
      <c r="D14" t="s">
        <v>1002</v>
      </c>
      <c r="E14" t="s">
        <v>1003</v>
      </c>
      <c r="F14" t="str">
        <f>UnitControlCenter!$B$3</f>
        <v>million metric tons / year</v>
      </c>
      <c r="G14" t="s">
        <v>1034</v>
      </c>
      <c r="I14" t="s">
        <v>58</v>
      </c>
    </row>
    <row r="15" spans="1:19" x14ac:dyDescent="0.25">
      <c r="A15" s="276" t="s">
        <v>1000</v>
      </c>
      <c r="B15" s="276" t="s">
        <v>1035</v>
      </c>
      <c r="C15" s="277">
        <v>1</v>
      </c>
      <c r="D15" s="278" t="s">
        <v>1002</v>
      </c>
      <c r="E15" s="278" t="s">
        <v>1003</v>
      </c>
      <c r="F15" s="278" t="str">
        <f>UnitControlCenter!$B$3</f>
        <v>million metric tons / year</v>
      </c>
      <c r="G15" s="278" t="s">
        <v>1036</v>
      </c>
      <c r="H15" s="278"/>
      <c r="I15" s="278" t="s">
        <v>1035</v>
      </c>
      <c r="J15" s="278"/>
      <c r="K15" s="278"/>
      <c r="L15" s="278"/>
      <c r="M15" s="278"/>
      <c r="N15" s="278"/>
      <c r="O15" s="278"/>
      <c r="P15" s="278"/>
      <c r="Q15" s="278"/>
      <c r="R15" s="278"/>
      <c r="S15" s="278"/>
    </row>
    <row r="16" spans="1:19" x14ac:dyDescent="0.25">
      <c r="A16" s="275" t="s">
        <v>1037</v>
      </c>
      <c r="B16" s="275" t="s">
        <v>1038</v>
      </c>
      <c r="C16" s="20">
        <v>1</v>
      </c>
      <c r="D16" t="s">
        <v>1009</v>
      </c>
      <c r="E16" t="s">
        <v>1010</v>
      </c>
      <c r="F16" t="str">
        <f>UnitControlCenter!$B$3</f>
        <v>million metric tons / year</v>
      </c>
      <c r="G16" t="s">
        <v>1039</v>
      </c>
      <c r="H16" t="s">
        <v>1012</v>
      </c>
      <c r="I16" t="s">
        <v>1013</v>
      </c>
    </row>
    <row r="17" spans="1:19" x14ac:dyDescent="0.25">
      <c r="A17" s="275" t="s">
        <v>1037</v>
      </c>
      <c r="B17" s="275" t="s">
        <v>633</v>
      </c>
      <c r="C17" s="20">
        <v>1</v>
      </c>
      <c r="D17" t="s">
        <v>1009</v>
      </c>
      <c r="E17" t="s">
        <v>1010</v>
      </c>
      <c r="F17" t="str">
        <f>UnitControlCenter!$B$3</f>
        <v>million metric tons / year</v>
      </c>
      <c r="G17" t="s">
        <v>1040</v>
      </c>
      <c r="H17" t="s">
        <v>1012</v>
      </c>
      <c r="I17" t="s">
        <v>1041</v>
      </c>
    </row>
    <row r="18" spans="1:19" x14ac:dyDescent="0.25">
      <c r="A18" s="275" t="s">
        <v>1037</v>
      </c>
      <c r="B18" s="275" t="s">
        <v>635</v>
      </c>
      <c r="C18" s="20">
        <v>1</v>
      </c>
      <c r="D18" t="s">
        <v>1009</v>
      </c>
      <c r="E18" t="s">
        <v>1010</v>
      </c>
      <c r="F18" t="str">
        <f>UnitControlCenter!$B$3</f>
        <v>million metric tons / year</v>
      </c>
      <c r="G18" t="s">
        <v>1042</v>
      </c>
      <c r="H18" t="s">
        <v>1012</v>
      </c>
      <c r="I18" t="s">
        <v>1043</v>
      </c>
    </row>
    <row r="19" spans="1:19" x14ac:dyDescent="0.25">
      <c r="A19" s="275" t="s">
        <v>1037</v>
      </c>
      <c r="B19" s="275" t="s">
        <v>1044</v>
      </c>
      <c r="C19" s="20">
        <v>1</v>
      </c>
      <c r="D19" t="s">
        <v>1009</v>
      </c>
      <c r="E19" t="s">
        <v>1010</v>
      </c>
      <c r="F19" t="str">
        <f>UnitControlCenter!$B$3</f>
        <v>million metric tons / year</v>
      </c>
      <c r="G19" t="s">
        <v>1045</v>
      </c>
      <c r="H19" t="s">
        <v>1012</v>
      </c>
      <c r="I19" t="s">
        <v>1046</v>
      </c>
    </row>
    <row r="20" spans="1:19" x14ac:dyDescent="0.25">
      <c r="A20" s="275" t="s">
        <v>1037</v>
      </c>
      <c r="B20" s="275" t="s">
        <v>629</v>
      </c>
      <c r="C20" s="20">
        <v>1</v>
      </c>
      <c r="D20" t="s">
        <v>1009</v>
      </c>
      <c r="E20" t="s">
        <v>1010</v>
      </c>
      <c r="F20" t="str">
        <f>UnitControlCenter!$B$5</f>
        <v>thousand metric tons / year</v>
      </c>
      <c r="G20" t="s">
        <v>1047</v>
      </c>
      <c r="H20" t="s">
        <v>1012</v>
      </c>
      <c r="I20" t="s">
        <v>1048</v>
      </c>
    </row>
    <row r="21" spans="1:19" x14ac:dyDescent="0.25">
      <c r="A21" s="275" t="s">
        <v>1037</v>
      </c>
      <c r="B21" s="275" t="s">
        <v>627</v>
      </c>
      <c r="C21" s="20">
        <v>1</v>
      </c>
      <c r="D21" t="s">
        <v>1009</v>
      </c>
      <c r="E21" t="s">
        <v>1010</v>
      </c>
      <c r="F21" t="str">
        <f>UnitControlCenter!$B$5</f>
        <v>thousand metric tons / year</v>
      </c>
      <c r="G21" t="s">
        <v>1049</v>
      </c>
      <c r="H21" t="s">
        <v>1012</v>
      </c>
      <c r="I21" t="s">
        <v>1050</v>
      </c>
    </row>
    <row r="22" spans="1:19" x14ac:dyDescent="0.25">
      <c r="A22" s="275" t="s">
        <v>1037</v>
      </c>
      <c r="B22" s="275" t="s">
        <v>631</v>
      </c>
      <c r="C22" s="20">
        <v>1</v>
      </c>
      <c r="D22" t="s">
        <v>1009</v>
      </c>
      <c r="E22" t="s">
        <v>1010</v>
      </c>
      <c r="F22" t="str">
        <f>UnitControlCenter!$B$5</f>
        <v>thousand metric tons / year</v>
      </c>
      <c r="G22" t="s">
        <v>1051</v>
      </c>
      <c r="H22" t="s">
        <v>1012</v>
      </c>
      <c r="I22" t="s">
        <v>1052</v>
      </c>
    </row>
    <row r="23" spans="1:19" x14ac:dyDescent="0.25">
      <c r="A23" s="275" t="s">
        <v>1037</v>
      </c>
      <c r="B23" s="275" t="s">
        <v>632</v>
      </c>
      <c r="C23" s="20">
        <v>1</v>
      </c>
      <c r="D23" t="s">
        <v>1009</v>
      </c>
      <c r="E23" t="s">
        <v>1010</v>
      </c>
      <c r="F23" t="str">
        <f>UnitControlCenter!$B$5</f>
        <v>thousand metric tons / year</v>
      </c>
      <c r="G23" t="s">
        <v>1053</v>
      </c>
      <c r="H23" t="s">
        <v>1012</v>
      </c>
      <c r="I23" t="s">
        <v>1054</v>
      </c>
    </row>
    <row r="24" spans="1:19" x14ac:dyDescent="0.25">
      <c r="A24" s="275" t="s">
        <v>1037</v>
      </c>
      <c r="B24" s="275" t="s">
        <v>626</v>
      </c>
      <c r="C24" s="20">
        <v>1</v>
      </c>
      <c r="D24" t="s">
        <v>1009</v>
      </c>
      <c r="E24" t="s">
        <v>1010</v>
      </c>
      <c r="F24" t="str">
        <f>UnitControlCenter!$B$3</f>
        <v>million metric tons / year</v>
      </c>
      <c r="G24" t="s">
        <v>1055</v>
      </c>
      <c r="H24" t="s">
        <v>1012</v>
      </c>
      <c r="I24" t="s">
        <v>1056</v>
      </c>
    </row>
    <row r="25" spans="1:19" x14ac:dyDescent="0.25">
      <c r="A25" s="275" t="s">
        <v>1037</v>
      </c>
      <c r="B25" s="275" t="s">
        <v>621</v>
      </c>
      <c r="C25" s="20">
        <v>1</v>
      </c>
      <c r="D25" t="s">
        <v>1009</v>
      </c>
      <c r="E25" t="s">
        <v>1010</v>
      </c>
      <c r="F25" t="str">
        <f>UnitControlCenter!$B$5</f>
        <v>thousand metric tons / year</v>
      </c>
      <c r="G25" t="s">
        <v>1057</v>
      </c>
      <c r="H25" t="s">
        <v>1012</v>
      </c>
      <c r="I25" t="s">
        <v>1058</v>
      </c>
    </row>
    <row r="26" spans="1:19" x14ac:dyDescent="0.25">
      <c r="A26" s="275" t="s">
        <v>1037</v>
      </c>
      <c r="B26" s="275" t="s">
        <v>630</v>
      </c>
      <c r="C26" s="20">
        <v>1</v>
      </c>
      <c r="D26" t="s">
        <v>1009</v>
      </c>
      <c r="E26" t="s">
        <v>1010</v>
      </c>
      <c r="F26" t="str">
        <f>UnitControlCenter!$B$3</f>
        <v>million metric tons / year</v>
      </c>
      <c r="G26" t="s">
        <v>1059</v>
      </c>
      <c r="H26" t="s">
        <v>1012</v>
      </c>
      <c r="I26" t="s">
        <v>1060</v>
      </c>
    </row>
    <row r="27" spans="1:19" x14ac:dyDescent="0.25">
      <c r="A27" s="276" t="s">
        <v>1037</v>
      </c>
      <c r="B27" s="276" t="s">
        <v>625</v>
      </c>
      <c r="C27" s="277">
        <v>1</v>
      </c>
      <c r="D27" t="s">
        <v>1009</v>
      </c>
      <c r="E27" t="s">
        <v>1010</v>
      </c>
      <c r="F27" s="278" t="str">
        <f>UnitControlCenter!$B$3</f>
        <v>million metric tons / year</v>
      </c>
      <c r="G27" t="s">
        <v>1061</v>
      </c>
      <c r="H27" t="s">
        <v>1012</v>
      </c>
      <c r="I27" t="s">
        <v>1062</v>
      </c>
      <c r="J27" s="278"/>
      <c r="K27" s="278"/>
      <c r="L27" s="278"/>
      <c r="M27" s="278"/>
      <c r="N27" s="278"/>
      <c r="O27" s="278"/>
      <c r="P27" s="278"/>
      <c r="Q27" s="278"/>
      <c r="R27" s="278"/>
      <c r="S27" s="278"/>
    </row>
    <row r="28" spans="1:19" x14ac:dyDescent="0.25">
      <c r="A28" s="275" t="s">
        <v>1063</v>
      </c>
      <c r="B28" s="275" t="s">
        <v>1008</v>
      </c>
      <c r="C28" s="20">
        <v>1</v>
      </c>
      <c r="D28" t="s">
        <v>1009</v>
      </c>
      <c r="E28" t="s">
        <v>1010</v>
      </c>
      <c r="F28" t="str">
        <f>UnitControlCenter!$B$3</f>
        <v>million metric tons / year</v>
      </c>
      <c r="G28" t="s">
        <v>1064</v>
      </c>
      <c r="H28" t="s">
        <v>1065</v>
      </c>
      <c r="I28" t="s">
        <v>1066</v>
      </c>
    </row>
    <row r="29" spans="1:19" x14ac:dyDescent="0.25">
      <c r="A29" s="275" t="s">
        <v>1063</v>
      </c>
      <c r="B29" s="275" t="s">
        <v>1067</v>
      </c>
      <c r="C29" s="20">
        <v>1</v>
      </c>
      <c r="D29" t="s">
        <v>1009</v>
      </c>
      <c r="E29" t="s">
        <v>1010</v>
      </c>
      <c r="F29" t="str">
        <f>UnitControlCenter!$B$3</f>
        <v>million metric tons / year</v>
      </c>
      <c r="G29" t="s">
        <v>1068</v>
      </c>
      <c r="H29" t="s">
        <v>1069</v>
      </c>
      <c r="I29" t="s">
        <v>1070</v>
      </c>
    </row>
    <row r="30" spans="1:19" x14ac:dyDescent="0.25">
      <c r="A30" s="275" t="s">
        <v>1063</v>
      </c>
      <c r="B30" s="275" t="s">
        <v>1071</v>
      </c>
      <c r="C30" s="20">
        <v>1</v>
      </c>
      <c r="D30" t="s">
        <v>1009</v>
      </c>
      <c r="E30" t="s">
        <v>1010</v>
      </c>
      <c r="F30" t="str">
        <f>UnitControlCenter!$B$3</f>
        <v>million metric tons / year</v>
      </c>
      <c r="G30" s="373" t="s">
        <v>1072</v>
      </c>
      <c r="H30" t="s">
        <v>1073</v>
      </c>
      <c r="I30" t="s">
        <v>1074</v>
      </c>
    </row>
    <row r="31" spans="1:19" ht="15.75" thickBot="1" x14ac:dyDescent="0.3">
      <c r="A31" s="276" t="s">
        <v>1063</v>
      </c>
      <c r="B31" s="276" t="s">
        <v>1022</v>
      </c>
      <c r="C31" s="277">
        <v>0</v>
      </c>
      <c r="D31" s="278" t="s">
        <v>1002</v>
      </c>
      <c r="E31" s="278" t="s">
        <v>1003</v>
      </c>
      <c r="F31" s="278" t="str">
        <f>UnitControlCenter!$B$6</f>
        <v>g CO2 / 2021 CAD</v>
      </c>
      <c r="G31" s="278" t="s">
        <v>1075</v>
      </c>
      <c r="H31" s="278"/>
      <c r="I31" s="278"/>
      <c r="J31" s="278"/>
      <c r="K31" s="278"/>
      <c r="L31" s="278"/>
      <c r="M31" s="278"/>
      <c r="N31" s="278"/>
      <c r="O31" s="278"/>
      <c r="P31" s="278"/>
      <c r="Q31" s="278"/>
      <c r="R31" s="278"/>
      <c r="S31" s="278"/>
    </row>
    <row r="32" spans="1:19" x14ac:dyDescent="0.25">
      <c r="A32" s="275" t="s">
        <v>1076</v>
      </c>
      <c r="B32" s="275" t="s">
        <v>1077</v>
      </c>
      <c r="C32" s="20">
        <v>1</v>
      </c>
      <c r="D32" t="s">
        <v>1002</v>
      </c>
      <c r="E32" t="s">
        <v>1078</v>
      </c>
      <c r="F32" t="str">
        <f>UnitControlCenter!$B$3</f>
        <v>million metric tons / year</v>
      </c>
      <c r="G32" t="s">
        <v>1079</v>
      </c>
    </row>
    <row r="33" spans="1:19" x14ac:dyDescent="0.25">
      <c r="A33" s="275" t="s">
        <v>1076</v>
      </c>
      <c r="B33" s="275" t="s">
        <v>1024</v>
      </c>
      <c r="C33" s="20">
        <v>1</v>
      </c>
      <c r="D33" t="s">
        <v>1002</v>
      </c>
      <c r="E33" t="s">
        <v>1078</v>
      </c>
      <c r="F33" t="str">
        <f>UnitControlCenter!$B$3</f>
        <v>million metric tons / year</v>
      </c>
      <c r="G33" t="s">
        <v>1025</v>
      </c>
    </row>
    <row r="34" spans="1:19" x14ac:dyDescent="0.25">
      <c r="A34" s="275" t="s">
        <v>1076</v>
      </c>
      <c r="B34" s="275" t="s">
        <v>1026</v>
      </c>
      <c r="C34" s="20">
        <v>1</v>
      </c>
      <c r="D34" t="s">
        <v>1002</v>
      </c>
      <c r="E34" t="s">
        <v>1078</v>
      </c>
      <c r="F34" t="str">
        <f>UnitControlCenter!$B$3</f>
        <v>million metric tons / year</v>
      </c>
      <c r="G34" t="s">
        <v>1027</v>
      </c>
    </row>
    <row r="35" spans="1:19" x14ac:dyDescent="0.25">
      <c r="A35" s="275" t="s">
        <v>1076</v>
      </c>
      <c r="B35" s="275" t="s">
        <v>1028</v>
      </c>
      <c r="C35" s="20">
        <v>1</v>
      </c>
      <c r="D35" t="s">
        <v>1002</v>
      </c>
      <c r="E35" t="s">
        <v>1078</v>
      </c>
      <c r="F35" t="str">
        <f>UnitControlCenter!$B$3</f>
        <v>million metric tons / year</v>
      </c>
      <c r="G35" t="s">
        <v>1029</v>
      </c>
    </row>
    <row r="36" spans="1:19" x14ac:dyDescent="0.25">
      <c r="A36" s="275" t="s">
        <v>1076</v>
      </c>
      <c r="B36" s="275" t="s">
        <v>828</v>
      </c>
      <c r="C36" s="20">
        <v>1</v>
      </c>
      <c r="D36" t="s">
        <v>1002</v>
      </c>
      <c r="E36" t="s">
        <v>1078</v>
      </c>
      <c r="F36" t="str">
        <f>UnitControlCenter!$B$3</f>
        <v>million metric tons / year</v>
      </c>
      <c r="G36" t="s">
        <v>1030</v>
      </c>
    </row>
    <row r="37" spans="1:19" x14ac:dyDescent="0.25">
      <c r="A37" s="275" t="s">
        <v>1076</v>
      </c>
      <c r="B37" s="275" t="s">
        <v>323</v>
      </c>
      <c r="C37" s="20">
        <v>1</v>
      </c>
      <c r="D37" t="s">
        <v>1002</v>
      </c>
      <c r="E37" t="s">
        <v>1078</v>
      </c>
      <c r="F37" t="str">
        <f>UnitControlCenter!$B$3</f>
        <v>million metric tons / year</v>
      </c>
      <c r="G37" t="s">
        <v>1080</v>
      </c>
    </row>
    <row r="38" spans="1:19" ht="15.75" thickBot="1" x14ac:dyDescent="0.3">
      <c r="A38" s="276" t="s">
        <v>1076</v>
      </c>
      <c r="B38" s="276" t="s">
        <v>58</v>
      </c>
      <c r="C38" s="277">
        <v>1</v>
      </c>
      <c r="D38" s="278" t="s">
        <v>1002</v>
      </c>
      <c r="E38" s="278" t="s">
        <v>1078</v>
      </c>
      <c r="F38" s="278" t="str">
        <f>UnitControlCenter!$B$3</f>
        <v>million metric tons / year</v>
      </c>
      <c r="G38" s="278" t="s">
        <v>1034</v>
      </c>
      <c r="H38" s="278"/>
      <c r="I38" s="278"/>
      <c r="J38" s="278"/>
      <c r="K38" s="278"/>
      <c r="L38" s="278"/>
      <c r="M38" s="278"/>
      <c r="N38" s="278"/>
      <c r="O38" s="278"/>
      <c r="P38" s="278"/>
      <c r="Q38" s="278"/>
      <c r="R38" s="278"/>
      <c r="S38" s="278"/>
    </row>
    <row r="39" spans="1:19" x14ac:dyDescent="0.25">
      <c r="A39" s="275" t="s">
        <v>1081</v>
      </c>
      <c r="B39" s="275" t="s">
        <v>1082</v>
      </c>
      <c r="C39" s="20">
        <v>1</v>
      </c>
      <c r="D39" t="s">
        <v>1009</v>
      </c>
      <c r="E39" t="s">
        <v>1083</v>
      </c>
      <c r="F39" t="str">
        <f>UnitControlCenter!$B$7</f>
        <v>$/ t CO2e (Annual averave abatement in Canadian 2021 dollars)</v>
      </c>
      <c r="G39" t="s">
        <v>1084</v>
      </c>
    </row>
    <row r="40" spans="1:19" x14ac:dyDescent="0.25">
      <c r="A40" s="276" t="s">
        <v>1081</v>
      </c>
      <c r="B40" s="276" t="s">
        <v>1085</v>
      </c>
      <c r="C40" s="277">
        <v>1</v>
      </c>
      <c r="D40" s="278" t="s">
        <v>1009</v>
      </c>
      <c r="E40" s="278" t="s">
        <v>1083</v>
      </c>
      <c r="F40" s="278" t="str">
        <f>UnitControlCenter!$B$7</f>
        <v>$/ t CO2e (Annual averave abatement in Canadian 2021 dollars)</v>
      </c>
      <c r="G40" s="278" t="s">
        <v>1084</v>
      </c>
      <c r="H40" s="278"/>
      <c r="I40" s="278"/>
      <c r="J40" s="278"/>
      <c r="K40" s="278"/>
      <c r="L40" s="278"/>
      <c r="M40" s="278"/>
      <c r="N40" s="278"/>
      <c r="O40" s="278"/>
      <c r="P40" s="278"/>
      <c r="Q40" s="278"/>
      <c r="R40" s="278"/>
      <c r="S40" s="278"/>
    </row>
    <row r="41" spans="1:19" x14ac:dyDescent="0.25">
      <c r="A41" s="275" t="s">
        <v>1086</v>
      </c>
      <c r="B41" s="275" t="s">
        <v>1087</v>
      </c>
      <c r="C41" s="20">
        <v>1</v>
      </c>
      <c r="D41" t="s">
        <v>1009</v>
      </c>
      <c r="E41" t="s">
        <v>1003</v>
      </c>
      <c r="F41" t="str">
        <f>UnitControlCenter!$B$8</f>
        <v>billion 2021 CAD / year</v>
      </c>
      <c r="G41" t="s">
        <v>1088</v>
      </c>
      <c r="H41" t="s">
        <v>1089</v>
      </c>
      <c r="I41" t="s">
        <v>1090</v>
      </c>
    </row>
    <row r="42" spans="1:19" x14ac:dyDescent="0.25">
      <c r="A42" s="275" t="s">
        <v>1086</v>
      </c>
      <c r="B42" s="279" t="s">
        <v>1091</v>
      </c>
      <c r="C42" s="20">
        <v>1</v>
      </c>
      <c r="D42" t="s">
        <v>1002</v>
      </c>
      <c r="E42" t="s">
        <v>1003</v>
      </c>
      <c r="F42" t="str">
        <f>UnitControlCenter!$B$8</f>
        <v>billion 2021 CAD / year</v>
      </c>
      <c r="G42" t="s">
        <v>1092</v>
      </c>
    </row>
    <row r="43" spans="1:19" x14ac:dyDescent="0.25">
      <c r="A43" s="275" t="s">
        <v>1086</v>
      </c>
      <c r="B43" s="275" t="s">
        <v>1093</v>
      </c>
      <c r="C43" s="20">
        <v>1</v>
      </c>
      <c r="D43" t="s">
        <v>1009</v>
      </c>
      <c r="E43" t="s">
        <v>1010</v>
      </c>
      <c r="F43" t="str">
        <f>UnitControlCenter!$B$8</f>
        <v>billion 2021 CAD / year</v>
      </c>
      <c r="G43" t="s">
        <v>1094</v>
      </c>
      <c r="H43" t="s">
        <v>1095</v>
      </c>
      <c r="I43" t="s">
        <v>1096</v>
      </c>
    </row>
    <row r="44" spans="1:19" x14ac:dyDescent="0.25">
      <c r="A44" s="275" t="s">
        <v>1086</v>
      </c>
      <c r="B44" s="279" t="s">
        <v>1097</v>
      </c>
      <c r="C44" s="20">
        <v>1</v>
      </c>
      <c r="D44" t="s">
        <v>1002</v>
      </c>
      <c r="E44" t="s">
        <v>1003</v>
      </c>
      <c r="F44" t="str">
        <f>UnitControlCenter!$B$9</f>
        <v>billion 2021 CAD</v>
      </c>
      <c r="G44" t="s">
        <v>1098</v>
      </c>
    </row>
    <row r="45" spans="1:19" x14ac:dyDescent="0.25">
      <c r="A45" s="275" t="s">
        <v>1086</v>
      </c>
      <c r="B45" s="279" t="s">
        <v>1099</v>
      </c>
      <c r="C45" s="20">
        <v>1</v>
      </c>
      <c r="D45" t="s">
        <v>1002</v>
      </c>
      <c r="E45" t="s">
        <v>1003</v>
      </c>
      <c r="F45" t="str">
        <f>UnitControlCenter!$B$8</f>
        <v>billion 2021 CAD / year</v>
      </c>
      <c r="G45" t="s">
        <v>1100</v>
      </c>
    </row>
    <row r="46" spans="1:19" x14ac:dyDescent="0.25">
      <c r="A46" s="276" t="s">
        <v>1086</v>
      </c>
      <c r="B46" s="280" t="s">
        <v>1101</v>
      </c>
      <c r="C46" s="277">
        <v>1</v>
      </c>
      <c r="D46" s="278" t="s">
        <v>1009</v>
      </c>
      <c r="E46" s="278" t="s">
        <v>1003</v>
      </c>
      <c r="F46" s="278" t="str">
        <f>UnitControlCenter!$B$8</f>
        <v>billion 2021 CAD / year</v>
      </c>
      <c r="G46" s="278" t="s">
        <v>1102</v>
      </c>
      <c r="H46" s="278" t="s">
        <v>1103</v>
      </c>
      <c r="I46" s="278" t="s">
        <v>1104</v>
      </c>
      <c r="J46" s="278"/>
      <c r="K46" s="278"/>
      <c r="L46" s="278"/>
      <c r="M46" s="278"/>
      <c r="N46" s="278"/>
      <c r="O46" s="278"/>
      <c r="P46" s="278"/>
      <c r="Q46" s="278"/>
      <c r="R46" s="278"/>
      <c r="S46" s="278"/>
    </row>
    <row r="47" spans="1:19" x14ac:dyDescent="0.25">
      <c r="A47" s="275" t="s">
        <v>1105</v>
      </c>
      <c r="B47" s="279" t="s">
        <v>1106</v>
      </c>
      <c r="C47" s="20">
        <v>1</v>
      </c>
      <c r="D47" t="s">
        <v>1009</v>
      </c>
      <c r="E47" t="s">
        <v>1003</v>
      </c>
      <c r="F47" t="str">
        <f>UnitControlCenter!$B$10</f>
        <v>jobs</v>
      </c>
      <c r="G47" t="s">
        <v>1107</v>
      </c>
      <c r="H47" t="s">
        <v>1108</v>
      </c>
      <c r="I47" t="s">
        <v>1109</v>
      </c>
    </row>
    <row r="48" spans="1:19" x14ac:dyDescent="0.25">
      <c r="A48" s="275" t="s">
        <v>1105</v>
      </c>
      <c r="B48" s="279" t="s">
        <v>1110</v>
      </c>
      <c r="C48" s="20">
        <v>0</v>
      </c>
      <c r="D48" t="s">
        <v>1009</v>
      </c>
      <c r="E48" t="s">
        <v>1010</v>
      </c>
      <c r="F48" t="str">
        <f>UnitControlCenter!$B$10</f>
        <v>jobs</v>
      </c>
      <c r="G48" t="s">
        <v>1111</v>
      </c>
      <c r="H48" t="s">
        <v>1112</v>
      </c>
      <c r="I48" t="s">
        <v>1113</v>
      </c>
    </row>
    <row r="49" spans="1:9" x14ac:dyDescent="0.25">
      <c r="A49" s="275" t="s">
        <v>1105</v>
      </c>
      <c r="B49" s="279" t="s">
        <v>1114</v>
      </c>
      <c r="C49" s="20">
        <v>0</v>
      </c>
      <c r="D49" t="s">
        <v>1009</v>
      </c>
      <c r="E49" t="s">
        <v>1003</v>
      </c>
      <c r="F49" t="str">
        <f>UnitControlCenter!$B$12</f>
        <v>% change</v>
      </c>
      <c r="G49" t="s">
        <v>1115</v>
      </c>
      <c r="H49" t="s">
        <v>1112</v>
      </c>
      <c r="I49" t="s">
        <v>1113</v>
      </c>
    </row>
    <row r="50" spans="1:9" x14ac:dyDescent="0.25">
      <c r="A50" s="275" t="s">
        <v>1105</v>
      </c>
      <c r="B50" s="279" t="s">
        <v>1116</v>
      </c>
      <c r="C50" s="20">
        <v>0</v>
      </c>
      <c r="D50" t="s">
        <v>1009</v>
      </c>
      <c r="E50" t="s">
        <v>1010</v>
      </c>
      <c r="F50" t="str">
        <f>UnitControlCenter!$B$10</f>
        <v>jobs</v>
      </c>
      <c r="G50" t="s">
        <v>1117</v>
      </c>
      <c r="H50" t="s">
        <v>1118</v>
      </c>
      <c r="I50" s="20" t="s">
        <v>1119</v>
      </c>
    </row>
    <row r="51" spans="1:9" x14ac:dyDescent="0.25">
      <c r="A51" s="275" t="s">
        <v>1105</v>
      </c>
      <c r="B51" s="279" t="s">
        <v>1120</v>
      </c>
      <c r="C51" s="20">
        <v>0</v>
      </c>
      <c r="D51" t="s">
        <v>1009</v>
      </c>
      <c r="E51" t="s">
        <v>1003</v>
      </c>
      <c r="F51" t="str">
        <f>UnitControlCenter!$B$12</f>
        <v>% change</v>
      </c>
      <c r="G51" t="s">
        <v>1121</v>
      </c>
      <c r="H51" t="s">
        <v>1118</v>
      </c>
      <c r="I51" s="20" t="s">
        <v>1119</v>
      </c>
    </row>
    <row r="52" spans="1:9" x14ac:dyDescent="0.25">
      <c r="A52" s="275" t="s">
        <v>1105</v>
      </c>
      <c r="B52" s="279" t="s">
        <v>1122</v>
      </c>
      <c r="C52" s="20">
        <v>0</v>
      </c>
      <c r="D52" t="s">
        <v>1009</v>
      </c>
      <c r="E52" t="s">
        <v>1010</v>
      </c>
      <c r="F52" t="str">
        <f>UnitControlCenter!$B$10</f>
        <v>jobs</v>
      </c>
      <c r="G52" t="s">
        <v>1123</v>
      </c>
      <c r="H52" t="s">
        <v>1124</v>
      </c>
      <c r="I52" t="s">
        <v>1125</v>
      </c>
    </row>
    <row r="53" spans="1:9" x14ac:dyDescent="0.25">
      <c r="A53" s="275" t="s">
        <v>1105</v>
      </c>
      <c r="B53" s="279" t="s">
        <v>1126</v>
      </c>
      <c r="C53" s="20">
        <v>0</v>
      </c>
      <c r="D53" t="s">
        <v>1009</v>
      </c>
      <c r="E53" t="s">
        <v>1003</v>
      </c>
      <c r="F53" t="str">
        <f>UnitControlCenter!$B$12</f>
        <v>% change</v>
      </c>
      <c r="G53" t="s">
        <v>1127</v>
      </c>
      <c r="H53" t="s">
        <v>1124</v>
      </c>
      <c r="I53" t="s">
        <v>1125</v>
      </c>
    </row>
    <row r="54" spans="1:9" x14ac:dyDescent="0.25">
      <c r="A54" s="275" t="s">
        <v>1105</v>
      </c>
      <c r="B54" s="279" t="s">
        <v>1128</v>
      </c>
      <c r="C54" s="20">
        <v>0</v>
      </c>
      <c r="D54" t="s">
        <v>1009</v>
      </c>
      <c r="E54" t="s">
        <v>1010</v>
      </c>
      <c r="F54" t="str">
        <f>UnitControlCenter!$B$10</f>
        <v>jobs</v>
      </c>
      <c r="G54" t="s">
        <v>1129</v>
      </c>
      <c r="H54" t="s">
        <v>1130</v>
      </c>
      <c r="I54" t="s">
        <v>1131</v>
      </c>
    </row>
    <row r="55" spans="1:9" x14ac:dyDescent="0.25">
      <c r="A55" s="275" t="s">
        <v>1105</v>
      </c>
      <c r="B55" s="279" t="s">
        <v>1132</v>
      </c>
      <c r="C55" s="20">
        <v>0</v>
      </c>
      <c r="D55" t="s">
        <v>1009</v>
      </c>
      <c r="E55" t="s">
        <v>1003</v>
      </c>
      <c r="F55" t="str">
        <f>UnitControlCenter!$B$12</f>
        <v>% change</v>
      </c>
      <c r="G55" t="s">
        <v>1133</v>
      </c>
      <c r="H55" t="s">
        <v>1130</v>
      </c>
      <c r="I55" t="s">
        <v>1131</v>
      </c>
    </row>
    <row r="56" spans="1:9" x14ac:dyDescent="0.25">
      <c r="A56" s="275" t="s">
        <v>1105</v>
      </c>
      <c r="B56" s="279" t="s">
        <v>1134</v>
      </c>
      <c r="C56" s="20">
        <v>0</v>
      </c>
      <c r="D56" t="s">
        <v>1009</v>
      </c>
      <c r="E56" t="s">
        <v>1010</v>
      </c>
      <c r="F56" t="str">
        <f>UnitControlCenter!$B$10</f>
        <v>jobs</v>
      </c>
      <c r="G56" t="s">
        <v>1135</v>
      </c>
      <c r="H56" t="s">
        <v>1136</v>
      </c>
      <c r="I56" t="s">
        <v>1137</v>
      </c>
    </row>
    <row r="57" spans="1:9" x14ac:dyDescent="0.25">
      <c r="A57" s="275" t="s">
        <v>1105</v>
      </c>
      <c r="B57" s="279" t="s">
        <v>1138</v>
      </c>
      <c r="C57" s="20">
        <v>0</v>
      </c>
      <c r="D57" t="s">
        <v>1009</v>
      </c>
      <c r="E57" t="s">
        <v>1003</v>
      </c>
      <c r="F57" t="str">
        <f>UnitControlCenter!$B$12</f>
        <v>% change</v>
      </c>
      <c r="G57" t="s">
        <v>1139</v>
      </c>
      <c r="H57" t="s">
        <v>1136</v>
      </c>
      <c r="I57" t="s">
        <v>1137</v>
      </c>
    </row>
    <row r="58" spans="1:9" x14ac:dyDescent="0.25">
      <c r="A58" s="275" t="s">
        <v>1105</v>
      </c>
      <c r="B58" s="279" t="s">
        <v>1140</v>
      </c>
      <c r="C58" s="20">
        <v>1</v>
      </c>
      <c r="D58" t="s">
        <v>1009</v>
      </c>
      <c r="E58" t="s">
        <v>1003</v>
      </c>
      <c r="F58" t="str">
        <f>UnitControlCenter!$B$10</f>
        <v>jobs</v>
      </c>
      <c r="G58" t="s">
        <v>1141</v>
      </c>
      <c r="H58" t="s">
        <v>1142</v>
      </c>
      <c r="I58" t="s">
        <v>1143</v>
      </c>
    </row>
    <row r="59" spans="1:9" x14ac:dyDescent="0.25">
      <c r="A59" s="275" t="s">
        <v>1105</v>
      </c>
      <c r="B59" s="279" t="s">
        <v>1144</v>
      </c>
      <c r="C59" s="20">
        <v>1</v>
      </c>
      <c r="D59" t="s">
        <v>1009</v>
      </c>
      <c r="E59" t="s">
        <v>1003</v>
      </c>
      <c r="F59" t="str">
        <f>UnitControlCenter!$B$10</f>
        <v>jobs</v>
      </c>
      <c r="G59" t="s">
        <v>1145</v>
      </c>
      <c r="H59" t="s">
        <v>1108</v>
      </c>
      <c r="I59" t="s">
        <v>1109</v>
      </c>
    </row>
    <row r="60" spans="1:9" x14ac:dyDescent="0.25">
      <c r="A60" s="275" t="s">
        <v>1105</v>
      </c>
      <c r="B60" s="279" t="s">
        <v>1146</v>
      </c>
      <c r="C60" s="20">
        <v>1</v>
      </c>
      <c r="D60" t="s">
        <v>1009</v>
      </c>
      <c r="E60" t="s">
        <v>1003</v>
      </c>
      <c r="F60" t="str">
        <f>UnitControlCenter!$B$8</f>
        <v>billion 2021 CAD / year</v>
      </c>
      <c r="G60" t="s">
        <v>1147</v>
      </c>
      <c r="H60" t="s">
        <v>1148</v>
      </c>
      <c r="I60" t="s">
        <v>1109</v>
      </c>
    </row>
    <row r="61" spans="1:9" x14ac:dyDescent="0.25">
      <c r="A61" s="275" t="s">
        <v>1105</v>
      </c>
      <c r="B61" s="279" t="s">
        <v>1149</v>
      </c>
      <c r="C61" s="20">
        <v>1</v>
      </c>
      <c r="D61" t="s">
        <v>1009</v>
      </c>
      <c r="E61" t="s">
        <v>1003</v>
      </c>
      <c r="F61" t="str">
        <f>UnitControlCenter!$B$12</f>
        <v>% change</v>
      </c>
      <c r="G61" t="s">
        <v>1150</v>
      </c>
      <c r="H61" t="s">
        <v>1148</v>
      </c>
      <c r="I61" t="s">
        <v>1109</v>
      </c>
    </row>
    <row r="62" spans="1:9" x14ac:dyDescent="0.25">
      <c r="A62" s="275" t="s">
        <v>1105</v>
      </c>
      <c r="B62" s="279" t="s">
        <v>1151</v>
      </c>
      <c r="C62" s="20">
        <v>1</v>
      </c>
      <c r="D62" t="s">
        <v>1009</v>
      </c>
      <c r="E62" t="s">
        <v>1003</v>
      </c>
      <c r="F62" t="str">
        <f>UnitControlCenter!$B$8</f>
        <v>billion 2021 CAD / year</v>
      </c>
      <c r="G62" t="s">
        <v>1152</v>
      </c>
      <c r="H62" t="s">
        <v>1142</v>
      </c>
      <c r="I62" t="s">
        <v>1143</v>
      </c>
    </row>
    <row r="63" spans="1:9" x14ac:dyDescent="0.25">
      <c r="A63" s="275" t="s">
        <v>1105</v>
      </c>
      <c r="B63" s="279" t="s">
        <v>1153</v>
      </c>
      <c r="C63" s="20">
        <v>1</v>
      </c>
      <c r="D63" t="s">
        <v>1009</v>
      </c>
      <c r="E63" t="s">
        <v>1003</v>
      </c>
      <c r="F63" t="str">
        <f>UnitControlCenter!$B$8</f>
        <v>billion 2021 CAD / year</v>
      </c>
      <c r="G63" t="s">
        <v>1154</v>
      </c>
      <c r="H63" t="s">
        <v>1155</v>
      </c>
      <c r="I63" t="s">
        <v>1109</v>
      </c>
    </row>
    <row r="64" spans="1:9" x14ac:dyDescent="0.25">
      <c r="A64" s="275" t="s">
        <v>1105</v>
      </c>
      <c r="B64" s="279" t="s">
        <v>1156</v>
      </c>
      <c r="C64" s="20">
        <v>1</v>
      </c>
      <c r="D64" t="s">
        <v>1002</v>
      </c>
      <c r="E64" t="s">
        <v>1003</v>
      </c>
      <c r="F64" t="str">
        <f>UnitControlCenter!$B$13</f>
        <v>2021 CAD / employee-year</v>
      </c>
      <c r="G64" t="s">
        <v>1157</v>
      </c>
    </row>
    <row r="65" spans="1:19" x14ac:dyDescent="0.25">
      <c r="A65" s="276" t="s">
        <v>1105</v>
      </c>
      <c r="B65" s="280" t="s">
        <v>1158</v>
      </c>
      <c r="C65" s="277">
        <v>1</v>
      </c>
      <c r="D65" s="278" t="s">
        <v>1009</v>
      </c>
      <c r="E65" s="278" t="s">
        <v>1003</v>
      </c>
      <c r="F65" s="278" t="str">
        <f>UnitControlCenter!$B$8</f>
        <v>billion 2021 CAD / year</v>
      </c>
      <c r="G65" s="278" t="s">
        <v>1159</v>
      </c>
      <c r="H65" s="278" t="s">
        <v>1142</v>
      </c>
      <c r="I65" s="278" t="s">
        <v>1143</v>
      </c>
      <c r="J65" s="278"/>
      <c r="K65" s="278"/>
      <c r="L65" s="278"/>
      <c r="M65" s="278"/>
      <c r="N65" s="278"/>
      <c r="O65" s="278"/>
      <c r="P65" s="278"/>
      <c r="Q65" s="278"/>
      <c r="R65" s="278"/>
      <c r="S65" s="278"/>
    </row>
    <row r="66" spans="1:19" x14ac:dyDescent="0.25">
      <c r="A66" s="275" t="s">
        <v>1160</v>
      </c>
      <c r="B66" s="275" t="s">
        <v>1161</v>
      </c>
      <c r="C66" s="20">
        <v>0</v>
      </c>
      <c r="D66" t="s">
        <v>1009</v>
      </c>
      <c r="E66" t="s">
        <v>1003</v>
      </c>
      <c r="F66" t="str">
        <f>UnitControlCenter!$B$8</f>
        <v>billion 2021 CAD / year</v>
      </c>
      <c r="G66" t="s">
        <v>1162</v>
      </c>
      <c r="H66" t="s">
        <v>1163</v>
      </c>
      <c r="I66" t="s">
        <v>1164</v>
      </c>
    </row>
    <row r="67" spans="1:19" x14ac:dyDescent="0.25">
      <c r="A67" s="275" t="s">
        <v>1160</v>
      </c>
      <c r="B67" s="275" t="s">
        <v>1165</v>
      </c>
      <c r="C67" s="20">
        <v>0</v>
      </c>
      <c r="D67" t="s">
        <v>1009</v>
      </c>
      <c r="E67" t="s">
        <v>1003</v>
      </c>
      <c r="F67" t="str">
        <f>UnitControlCenter!$B$8</f>
        <v>billion 2021 CAD / year</v>
      </c>
      <c r="G67" t="s">
        <v>1166</v>
      </c>
      <c r="H67" t="s">
        <v>1167</v>
      </c>
      <c r="I67" t="s">
        <v>1168</v>
      </c>
    </row>
    <row r="68" spans="1:19" x14ac:dyDescent="0.25">
      <c r="A68" s="275" t="s">
        <v>1160</v>
      </c>
      <c r="B68" s="275" t="s">
        <v>1169</v>
      </c>
      <c r="C68" s="20">
        <v>0</v>
      </c>
      <c r="D68" t="s">
        <v>1009</v>
      </c>
      <c r="E68" t="s">
        <v>1003</v>
      </c>
      <c r="F68" t="str">
        <f>UnitControlCenter!$B$8</f>
        <v>billion 2021 CAD / year</v>
      </c>
      <c r="G68" t="s">
        <v>1170</v>
      </c>
      <c r="H68" t="s">
        <v>1171</v>
      </c>
      <c r="I68" t="s">
        <v>1172</v>
      </c>
    </row>
    <row r="69" spans="1:19" x14ac:dyDescent="0.25">
      <c r="A69" s="275" t="s">
        <v>1160</v>
      </c>
      <c r="B69" s="275" t="s">
        <v>1173</v>
      </c>
      <c r="C69" s="20">
        <v>0</v>
      </c>
      <c r="D69" t="s">
        <v>1009</v>
      </c>
      <c r="E69" t="s">
        <v>1003</v>
      </c>
      <c r="F69" t="str">
        <f>UnitControlCenter!$B$8</f>
        <v>billion 2021 CAD / year</v>
      </c>
      <c r="G69" t="s">
        <v>1174</v>
      </c>
      <c r="H69" t="s">
        <v>1167</v>
      </c>
      <c r="I69" t="s">
        <v>1175</v>
      </c>
    </row>
    <row r="70" spans="1:19" x14ac:dyDescent="0.25">
      <c r="A70" s="275" t="s">
        <v>1160</v>
      </c>
      <c r="B70" s="275" t="s">
        <v>1176</v>
      </c>
      <c r="C70" s="20">
        <v>0</v>
      </c>
      <c r="D70" t="s">
        <v>1009</v>
      </c>
      <c r="E70" t="s">
        <v>1003</v>
      </c>
      <c r="F70" t="str">
        <f>UnitControlCenter!$B$8</f>
        <v>billion 2021 CAD / year</v>
      </c>
      <c r="G70" t="s">
        <v>1177</v>
      </c>
      <c r="H70" t="s">
        <v>1167</v>
      </c>
      <c r="I70" t="s">
        <v>1178</v>
      </c>
    </row>
    <row r="71" spans="1:19" x14ac:dyDescent="0.25">
      <c r="A71" s="275" t="s">
        <v>1160</v>
      </c>
      <c r="B71" s="275" t="s">
        <v>1179</v>
      </c>
      <c r="C71" s="20">
        <v>0</v>
      </c>
      <c r="D71" t="s">
        <v>1009</v>
      </c>
      <c r="E71" t="s">
        <v>1003</v>
      </c>
      <c r="F71" t="str">
        <f>UnitControlCenter!$B$8</f>
        <v>billion 2021 CAD / year</v>
      </c>
      <c r="G71" t="s">
        <v>1180</v>
      </c>
      <c r="H71" t="s">
        <v>1171</v>
      </c>
      <c r="I71" t="s">
        <v>1172</v>
      </c>
    </row>
    <row r="72" spans="1:19" x14ac:dyDescent="0.25">
      <c r="A72" s="275" t="s">
        <v>1160</v>
      </c>
      <c r="B72" s="275" t="s">
        <v>1181</v>
      </c>
      <c r="C72" s="20">
        <v>0</v>
      </c>
      <c r="D72" t="s">
        <v>1009</v>
      </c>
      <c r="E72" t="s">
        <v>1003</v>
      </c>
      <c r="F72" t="str">
        <f>UnitControlCenter!$B$8</f>
        <v>billion 2021 CAD / year</v>
      </c>
      <c r="G72" t="s">
        <v>1182</v>
      </c>
      <c r="H72" t="s">
        <v>1171</v>
      </c>
      <c r="I72" t="s">
        <v>1172</v>
      </c>
    </row>
    <row r="73" spans="1:19" x14ac:dyDescent="0.25">
      <c r="A73" s="275" t="s">
        <v>1160</v>
      </c>
      <c r="B73" s="275" t="s">
        <v>1183</v>
      </c>
      <c r="C73" s="20">
        <v>0</v>
      </c>
      <c r="D73" t="s">
        <v>1009</v>
      </c>
      <c r="E73" t="s">
        <v>1003</v>
      </c>
      <c r="F73" t="str">
        <f>UnitControlCenter!$B$8</f>
        <v>billion 2021 CAD / year</v>
      </c>
      <c r="G73" t="s">
        <v>1184</v>
      </c>
      <c r="H73" t="s">
        <v>1171</v>
      </c>
      <c r="I73" t="s">
        <v>1172</v>
      </c>
    </row>
    <row r="74" spans="1:19" x14ac:dyDescent="0.25">
      <c r="A74" s="275" t="s">
        <v>1160</v>
      </c>
      <c r="B74" s="275" t="s">
        <v>1185</v>
      </c>
      <c r="C74" s="20">
        <v>0</v>
      </c>
      <c r="D74" t="s">
        <v>1009</v>
      </c>
      <c r="E74" t="s">
        <v>1003</v>
      </c>
      <c r="F74" t="str">
        <f>UnitControlCenter!$B$8</f>
        <v>billion 2021 CAD / year</v>
      </c>
      <c r="G74" t="s">
        <v>1186</v>
      </c>
      <c r="H74" t="s">
        <v>1171</v>
      </c>
      <c r="I74" t="s">
        <v>1187</v>
      </c>
    </row>
    <row r="75" spans="1:19" x14ac:dyDescent="0.25">
      <c r="A75" s="276" t="s">
        <v>1160</v>
      </c>
      <c r="B75" s="276" t="s">
        <v>1188</v>
      </c>
      <c r="C75" s="277">
        <v>0</v>
      </c>
      <c r="D75" s="278" t="s">
        <v>1009</v>
      </c>
      <c r="E75" s="278" t="s">
        <v>1003</v>
      </c>
      <c r="F75" s="278" t="str">
        <f>UnitControlCenter!$B$8</f>
        <v>billion 2021 CAD / year</v>
      </c>
      <c r="G75" s="278" t="s">
        <v>1189</v>
      </c>
      <c r="H75" s="278" t="s">
        <v>1171</v>
      </c>
      <c r="I75" s="278" t="s">
        <v>1190</v>
      </c>
      <c r="J75" s="278"/>
      <c r="K75" s="278"/>
      <c r="L75" s="278"/>
      <c r="M75" s="278"/>
      <c r="N75" s="278"/>
      <c r="O75" s="278"/>
      <c r="P75" s="278"/>
      <c r="Q75" s="278"/>
      <c r="R75" s="278"/>
      <c r="S75" s="278"/>
    </row>
    <row r="76" spans="1:19" x14ac:dyDescent="0.25">
      <c r="A76" s="275" t="s">
        <v>1191</v>
      </c>
      <c r="B76" s="275" t="s">
        <v>1192</v>
      </c>
      <c r="C76" s="20">
        <v>1</v>
      </c>
      <c r="D76" t="s">
        <v>1002</v>
      </c>
      <c r="E76" t="s">
        <v>1193</v>
      </c>
      <c r="F76" t="str">
        <f>UnitControlCenter!$B$11</f>
        <v>incidents / year</v>
      </c>
      <c r="G76" t="s">
        <v>1194</v>
      </c>
    </row>
    <row r="77" spans="1:19" x14ac:dyDescent="0.25">
      <c r="A77" s="275" t="s">
        <v>1191</v>
      </c>
      <c r="B77" s="275" t="s">
        <v>1195</v>
      </c>
      <c r="C77" s="20">
        <v>1</v>
      </c>
      <c r="D77" t="s">
        <v>1002</v>
      </c>
      <c r="E77" t="s">
        <v>1003</v>
      </c>
      <c r="F77" t="str">
        <f>UnitControlCenter!$B$12</f>
        <v>% change</v>
      </c>
      <c r="G77" t="s">
        <v>1196</v>
      </c>
    </row>
    <row r="78" spans="1:19" x14ac:dyDescent="0.25">
      <c r="A78" s="275" t="s">
        <v>1191</v>
      </c>
      <c r="B78" s="275" t="s">
        <v>1197</v>
      </c>
      <c r="C78" s="20">
        <v>1</v>
      </c>
      <c r="D78" t="s">
        <v>1009</v>
      </c>
      <c r="E78" t="s">
        <v>1010</v>
      </c>
      <c r="F78" t="str">
        <f>UnitControlCenter!$B$11</f>
        <v>incidents / year</v>
      </c>
      <c r="G78" t="s">
        <v>1198</v>
      </c>
      <c r="H78" t="s">
        <v>1112</v>
      </c>
      <c r="I78" t="s">
        <v>1113</v>
      </c>
    </row>
    <row r="79" spans="1:19" x14ac:dyDescent="0.25">
      <c r="A79" s="275" t="s">
        <v>1191</v>
      </c>
      <c r="B79" s="275" t="s">
        <v>1199</v>
      </c>
      <c r="C79" s="20">
        <v>1</v>
      </c>
      <c r="D79" t="s">
        <v>1009</v>
      </c>
      <c r="E79" t="s">
        <v>1003</v>
      </c>
      <c r="F79" t="str">
        <f>UnitControlCenter!$B$12</f>
        <v>% change</v>
      </c>
      <c r="G79" t="s">
        <v>1200</v>
      </c>
      <c r="H79" t="s">
        <v>1112</v>
      </c>
      <c r="I79" t="s">
        <v>1113</v>
      </c>
    </row>
    <row r="80" spans="1:19" x14ac:dyDescent="0.25">
      <c r="A80" s="275" t="s">
        <v>1191</v>
      </c>
      <c r="B80" s="275" t="s">
        <v>1201</v>
      </c>
      <c r="C80" s="20">
        <v>0</v>
      </c>
      <c r="D80" t="s">
        <v>1009</v>
      </c>
      <c r="E80" t="s">
        <v>1010</v>
      </c>
      <c r="F80" t="str">
        <f>UnitControlCenter!$B$11</f>
        <v>incidents / year</v>
      </c>
      <c r="G80" t="s">
        <v>1202</v>
      </c>
      <c r="H80" t="s">
        <v>1118</v>
      </c>
      <c r="I80" s="20" t="s">
        <v>1119</v>
      </c>
    </row>
    <row r="81" spans="1:19" x14ac:dyDescent="0.25">
      <c r="A81" s="275" t="s">
        <v>1191</v>
      </c>
      <c r="B81" s="275" t="s">
        <v>1203</v>
      </c>
      <c r="C81" s="20">
        <v>0</v>
      </c>
      <c r="D81" t="s">
        <v>1009</v>
      </c>
      <c r="E81" t="s">
        <v>1003</v>
      </c>
      <c r="F81" t="str">
        <f>UnitControlCenter!$B$12</f>
        <v>% change</v>
      </c>
      <c r="G81" t="s">
        <v>1204</v>
      </c>
      <c r="H81" t="s">
        <v>1118</v>
      </c>
      <c r="I81" s="20" t="s">
        <v>1119</v>
      </c>
    </row>
    <row r="82" spans="1:19" x14ac:dyDescent="0.25">
      <c r="A82" s="275" t="s">
        <v>1191</v>
      </c>
      <c r="B82" s="275" t="s">
        <v>1205</v>
      </c>
      <c r="C82" s="20">
        <v>0</v>
      </c>
      <c r="D82" t="s">
        <v>1009</v>
      </c>
      <c r="E82" t="s">
        <v>1010</v>
      </c>
      <c r="F82" t="str">
        <f>UnitControlCenter!$B$11</f>
        <v>incidents / year</v>
      </c>
      <c r="G82" t="s">
        <v>1206</v>
      </c>
      <c r="H82" t="s">
        <v>1124</v>
      </c>
      <c r="I82" t="s">
        <v>1125</v>
      </c>
    </row>
    <row r="83" spans="1:19" x14ac:dyDescent="0.25">
      <c r="A83" s="275" t="s">
        <v>1191</v>
      </c>
      <c r="B83" s="275" t="s">
        <v>1207</v>
      </c>
      <c r="C83" s="20">
        <v>0</v>
      </c>
      <c r="D83" t="s">
        <v>1009</v>
      </c>
      <c r="E83" t="s">
        <v>1003</v>
      </c>
      <c r="F83" t="str">
        <f>UnitControlCenter!$B$12</f>
        <v>% change</v>
      </c>
      <c r="G83" t="s">
        <v>1208</v>
      </c>
      <c r="H83" t="s">
        <v>1124</v>
      </c>
      <c r="I83" t="s">
        <v>1125</v>
      </c>
    </row>
    <row r="84" spans="1:19" x14ac:dyDescent="0.25">
      <c r="A84" s="275" t="s">
        <v>1191</v>
      </c>
      <c r="B84" s="275" t="s">
        <v>1209</v>
      </c>
      <c r="C84" s="20">
        <v>1</v>
      </c>
      <c r="D84" t="s">
        <v>1002</v>
      </c>
      <c r="E84" t="s">
        <v>1003</v>
      </c>
      <c r="F84" t="str">
        <f>UnitControlCenter!$B$11</f>
        <v>incidents / year</v>
      </c>
      <c r="G84" t="s">
        <v>1194</v>
      </c>
    </row>
    <row r="85" spans="1:19" x14ac:dyDescent="0.25">
      <c r="A85" s="275" t="s">
        <v>1191</v>
      </c>
      <c r="B85" s="275" t="s">
        <v>1210</v>
      </c>
      <c r="C85" s="20">
        <v>1</v>
      </c>
      <c r="D85" t="s">
        <v>1002</v>
      </c>
      <c r="E85" t="s">
        <v>1003</v>
      </c>
      <c r="F85" t="str">
        <f>UnitControlCenter!$B$8</f>
        <v>billion 2021 CAD / year</v>
      </c>
      <c r="G85" t="s">
        <v>1211</v>
      </c>
    </row>
    <row r="86" spans="1:19" x14ac:dyDescent="0.25">
      <c r="A86" s="275" t="s">
        <v>1191</v>
      </c>
      <c r="B86" s="275" t="s">
        <v>1212</v>
      </c>
      <c r="C86" s="20">
        <v>1</v>
      </c>
      <c r="D86" t="s">
        <v>1002</v>
      </c>
      <c r="E86" t="s">
        <v>1003</v>
      </c>
      <c r="F86" t="str">
        <f>UnitControlCenter!$B$11</f>
        <v>incidents / year</v>
      </c>
      <c r="G86" t="s">
        <v>1213</v>
      </c>
    </row>
    <row r="87" spans="1:19" x14ac:dyDescent="0.25">
      <c r="A87" s="275" t="s">
        <v>1191</v>
      </c>
      <c r="B87" s="275" t="s">
        <v>1214</v>
      </c>
      <c r="C87" s="20">
        <v>1</v>
      </c>
      <c r="D87" t="s">
        <v>1002</v>
      </c>
      <c r="E87" t="s">
        <v>1003</v>
      </c>
      <c r="F87" t="str">
        <f>UnitControlCenter!$B$11</f>
        <v>incidents / year</v>
      </c>
      <c r="G87" t="s">
        <v>1215</v>
      </c>
    </row>
    <row r="88" spans="1:19" x14ac:dyDescent="0.25">
      <c r="A88" s="275" t="s">
        <v>1191</v>
      </c>
      <c r="B88" s="275" t="s">
        <v>1216</v>
      </c>
      <c r="C88" s="20">
        <v>1</v>
      </c>
      <c r="D88" t="s">
        <v>1002</v>
      </c>
      <c r="E88" t="s">
        <v>1003</v>
      </c>
      <c r="F88" t="str">
        <f>UnitControlCenter!$B$11</f>
        <v>incidents / year</v>
      </c>
      <c r="G88" t="s">
        <v>1217</v>
      </c>
    </row>
    <row r="89" spans="1:19" x14ac:dyDescent="0.25">
      <c r="A89" s="275" t="s">
        <v>1191</v>
      </c>
      <c r="B89" s="275" t="s">
        <v>1218</v>
      </c>
      <c r="C89" s="20">
        <v>1</v>
      </c>
      <c r="D89" t="s">
        <v>1002</v>
      </c>
      <c r="E89" t="s">
        <v>1003</v>
      </c>
      <c r="F89" t="str">
        <f>UnitControlCenter!$B$11</f>
        <v>incidents / year</v>
      </c>
      <c r="G89" t="s">
        <v>1219</v>
      </c>
    </row>
    <row r="90" spans="1:19" x14ac:dyDescent="0.25">
      <c r="A90" s="275" t="s">
        <v>1191</v>
      </c>
      <c r="B90" s="275" t="s">
        <v>1220</v>
      </c>
      <c r="C90" s="20">
        <v>1</v>
      </c>
      <c r="D90" t="s">
        <v>1002</v>
      </c>
      <c r="E90" t="s">
        <v>1003</v>
      </c>
      <c r="F90" t="str">
        <f>UnitControlCenter!$B$11</f>
        <v>incidents / year</v>
      </c>
      <c r="G90" t="s">
        <v>1221</v>
      </c>
    </row>
    <row r="91" spans="1:19" x14ac:dyDescent="0.25">
      <c r="A91" s="275" t="s">
        <v>1191</v>
      </c>
      <c r="B91" s="275" t="s">
        <v>1222</v>
      </c>
      <c r="C91" s="20">
        <v>1</v>
      </c>
      <c r="D91" t="s">
        <v>1002</v>
      </c>
      <c r="E91" t="s">
        <v>1003</v>
      </c>
      <c r="F91" t="str">
        <f>UnitControlCenter!$B$11</f>
        <v>incidents / year</v>
      </c>
      <c r="G91" t="s">
        <v>1223</v>
      </c>
    </row>
    <row r="92" spans="1:19" ht="15.75" thickBot="1" x14ac:dyDescent="0.3">
      <c r="A92" s="276" t="s">
        <v>1191</v>
      </c>
      <c r="B92" s="276" t="s">
        <v>1224</v>
      </c>
      <c r="C92" s="277">
        <v>1</v>
      </c>
      <c r="D92" s="278" t="s">
        <v>1002</v>
      </c>
      <c r="E92" s="278" t="s">
        <v>1003</v>
      </c>
      <c r="F92" s="278" t="str">
        <f>UnitControlCenter!$B$11</f>
        <v>incidents / year</v>
      </c>
      <c r="G92" s="278" t="s">
        <v>1225</v>
      </c>
      <c r="H92" s="278"/>
      <c r="I92" s="278"/>
      <c r="J92" s="278"/>
      <c r="K92" s="278"/>
      <c r="L92" s="278"/>
      <c r="M92" s="278"/>
      <c r="N92" s="278"/>
      <c r="O92" s="278"/>
      <c r="P92" s="278"/>
      <c r="Q92" s="278"/>
      <c r="R92" s="278"/>
      <c r="S92" s="278"/>
    </row>
    <row r="93" spans="1:19" x14ac:dyDescent="0.25">
      <c r="A93" s="275" t="s">
        <v>1226</v>
      </c>
      <c r="B93" s="275" t="s">
        <v>1227</v>
      </c>
      <c r="C93" s="20">
        <v>1</v>
      </c>
      <c r="D93" t="s">
        <v>1009</v>
      </c>
      <c r="E93" t="s">
        <v>1010</v>
      </c>
      <c r="F93" t="str">
        <f>UnitControlCenter!$B$15</f>
        <v>terawatt-hours (TWh) / year</v>
      </c>
      <c r="G93" s="184" t="s">
        <v>1228</v>
      </c>
      <c r="H93" s="184" t="s">
        <v>1229</v>
      </c>
      <c r="I93" s="184" t="s">
        <v>1230</v>
      </c>
    </row>
    <row r="94" spans="1:19" x14ac:dyDescent="0.25">
      <c r="A94" s="275" t="s">
        <v>1226</v>
      </c>
      <c r="B94" s="275" t="s">
        <v>1231</v>
      </c>
      <c r="C94" s="20">
        <v>1</v>
      </c>
      <c r="D94" t="s">
        <v>1009</v>
      </c>
      <c r="E94" t="s">
        <v>1003</v>
      </c>
      <c r="F94" t="str">
        <f>UnitControlCenter!$B$15</f>
        <v>terawatt-hours (TWh) / year</v>
      </c>
      <c r="G94" s="184" t="s">
        <v>1232</v>
      </c>
      <c r="H94" s="184" t="s">
        <v>1233</v>
      </c>
      <c r="I94" s="184" t="s">
        <v>1234</v>
      </c>
    </row>
    <row r="95" spans="1:19" x14ac:dyDescent="0.25">
      <c r="A95" s="275" t="s">
        <v>1226</v>
      </c>
      <c r="B95" s="275" t="s">
        <v>1235</v>
      </c>
      <c r="C95" s="20">
        <v>1</v>
      </c>
      <c r="D95" t="s">
        <v>1009</v>
      </c>
      <c r="E95" t="s">
        <v>1010</v>
      </c>
      <c r="F95" t="str">
        <f>UnitControlCenter!$B$19</f>
        <v>gigawatts (GW) / year</v>
      </c>
      <c r="G95" s="184" t="s">
        <v>1236</v>
      </c>
      <c r="H95" s="184" t="s">
        <v>1237</v>
      </c>
      <c r="I95" s="184" t="s">
        <v>1238</v>
      </c>
    </row>
    <row r="96" spans="1:19" x14ac:dyDescent="0.25">
      <c r="A96" s="275" t="s">
        <v>1226</v>
      </c>
      <c r="B96" s="275" t="s">
        <v>1239</v>
      </c>
      <c r="C96" s="20">
        <v>1</v>
      </c>
      <c r="D96" t="s">
        <v>1009</v>
      </c>
      <c r="E96" t="s">
        <v>1003</v>
      </c>
      <c r="F96" t="str">
        <f>UnitControlCenter!$B$19</f>
        <v>gigawatts (GW) / year</v>
      </c>
      <c r="G96" s="184" t="s">
        <v>1240</v>
      </c>
      <c r="H96" s="184" t="s">
        <v>1241</v>
      </c>
      <c r="I96" s="184" t="s">
        <v>1242</v>
      </c>
    </row>
    <row r="97" spans="1:19" x14ac:dyDescent="0.25">
      <c r="A97" s="275" t="s">
        <v>1226</v>
      </c>
      <c r="B97" s="275" t="s">
        <v>1243</v>
      </c>
      <c r="C97" s="20">
        <v>1</v>
      </c>
      <c r="D97" t="s">
        <v>1009</v>
      </c>
      <c r="E97" t="s">
        <v>1010</v>
      </c>
      <c r="F97" t="str">
        <f>UnitControlCenter!$B$15</f>
        <v>terawatt-hours (TWh) / year</v>
      </c>
      <c r="G97" t="s">
        <v>1244</v>
      </c>
      <c r="H97" t="s">
        <v>1245</v>
      </c>
      <c r="I97" t="s">
        <v>1246</v>
      </c>
    </row>
    <row r="98" spans="1:19" x14ac:dyDescent="0.25">
      <c r="A98" s="275" t="s">
        <v>1226</v>
      </c>
      <c r="B98" s="275" t="s">
        <v>1247</v>
      </c>
      <c r="C98" s="20">
        <v>1</v>
      </c>
      <c r="D98" t="s">
        <v>1002</v>
      </c>
      <c r="E98" t="s">
        <v>1003</v>
      </c>
      <c r="F98" t="str">
        <f>UnitControlCenter!B16</f>
        <v>%</v>
      </c>
      <c r="G98" t="s">
        <v>1248</v>
      </c>
    </row>
    <row r="99" spans="1:19" x14ac:dyDescent="0.25">
      <c r="A99" s="275" t="s">
        <v>1226</v>
      </c>
      <c r="B99" s="275" t="s">
        <v>1249</v>
      </c>
      <c r="C99" s="20">
        <v>1</v>
      </c>
      <c r="D99" t="s">
        <v>1002</v>
      </c>
      <c r="E99" t="s">
        <v>1003</v>
      </c>
      <c r="F99" t="str">
        <f>UnitControlCenter!B17</f>
        <v>metric tons CO2e / megawatt-hour (MWh)</v>
      </c>
      <c r="G99" t="s">
        <v>1250</v>
      </c>
    </row>
    <row r="100" spans="1:19" x14ac:dyDescent="0.25">
      <c r="A100" s="276" t="s">
        <v>1226</v>
      </c>
      <c r="B100" s="276" t="s">
        <v>1251</v>
      </c>
      <c r="C100" s="277">
        <v>1</v>
      </c>
      <c r="D100" s="278" t="s">
        <v>1002</v>
      </c>
      <c r="E100" s="278" t="s">
        <v>1003</v>
      </c>
      <c r="F100" s="278" t="str">
        <f>UnitControlCenter!B18</f>
        <v>kilowatt-hour / 2021 CAD</v>
      </c>
      <c r="G100" s="278" t="s">
        <v>1252</v>
      </c>
      <c r="H100" s="278"/>
      <c r="I100" s="278"/>
      <c r="J100" s="278"/>
      <c r="K100" s="278"/>
      <c r="L100" s="278"/>
      <c r="M100" s="278"/>
      <c r="N100" s="278"/>
      <c r="O100" s="278"/>
      <c r="P100" s="278"/>
      <c r="Q100" s="278"/>
      <c r="R100" s="278"/>
      <c r="S100" s="278"/>
    </row>
    <row r="101" spans="1:19" x14ac:dyDescent="0.25">
      <c r="A101" s="275" t="s">
        <v>1253</v>
      </c>
      <c r="B101" s="275" t="s">
        <v>1254</v>
      </c>
      <c r="C101" s="20">
        <v>1</v>
      </c>
      <c r="D101" t="s">
        <v>1009</v>
      </c>
      <c r="E101" t="s">
        <v>1255</v>
      </c>
      <c r="F101" t="str">
        <f>UnitControlCenter!$B$20</f>
        <v>2021 CAD / megawatt-hour (MWh)</v>
      </c>
      <c r="G101" s="184" t="s">
        <v>1256</v>
      </c>
      <c r="H101" s="184" t="s">
        <v>1257</v>
      </c>
      <c r="I101" s="184" t="s">
        <v>1258</v>
      </c>
    </row>
    <row r="102" spans="1:19" x14ac:dyDescent="0.25">
      <c r="A102" s="275" t="s">
        <v>1253</v>
      </c>
      <c r="B102" s="275" t="s">
        <v>1259</v>
      </c>
      <c r="C102" s="20">
        <v>1</v>
      </c>
      <c r="D102" t="s">
        <v>1009</v>
      </c>
      <c r="E102" t="s">
        <v>1010</v>
      </c>
      <c r="F102" t="str">
        <f>UnitControlCenter!$B$15</f>
        <v>terawatt-hours (TWh) / year</v>
      </c>
      <c r="G102" t="s">
        <v>1260</v>
      </c>
      <c r="H102" t="s">
        <v>1261</v>
      </c>
      <c r="I102" t="s">
        <v>1262</v>
      </c>
    </row>
    <row r="103" spans="1:19" x14ac:dyDescent="0.25">
      <c r="A103" s="275" t="s">
        <v>1253</v>
      </c>
      <c r="B103" s="275" t="s">
        <v>1263</v>
      </c>
      <c r="C103" s="20">
        <v>1</v>
      </c>
      <c r="D103" t="s">
        <v>1009</v>
      </c>
      <c r="E103" t="s">
        <v>1010</v>
      </c>
      <c r="F103" t="str">
        <f>UnitControlCenter!$B$3</f>
        <v>million metric tons / year</v>
      </c>
      <c r="G103" s="184" t="s">
        <v>1264</v>
      </c>
      <c r="H103" s="184" t="s">
        <v>1265</v>
      </c>
      <c r="I103" s="184" t="s">
        <v>1266</v>
      </c>
    </row>
    <row r="104" spans="1:19" x14ac:dyDescent="0.25">
      <c r="A104" s="275" t="s">
        <v>1253</v>
      </c>
      <c r="B104" s="275" t="s">
        <v>1267</v>
      </c>
      <c r="C104" s="20">
        <v>1</v>
      </c>
      <c r="D104" t="s">
        <v>1009</v>
      </c>
      <c r="E104" t="s">
        <v>1010</v>
      </c>
      <c r="F104" t="str">
        <f>UnitControlCenter!$B$21</f>
        <v>cubic km / yr</v>
      </c>
      <c r="G104" s="184" t="s">
        <v>1268</v>
      </c>
      <c r="H104" s="184" t="s">
        <v>1269</v>
      </c>
      <c r="I104" s="184" t="s">
        <v>1270</v>
      </c>
    </row>
    <row r="105" spans="1:19" x14ac:dyDescent="0.25">
      <c r="A105" s="276" t="s">
        <v>1253</v>
      </c>
      <c r="B105" s="276" t="s">
        <v>1271</v>
      </c>
      <c r="C105" s="277">
        <v>1</v>
      </c>
      <c r="D105" s="278" t="s">
        <v>1009</v>
      </c>
      <c r="E105" s="278" t="s">
        <v>1010</v>
      </c>
      <c r="F105" s="278" t="str">
        <f>UnitControlCenter!$B$21</f>
        <v>cubic km / yr</v>
      </c>
      <c r="G105" s="372" t="s">
        <v>1272</v>
      </c>
      <c r="H105" s="372" t="s">
        <v>1273</v>
      </c>
      <c r="I105" s="372" t="s">
        <v>1274</v>
      </c>
    </row>
    <row r="106" spans="1:19" x14ac:dyDescent="0.25">
      <c r="A106" s="275" t="s">
        <v>1275</v>
      </c>
      <c r="B106" s="283" t="s">
        <v>1276</v>
      </c>
      <c r="C106" s="20">
        <v>1</v>
      </c>
      <c r="D106" t="s">
        <v>1009</v>
      </c>
      <c r="E106" t="s">
        <v>1010</v>
      </c>
      <c r="F106" t="str">
        <f>UnitControlCenter!$B$24</f>
        <v>million vehicles / year</v>
      </c>
      <c r="G106" t="s">
        <v>1277</v>
      </c>
      <c r="H106" t="s">
        <v>1278</v>
      </c>
      <c r="I106" t="s">
        <v>1279</v>
      </c>
    </row>
    <row r="107" spans="1:19" x14ac:dyDescent="0.25">
      <c r="A107" s="275" t="s">
        <v>1275</v>
      </c>
      <c r="B107" s="284" t="s">
        <v>1280</v>
      </c>
      <c r="C107" s="20">
        <v>1</v>
      </c>
      <c r="D107" t="s">
        <v>1009</v>
      </c>
      <c r="E107" t="s">
        <v>1010</v>
      </c>
      <c r="F107" t="str">
        <f>UnitControlCenter!$B$25</f>
        <v>thousand vehicles / year</v>
      </c>
      <c r="G107" t="s">
        <v>1281</v>
      </c>
      <c r="H107" t="s">
        <v>1282</v>
      </c>
      <c r="I107" t="s">
        <v>1283</v>
      </c>
    </row>
    <row r="108" spans="1:19" x14ac:dyDescent="0.25">
      <c r="A108" s="275" t="s">
        <v>1275</v>
      </c>
      <c r="B108" s="285" t="s">
        <v>1284</v>
      </c>
      <c r="C108" s="20">
        <v>1</v>
      </c>
      <c r="D108" t="s">
        <v>1009</v>
      </c>
      <c r="E108" t="s">
        <v>1010</v>
      </c>
      <c r="F108" t="str">
        <f>UnitControlCenter!$B$25</f>
        <v>thousand vehicles / year</v>
      </c>
      <c r="G108" t="s">
        <v>1285</v>
      </c>
      <c r="H108" t="s">
        <v>1278</v>
      </c>
      <c r="I108" t="s">
        <v>1279</v>
      </c>
    </row>
    <row r="109" spans="1:19" x14ac:dyDescent="0.25">
      <c r="A109" s="275" t="s">
        <v>1275</v>
      </c>
      <c r="B109" s="284" t="s">
        <v>1286</v>
      </c>
      <c r="C109" s="20">
        <v>1</v>
      </c>
      <c r="D109" t="s">
        <v>1009</v>
      </c>
      <c r="E109" t="s">
        <v>1010</v>
      </c>
      <c r="F109" t="str">
        <f>UnitControlCenter!$B$25</f>
        <v>thousand vehicles / year</v>
      </c>
      <c r="G109" t="s">
        <v>1287</v>
      </c>
      <c r="H109" t="s">
        <v>1282</v>
      </c>
      <c r="I109" t="s">
        <v>1283</v>
      </c>
    </row>
    <row r="110" spans="1:19" x14ac:dyDescent="0.25">
      <c r="A110" s="275" t="s">
        <v>1275</v>
      </c>
      <c r="B110" s="283" t="s">
        <v>1288</v>
      </c>
      <c r="C110" s="20">
        <v>1</v>
      </c>
      <c r="D110" t="s">
        <v>1009</v>
      </c>
      <c r="E110" t="s">
        <v>1010</v>
      </c>
      <c r="F110" t="str">
        <f>UnitControlCenter!$B$25</f>
        <v>thousand vehicles / year</v>
      </c>
      <c r="G110" t="s">
        <v>1289</v>
      </c>
      <c r="H110" t="s">
        <v>1290</v>
      </c>
      <c r="I110" t="s">
        <v>1291</v>
      </c>
    </row>
    <row r="111" spans="1:19" x14ac:dyDescent="0.25">
      <c r="A111" s="275" t="s">
        <v>1275</v>
      </c>
      <c r="B111" s="285" t="s">
        <v>1292</v>
      </c>
      <c r="C111" s="20">
        <v>1</v>
      </c>
      <c r="D111" t="s">
        <v>1009</v>
      </c>
      <c r="E111" t="s">
        <v>1010</v>
      </c>
      <c r="F111" t="str">
        <f>UnitControlCenter!$B$25</f>
        <v>thousand vehicles / year</v>
      </c>
      <c r="G111" s="285" t="s">
        <v>1293</v>
      </c>
      <c r="H111" s="285" t="s">
        <v>1282</v>
      </c>
      <c r="I111" s="285" t="s">
        <v>1283</v>
      </c>
    </row>
    <row r="112" spans="1:19" x14ac:dyDescent="0.25">
      <c r="A112" s="275" t="s">
        <v>1275</v>
      </c>
      <c r="B112" s="283" t="s">
        <v>1294</v>
      </c>
      <c r="C112" s="20">
        <v>1</v>
      </c>
      <c r="D112" t="s">
        <v>1009</v>
      </c>
      <c r="E112" t="s">
        <v>1010</v>
      </c>
      <c r="F112" t="str">
        <f>UnitControlCenter!$B$26</f>
        <v>million vehicles</v>
      </c>
      <c r="G112" t="s">
        <v>1295</v>
      </c>
      <c r="H112" t="s">
        <v>1278</v>
      </c>
      <c r="I112" t="s">
        <v>1279</v>
      </c>
    </row>
    <row r="113" spans="1:19" x14ac:dyDescent="0.25">
      <c r="A113" s="275" t="s">
        <v>1275</v>
      </c>
      <c r="B113" s="284" t="s">
        <v>1296</v>
      </c>
      <c r="C113" s="20">
        <v>1</v>
      </c>
      <c r="D113" t="s">
        <v>1009</v>
      </c>
      <c r="E113" t="s">
        <v>1010</v>
      </c>
      <c r="F113" t="str">
        <f>UnitControlCenter!$B$27</f>
        <v>thousand vehicles</v>
      </c>
      <c r="G113" t="s">
        <v>1297</v>
      </c>
      <c r="H113" t="s">
        <v>1282</v>
      </c>
      <c r="I113" t="s">
        <v>1283</v>
      </c>
    </row>
    <row r="114" spans="1:19" x14ac:dyDescent="0.25">
      <c r="A114" s="275" t="s">
        <v>1275</v>
      </c>
      <c r="B114" s="285" t="s">
        <v>1298</v>
      </c>
      <c r="C114" s="20">
        <v>1</v>
      </c>
      <c r="D114" t="s">
        <v>1009</v>
      </c>
      <c r="E114" t="s">
        <v>1010</v>
      </c>
      <c r="F114" t="str">
        <f>UnitControlCenter!$B$26</f>
        <v>million vehicles</v>
      </c>
      <c r="G114" t="s">
        <v>1299</v>
      </c>
      <c r="H114" t="s">
        <v>1278</v>
      </c>
      <c r="I114" t="s">
        <v>1279</v>
      </c>
    </row>
    <row r="115" spans="1:19" x14ac:dyDescent="0.25">
      <c r="A115" s="275" t="s">
        <v>1275</v>
      </c>
      <c r="B115" s="284" t="s">
        <v>1300</v>
      </c>
      <c r="C115" s="20">
        <v>1</v>
      </c>
      <c r="D115" t="s">
        <v>1009</v>
      </c>
      <c r="E115" t="s">
        <v>1010</v>
      </c>
      <c r="F115" t="str">
        <f>UnitControlCenter!$B$26</f>
        <v>million vehicles</v>
      </c>
      <c r="G115" t="s">
        <v>1301</v>
      </c>
      <c r="H115" t="s">
        <v>1282</v>
      </c>
      <c r="I115" t="s">
        <v>1283</v>
      </c>
    </row>
    <row r="116" spans="1:19" x14ac:dyDescent="0.25">
      <c r="A116" s="275" t="s">
        <v>1275</v>
      </c>
      <c r="B116" s="283" t="s">
        <v>1302</v>
      </c>
      <c r="C116" s="20">
        <v>1</v>
      </c>
      <c r="D116" t="s">
        <v>1009</v>
      </c>
      <c r="E116" t="s">
        <v>1010</v>
      </c>
      <c r="F116" t="str">
        <f>UnitControlCenter!$B$26</f>
        <v>million vehicles</v>
      </c>
      <c r="G116" t="s">
        <v>1303</v>
      </c>
      <c r="H116" t="s">
        <v>1290</v>
      </c>
      <c r="I116" t="s">
        <v>1291</v>
      </c>
    </row>
    <row r="117" spans="1:19" x14ac:dyDescent="0.25">
      <c r="A117" s="276" t="s">
        <v>1275</v>
      </c>
      <c r="B117" s="286" t="s">
        <v>1304</v>
      </c>
      <c r="C117" s="20">
        <v>1</v>
      </c>
      <c r="D117" s="278" t="s">
        <v>1009</v>
      </c>
      <c r="E117" s="278" t="s">
        <v>1010</v>
      </c>
      <c r="F117" s="278" t="str">
        <f>UnitControlCenter!$B$26</f>
        <v>million vehicles</v>
      </c>
      <c r="G117" s="285" t="s">
        <v>1305</v>
      </c>
      <c r="H117" s="285" t="s">
        <v>1282</v>
      </c>
      <c r="I117" s="285" t="s">
        <v>1283</v>
      </c>
    </row>
    <row r="118" spans="1:19" x14ac:dyDescent="0.25">
      <c r="A118" s="275" t="s">
        <v>1306</v>
      </c>
      <c r="B118" s="275" t="s">
        <v>1307</v>
      </c>
      <c r="C118" s="20">
        <v>1</v>
      </c>
      <c r="D118" t="s">
        <v>1009</v>
      </c>
      <c r="E118" t="s">
        <v>1010</v>
      </c>
      <c r="F118" t="str">
        <f>UnitControlCenter!$B$3</f>
        <v>million metric tons / year</v>
      </c>
      <c r="G118" t="s">
        <v>1308</v>
      </c>
      <c r="H118" t="s">
        <v>1309</v>
      </c>
      <c r="I118" t="s">
        <v>1310</v>
      </c>
    </row>
    <row r="119" spans="1:19" x14ac:dyDescent="0.25">
      <c r="A119" s="275" t="s">
        <v>1306</v>
      </c>
      <c r="B119" s="275" t="s">
        <v>1311</v>
      </c>
      <c r="C119" s="20">
        <v>1</v>
      </c>
      <c r="D119" t="s">
        <v>1009</v>
      </c>
      <c r="E119" t="s">
        <v>1010</v>
      </c>
      <c r="F119" t="str">
        <f>UnitControlCenter!$B$28</f>
        <v>petajoules / year</v>
      </c>
      <c r="G119" t="s">
        <v>1312</v>
      </c>
      <c r="H119" t="s">
        <v>1313</v>
      </c>
      <c r="I119" t="s">
        <v>1314</v>
      </c>
    </row>
    <row r="120" spans="1:19" x14ac:dyDescent="0.25">
      <c r="A120" s="275" t="s">
        <v>1306</v>
      </c>
      <c r="B120" s="275" t="s">
        <v>1315</v>
      </c>
      <c r="C120" s="20">
        <v>1</v>
      </c>
      <c r="D120" t="s">
        <v>1009</v>
      </c>
      <c r="E120" t="s">
        <v>1010</v>
      </c>
      <c r="F120" t="str">
        <f>UnitControlCenter!$B$28</f>
        <v>petajoules / year</v>
      </c>
      <c r="G120" t="s">
        <v>1316</v>
      </c>
      <c r="H120" t="s">
        <v>1309</v>
      </c>
      <c r="I120" t="s">
        <v>1310</v>
      </c>
    </row>
    <row r="121" spans="1:19" x14ac:dyDescent="0.25">
      <c r="A121" s="275" t="s">
        <v>1306</v>
      </c>
      <c r="B121" s="275" t="s">
        <v>1317</v>
      </c>
      <c r="C121" s="20">
        <v>1</v>
      </c>
      <c r="D121" t="s">
        <v>1002</v>
      </c>
      <c r="E121" t="s">
        <v>1003</v>
      </c>
      <c r="F121" t="str">
        <f>UnitControlCenter!$B$28</f>
        <v>petajoules / year</v>
      </c>
      <c r="G121" t="s">
        <v>1318</v>
      </c>
    </row>
    <row r="122" spans="1:19" x14ac:dyDescent="0.25">
      <c r="A122" s="275" t="s">
        <v>1306</v>
      </c>
      <c r="B122" s="275" t="s">
        <v>1319</v>
      </c>
      <c r="C122" s="20">
        <v>1</v>
      </c>
      <c r="D122" t="s">
        <v>1009</v>
      </c>
      <c r="E122" t="s">
        <v>1010</v>
      </c>
      <c r="F122" t="str">
        <f>UnitControlCenter!$B$22</f>
        <v>trillion passenger-km / year</v>
      </c>
      <c r="G122" t="s">
        <v>1320</v>
      </c>
      <c r="H122" t="s">
        <v>1321</v>
      </c>
      <c r="I122" t="s">
        <v>1322</v>
      </c>
    </row>
    <row r="123" spans="1:19" x14ac:dyDescent="0.25">
      <c r="A123" s="276" t="s">
        <v>1306</v>
      </c>
      <c r="B123" s="276" t="s">
        <v>1323</v>
      </c>
      <c r="C123" s="277">
        <v>1</v>
      </c>
      <c r="D123" s="278" t="s">
        <v>1009</v>
      </c>
      <c r="E123" s="278" t="s">
        <v>1010</v>
      </c>
      <c r="F123" s="278" t="str">
        <f>UnitControlCenter!$B$23</f>
        <v>trillion freight tonne-km / year</v>
      </c>
      <c r="G123" s="278" t="s">
        <v>1324</v>
      </c>
      <c r="H123" s="278" t="s">
        <v>1325</v>
      </c>
      <c r="I123" s="278" t="s">
        <v>1326</v>
      </c>
      <c r="J123" s="278"/>
      <c r="K123" s="278"/>
      <c r="L123" s="278"/>
      <c r="M123" s="278"/>
      <c r="N123" s="278"/>
      <c r="O123" s="278"/>
      <c r="P123" s="278"/>
      <c r="Q123" s="278"/>
      <c r="R123" s="278"/>
      <c r="S123" s="278"/>
    </row>
    <row r="124" spans="1:19" x14ac:dyDescent="0.25">
      <c r="A124" s="275" t="s">
        <v>1327</v>
      </c>
      <c r="B124" s="275" t="s">
        <v>1328</v>
      </c>
      <c r="C124" s="20">
        <v>1</v>
      </c>
      <c r="D124" t="s">
        <v>1009</v>
      </c>
      <c r="E124" t="s">
        <v>1010</v>
      </c>
      <c r="F124" t="str">
        <f>UnitControlCenter!$B$28</f>
        <v>petajoules / year</v>
      </c>
      <c r="G124" t="s">
        <v>1329</v>
      </c>
      <c r="H124" t="s">
        <v>1330</v>
      </c>
      <c r="I124" s="17" t="s">
        <v>1331</v>
      </c>
    </row>
    <row r="125" spans="1:19" x14ac:dyDescent="0.25">
      <c r="A125" s="275" t="s">
        <v>1327</v>
      </c>
      <c r="B125" s="275" t="s">
        <v>1332</v>
      </c>
      <c r="C125" s="20">
        <v>1</v>
      </c>
      <c r="D125" t="s">
        <v>1009</v>
      </c>
      <c r="E125" t="s">
        <v>1010</v>
      </c>
      <c r="F125" t="str">
        <f>UnitControlCenter!$B$28</f>
        <v>petajoules / year</v>
      </c>
      <c r="G125" t="s">
        <v>1333</v>
      </c>
      <c r="H125" t="s">
        <v>1334</v>
      </c>
      <c r="I125" t="s">
        <v>1335</v>
      </c>
    </row>
    <row r="126" spans="1:19" x14ac:dyDescent="0.25">
      <c r="A126" s="275" t="s">
        <v>1327</v>
      </c>
      <c r="B126" s="275" t="s">
        <v>1336</v>
      </c>
      <c r="C126" s="20">
        <v>1</v>
      </c>
      <c r="D126" t="s">
        <v>1002</v>
      </c>
      <c r="E126" t="s">
        <v>1003</v>
      </c>
      <c r="F126" t="str">
        <f>UnitControlCenter!$B$28</f>
        <v>petajoules / year</v>
      </c>
      <c r="G126" t="s">
        <v>1337</v>
      </c>
    </row>
    <row r="127" spans="1:19" x14ac:dyDescent="0.25">
      <c r="A127" s="275" t="s">
        <v>1327</v>
      </c>
      <c r="B127" s="275" t="s">
        <v>1338</v>
      </c>
      <c r="C127" s="20">
        <v>1</v>
      </c>
      <c r="D127" t="s">
        <v>1009</v>
      </c>
      <c r="E127" t="s">
        <v>1010</v>
      </c>
      <c r="F127" t="str">
        <f>UnitControlCenter!$B$28</f>
        <v>petajoules / year</v>
      </c>
      <c r="G127" t="s">
        <v>1339</v>
      </c>
      <c r="H127" t="s">
        <v>1330</v>
      </c>
      <c r="I127" s="17" t="s">
        <v>1331</v>
      </c>
    </row>
    <row r="128" spans="1:19" x14ac:dyDescent="0.25">
      <c r="A128" s="275" t="s">
        <v>1327</v>
      </c>
      <c r="B128" s="275" t="s">
        <v>1340</v>
      </c>
      <c r="C128" s="20">
        <v>1</v>
      </c>
      <c r="D128" t="s">
        <v>1009</v>
      </c>
      <c r="E128" t="s">
        <v>1010</v>
      </c>
      <c r="F128" t="str">
        <f>UnitControlCenter!$B$28</f>
        <v>petajoules / year</v>
      </c>
      <c r="G128" t="s">
        <v>1341</v>
      </c>
      <c r="H128" t="s">
        <v>1334</v>
      </c>
      <c r="I128" t="s">
        <v>1335</v>
      </c>
    </row>
    <row r="129" spans="1:19" s="278" customFormat="1" ht="15.75" thickBot="1" x14ac:dyDescent="0.3">
      <c r="A129" s="276" t="s">
        <v>1327</v>
      </c>
      <c r="B129" s="276" t="s">
        <v>1342</v>
      </c>
      <c r="C129" s="277">
        <v>1</v>
      </c>
      <c r="D129" s="278" t="s">
        <v>1002</v>
      </c>
      <c r="E129" s="278" t="s">
        <v>1003</v>
      </c>
      <c r="F129" s="278" t="str">
        <f>UnitControlCenter!$B$28</f>
        <v>petajoules / year</v>
      </c>
      <c r="G129" s="278" t="s">
        <v>1343</v>
      </c>
    </row>
    <row r="130" spans="1:19" x14ac:dyDescent="0.25">
      <c r="A130" s="275" t="s">
        <v>1344</v>
      </c>
      <c r="B130" s="275" t="s">
        <v>1345</v>
      </c>
      <c r="C130" s="20">
        <v>1</v>
      </c>
      <c r="D130" t="s">
        <v>1009</v>
      </c>
      <c r="E130" t="s">
        <v>1010</v>
      </c>
      <c r="F130" t="str">
        <f>UnitControlCenter!$B$3</f>
        <v>million metric tons / year</v>
      </c>
      <c r="G130" t="s">
        <v>1346</v>
      </c>
      <c r="H130" t="s">
        <v>1330</v>
      </c>
      <c r="I130" s="17" t="s">
        <v>1331</v>
      </c>
    </row>
    <row r="131" spans="1:19" x14ac:dyDescent="0.25">
      <c r="A131" s="275" t="s">
        <v>1344</v>
      </c>
      <c r="B131" s="275" t="s">
        <v>1347</v>
      </c>
      <c r="C131" s="20">
        <v>1</v>
      </c>
      <c r="D131" t="s">
        <v>1009</v>
      </c>
      <c r="E131" t="s">
        <v>1010</v>
      </c>
      <c r="F131" t="str">
        <f>UnitControlCenter!$B$3</f>
        <v>million metric tons / year</v>
      </c>
      <c r="G131" t="s">
        <v>1348</v>
      </c>
      <c r="H131" t="s">
        <v>1020</v>
      </c>
      <c r="I131" t="s">
        <v>1021</v>
      </c>
    </row>
    <row r="132" spans="1:19" x14ac:dyDescent="0.25">
      <c r="A132" s="275" t="s">
        <v>1344</v>
      </c>
      <c r="B132" s="275" t="s">
        <v>1349</v>
      </c>
      <c r="C132" s="20">
        <v>1</v>
      </c>
      <c r="D132" t="s">
        <v>1009</v>
      </c>
      <c r="E132" t="s">
        <v>1010</v>
      </c>
      <c r="F132" t="str">
        <f>UnitControlCenter!$B$3</f>
        <v>million metric tons / year</v>
      </c>
      <c r="G132" t="s">
        <v>1350</v>
      </c>
      <c r="H132" t="s">
        <v>1330</v>
      </c>
      <c r="I132" s="17" t="s">
        <v>1331</v>
      </c>
    </row>
    <row r="133" spans="1:19" x14ac:dyDescent="0.25">
      <c r="A133" s="275" t="s">
        <v>1344</v>
      </c>
      <c r="B133" s="275" t="s">
        <v>1351</v>
      </c>
      <c r="C133" s="20">
        <v>1</v>
      </c>
      <c r="D133" t="s">
        <v>1009</v>
      </c>
      <c r="E133" t="s">
        <v>1010</v>
      </c>
      <c r="F133" t="str">
        <f>UnitControlCenter!$B$3</f>
        <v>million metric tons / year</v>
      </c>
      <c r="G133" t="s">
        <v>1352</v>
      </c>
      <c r="H133" t="s">
        <v>1020</v>
      </c>
      <c r="I133" t="s">
        <v>1021</v>
      </c>
    </row>
    <row r="134" spans="1:19" x14ac:dyDescent="0.25">
      <c r="A134" s="275" t="s">
        <v>1344</v>
      </c>
      <c r="B134" s="275" t="s">
        <v>1353</v>
      </c>
      <c r="C134" s="20">
        <v>1</v>
      </c>
      <c r="D134" t="s">
        <v>1009</v>
      </c>
      <c r="E134" t="s">
        <v>1010</v>
      </c>
      <c r="F134" t="str">
        <f>UnitControlCenter!$B$3</f>
        <v>million metric tons / year</v>
      </c>
      <c r="G134" t="s">
        <v>1354</v>
      </c>
      <c r="H134" t="s">
        <v>1330</v>
      </c>
      <c r="I134" s="17" t="s">
        <v>1331</v>
      </c>
    </row>
    <row r="135" spans="1:19" x14ac:dyDescent="0.25">
      <c r="A135" s="275" t="s">
        <v>1344</v>
      </c>
      <c r="B135" s="275" t="s">
        <v>1355</v>
      </c>
      <c r="C135" s="20">
        <v>1</v>
      </c>
      <c r="D135" t="s">
        <v>1009</v>
      </c>
      <c r="E135" t="s">
        <v>1010</v>
      </c>
      <c r="F135" t="str">
        <f>UnitControlCenter!$B$3</f>
        <v>million metric tons / year</v>
      </c>
      <c r="G135" t="s">
        <v>1356</v>
      </c>
      <c r="H135" t="s">
        <v>1357</v>
      </c>
      <c r="I135" t="s">
        <v>1358</v>
      </c>
    </row>
    <row r="136" spans="1:19" x14ac:dyDescent="0.25">
      <c r="A136" s="275" t="s">
        <v>1344</v>
      </c>
      <c r="B136" s="275" t="s">
        <v>1359</v>
      </c>
      <c r="C136" s="20">
        <v>1</v>
      </c>
      <c r="D136" t="s">
        <v>1009</v>
      </c>
      <c r="E136" t="s">
        <v>1010</v>
      </c>
      <c r="F136" t="str">
        <f>UnitControlCenter!$B$3</f>
        <v>million metric tons / year</v>
      </c>
      <c r="G136" t="s">
        <v>1360</v>
      </c>
      <c r="H136" t="s">
        <v>1361</v>
      </c>
      <c r="I136" t="s">
        <v>1362</v>
      </c>
    </row>
    <row r="137" spans="1:19" x14ac:dyDescent="0.25">
      <c r="A137" s="275" t="s">
        <v>1344</v>
      </c>
      <c r="B137" s="275" t="s">
        <v>1363</v>
      </c>
      <c r="C137" s="20">
        <v>1</v>
      </c>
      <c r="D137" t="s">
        <v>1009</v>
      </c>
      <c r="E137" t="s">
        <v>1010</v>
      </c>
      <c r="F137" t="str">
        <f>UnitControlCenter!$B$3</f>
        <v>million metric tons / year</v>
      </c>
      <c r="G137" t="s">
        <v>1364</v>
      </c>
      <c r="H137" t="s">
        <v>1330</v>
      </c>
      <c r="I137" s="17" t="s">
        <v>1331</v>
      </c>
    </row>
    <row r="138" spans="1:19" x14ac:dyDescent="0.25">
      <c r="A138" s="276" t="s">
        <v>1344</v>
      </c>
      <c r="B138" s="276" t="s">
        <v>1365</v>
      </c>
      <c r="C138" s="277">
        <v>1</v>
      </c>
      <c r="D138" s="276" t="s">
        <v>1009</v>
      </c>
      <c r="E138" s="276" t="s">
        <v>1010</v>
      </c>
      <c r="F138" s="276" t="str">
        <f>UnitControlCenter!$B$3</f>
        <v>million metric tons / year</v>
      </c>
      <c r="G138" s="276" t="s">
        <v>1366</v>
      </c>
      <c r="H138" s="276" t="s">
        <v>1330</v>
      </c>
      <c r="I138" s="276" t="s">
        <v>1331</v>
      </c>
      <c r="J138" s="278"/>
      <c r="K138" s="278"/>
      <c r="L138" s="278"/>
      <c r="M138" s="278"/>
      <c r="N138" s="278"/>
      <c r="O138" s="278"/>
      <c r="P138" s="278"/>
      <c r="Q138" s="278"/>
      <c r="R138" s="278"/>
      <c r="S138" s="278"/>
    </row>
    <row r="139" spans="1:19" x14ac:dyDescent="0.25">
      <c r="A139" s="275" t="s">
        <v>1367</v>
      </c>
      <c r="B139" s="275" t="s">
        <v>1368</v>
      </c>
      <c r="C139" s="20">
        <v>1</v>
      </c>
      <c r="D139" t="s">
        <v>1009</v>
      </c>
      <c r="E139" t="s">
        <v>1010</v>
      </c>
      <c r="F139" t="str">
        <f>UnitControlCenter!$B$28</f>
        <v>petajoules / year</v>
      </c>
      <c r="G139" t="s">
        <v>1369</v>
      </c>
      <c r="H139" t="s">
        <v>1370</v>
      </c>
      <c r="I139" t="s">
        <v>1371</v>
      </c>
    </row>
    <row r="140" spans="1:19" x14ac:dyDescent="0.25">
      <c r="A140" s="275" t="s">
        <v>1367</v>
      </c>
      <c r="B140" s="275" t="s">
        <v>1372</v>
      </c>
      <c r="C140" s="20">
        <v>1</v>
      </c>
      <c r="D140" t="s">
        <v>1009</v>
      </c>
      <c r="E140" t="s">
        <v>1010</v>
      </c>
      <c r="F140" t="str">
        <f>UnitControlCenter!$B$28</f>
        <v>petajoules / year</v>
      </c>
      <c r="G140" t="s">
        <v>1373</v>
      </c>
      <c r="H140" t="s">
        <v>1374</v>
      </c>
      <c r="I140" t="s">
        <v>1375</v>
      </c>
    </row>
    <row r="141" spans="1:19" x14ac:dyDescent="0.25">
      <c r="A141" s="275" t="s">
        <v>1367</v>
      </c>
      <c r="B141" s="275" t="s">
        <v>1376</v>
      </c>
      <c r="C141" s="20">
        <v>1</v>
      </c>
      <c r="D141" t="s">
        <v>1009</v>
      </c>
      <c r="E141" t="s">
        <v>1010</v>
      </c>
      <c r="F141" t="str">
        <f>UnitControlCenter!$B$28</f>
        <v>petajoules / year</v>
      </c>
      <c r="G141" t="s">
        <v>1377</v>
      </c>
      <c r="H141" t="s">
        <v>1378</v>
      </c>
      <c r="I141" t="s">
        <v>1379</v>
      </c>
    </row>
    <row r="142" spans="1:19" s="278" customFormat="1" ht="15.75" thickBot="1" x14ac:dyDescent="0.3">
      <c r="A142" s="276" t="s">
        <v>1367</v>
      </c>
      <c r="B142" s="276" t="s">
        <v>1077</v>
      </c>
      <c r="C142" s="277">
        <v>1</v>
      </c>
      <c r="D142" s="278" t="s">
        <v>1002</v>
      </c>
      <c r="E142" s="278" t="s">
        <v>1003</v>
      </c>
      <c r="F142" s="278" t="str">
        <f>UnitControlCenter!$B$28</f>
        <v>petajoules / year</v>
      </c>
      <c r="G142" s="278" t="s">
        <v>1380</v>
      </c>
    </row>
    <row r="143" spans="1:19" x14ac:dyDescent="0.25">
      <c r="A143" s="275" t="s">
        <v>1381</v>
      </c>
      <c r="B143" s="275" t="s">
        <v>1382</v>
      </c>
      <c r="C143" s="20">
        <v>1</v>
      </c>
      <c r="D143" t="s">
        <v>1009</v>
      </c>
      <c r="E143" t="s">
        <v>1010</v>
      </c>
      <c r="F143" t="str">
        <f>UnitControlCenter!$B$28</f>
        <v>petajoules / year</v>
      </c>
      <c r="G143" s="184" t="s">
        <v>1383</v>
      </c>
      <c r="H143" s="184" t="s">
        <v>1384</v>
      </c>
      <c r="I143" s="184" t="s">
        <v>1385</v>
      </c>
    </row>
    <row r="144" spans="1:19" x14ac:dyDescent="0.25">
      <c r="A144" s="275" t="s">
        <v>1381</v>
      </c>
      <c r="B144" s="275" t="s">
        <v>1386</v>
      </c>
      <c r="C144" s="20">
        <v>1</v>
      </c>
      <c r="D144" t="s">
        <v>1009</v>
      </c>
      <c r="E144" t="s">
        <v>1010</v>
      </c>
      <c r="F144" t="str">
        <f>UnitControlCenter!$B$28</f>
        <v>petajoules / year</v>
      </c>
      <c r="G144" t="s">
        <v>1387</v>
      </c>
      <c r="H144" t="s">
        <v>1388</v>
      </c>
      <c r="I144" t="s">
        <v>1389</v>
      </c>
    </row>
    <row r="145" spans="1:19" x14ac:dyDescent="0.25">
      <c r="A145" s="275" t="s">
        <v>1381</v>
      </c>
      <c r="B145" s="275" t="s">
        <v>1022</v>
      </c>
      <c r="C145" s="20">
        <v>0</v>
      </c>
      <c r="D145" t="s">
        <v>1002</v>
      </c>
      <c r="E145" t="s">
        <v>1003</v>
      </c>
      <c r="F145" t="str">
        <f>UnitControlCenter!$B$29</f>
        <v>megajoules / 2021 CAD</v>
      </c>
      <c r="G145" t="s">
        <v>1390</v>
      </c>
    </row>
    <row r="146" spans="1:19" x14ac:dyDescent="0.25">
      <c r="A146" s="275" t="s">
        <v>1381</v>
      </c>
      <c r="B146" s="275" t="s">
        <v>1391</v>
      </c>
      <c r="C146" s="20">
        <v>1</v>
      </c>
      <c r="D146" t="s">
        <v>1002</v>
      </c>
      <c r="E146" t="s">
        <v>1003</v>
      </c>
      <c r="F146" t="str">
        <f>UnitControlCenter!$B$15</f>
        <v>terawatt-hours (TWh) / year</v>
      </c>
      <c r="G146" t="s">
        <v>1392</v>
      </c>
    </row>
    <row r="147" spans="1:19" x14ac:dyDescent="0.25">
      <c r="A147" s="275" t="s">
        <v>1381</v>
      </c>
      <c r="B147" s="275" t="s">
        <v>1393</v>
      </c>
      <c r="C147" s="20">
        <v>1</v>
      </c>
      <c r="D147" t="s">
        <v>1002</v>
      </c>
      <c r="E147" t="s">
        <v>1003</v>
      </c>
      <c r="F147" t="str">
        <f>UnitControlCenter!$B$30</f>
        <v>millions of metric tons / year</v>
      </c>
      <c r="G147" t="s">
        <v>1394</v>
      </c>
    </row>
    <row r="148" spans="1:19" x14ac:dyDescent="0.25">
      <c r="A148" s="275" t="s">
        <v>1381</v>
      </c>
      <c r="B148" s="275" t="s">
        <v>1395</v>
      </c>
      <c r="C148" s="20">
        <v>0</v>
      </c>
      <c r="D148" t="s">
        <v>1002</v>
      </c>
      <c r="E148" t="s">
        <v>1003</v>
      </c>
      <c r="F148" t="str">
        <f>UnitControlCenter!$B$30</f>
        <v>millions of metric tons / year</v>
      </c>
      <c r="G148" t="s">
        <v>1396</v>
      </c>
    </row>
    <row r="149" spans="1:19" x14ac:dyDescent="0.25">
      <c r="A149" s="275" t="s">
        <v>1381</v>
      </c>
      <c r="B149" s="275" t="s">
        <v>1397</v>
      </c>
      <c r="C149" s="20">
        <v>1</v>
      </c>
      <c r="D149" t="s">
        <v>1002</v>
      </c>
      <c r="E149" t="s">
        <v>1003</v>
      </c>
      <c r="F149" s="184" t="str">
        <f>UnitControlCenter!$B$34</f>
        <v>petajoules / year</v>
      </c>
      <c r="G149" t="s">
        <v>1398</v>
      </c>
    </row>
    <row r="150" spans="1:19" x14ac:dyDescent="0.25">
      <c r="A150" s="275" t="s">
        <v>1381</v>
      </c>
      <c r="B150" s="275" t="s">
        <v>1399</v>
      </c>
      <c r="C150" s="20">
        <v>1</v>
      </c>
      <c r="D150" t="s">
        <v>1002</v>
      </c>
      <c r="E150" t="s">
        <v>1003</v>
      </c>
      <c r="F150" s="184" t="str">
        <f>UnitControlCenter!$B$33</f>
        <v>million liters / year</v>
      </c>
      <c r="G150" t="s">
        <v>1400</v>
      </c>
    </row>
    <row r="151" spans="1:19" x14ac:dyDescent="0.25">
      <c r="A151" s="275" t="s">
        <v>1381</v>
      </c>
      <c r="B151" s="275" t="s">
        <v>1401</v>
      </c>
      <c r="C151" s="20">
        <v>1</v>
      </c>
      <c r="D151" t="s">
        <v>1002</v>
      </c>
      <c r="E151" t="s">
        <v>1003</v>
      </c>
      <c r="F151" s="184" t="str">
        <f>UnitControlCenter!$B$33</f>
        <v>million liters / year</v>
      </c>
      <c r="G151" t="s">
        <v>1402</v>
      </c>
    </row>
    <row r="152" spans="1:19" x14ac:dyDescent="0.25">
      <c r="A152" s="275" t="s">
        <v>1381</v>
      </c>
      <c r="B152" s="275" t="s">
        <v>1403</v>
      </c>
      <c r="C152" s="20">
        <v>1</v>
      </c>
      <c r="D152" t="s">
        <v>1002</v>
      </c>
      <c r="E152" t="s">
        <v>1003</v>
      </c>
      <c r="F152" t="str">
        <f>UnitControlCenter!$B$30</f>
        <v>millions of metric tons / year</v>
      </c>
      <c r="G152" t="s">
        <v>1404</v>
      </c>
    </row>
    <row r="153" spans="1:19" x14ac:dyDescent="0.25">
      <c r="A153" s="275" t="s">
        <v>1381</v>
      </c>
      <c r="B153" s="275" t="s">
        <v>1405</v>
      </c>
      <c r="C153" s="20">
        <v>1</v>
      </c>
      <c r="D153" t="s">
        <v>1002</v>
      </c>
      <c r="E153" t="s">
        <v>1003</v>
      </c>
      <c r="F153" t="str">
        <f>UnitControlCenter!$B$33</f>
        <v>million liters / year</v>
      </c>
      <c r="G153" t="s">
        <v>1406</v>
      </c>
    </row>
    <row r="154" spans="1:19" x14ac:dyDescent="0.25">
      <c r="A154" s="275" t="s">
        <v>1381</v>
      </c>
      <c r="B154" s="275" t="s">
        <v>1407</v>
      </c>
      <c r="C154" s="20">
        <v>1</v>
      </c>
      <c r="D154" t="s">
        <v>1002</v>
      </c>
      <c r="E154" t="s">
        <v>1003</v>
      </c>
      <c r="F154" t="str">
        <f>UnitControlCenter!$B$30</f>
        <v>millions of metric tons / year</v>
      </c>
      <c r="G154" t="s">
        <v>1408</v>
      </c>
    </row>
    <row r="155" spans="1:19" ht="15.75" thickBot="1" x14ac:dyDescent="0.3">
      <c r="A155" s="276" t="s">
        <v>1381</v>
      </c>
      <c r="B155" s="276" t="s">
        <v>1409</v>
      </c>
      <c r="C155" s="277">
        <v>1</v>
      </c>
      <c r="D155" s="278" t="s">
        <v>1002</v>
      </c>
      <c r="E155" s="278" t="s">
        <v>1003</v>
      </c>
      <c r="F155" s="278" t="str">
        <f>UnitControlCenter!$B$5</f>
        <v>thousand metric tons / year</v>
      </c>
      <c r="G155" s="278" t="s">
        <v>1410</v>
      </c>
      <c r="H155" s="278"/>
      <c r="I155" s="278"/>
      <c r="J155" s="278"/>
      <c r="K155" s="278"/>
      <c r="L155" s="278"/>
      <c r="M155" s="278"/>
      <c r="N155" s="278"/>
      <c r="O155" s="278"/>
      <c r="P155" s="278"/>
      <c r="Q155" s="278"/>
      <c r="R155" s="278"/>
      <c r="S155" s="278"/>
    </row>
    <row r="156" spans="1:19" x14ac:dyDescent="0.25">
      <c r="A156" s="275" t="s">
        <v>1411</v>
      </c>
      <c r="B156" s="275" t="s">
        <v>1412</v>
      </c>
      <c r="C156" s="20">
        <v>1</v>
      </c>
      <c r="D156" t="s">
        <v>1009</v>
      </c>
      <c r="E156" t="s">
        <v>1010</v>
      </c>
      <c r="F156" t="str">
        <f>UnitControlCenter!$B$34</f>
        <v>petajoules / year</v>
      </c>
      <c r="G156" t="s">
        <v>1413</v>
      </c>
      <c r="H156" t="s">
        <v>1414</v>
      </c>
      <c r="I156" t="s">
        <v>1415</v>
      </c>
    </row>
    <row r="157" spans="1:19" x14ac:dyDescent="0.25">
      <c r="A157" s="275" t="s">
        <v>1411</v>
      </c>
      <c r="B157" s="275" t="s">
        <v>1416</v>
      </c>
      <c r="C157" s="20">
        <v>1</v>
      </c>
      <c r="D157" t="s">
        <v>1009</v>
      </c>
      <c r="E157" t="s">
        <v>1010</v>
      </c>
      <c r="F157" t="str">
        <f>UnitControlCenter!$B$34</f>
        <v>petajoules / year</v>
      </c>
      <c r="G157" t="s">
        <v>1417</v>
      </c>
      <c r="H157" t="s">
        <v>1414</v>
      </c>
      <c r="I157" t="s">
        <v>1415</v>
      </c>
    </row>
    <row r="158" spans="1:19" x14ac:dyDescent="0.25">
      <c r="A158" s="275" t="s">
        <v>1411</v>
      </c>
      <c r="B158" s="275" t="s">
        <v>1418</v>
      </c>
      <c r="C158" s="20">
        <v>1</v>
      </c>
      <c r="D158" t="s">
        <v>1009</v>
      </c>
      <c r="E158" t="s">
        <v>1010</v>
      </c>
      <c r="F158" t="str">
        <f>UnitControlCenter!$B$8</f>
        <v>billion 2021 CAD / year</v>
      </c>
      <c r="G158" t="s">
        <v>1419</v>
      </c>
      <c r="H158" t="s">
        <v>1414</v>
      </c>
      <c r="I158" t="s">
        <v>1415</v>
      </c>
    </row>
    <row r="159" spans="1:19" x14ac:dyDescent="0.25">
      <c r="A159" s="275" t="s">
        <v>1411</v>
      </c>
      <c r="B159" s="275" t="s">
        <v>1420</v>
      </c>
      <c r="C159" s="20">
        <v>1</v>
      </c>
      <c r="D159" t="s">
        <v>1009</v>
      </c>
      <c r="E159" t="s">
        <v>1010</v>
      </c>
      <c r="F159" t="str">
        <f>UnitControlCenter!$B$8</f>
        <v>billion 2021 CAD / year</v>
      </c>
      <c r="G159" t="s">
        <v>1421</v>
      </c>
      <c r="H159" t="s">
        <v>1414</v>
      </c>
      <c r="I159" t="s">
        <v>1415</v>
      </c>
    </row>
    <row r="160" spans="1:19" x14ac:dyDescent="0.25">
      <c r="A160" s="275" t="s">
        <v>1411</v>
      </c>
      <c r="B160" s="275" t="s">
        <v>1422</v>
      </c>
      <c r="C160" s="20">
        <v>1</v>
      </c>
      <c r="D160" t="s">
        <v>1009</v>
      </c>
      <c r="E160" t="s">
        <v>1010</v>
      </c>
      <c r="F160" t="str">
        <f>UnitControlCenter!B3</f>
        <v>million metric tons / year</v>
      </c>
      <c r="G160" t="s">
        <v>1423</v>
      </c>
      <c r="H160" t="s">
        <v>1424</v>
      </c>
      <c r="I160" t="s">
        <v>1425</v>
      </c>
    </row>
    <row r="161" spans="1:19" x14ac:dyDescent="0.25">
      <c r="A161" s="275" t="s">
        <v>1411</v>
      </c>
      <c r="B161" s="275" t="s">
        <v>1426</v>
      </c>
      <c r="C161" s="20">
        <v>1</v>
      </c>
      <c r="D161" t="s">
        <v>1009</v>
      </c>
      <c r="E161" t="s">
        <v>1010</v>
      </c>
      <c r="F161" t="str">
        <f>UnitControlCenter!B3</f>
        <v>million metric tons / year</v>
      </c>
      <c r="G161" t="s">
        <v>1427</v>
      </c>
      <c r="H161" t="s">
        <v>1424</v>
      </c>
      <c r="I161" t="s">
        <v>1425</v>
      </c>
    </row>
    <row r="162" spans="1:19" x14ac:dyDescent="0.25">
      <c r="A162" s="275" t="s">
        <v>1411</v>
      </c>
      <c r="B162" s="275" t="s">
        <v>1428</v>
      </c>
      <c r="C162" s="20">
        <v>1</v>
      </c>
      <c r="D162" t="s">
        <v>1009</v>
      </c>
      <c r="E162" t="s">
        <v>1010</v>
      </c>
      <c r="F162" t="str">
        <f>UnitControlCenter!$B$34</f>
        <v>petajoules / year</v>
      </c>
      <c r="G162" t="s">
        <v>1429</v>
      </c>
      <c r="H162" t="s">
        <v>1430</v>
      </c>
      <c r="I162" t="s">
        <v>1431</v>
      </c>
    </row>
    <row r="163" spans="1:19" x14ac:dyDescent="0.25">
      <c r="A163" s="275" t="s">
        <v>1411</v>
      </c>
      <c r="B163" s="275" t="s">
        <v>1432</v>
      </c>
      <c r="C163" s="20">
        <v>1</v>
      </c>
      <c r="D163" t="s">
        <v>1009</v>
      </c>
      <c r="E163" t="s">
        <v>1010</v>
      </c>
      <c r="F163" t="str">
        <f>UnitControlCenter!$B$34</f>
        <v>petajoules / year</v>
      </c>
      <c r="G163" t="s">
        <v>1433</v>
      </c>
      <c r="H163" t="s">
        <v>1430</v>
      </c>
      <c r="I163" t="s">
        <v>1434</v>
      </c>
    </row>
    <row r="164" spans="1:19" x14ac:dyDescent="0.25">
      <c r="A164" s="275" t="s">
        <v>1411</v>
      </c>
      <c r="B164" s="275" t="s">
        <v>1435</v>
      </c>
      <c r="C164" s="20">
        <v>1</v>
      </c>
      <c r="D164" t="s">
        <v>1009</v>
      </c>
      <c r="E164" t="s">
        <v>1010</v>
      </c>
      <c r="F164" t="str">
        <f>UnitControlCenter!$B$8</f>
        <v>billion 2021 CAD / year</v>
      </c>
      <c r="G164" t="s">
        <v>1436</v>
      </c>
      <c r="H164" t="s">
        <v>1430</v>
      </c>
      <c r="I164" t="s">
        <v>1437</v>
      </c>
    </row>
    <row r="165" spans="1:19" x14ac:dyDescent="0.25">
      <c r="A165" s="275" t="s">
        <v>1411</v>
      </c>
      <c r="B165" s="275" t="s">
        <v>1438</v>
      </c>
      <c r="C165" s="20">
        <v>1</v>
      </c>
      <c r="D165" t="s">
        <v>1009</v>
      </c>
      <c r="E165" t="s">
        <v>1010</v>
      </c>
      <c r="F165" t="str">
        <f>UnitControlCenter!$B$8</f>
        <v>billion 2021 CAD / year</v>
      </c>
      <c r="G165" t="s">
        <v>1439</v>
      </c>
      <c r="H165" t="s">
        <v>1430</v>
      </c>
      <c r="I165" t="s">
        <v>1440</v>
      </c>
    </row>
    <row r="166" spans="1:19" x14ac:dyDescent="0.25">
      <c r="A166" s="275" t="s">
        <v>1411</v>
      </c>
      <c r="B166" s="275" t="s">
        <v>1441</v>
      </c>
      <c r="C166" s="20">
        <v>1</v>
      </c>
      <c r="D166" t="s">
        <v>1009</v>
      </c>
      <c r="E166" t="s">
        <v>1010</v>
      </c>
      <c r="F166" t="str">
        <f>UnitControlCenter!$B$28</f>
        <v>petajoules / year</v>
      </c>
      <c r="G166" t="s">
        <v>1442</v>
      </c>
      <c r="H166" t="s">
        <v>1443</v>
      </c>
      <c r="I166" t="s">
        <v>1444</v>
      </c>
    </row>
    <row r="167" spans="1:19" x14ac:dyDescent="0.25">
      <c r="A167" s="275" t="s">
        <v>1411</v>
      </c>
      <c r="B167" s="275" t="s">
        <v>1445</v>
      </c>
      <c r="C167" s="20">
        <v>1</v>
      </c>
      <c r="D167" t="s">
        <v>1009</v>
      </c>
      <c r="E167" t="s">
        <v>1010</v>
      </c>
      <c r="F167" t="str">
        <f>UnitControlCenter!$B$28</f>
        <v>petajoules / year</v>
      </c>
      <c r="G167" t="s">
        <v>1446</v>
      </c>
      <c r="H167" t="s">
        <v>1443</v>
      </c>
      <c r="I167" t="s">
        <v>1444</v>
      </c>
    </row>
    <row r="168" spans="1:19" x14ac:dyDescent="0.25">
      <c r="A168" s="275" t="s">
        <v>1411</v>
      </c>
      <c r="B168" s="275" t="s">
        <v>1447</v>
      </c>
      <c r="C168" s="20">
        <v>1</v>
      </c>
      <c r="D168" t="s">
        <v>1009</v>
      </c>
      <c r="E168" t="s">
        <v>1010</v>
      </c>
      <c r="F168" t="str">
        <f>UnitControlCenter!$B$9</f>
        <v>billion 2021 CAD</v>
      </c>
      <c r="G168" t="s">
        <v>1448</v>
      </c>
      <c r="H168" t="s">
        <v>1449</v>
      </c>
      <c r="I168" s="17" t="s">
        <v>1450</v>
      </c>
    </row>
    <row r="169" spans="1:19" x14ac:dyDescent="0.25">
      <c r="A169" s="275" t="s">
        <v>1411</v>
      </c>
      <c r="B169" s="275" t="s">
        <v>1451</v>
      </c>
      <c r="C169" s="20">
        <v>1</v>
      </c>
      <c r="D169" t="s">
        <v>1009</v>
      </c>
      <c r="E169" t="s">
        <v>1010</v>
      </c>
      <c r="F169" t="str">
        <f>UnitControlCenter!$B$9</f>
        <v>billion 2021 CAD</v>
      </c>
      <c r="G169" t="s">
        <v>1452</v>
      </c>
      <c r="H169" t="s">
        <v>1449</v>
      </c>
      <c r="I169" s="17" t="s">
        <v>1453</v>
      </c>
    </row>
    <row r="170" spans="1:19" x14ac:dyDescent="0.25">
      <c r="A170" s="275" t="s">
        <v>1411</v>
      </c>
      <c r="B170" s="275" t="s">
        <v>1454</v>
      </c>
      <c r="C170" s="20">
        <v>1</v>
      </c>
      <c r="D170" t="s">
        <v>1009</v>
      </c>
      <c r="E170" t="s">
        <v>1010</v>
      </c>
      <c r="F170" t="str">
        <f>UnitControlCenter!$B$9</f>
        <v>billion 2021 CAD</v>
      </c>
      <c r="G170" t="s">
        <v>1455</v>
      </c>
      <c r="H170" t="s">
        <v>1449</v>
      </c>
      <c r="I170" s="17" t="s">
        <v>1456</v>
      </c>
    </row>
    <row r="171" spans="1:19" x14ac:dyDescent="0.25">
      <c r="A171" s="275" t="s">
        <v>1411</v>
      </c>
      <c r="B171" s="275" t="s">
        <v>1457</v>
      </c>
      <c r="C171" s="20">
        <v>1</v>
      </c>
      <c r="D171" t="s">
        <v>1009</v>
      </c>
      <c r="E171" t="s">
        <v>1010</v>
      </c>
      <c r="F171" t="str">
        <f>UnitControlCenter!$B$9</f>
        <v>billion 2021 CAD</v>
      </c>
      <c r="G171" t="s">
        <v>1458</v>
      </c>
      <c r="H171" t="s">
        <v>1449</v>
      </c>
      <c r="I171" s="17" t="s">
        <v>1459</v>
      </c>
    </row>
    <row r="172" spans="1:19" x14ac:dyDescent="0.25">
      <c r="A172" s="275" t="s">
        <v>1411</v>
      </c>
      <c r="B172" s="275" t="s">
        <v>1460</v>
      </c>
      <c r="C172" s="20">
        <v>1</v>
      </c>
      <c r="D172" t="s">
        <v>1009</v>
      </c>
      <c r="E172" t="s">
        <v>1010</v>
      </c>
      <c r="F172" t="str">
        <f>UnitControlCenter!$B$9</f>
        <v>billion 2021 CAD</v>
      </c>
      <c r="G172" t="s">
        <v>1461</v>
      </c>
      <c r="H172" t="s">
        <v>1449</v>
      </c>
      <c r="I172" s="17" t="s">
        <v>1462</v>
      </c>
    </row>
    <row r="173" spans="1:19" x14ac:dyDescent="0.25">
      <c r="A173" s="275" t="s">
        <v>1411</v>
      </c>
      <c r="B173" s="275" t="s">
        <v>1463</v>
      </c>
      <c r="C173" s="20">
        <v>1</v>
      </c>
      <c r="D173" t="s">
        <v>1009</v>
      </c>
      <c r="E173" t="s">
        <v>1010</v>
      </c>
      <c r="F173" t="str">
        <f>UnitControlCenter!$B$9</f>
        <v>billion 2021 CAD</v>
      </c>
      <c r="G173" t="s">
        <v>1464</v>
      </c>
      <c r="H173" t="s">
        <v>1449</v>
      </c>
      <c r="I173" s="17" t="s">
        <v>1465</v>
      </c>
    </row>
    <row r="174" spans="1:19" x14ac:dyDescent="0.25">
      <c r="A174" s="275" t="s">
        <v>1411</v>
      </c>
      <c r="B174" s="275" t="s">
        <v>1466</v>
      </c>
      <c r="C174" s="20">
        <v>1</v>
      </c>
      <c r="D174" t="s">
        <v>1009</v>
      </c>
      <c r="E174" t="s">
        <v>1010</v>
      </c>
      <c r="F174" t="str">
        <f>UnitControlCenter!$B$9</f>
        <v>billion 2021 CAD</v>
      </c>
      <c r="G174" t="s">
        <v>1467</v>
      </c>
      <c r="H174" t="s">
        <v>1449</v>
      </c>
      <c r="I174" s="17" t="s">
        <v>1468</v>
      </c>
    </row>
    <row r="175" spans="1:19" x14ac:dyDescent="0.25">
      <c r="A175" s="276" t="s">
        <v>1411</v>
      </c>
      <c r="B175" s="276" t="s">
        <v>1469</v>
      </c>
      <c r="C175" s="277">
        <v>1</v>
      </c>
      <c r="D175" s="278" t="s">
        <v>1009</v>
      </c>
      <c r="E175" s="278" t="s">
        <v>1010</v>
      </c>
      <c r="F175" s="278" t="str">
        <f>UnitControlCenter!$B$9</f>
        <v>billion 2021 CAD</v>
      </c>
      <c r="G175" s="278" t="s">
        <v>1470</v>
      </c>
      <c r="H175" s="278" t="s">
        <v>1449</v>
      </c>
      <c r="I175" s="281" t="s">
        <v>1471</v>
      </c>
      <c r="J175" s="278"/>
      <c r="K175" s="278"/>
      <c r="L175" s="278"/>
      <c r="M175" s="278"/>
      <c r="N175" s="278"/>
      <c r="O175" s="278"/>
      <c r="P175" s="278"/>
      <c r="Q175" s="278"/>
      <c r="R175" s="278"/>
      <c r="S175" s="278"/>
    </row>
    <row r="176" spans="1:19" x14ac:dyDescent="0.25">
      <c r="A176" s="275" t="s">
        <v>1472</v>
      </c>
      <c r="B176" s="275" t="s">
        <v>828</v>
      </c>
      <c r="C176" s="20">
        <v>1</v>
      </c>
      <c r="D176" t="s">
        <v>1009</v>
      </c>
      <c r="E176" t="s">
        <v>1255</v>
      </c>
      <c r="F176" t="str">
        <f>UnitControlCenter!$B$20</f>
        <v>2021 CAD / megawatt-hour (MWh)</v>
      </c>
      <c r="G176" t="s">
        <v>1473</v>
      </c>
      <c r="H176" t="s">
        <v>1474</v>
      </c>
      <c r="I176" t="s">
        <v>1475</v>
      </c>
    </row>
    <row r="177" spans="1:19" x14ac:dyDescent="0.25">
      <c r="A177" s="275" t="s">
        <v>1472</v>
      </c>
      <c r="B177" s="275" t="s">
        <v>679</v>
      </c>
      <c r="C177" s="20">
        <v>1</v>
      </c>
      <c r="D177" t="s">
        <v>1009</v>
      </c>
      <c r="E177" t="s">
        <v>1255</v>
      </c>
      <c r="F177" s="184" t="str">
        <f>UnitControlCenter!$B$35</f>
        <v>2021 CAD / metric ton</v>
      </c>
      <c r="G177" t="s">
        <v>1476</v>
      </c>
      <c r="H177" t="s">
        <v>1477</v>
      </c>
      <c r="I177" t="s">
        <v>1478</v>
      </c>
    </row>
    <row r="178" spans="1:19" x14ac:dyDescent="0.25">
      <c r="A178" s="275" t="s">
        <v>1472</v>
      </c>
      <c r="B178" s="275" t="s">
        <v>701</v>
      </c>
      <c r="C178" s="20">
        <v>0</v>
      </c>
      <c r="D178" t="s">
        <v>1009</v>
      </c>
      <c r="E178" t="s">
        <v>1255</v>
      </c>
      <c r="F178" s="184" t="str">
        <f>UnitControlCenter!$B$35</f>
        <v>2021 CAD / metric ton</v>
      </c>
      <c r="G178" t="s">
        <v>1479</v>
      </c>
      <c r="H178" t="s">
        <v>818</v>
      </c>
      <c r="I178" t="s">
        <v>1480</v>
      </c>
    </row>
    <row r="179" spans="1:19" x14ac:dyDescent="0.25">
      <c r="A179" s="275" t="s">
        <v>1472</v>
      </c>
      <c r="B179" s="275" t="s">
        <v>802</v>
      </c>
      <c r="C179" s="20">
        <v>1</v>
      </c>
      <c r="D179" t="s">
        <v>1009</v>
      </c>
      <c r="E179" t="s">
        <v>1255</v>
      </c>
      <c r="F179" s="184" t="str">
        <f>UnitControlCenter!$B$36</f>
        <v>2021 CAD / cubic meter</v>
      </c>
      <c r="G179" t="s">
        <v>1481</v>
      </c>
      <c r="H179" t="s">
        <v>1482</v>
      </c>
      <c r="I179" t="s">
        <v>1483</v>
      </c>
    </row>
    <row r="180" spans="1:19" x14ac:dyDescent="0.25">
      <c r="A180" s="275" t="s">
        <v>1472</v>
      </c>
      <c r="B180" s="275" t="s">
        <v>804</v>
      </c>
      <c r="C180" s="20">
        <v>1</v>
      </c>
      <c r="D180" t="s">
        <v>1009</v>
      </c>
      <c r="E180" t="s">
        <v>1255</v>
      </c>
      <c r="F180" t="str">
        <f>UnitControlCenter!$B$37</f>
        <v>2021 CAD / liter</v>
      </c>
      <c r="G180" t="s">
        <v>1484</v>
      </c>
      <c r="H180" t="s">
        <v>816</v>
      </c>
      <c r="I180" s="20">
        <v>969696</v>
      </c>
    </row>
    <row r="181" spans="1:19" x14ac:dyDescent="0.25">
      <c r="A181" s="275" t="s">
        <v>1472</v>
      </c>
      <c r="B181" s="275" t="s">
        <v>806</v>
      </c>
      <c r="C181" s="20">
        <v>1</v>
      </c>
      <c r="D181" t="s">
        <v>1009</v>
      </c>
      <c r="E181" t="s">
        <v>1255</v>
      </c>
      <c r="F181" t="str">
        <f>UnitControlCenter!$B$37</f>
        <v>2021 CAD / liter</v>
      </c>
      <c r="G181" t="s">
        <v>1485</v>
      </c>
      <c r="H181" t="s">
        <v>1486</v>
      </c>
      <c r="I181" t="s">
        <v>1483</v>
      </c>
    </row>
    <row r="182" spans="1:19" x14ac:dyDescent="0.25">
      <c r="A182" s="275" t="s">
        <v>1472</v>
      </c>
      <c r="B182" s="275" t="s">
        <v>693</v>
      </c>
      <c r="C182" s="20">
        <v>1</v>
      </c>
      <c r="D182" t="s">
        <v>1009</v>
      </c>
      <c r="E182" t="s">
        <v>1255</v>
      </c>
      <c r="F182" s="184" t="str">
        <f>UnitControlCenter!$B$35</f>
        <v>2021 CAD / metric ton</v>
      </c>
      <c r="G182" t="s">
        <v>1487</v>
      </c>
      <c r="H182" t="s">
        <v>1488</v>
      </c>
      <c r="I182" t="s">
        <v>1489</v>
      </c>
    </row>
    <row r="183" spans="1:19" x14ac:dyDescent="0.25">
      <c r="A183" s="275" t="s">
        <v>1472</v>
      </c>
      <c r="B183" s="275" t="s">
        <v>708</v>
      </c>
      <c r="C183" s="20">
        <v>1</v>
      </c>
      <c r="D183" t="s">
        <v>1009</v>
      </c>
      <c r="E183" t="s">
        <v>1255</v>
      </c>
      <c r="F183" s="184" t="str">
        <f>UnitControlCenter!$B$38</f>
        <v>2021 CAD / metric ton</v>
      </c>
      <c r="G183" t="s">
        <v>1490</v>
      </c>
      <c r="H183" t="s">
        <v>1491</v>
      </c>
      <c r="I183" t="s">
        <v>1492</v>
      </c>
    </row>
    <row r="184" spans="1:19" x14ac:dyDescent="0.25">
      <c r="A184" s="275" t="s">
        <v>1472</v>
      </c>
      <c r="B184" s="275" t="s">
        <v>1493</v>
      </c>
      <c r="C184" s="20">
        <v>1</v>
      </c>
      <c r="D184" t="s">
        <v>1009</v>
      </c>
      <c r="E184" t="s">
        <v>1255</v>
      </c>
      <c r="F184" t="str">
        <f>UnitControlCenter!$B$37</f>
        <v>2021 CAD / liter</v>
      </c>
      <c r="G184" t="s">
        <v>1494</v>
      </c>
      <c r="H184" t="s">
        <v>1495</v>
      </c>
      <c r="I184" t="s">
        <v>1496</v>
      </c>
    </row>
    <row r="185" spans="1:19" x14ac:dyDescent="0.25">
      <c r="A185" s="276" t="s">
        <v>1472</v>
      </c>
      <c r="B185" s="276" t="s">
        <v>844</v>
      </c>
      <c r="C185" s="277">
        <v>1</v>
      </c>
      <c r="D185" s="278" t="s">
        <v>1009</v>
      </c>
      <c r="E185" s="278" t="s">
        <v>1255</v>
      </c>
      <c r="F185" s="278" t="str">
        <f>UnitControlCenter!$B$39</f>
        <v>2021 CAD / kg</v>
      </c>
      <c r="G185" s="278" t="s">
        <v>1497</v>
      </c>
      <c r="H185" s="278" t="s">
        <v>1498</v>
      </c>
      <c r="I185" s="278" t="s">
        <v>1499</v>
      </c>
      <c r="J185" s="278"/>
      <c r="K185" s="278"/>
      <c r="L185" s="278"/>
      <c r="M185" s="278"/>
      <c r="N185" s="278"/>
      <c r="O185" s="278"/>
      <c r="P185" s="278"/>
      <c r="Q185" s="278"/>
      <c r="R185" s="278"/>
      <c r="S185" s="278"/>
    </row>
    <row r="186" spans="1:19" x14ac:dyDescent="0.25">
      <c r="A186" s="275" t="s">
        <v>1500</v>
      </c>
      <c r="B186" s="275" t="s">
        <v>1501</v>
      </c>
      <c r="C186" s="20">
        <v>1</v>
      </c>
      <c r="D186" t="s">
        <v>1002</v>
      </c>
      <c r="E186" t="s">
        <v>1003</v>
      </c>
      <c r="F186" t="str">
        <f>UnitControlCenter!$B$40</f>
        <v>2021 CAD / kilowatt-hour (kWh)</v>
      </c>
      <c r="G186" t="s">
        <v>1502</v>
      </c>
    </row>
    <row r="187" spans="1:19" x14ac:dyDescent="0.25">
      <c r="A187" s="275" t="s">
        <v>1500</v>
      </c>
      <c r="B187" s="275" t="s">
        <v>1503</v>
      </c>
      <c r="C187" s="20">
        <v>1</v>
      </c>
      <c r="D187" t="s">
        <v>1009</v>
      </c>
      <c r="E187" t="s">
        <v>1003</v>
      </c>
      <c r="F187" s="282" t="str">
        <f>UnitControlCenter!$B$41</f>
        <v>cost of eqpt. to capture 1 metric ton CO2e/yr (2021 CAD)</v>
      </c>
      <c r="G187" t="s">
        <v>1504</v>
      </c>
      <c r="H187" t="s">
        <v>1505</v>
      </c>
      <c r="I187" t="s">
        <v>1506</v>
      </c>
    </row>
    <row r="188" spans="1:19" x14ac:dyDescent="0.25">
      <c r="A188" s="275" t="s">
        <v>1500</v>
      </c>
      <c r="B188" s="275" t="s">
        <v>1507</v>
      </c>
      <c r="C188" s="20">
        <v>1</v>
      </c>
      <c r="D188" t="s">
        <v>1002</v>
      </c>
      <c r="E188" t="s">
        <v>1003</v>
      </c>
      <c r="F188" t="str">
        <f>UnitControlCenter!$B$42</f>
        <v>million 2021 CAD / megawatt (MW)</v>
      </c>
      <c r="G188" t="s">
        <v>1508</v>
      </c>
    </row>
    <row r="189" spans="1:19" x14ac:dyDescent="0.25">
      <c r="A189" s="275" t="s">
        <v>1500</v>
      </c>
      <c r="B189" s="275" t="s">
        <v>1509</v>
      </c>
      <c r="C189" s="20">
        <v>1</v>
      </c>
      <c r="D189" t="s">
        <v>1002</v>
      </c>
      <c r="E189" t="s">
        <v>1003</v>
      </c>
      <c r="F189" t="str">
        <f>UnitControlCenter!$B$42</f>
        <v>million 2021 CAD / megawatt (MW)</v>
      </c>
      <c r="G189" t="s">
        <v>1510</v>
      </c>
    </row>
    <row r="190" spans="1:19" x14ac:dyDescent="0.25">
      <c r="A190" s="275" t="s">
        <v>1500</v>
      </c>
      <c r="B190" s="275" t="s">
        <v>1511</v>
      </c>
      <c r="C190" s="20">
        <v>1</v>
      </c>
      <c r="D190" t="s">
        <v>1002</v>
      </c>
      <c r="E190" t="s">
        <v>1003</v>
      </c>
      <c r="F190" t="str">
        <f>UnitControlCenter!$B$42</f>
        <v>million 2021 CAD / megawatt (MW)</v>
      </c>
      <c r="G190" t="s">
        <v>1512</v>
      </c>
    </row>
    <row r="191" spans="1:19" x14ac:dyDescent="0.25">
      <c r="A191" s="275" t="s">
        <v>1500</v>
      </c>
      <c r="B191" s="275" t="s">
        <v>1513</v>
      </c>
      <c r="C191" s="20">
        <v>1</v>
      </c>
      <c r="D191" t="s">
        <v>1002</v>
      </c>
      <c r="E191" t="s">
        <v>1003</v>
      </c>
      <c r="F191" s="282" t="str">
        <f>UnitControlCenter!$B$43</f>
        <v>cost of eqpt. to produce 1 kg H2/yr (2021 CAD)</v>
      </c>
      <c r="G191" t="s">
        <v>1514</v>
      </c>
    </row>
  </sheetData>
  <phoneticPr fontId="105" type="noConversion"/>
  <conditionalFormatting sqref="C2:C191">
    <cfRule type="cellIs" dxfId="39" priority="1" operator="equal">
      <formula>0</formula>
    </cfRule>
    <cfRule type="cellIs" dxfId="38"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heetViews>
  <sheetFormatPr defaultColWidth="8.7109375" defaultRowHeight="15" x14ac:dyDescent="0.25"/>
  <cols>
    <col min="1" max="1" width="13.42578125" customWidth="1"/>
    <col min="2" max="2" width="8.7109375" style="20"/>
    <col min="4" max="4" width="46" customWidth="1"/>
  </cols>
  <sheetData>
    <row r="1" spans="1:4" x14ac:dyDescent="0.25">
      <c r="A1" s="42" t="s">
        <v>1515</v>
      </c>
      <c r="B1" s="169"/>
      <c r="C1" s="159"/>
      <c r="D1" s="159"/>
    </row>
    <row r="2" spans="1:4" x14ac:dyDescent="0.25">
      <c r="A2" s="9" t="s">
        <v>1516</v>
      </c>
      <c r="B2" s="170" t="s">
        <v>1517</v>
      </c>
      <c r="C2" s="9" t="s">
        <v>1518</v>
      </c>
      <c r="D2" s="9" t="s">
        <v>1519</v>
      </c>
    </row>
    <row r="3" spans="1:4" x14ac:dyDescent="0.25">
      <c r="A3" t="s">
        <v>1520</v>
      </c>
      <c r="B3" s="20" t="s">
        <v>1521</v>
      </c>
      <c r="C3" s="176"/>
      <c r="D3" t="s">
        <v>695</v>
      </c>
    </row>
    <row r="4" spans="1:4" x14ac:dyDescent="0.25">
      <c r="A4" t="s">
        <v>1522</v>
      </c>
      <c r="B4" s="171" t="s">
        <v>1523</v>
      </c>
      <c r="C4" s="175"/>
      <c r="D4" t="s">
        <v>693</v>
      </c>
    </row>
    <row r="5" spans="1:4" x14ac:dyDescent="0.25">
      <c r="A5" t="s">
        <v>1524</v>
      </c>
      <c r="B5" s="20" t="s">
        <v>1525</v>
      </c>
      <c r="C5" s="185"/>
      <c r="D5" t="s">
        <v>691</v>
      </c>
    </row>
    <row r="6" spans="1:4" x14ac:dyDescent="0.25">
      <c r="A6" t="s">
        <v>1526</v>
      </c>
      <c r="B6" s="20" t="s">
        <v>1480</v>
      </c>
      <c r="C6" s="180"/>
      <c r="D6" t="s">
        <v>1527</v>
      </c>
    </row>
    <row r="7" spans="1:4" x14ac:dyDescent="0.25">
      <c r="A7" t="s">
        <v>1528</v>
      </c>
      <c r="B7" s="20" t="s">
        <v>1529</v>
      </c>
      <c r="C7" s="184"/>
      <c r="D7" t="s">
        <v>1530</v>
      </c>
    </row>
    <row r="8" spans="1:4" x14ac:dyDescent="0.25">
      <c r="A8" t="s">
        <v>1531</v>
      </c>
      <c r="B8" s="20" t="s">
        <v>1532</v>
      </c>
      <c r="C8" s="187"/>
      <c r="D8" t="s">
        <v>687</v>
      </c>
    </row>
    <row r="9" spans="1:4" x14ac:dyDescent="0.25">
      <c r="A9" t="s">
        <v>1533</v>
      </c>
      <c r="B9" s="20" t="s">
        <v>1534</v>
      </c>
      <c r="C9" s="179"/>
      <c r="D9" t="s">
        <v>704</v>
      </c>
    </row>
    <row r="10" spans="1:4" x14ac:dyDescent="0.25">
      <c r="A10" t="s">
        <v>1535</v>
      </c>
      <c r="B10" s="172" t="s">
        <v>1536</v>
      </c>
      <c r="C10" s="168"/>
      <c r="D10" t="s">
        <v>685</v>
      </c>
    </row>
    <row r="11" spans="1:4" x14ac:dyDescent="0.25">
      <c r="A11" t="s">
        <v>1537</v>
      </c>
      <c r="B11" s="20" t="s">
        <v>1538</v>
      </c>
      <c r="C11" s="181"/>
      <c r="D11" t="s">
        <v>683</v>
      </c>
    </row>
    <row r="12" spans="1:4" x14ac:dyDescent="0.25">
      <c r="A12" t="s">
        <v>1539</v>
      </c>
      <c r="B12" s="171" t="s">
        <v>1540</v>
      </c>
      <c r="C12" s="177"/>
      <c r="D12" t="s">
        <v>1541</v>
      </c>
    </row>
    <row r="13" spans="1:4" x14ac:dyDescent="0.25">
      <c r="A13" t="s">
        <v>1542</v>
      </c>
      <c r="B13" s="20" t="s">
        <v>1543</v>
      </c>
      <c r="C13" s="186"/>
      <c r="D13" t="s">
        <v>710</v>
      </c>
    </row>
    <row r="14" spans="1:4" x14ac:dyDescent="0.25">
      <c r="A14" t="s">
        <v>1544</v>
      </c>
      <c r="B14" s="171" t="s">
        <v>1545</v>
      </c>
      <c r="C14" s="167"/>
      <c r="D14" t="s">
        <v>697</v>
      </c>
    </row>
    <row r="15" spans="1:4" x14ac:dyDescent="0.25">
      <c r="A15" t="s">
        <v>1546</v>
      </c>
      <c r="B15" s="171" t="s">
        <v>1547</v>
      </c>
      <c r="C15" s="189"/>
      <c r="D15" t="s">
        <v>708</v>
      </c>
    </row>
    <row r="16" spans="1:4" x14ac:dyDescent="0.25">
      <c r="A16" t="s">
        <v>1548</v>
      </c>
      <c r="B16" s="171">
        <v>740000</v>
      </c>
      <c r="C16" s="190"/>
      <c r="D16" t="s">
        <v>706</v>
      </c>
    </row>
    <row r="17" spans="1:4" x14ac:dyDescent="0.25">
      <c r="A17" t="s">
        <v>1549</v>
      </c>
      <c r="B17" s="20" t="s">
        <v>1550</v>
      </c>
      <c r="C17" s="182"/>
      <c r="D17" t="s">
        <v>699</v>
      </c>
    </row>
    <row r="18" spans="1:4" x14ac:dyDescent="0.25">
      <c r="A18" t="s">
        <v>1551</v>
      </c>
      <c r="B18" s="171" t="s">
        <v>1552</v>
      </c>
      <c r="C18" s="174"/>
      <c r="D18" t="s">
        <v>681</v>
      </c>
    </row>
    <row r="19" spans="1:4" x14ac:dyDescent="0.25">
      <c r="A19" t="s">
        <v>1553</v>
      </c>
      <c r="B19" s="20" t="s">
        <v>1554</v>
      </c>
      <c r="C19" s="183"/>
      <c r="D19" t="s">
        <v>701</v>
      </c>
    </row>
    <row r="20" spans="1:4" x14ac:dyDescent="0.25">
      <c r="A20" t="s">
        <v>1555</v>
      </c>
      <c r="B20" s="171" t="s">
        <v>1556</v>
      </c>
      <c r="C20" s="173"/>
      <c r="D20" t="s">
        <v>679</v>
      </c>
    </row>
    <row r="21" spans="1:4" x14ac:dyDescent="0.25">
      <c r="A21" t="s">
        <v>1557</v>
      </c>
      <c r="B21" s="20" t="s">
        <v>1558</v>
      </c>
      <c r="C21" s="188"/>
      <c r="D21" t="s">
        <v>1559</v>
      </c>
    </row>
    <row r="23" spans="1:4" x14ac:dyDescent="0.25">
      <c r="A23" s="42" t="s">
        <v>1560</v>
      </c>
      <c r="B23" s="169"/>
      <c r="C23" s="159"/>
      <c r="D23" s="159"/>
    </row>
    <row r="24" spans="1:4" s="9" customFormat="1" x14ac:dyDescent="0.25">
      <c r="A24" s="9" t="s">
        <v>1516</v>
      </c>
      <c r="B24" s="170" t="s">
        <v>1517</v>
      </c>
      <c r="C24" s="9" t="s">
        <v>1518</v>
      </c>
      <c r="D24" s="9" t="s">
        <v>1561</v>
      </c>
    </row>
    <row r="25" spans="1:4" x14ac:dyDescent="0.25">
      <c r="A25" t="s">
        <v>1533</v>
      </c>
      <c r="B25" s="20" t="s">
        <v>1534</v>
      </c>
      <c r="C25" s="179"/>
      <c r="D25" t="s">
        <v>1562</v>
      </c>
    </row>
    <row r="26" spans="1:4" x14ac:dyDescent="0.25">
      <c r="A26" t="s">
        <v>1535</v>
      </c>
      <c r="B26" s="172" t="s">
        <v>1536</v>
      </c>
      <c r="C26" s="168"/>
      <c r="D26" t="s">
        <v>1563</v>
      </c>
    </row>
    <row r="27" spans="1:4" x14ac:dyDescent="0.25">
      <c r="A27" t="s">
        <v>1551</v>
      </c>
      <c r="B27" s="20" t="s">
        <v>1552</v>
      </c>
      <c r="C27" s="174"/>
      <c r="D27" t="s">
        <v>58</v>
      </c>
    </row>
    <row r="28" spans="1:4" x14ac:dyDescent="0.25">
      <c r="A28" t="s">
        <v>1526</v>
      </c>
      <c r="B28" s="20" t="s">
        <v>1480</v>
      </c>
      <c r="C28" s="180"/>
      <c r="D28" t="s">
        <v>828</v>
      </c>
    </row>
    <row r="29" spans="1:4" x14ac:dyDescent="0.25">
      <c r="A29" t="s">
        <v>1555</v>
      </c>
      <c r="B29" s="20">
        <v>969696</v>
      </c>
      <c r="C29" s="173"/>
      <c r="D29" t="s">
        <v>323</v>
      </c>
    </row>
    <row r="30" spans="1:4" x14ac:dyDescent="0.25">
      <c r="A30" t="s">
        <v>1522</v>
      </c>
      <c r="B30" s="20" t="s">
        <v>1523</v>
      </c>
      <c r="C30" s="175"/>
      <c r="D30" t="s">
        <v>1032</v>
      </c>
    </row>
    <row r="31" spans="1:4" x14ac:dyDescent="0.25">
      <c r="A31" t="s">
        <v>1537</v>
      </c>
      <c r="B31" s="20" t="s">
        <v>1538</v>
      </c>
      <c r="C31" s="181"/>
      <c r="D31" t="s">
        <v>1024</v>
      </c>
    </row>
    <row r="32" spans="1:4" x14ac:dyDescent="0.25">
      <c r="A32" t="s">
        <v>1549</v>
      </c>
      <c r="B32" s="20" t="s">
        <v>1550</v>
      </c>
      <c r="C32" s="182"/>
      <c r="D32" t="s">
        <v>1035</v>
      </c>
    </row>
    <row r="33" spans="1:4" x14ac:dyDescent="0.25">
      <c r="A33" t="s">
        <v>1520</v>
      </c>
      <c r="B33" s="20" t="s">
        <v>1521</v>
      </c>
      <c r="C33" s="178"/>
      <c r="D33" t="s">
        <v>1028</v>
      </c>
    </row>
    <row r="34" spans="1:4" x14ac:dyDescent="0.25">
      <c r="A34" t="s">
        <v>1546</v>
      </c>
      <c r="B34" s="171" t="s">
        <v>1547</v>
      </c>
      <c r="C34" s="189"/>
      <c r="D34" t="s">
        <v>1564</v>
      </c>
    </row>
    <row r="36" spans="1:4" x14ac:dyDescent="0.25">
      <c r="A36" s="42" t="s">
        <v>1565</v>
      </c>
      <c r="B36" s="169"/>
      <c r="C36" s="159"/>
      <c r="D36" s="159"/>
    </row>
    <row r="37" spans="1:4" x14ac:dyDescent="0.25">
      <c r="A37" s="9" t="s">
        <v>1516</v>
      </c>
      <c r="B37" s="170" t="s">
        <v>1517</v>
      </c>
      <c r="C37" s="9" t="s">
        <v>1518</v>
      </c>
      <c r="D37" s="9" t="s">
        <v>1519</v>
      </c>
    </row>
    <row r="38" spans="1:4" x14ac:dyDescent="0.25">
      <c r="A38" t="s">
        <v>1551</v>
      </c>
      <c r="B38" s="171" t="s">
        <v>1552</v>
      </c>
      <c r="C38" s="174"/>
      <c r="D38" t="s">
        <v>1566</v>
      </c>
    </row>
    <row r="39" spans="1:4" x14ac:dyDescent="0.25">
      <c r="A39" t="s">
        <v>1555</v>
      </c>
      <c r="B39" s="20">
        <v>969696</v>
      </c>
      <c r="C39" s="173"/>
      <c r="D39" t="s">
        <v>768</v>
      </c>
    </row>
    <row r="40" spans="1:4" x14ac:dyDescent="0.25">
      <c r="A40" t="s">
        <v>1522</v>
      </c>
      <c r="B40" s="20" t="s">
        <v>1523</v>
      </c>
      <c r="C40" s="175"/>
      <c r="D40" t="s">
        <v>1567</v>
      </c>
    </row>
    <row r="41" spans="1:4" x14ac:dyDescent="0.25">
      <c r="A41" t="s">
        <v>1546</v>
      </c>
      <c r="B41" s="171" t="s">
        <v>1547</v>
      </c>
      <c r="C41" s="189"/>
      <c r="D41" t="s">
        <v>1568</v>
      </c>
    </row>
    <row r="43" spans="1:4" x14ac:dyDescent="0.25">
      <c r="A43" s="42" t="s">
        <v>1569</v>
      </c>
      <c r="B43" s="169"/>
      <c r="C43" s="159"/>
      <c r="D43" s="159"/>
    </row>
    <row r="44" spans="1:4" x14ac:dyDescent="0.25">
      <c r="A44" s="9" t="s">
        <v>1516</v>
      </c>
      <c r="B44" s="170" t="s">
        <v>1517</v>
      </c>
      <c r="C44" s="9" t="s">
        <v>1518</v>
      </c>
      <c r="D44" s="9" t="s">
        <v>1519</v>
      </c>
    </row>
    <row r="45" spans="1:4" x14ac:dyDescent="0.25">
      <c r="A45" t="s">
        <v>1522</v>
      </c>
      <c r="B45" s="20" t="s">
        <v>1523</v>
      </c>
      <c r="C45" s="175"/>
      <c r="D45" t="s">
        <v>635</v>
      </c>
    </row>
    <row r="46" spans="1:4" x14ac:dyDescent="0.25">
      <c r="A46" t="s">
        <v>1544</v>
      </c>
      <c r="B46" s="171" t="s">
        <v>1545</v>
      </c>
      <c r="C46" s="167"/>
      <c r="D46" t="s">
        <v>1570</v>
      </c>
    </row>
    <row r="47" spans="1:4" x14ac:dyDescent="0.25">
      <c r="A47" t="s">
        <v>1551</v>
      </c>
      <c r="B47" s="171" t="s">
        <v>1552</v>
      </c>
      <c r="C47" s="174"/>
      <c r="D47" t="s">
        <v>633</v>
      </c>
    </row>
    <row r="48" spans="1:4" x14ac:dyDescent="0.25">
      <c r="A48" t="s">
        <v>1555</v>
      </c>
      <c r="B48" s="171" t="s">
        <v>1556</v>
      </c>
      <c r="C48" s="173"/>
      <c r="D48" t="s">
        <v>1038</v>
      </c>
    </row>
    <row r="49" spans="1:4" x14ac:dyDescent="0.25">
      <c r="B49" s="171"/>
    </row>
    <row r="50" spans="1:4" x14ac:dyDescent="0.25">
      <c r="A50" s="42" t="s">
        <v>1571</v>
      </c>
      <c r="B50" s="169"/>
      <c r="C50" s="159"/>
      <c r="D50" s="159"/>
    </row>
    <row r="51" spans="1:4" x14ac:dyDescent="0.25">
      <c r="A51" s="9" t="s">
        <v>1516</v>
      </c>
      <c r="B51" s="170" t="s">
        <v>1517</v>
      </c>
      <c r="C51" s="9" t="s">
        <v>1518</v>
      </c>
      <c r="D51" s="9" t="s">
        <v>1519</v>
      </c>
    </row>
    <row r="52" spans="1:4" x14ac:dyDescent="0.25">
      <c r="A52" t="s">
        <v>1551</v>
      </c>
      <c r="B52" s="171" t="s">
        <v>1552</v>
      </c>
      <c r="C52" s="174"/>
      <c r="D52" t="s">
        <v>1572</v>
      </c>
    </row>
    <row r="53" spans="1:4" x14ac:dyDescent="0.25">
      <c r="A53" t="s">
        <v>1533</v>
      </c>
      <c r="B53" s="20" t="s">
        <v>1534</v>
      </c>
      <c r="C53" s="179"/>
      <c r="D53" t="s">
        <v>1573</v>
      </c>
    </row>
    <row r="54" spans="1:4" x14ac:dyDescent="0.25">
      <c r="A54" t="s">
        <v>1526</v>
      </c>
      <c r="B54" s="20" t="s">
        <v>1480</v>
      </c>
      <c r="C54" s="180"/>
      <c r="D54" t="s">
        <v>1574</v>
      </c>
    </row>
    <row r="55" spans="1:4" x14ac:dyDescent="0.25">
      <c r="A55" t="s">
        <v>1522</v>
      </c>
      <c r="B55" s="171" t="s">
        <v>1523</v>
      </c>
      <c r="C55" s="175"/>
      <c r="D55" t="s">
        <v>1575</v>
      </c>
    </row>
    <row r="56" spans="1:4" x14ac:dyDescent="0.25">
      <c r="A56" t="s">
        <v>1544</v>
      </c>
      <c r="B56" s="171" t="s">
        <v>1545</v>
      </c>
      <c r="C56" s="167"/>
      <c r="D56" t="s">
        <v>1077</v>
      </c>
    </row>
    <row r="58" spans="1:4" x14ac:dyDescent="0.25">
      <c r="A58" s="42" t="s">
        <v>1576</v>
      </c>
      <c r="B58" s="169"/>
      <c r="C58" s="159"/>
      <c r="D58" s="159"/>
    </row>
    <row r="59" spans="1:4" x14ac:dyDescent="0.25">
      <c r="A59" s="9" t="s">
        <v>1516</v>
      </c>
      <c r="B59" s="170" t="s">
        <v>1517</v>
      </c>
      <c r="C59" s="9" t="s">
        <v>1518</v>
      </c>
      <c r="D59" s="9" t="s">
        <v>1519</v>
      </c>
    </row>
    <row r="60" spans="1:4" x14ac:dyDescent="0.25">
      <c r="A60" t="s">
        <v>1533</v>
      </c>
      <c r="B60" s="20" t="s">
        <v>1534</v>
      </c>
      <c r="C60" s="179"/>
      <c r="D60" t="s">
        <v>1577</v>
      </c>
    </row>
    <row r="61" spans="1:4" x14ac:dyDescent="0.25">
      <c r="A61" t="s">
        <v>1551</v>
      </c>
      <c r="B61" s="171" t="s">
        <v>1552</v>
      </c>
      <c r="C61" s="174"/>
      <c r="D61" t="s">
        <v>1578</v>
      </c>
    </row>
    <row r="62" spans="1:4" x14ac:dyDescent="0.25">
      <c r="A62" t="s">
        <v>1520</v>
      </c>
      <c r="B62" s="20" t="s">
        <v>1521</v>
      </c>
      <c r="C62" s="178"/>
      <c r="D62" t="s">
        <v>1579</v>
      </c>
    </row>
    <row r="63" spans="1:4" x14ac:dyDescent="0.25">
      <c r="A63" t="s">
        <v>1557</v>
      </c>
      <c r="B63" s="20" t="s">
        <v>1558</v>
      </c>
      <c r="C63" s="188"/>
      <c r="D63" t="s">
        <v>1580</v>
      </c>
    </row>
    <row r="64" spans="1:4" x14ac:dyDescent="0.25">
      <c r="A64" t="s">
        <v>1549</v>
      </c>
      <c r="B64" s="20" t="s">
        <v>1550</v>
      </c>
      <c r="C64" s="182"/>
      <c r="D64" t="s">
        <v>1581</v>
      </c>
    </row>
    <row r="66" spans="1:4" x14ac:dyDescent="0.25">
      <c r="A66" s="42" t="s">
        <v>1582</v>
      </c>
      <c r="B66" s="169"/>
      <c r="C66" s="159"/>
      <c r="D66" s="159"/>
    </row>
    <row r="67" spans="1:4" x14ac:dyDescent="0.25">
      <c r="A67" s="9" t="s">
        <v>1516</v>
      </c>
      <c r="B67" s="170" t="s">
        <v>1517</v>
      </c>
      <c r="C67" s="9" t="s">
        <v>1518</v>
      </c>
      <c r="D67" s="9" t="s">
        <v>1519</v>
      </c>
    </row>
    <row r="68" spans="1:4" x14ac:dyDescent="0.25">
      <c r="A68" t="s">
        <v>1546</v>
      </c>
      <c r="B68" s="171" t="s">
        <v>1547</v>
      </c>
      <c r="C68" s="189"/>
      <c r="D68" t="s">
        <v>579</v>
      </c>
    </row>
    <row r="69" spans="1:4" x14ac:dyDescent="0.25">
      <c r="A69" t="s">
        <v>1533</v>
      </c>
      <c r="B69" s="20" t="s">
        <v>1534</v>
      </c>
      <c r="C69" s="179"/>
      <c r="D69" t="s">
        <v>584</v>
      </c>
    </row>
    <row r="70" spans="1:4" x14ac:dyDescent="0.25">
      <c r="A70" t="s">
        <v>1549</v>
      </c>
      <c r="B70" s="20" t="s">
        <v>1550</v>
      </c>
      <c r="C70" s="182"/>
      <c r="D70" t="s">
        <v>92</v>
      </c>
    </row>
    <row r="71" spans="1:4" x14ac:dyDescent="0.25">
      <c r="A71" t="s">
        <v>1537</v>
      </c>
      <c r="B71" s="20" t="s">
        <v>1538</v>
      </c>
      <c r="C71" s="181"/>
      <c r="D71" t="s">
        <v>589</v>
      </c>
    </row>
    <row r="72" spans="1:4" x14ac:dyDescent="0.25">
      <c r="A72" t="s">
        <v>1526</v>
      </c>
      <c r="B72" s="20" t="s">
        <v>1480</v>
      </c>
      <c r="C72" s="180"/>
      <c r="D72" t="s">
        <v>592</v>
      </c>
    </row>
    <row r="73" spans="1:4" x14ac:dyDescent="0.25">
      <c r="A73" t="s">
        <v>1555</v>
      </c>
      <c r="B73" s="171" t="s">
        <v>1556</v>
      </c>
      <c r="C73" s="173"/>
      <c r="D73" t="s">
        <v>171</v>
      </c>
    </row>
    <row r="74" spans="1:4" x14ac:dyDescent="0.25">
      <c r="A74" t="s">
        <v>1551</v>
      </c>
      <c r="B74" s="171" t="s">
        <v>1552</v>
      </c>
      <c r="C74" s="174"/>
      <c r="D74" t="s">
        <v>597</v>
      </c>
    </row>
    <row r="75" spans="1:4" x14ac:dyDescent="0.25">
      <c r="A75" t="s">
        <v>1522</v>
      </c>
      <c r="B75" s="171" t="s">
        <v>1523</v>
      </c>
      <c r="C75" s="175"/>
      <c r="D75" t="s">
        <v>600</v>
      </c>
    </row>
    <row r="76" spans="1:4" x14ac:dyDescent="0.25">
      <c r="A76" t="s">
        <v>1520</v>
      </c>
      <c r="B76" s="20" t="s">
        <v>1521</v>
      </c>
      <c r="C76" s="178"/>
      <c r="D76" t="s">
        <v>603</v>
      </c>
    </row>
    <row r="77" spans="1:4" x14ac:dyDescent="0.25">
      <c r="A77" t="s">
        <v>1544</v>
      </c>
      <c r="B77" s="171" t="s">
        <v>1545</v>
      </c>
      <c r="C77" s="167"/>
      <c r="D77" t="s">
        <v>1077</v>
      </c>
    </row>
    <row r="78" spans="1:4" x14ac:dyDescent="0.25">
      <c r="B78" s="171"/>
    </row>
    <row r="79" spans="1:4" x14ac:dyDescent="0.25">
      <c r="A79" s="42" t="s">
        <v>1583</v>
      </c>
      <c r="B79" s="169"/>
      <c r="C79" s="159"/>
      <c r="D79" s="159"/>
    </row>
    <row r="80" spans="1:4" x14ac:dyDescent="0.25">
      <c r="A80" s="9" t="s">
        <v>1516</v>
      </c>
      <c r="B80" s="170" t="s">
        <v>1517</v>
      </c>
      <c r="C80" s="9" t="s">
        <v>1518</v>
      </c>
      <c r="D80" s="9" t="s">
        <v>1519</v>
      </c>
    </row>
    <row r="81" spans="1:4" x14ac:dyDescent="0.25">
      <c r="A81" t="s">
        <v>1551</v>
      </c>
      <c r="B81" s="171" t="s">
        <v>1552</v>
      </c>
      <c r="C81" s="174"/>
      <c r="D81" t="s">
        <v>1584</v>
      </c>
    </row>
    <row r="82" spans="1:4" x14ac:dyDescent="0.25">
      <c r="A82" t="s">
        <v>1533</v>
      </c>
      <c r="B82" s="20" t="s">
        <v>1534</v>
      </c>
      <c r="C82" s="179"/>
      <c r="D82" t="s">
        <v>1585</v>
      </c>
    </row>
    <row r="83" spans="1:4" x14ac:dyDescent="0.25">
      <c r="A83" t="s">
        <v>1526</v>
      </c>
      <c r="B83" s="20" t="s">
        <v>1480</v>
      </c>
      <c r="C83" s="180"/>
      <c r="D83" t="s">
        <v>1586</v>
      </c>
    </row>
    <row r="84" spans="1:4" x14ac:dyDescent="0.25">
      <c r="A84" t="s">
        <v>1544</v>
      </c>
      <c r="B84" s="171" t="s">
        <v>1545</v>
      </c>
      <c r="C84" s="167"/>
      <c r="D84" t="s">
        <v>1077</v>
      </c>
    </row>
    <row r="86" spans="1:4" x14ac:dyDescent="0.25">
      <c r="A86" s="42" t="s">
        <v>1110</v>
      </c>
      <c r="B86" s="169"/>
      <c r="C86" s="159"/>
      <c r="D86" s="159"/>
    </row>
    <row r="87" spans="1:4" x14ac:dyDescent="0.25">
      <c r="A87" s="9" t="s">
        <v>1516</v>
      </c>
      <c r="B87" s="170" t="s">
        <v>1517</v>
      </c>
      <c r="C87" s="9" t="s">
        <v>1518</v>
      </c>
      <c r="D87" s="9" t="s">
        <v>1519</v>
      </c>
    </row>
    <row r="88" spans="1:4" x14ac:dyDescent="0.25">
      <c r="A88" t="s">
        <v>1524</v>
      </c>
      <c r="B88" s="20" t="s">
        <v>1525</v>
      </c>
      <c r="C88" s="185"/>
      <c r="D88" t="s">
        <v>1587</v>
      </c>
    </row>
    <row r="89" spans="1:4" x14ac:dyDescent="0.25">
      <c r="A89" t="s">
        <v>1522</v>
      </c>
      <c r="B89" s="171" t="s">
        <v>1523</v>
      </c>
      <c r="C89" s="175"/>
      <c r="D89" t="s">
        <v>1588</v>
      </c>
    </row>
    <row r="91" spans="1:4" x14ac:dyDescent="0.25">
      <c r="A91" s="42" t="s">
        <v>1116</v>
      </c>
      <c r="B91" s="169"/>
      <c r="C91" s="159"/>
      <c r="D91" s="159"/>
    </row>
    <row r="92" spans="1:4" x14ac:dyDescent="0.25">
      <c r="A92" s="9" t="s">
        <v>1516</v>
      </c>
      <c r="B92" s="170" t="s">
        <v>1517</v>
      </c>
      <c r="C92" s="9" t="s">
        <v>1518</v>
      </c>
      <c r="D92" s="9" t="s">
        <v>1519</v>
      </c>
    </row>
    <row r="93" spans="1:4" x14ac:dyDescent="0.25">
      <c r="A93" t="s">
        <v>1551</v>
      </c>
      <c r="B93" s="171" t="s">
        <v>1552</v>
      </c>
      <c r="C93" s="174"/>
      <c r="D93" t="s">
        <v>1589</v>
      </c>
    </row>
    <row r="94" spans="1:4" x14ac:dyDescent="0.25">
      <c r="A94" t="s">
        <v>1526</v>
      </c>
      <c r="B94" s="20" t="s">
        <v>1480</v>
      </c>
      <c r="C94" s="180"/>
      <c r="D94" t="s">
        <v>1590</v>
      </c>
    </row>
    <row r="95" spans="1:4" x14ac:dyDescent="0.25">
      <c r="A95" t="s">
        <v>1522</v>
      </c>
      <c r="B95" s="171" t="s">
        <v>1523</v>
      </c>
      <c r="C95" s="175"/>
      <c r="D95" t="s">
        <v>1591</v>
      </c>
    </row>
    <row r="96" spans="1:4" x14ac:dyDescent="0.25">
      <c r="A96" t="s">
        <v>1533</v>
      </c>
      <c r="B96" s="20" t="s">
        <v>1534</v>
      </c>
      <c r="C96" s="179"/>
      <c r="D96" t="s">
        <v>1592</v>
      </c>
    </row>
    <row r="98" spans="1:4" x14ac:dyDescent="0.25">
      <c r="A98" s="42" t="s">
        <v>1122</v>
      </c>
      <c r="B98" s="169"/>
      <c r="C98" s="159"/>
      <c r="D98" s="159"/>
    </row>
    <row r="99" spans="1:4" x14ac:dyDescent="0.25">
      <c r="A99" s="9" t="s">
        <v>1516</v>
      </c>
      <c r="B99" s="170" t="s">
        <v>1517</v>
      </c>
      <c r="C99" s="9" t="s">
        <v>1518</v>
      </c>
      <c r="D99" s="9" t="s">
        <v>1519</v>
      </c>
    </row>
    <row r="100" spans="1:4" x14ac:dyDescent="0.25">
      <c r="A100" t="s">
        <v>1557</v>
      </c>
      <c r="B100" s="20" t="s">
        <v>1558</v>
      </c>
      <c r="C100" s="188"/>
      <c r="D100" t="s">
        <v>1593</v>
      </c>
    </row>
    <row r="101" spans="1:4" x14ac:dyDescent="0.25">
      <c r="A101" t="s">
        <v>1537</v>
      </c>
      <c r="B101" s="20" t="s">
        <v>1538</v>
      </c>
      <c r="C101" s="181"/>
      <c r="D101" t="s">
        <v>1594</v>
      </c>
    </row>
    <row r="103" spans="1:4" x14ac:dyDescent="0.25">
      <c r="A103" s="42" t="s">
        <v>1128</v>
      </c>
      <c r="B103" s="169"/>
      <c r="C103" s="159"/>
      <c r="D103" s="159"/>
    </row>
    <row r="104" spans="1:4" x14ac:dyDescent="0.25">
      <c r="A104" s="9" t="s">
        <v>1516</v>
      </c>
      <c r="B104" s="170" t="s">
        <v>1517</v>
      </c>
      <c r="C104" s="9" t="s">
        <v>1518</v>
      </c>
      <c r="D104" s="9" t="s">
        <v>1519</v>
      </c>
    </row>
    <row r="105" spans="1:4" x14ac:dyDescent="0.25">
      <c r="A105" t="s">
        <v>1524</v>
      </c>
      <c r="B105" s="20" t="s">
        <v>1525</v>
      </c>
      <c r="C105" s="185"/>
      <c r="D105" t="s">
        <v>1595</v>
      </c>
    </row>
    <row r="106" spans="1:4" x14ac:dyDescent="0.25">
      <c r="A106" t="s">
        <v>1533</v>
      </c>
      <c r="B106" s="20" t="s">
        <v>1534</v>
      </c>
      <c r="C106" s="179"/>
      <c r="D106" t="s">
        <v>1596</v>
      </c>
    </row>
    <row r="107" spans="1:4" x14ac:dyDescent="0.25">
      <c r="A107" t="s">
        <v>1549</v>
      </c>
      <c r="B107" s="20" t="s">
        <v>1550</v>
      </c>
      <c r="C107" s="182"/>
      <c r="D107" t="s">
        <v>1597</v>
      </c>
    </row>
    <row r="108" spans="1:4" x14ac:dyDescent="0.25">
      <c r="A108" t="s">
        <v>1522</v>
      </c>
      <c r="B108" s="171" t="s">
        <v>1523</v>
      </c>
      <c r="C108" s="175"/>
      <c r="D108" t="s">
        <v>1598</v>
      </c>
    </row>
    <row r="109" spans="1:4" x14ac:dyDescent="0.25">
      <c r="A109" t="s">
        <v>1526</v>
      </c>
      <c r="B109" s="20" t="s">
        <v>1480</v>
      </c>
      <c r="C109" s="180"/>
      <c r="D109" t="s">
        <v>1599</v>
      </c>
    </row>
    <row r="110" spans="1:4" x14ac:dyDescent="0.25">
      <c r="A110" t="s">
        <v>1555</v>
      </c>
      <c r="B110" s="171" t="s">
        <v>1556</v>
      </c>
      <c r="C110" s="173"/>
      <c r="D110" t="s">
        <v>1600</v>
      </c>
    </row>
    <row r="111" spans="1:4" x14ac:dyDescent="0.25">
      <c r="A111" t="s">
        <v>1551</v>
      </c>
      <c r="B111" s="171" t="s">
        <v>1552</v>
      </c>
      <c r="C111" s="174"/>
      <c r="D111" t="s">
        <v>1601</v>
      </c>
    </row>
    <row r="113" spans="1:4" x14ac:dyDescent="0.25">
      <c r="A113" s="42" t="s">
        <v>1602</v>
      </c>
      <c r="B113" s="169"/>
      <c r="C113" s="159"/>
      <c r="D113" s="159"/>
    </row>
    <row r="114" spans="1:4" x14ac:dyDescent="0.25">
      <c r="A114" s="9" t="s">
        <v>1516</v>
      </c>
      <c r="B114" s="170" t="s">
        <v>1517</v>
      </c>
      <c r="C114" s="9" t="s">
        <v>1518</v>
      </c>
      <c r="D114" s="9" t="s">
        <v>1519</v>
      </c>
    </row>
    <row r="115" spans="1:4" x14ac:dyDescent="0.25">
      <c r="A115" t="s">
        <v>1533</v>
      </c>
      <c r="B115" s="20" t="s">
        <v>1534</v>
      </c>
      <c r="C115" s="179"/>
      <c r="D115" t="s">
        <v>1603</v>
      </c>
    </row>
    <row r="116" spans="1:4" x14ac:dyDescent="0.25">
      <c r="A116" t="s">
        <v>1522</v>
      </c>
      <c r="B116" s="171" t="s">
        <v>1523</v>
      </c>
      <c r="C116" s="175"/>
      <c r="D116" t="s">
        <v>1604</v>
      </c>
    </row>
    <row r="117" spans="1:4" x14ac:dyDescent="0.25">
      <c r="A117" t="s">
        <v>1544</v>
      </c>
      <c r="B117" s="171" t="s">
        <v>1545</v>
      </c>
      <c r="C117" s="167"/>
      <c r="D117" t="s">
        <v>1077</v>
      </c>
    </row>
    <row r="118" spans="1:4" x14ac:dyDescent="0.25">
      <c r="B118" s="171"/>
    </row>
    <row r="119" spans="1:4" x14ac:dyDescent="0.25">
      <c r="A119" s="42" t="s">
        <v>1605</v>
      </c>
      <c r="B119" s="169"/>
      <c r="C119" s="159"/>
      <c r="D119" s="159"/>
    </row>
    <row r="120" spans="1:4" x14ac:dyDescent="0.25">
      <c r="A120" s="9" t="s">
        <v>1516</v>
      </c>
      <c r="B120" s="170" t="s">
        <v>1517</v>
      </c>
      <c r="C120" s="9" t="s">
        <v>1518</v>
      </c>
      <c r="D120" s="9" t="s">
        <v>1519</v>
      </c>
    </row>
    <row r="121" spans="1:4" x14ac:dyDescent="0.25">
      <c r="A121" t="s">
        <v>1551</v>
      </c>
      <c r="B121" s="171" t="s">
        <v>1552</v>
      </c>
      <c r="C121" s="174"/>
      <c r="D121" t="s">
        <v>1606</v>
      </c>
    </row>
    <row r="122" spans="1:4" x14ac:dyDescent="0.25">
      <c r="A122" t="s">
        <v>1557</v>
      </c>
      <c r="B122" s="20" t="s">
        <v>1558</v>
      </c>
      <c r="C122" s="188"/>
      <c r="D122" t="s">
        <v>1607</v>
      </c>
    </row>
    <row r="123" spans="1:4" x14ac:dyDescent="0.25">
      <c r="A123" t="s">
        <v>1549</v>
      </c>
      <c r="B123" s="20" t="s">
        <v>1550</v>
      </c>
      <c r="C123" s="182"/>
      <c r="D123" t="s">
        <v>1608</v>
      </c>
    </row>
    <row r="124" spans="1:4" x14ac:dyDescent="0.25">
      <c r="A124" t="s">
        <v>1544</v>
      </c>
      <c r="B124" s="171" t="s">
        <v>1545</v>
      </c>
      <c r="C124" s="167"/>
      <c r="D124" t="s">
        <v>1077</v>
      </c>
    </row>
    <row r="126" spans="1:4" x14ac:dyDescent="0.25">
      <c r="A126" s="42" t="s">
        <v>1609</v>
      </c>
      <c r="B126" s="169"/>
      <c r="C126" s="159"/>
      <c r="D126" s="159"/>
    </row>
    <row r="127" spans="1:4" x14ac:dyDescent="0.25">
      <c r="A127" s="9" t="s">
        <v>1516</v>
      </c>
      <c r="B127" s="170" t="s">
        <v>1517</v>
      </c>
      <c r="C127" s="9" t="s">
        <v>1518</v>
      </c>
      <c r="D127" s="9" t="s">
        <v>1519</v>
      </c>
    </row>
    <row r="128" spans="1:4" x14ac:dyDescent="0.25">
      <c r="A128" t="s">
        <v>1544</v>
      </c>
      <c r="B128" s="171" t="s">
        <v>1545</v>
      </c>
      <c r="C128" s="167"/>
      <c r="D128" t="s">
        <v>1610</v>
      </c>
    </row>
    <row r="129" spans="1:4" x14ac:dyDescent="0.25">
      <c r="A129" t="s">
        <v>1533</v>
      </c>
      <c r="B129" s="20" t="s">
        <v>1534</v>
      </c>
      <c r="C129" s="179"/>
      <c r="D129" t="s">
        <v>1611</v>
      </c>
    </row>
    <row r="130" spans="1:4" x14ac:dyDescent="0.25">
      <c r="A130" t="s">
        <v>1549</v>
      </c>
      <c r="B130" s="20" t="s">
        <v>1550</v>
      </c>
      <c r="C130" s="182"/>
      <c r="D130" t="s">
        <v>1612</v>
      </c>
    </row>
    <row r="131" spans="1:4" x14ac:dyDescent="0.25">
      <c r="A131" t="s">
        <v>1537</v>
      </c>
      <c r="B131" s="20" t="s">
        <v>1538</v>
      </c>
      <c r="C131" s="181"/>
      <c r="D131" t="s">
        <v>1613</v>
      </c>
    </row>
    <row r="132" spans="1:4" x14ac:dyDescent="0.25">
      <c r="A132" t="s">
        <v>1526</v>
      </c>
      <c r="B132" s="20" t="s">
        <v>1480</v>
      </c>
      <c r="C132" s="180"/>
      <c r="D132" t="s">
        <v>1614</v>
      </c>
    </row>
    <row r="133" spans="1:4" x14ac:dyDescent="0.25">
      <c r="A133" t="s">
        <v>1555</v>
      </c>
      <c r="B133" s="171" t="s">
        <v>1556</v>
      </c>
      <c r="C133" s="173"/>
      <c r="D133" t="s">
        <v>1615</v>
      </c>
    </row>
    <row r="134" spans="1:4" x14ac:dyDescent="0.25">
      <c r="A134" t="s">
        <v>1551</v>
      </c>
      <c r="B134" s="171" t="s">
        <v>1552</v>
      </c>
      <c r="C134" s="174"/>
      <c r="D134" t="s">
        <v>1616</v>
      </c>
    </row>
    <row r="135" spans="1:4" x14ac:dyDescent="0.25">
      <c r="A135" t="s">
        <v>1522</v>
      </c>
      <c r="B135" s="171" t="s">
        <v>1523</v>
      </c>
      <c r="C135" s="175"/>
      <c r="D135" t="s">
        <v>1617</v>
      </c>
    </row>
    <row r="136" spans="1:4" x14ac:dyDescent="0.25">
      <c r="A136" t="s">
        <v>1520</v>
      </c>
      <c r="B136" s="20" t="s">
        <v>1521</v>
      </c>
      <c r="C136" s="178"/>
      <c r="D136" t="s">
        <v>1618</v>
      </c>
    </row>
    <row r="138" spans="1:4" x14ac:dyDescent="0.25">
      <c r="A138" s="42" t="s">
        <v>1619</v>
      </c>
      <c r="B138" s="169"/>
      <c r="C138" s="159"/>
      <c r="D138" s="159"/>
    </row>
    <row r="139" spans="1:4" x14ac:dyDescent="0.25">
      <c r="A139" s="9" t="s">
        <v>1516</v>
      </c>
      <c r="B139" s="170" t="s">
        <v>1517</v>
      </c>
      <c r="C139" s="9" t="s">
        <v>1518</v>
      </c>
      <c r="D139" s="9" t="s">
        <v>1519</v>
      </c>
    </row>
    <row r="140" spans="1:4" x14ac:dyDescent="0.25">
      <c r="A140" t="s">
        <v>1522</v>
      </c>
      <c r="B140" s="171" t="s">
        <v>1523</v>
      </c>
      <c r="C140" s="175"/>
      <c r="D140" t="s">
        <v>1620</v>
      </c>
    </row>
    <row r="141" spans="1:4" x14ac:dyDescent="0.25">
      <c r="A141" t="s">
        <v>1526</v>
      </c>
      <c r="B141" s="20" t="s">
        <v>1480</v>
      </c>
      <c r="C141" s="180"/>
      <c r="D141" t="s">
        <v>1621</v>
      </c>
    </row>
    <row r="142" spans="1:4" x14ac:dyDescent="0.25">
      <c r="A142" t="s">
        <v>1551</v>
      </c>
      <c r="B142" s="171" t="s">
        <v>1552</v>
      </c>
      <c r="C142" s="174"/>
      <c r="D142" t="s">
        <v>1622</v>
      </c>
    </row>
    <row r="143" spans="1:4" x14ac:dyDescent="0.25">
      <c r="A143" t="s">
        <v>1533</v>
      </c>
      <c r="B143" s="20" t="s">
        <v>1534</v>
      </c>
      <c r="C143" s="179"/>
      <c r="D143" t="s">
        <v>1623</v>
      </c>
    </row>
    <row r="144" spans="1:4" x14ac:dyDescent="0.25">
      <c r="A144" t="s">
        <v>1544</v>
      </c>
      <c r="B144" s="171" t="s">
        <v>1545</v>
      </c>
      <c r="C144" s="167"/>
      <c r="D144" t="s">
        <v>1077</v>
      </c>
    </row>
    <row r="146" spans="1:4" x14ac:dyDescent="0.25">
      <c r="A146" s="42" t="s">
        <v>1624</v>
      </c>
      <c r="B146" s="169"/>
      <c r="C146" s="159"/>
      <c r="D146" s="159"/>
    </row>
    <row r="147" spans="1:4" x14ac:dyDescent="0.25">
      <c r="A147" s="9" t="s">
        <v>1516</v>
      </c>
      <c r="B147" s="170" t="s">
        <v>1517</v>
      </c>
      <c r="C147" s="9" t="s">
        <v>1518</v>
      </c>
      <c r="D147" s="9" t="s">
        <v>1519</v>
      </c>
    </row>
    <row r="148" spans="1:4" x14ac:dyDescent="0.25">
      <c r="A148" t="s">
        <v>1526</v>
      </c>
      <c r="B148" s="20" t="s">
        <v>1480</v>
      </c>
      <c r="C148" s="180"/>
      <c r="D148" t="s">
        <v>887</v>
      </c>
    </row>
    <row r="149" spans="1:4" x14ac:dyDescent="0.25">
      <c r="A149" t="s">
        <v>1555</v>
      </c>
      <c r="B149" s="171" t="s">
        <v>1556</v>
      </c>
      <c r="C149" s="173"/>
      <c r="D149" t="s">
        <v>891</v>
      </c>
    </row>
    <row r="150" spans="1:4" x14ac:dyDescent="0.25">
      <c r="A150" t="s">
        <v>1551</v>
      </c>
      <c r="B150" s="171" t="s">
        <v>1552</v>
      </c>
      <c r="C150" s="174"/>
      <c r="D150" t="s">
        <v>889</v>
      </c>
    </row>
    <row r="151" spans="1:4" x14ac:dyDescent="0.25">
      <c r="A151" t="s">
        <v>1520</v>
      </c>
      <c r="B151" s="20" t="s">
        <v>1521</v>
      </c>
      <c r="C151" s="176"/>
      <c r="D151" t="s">
        <v>899</v>
      </c>
    </row>
    <row r="152" spans="1:4" x14ac:dyDescent="0.25">
      <c r="A152" t="s">
        <v>1533</v>
      </c>
      <c r="B152" s="20" t="s">
        <v>1534</v>
      </c>
      <c r="C152" s="179"/>
      <c r="D152" t="s">
        <v>897</v>
      </c>
    </row>
    <row r="153" spans="1:4" x14ac:dyDescent="0.25">
      <c r="A153" t="s">
        <v>1544</v>
      </c>
      <c r="B153" s="171" t="s">
        <v>1545</v>
      </c>
      <c r="C153" s="167"/>
      <c r="D153" t="s">
        <v>893</v>
      </c>
    </row>
    <row r="154" spans="1:4" x14ac:dyDescent="0.25">
      <c r="A154" t="s">
        <v>1522</v>
      </c>
      <c r="B154" s="171" t="s">
        <v>1523</v>
      </c>
      <c r="C154" s="175"/>
      <c r="D154" t="s">
        <v>1625</v>
      </c>
    </row>
    <row r="156" spans="1:4" x14ac:dyDescent="0.25">
      <c r="A156" s="42" t="s">
        <v>1626</v>
      </c>
      <c r="B156" s="169"/>
      <c r="C156" s="159"/>
      <c r="D156" s="159"/>
    </row>
    <row r="157" spans="1:4" x14ac:dyDescent="0.25">
      <c r="A157" s="9" t="s">
        <v>1516</v>
      </c>
      <c r="B157" s="170" t="s">
        <v>1517</v>
      </c>
      <c r="C157" s="9" t="s">
        <v>1518</v>
      </c>
      <c r="D157" s="9" t="s">
        <v>1519</v>
      </c>
    </row>
    <row r="158" spans="1:4" x14ac:dyDescent="0.25">
      <c r="A158" t="s">
        <v>1551</v>
      </c>
      <c r="B158" s="171" t="s">
        <v>1552</v>
      </c>
      <c r="C158" s="174"/>
      <c r="D158" t="s">
        <v>658</v>
      </c>
    </row>
    <row r="159" spans="1:4" x14ac:dyDescent="0.25">
      <c r="A159" t="s">
        <v>1535</v>
      </c>
      <c r="B159" s="172" t="s">
        <v>1536</v>
      </c>
      <c r="C159" s="168"/>
      <c r="D159" t="s">
        <v>1627</v>
      </c>
    </row>
    <row r="160" spans="1:4" x14ac:dyDescent="0.25">
      <c r="A160" t="s">
        <v>1557</v>
      </c>
      <c r="B160" s="20" t="s">
        <v>1558</v>
      </c>
      <c r="C160" s="188"/>
      <c r="D160" t="s">
        <v>1628</v>
      </c>
    </row>
    <row r="161" spans="1:4" x14ac:dyDescent="0.25">
      <c r="A161" t="s">
        <v>1522</v>
      </c>
      <c r="B161" s="171" t="s">
        <v>1523</v>
      </c>
      <c r="C161" s="175"/>
      <c r="D161" t="s">
        <v>1629</v>
      </c>
    </row>
    <row r="162" spans="1:4" x14ac:dyDescent="0.25">
      <c r="A162" t="s">
        <v>1537</v>
      </c>
      <c r="B162" s="20" t="s">
        <v>1538</v>
      </c>
      <c r="C162" s="181"/>
      <c r="D162" t="s">
        <v>1630</v>
      </c>
    </row>
    <row r="163" spans="1:4" x14ac:dyDescent="0.25">
      <c r="A163" t="s">
        <v>1533</v>
      </c>
      <c r="B163" s="20" t="s">
        <v>1534</v>
      </c>
      <c r="C163" s="179"/>
      <c r="D163" t="s">
        <v>1631</v>
      </c>
    </row>
    <row r="164" spans="1:4" x14ac:dyDescent="0.25">
      <c r="A164" t="s">
        <v>1531</v>
      </c>
      <c r="B164" s="20" t="s">
        <v>1532</v>
      </c>
      <c r="C164" s="187"/>
      <c r="D164" t="s">
        <v>1632</v>
      </c>
    </row>
    <row r="165" spans="1:4" x14ac:dyDescent="0.25">
      <c r="A165" t="s">
        <v>1544</v>
      </c>
      <c r="B165" s="171" t="s">
        <v>1545</v>
      </c>
      <c r="C165" s="167"/>
      <c r="D165" t="s">
        <v>1633</v>
      </c>
    </row>
    <row r="166" spans="1:4" x14ac:dyDescent="0.25">
      <c r="A166" t="s">
        <v>1526</v>
      </c>
      <c r="B166" s="20" t="s">
        <v>1480</v>
      </c>
      <c r="C166" s="180"/>
      <c r="D166" t="s">
        <v>652</v>
      </c>
    </row>
    <row r="167" spans="1:4" x14ac:dyDescent="0.25">
      <c r="A167" t="s">
        <v>1549</v>
      </c>
      <c r="B167" s="20" t="s">
        <v>1550</v>
      </c>
      <c r="C167" s="182"/>
      <c r="D167" t="s">
        <v>1634</v>
      </c>
    </row>
    <row r="168" spans="1:4" x14ac:dyDescent="0.25">
      <c r="A168" t="s">
        <v>1555</v>
      </c>
      <c r="B168" s="171" t="s">
        <v>1556</v>
      </c>
      <c r="C168" s="173"/>
      <c r="D168" t="s">
        <v>1635</v>
      </c>
    </row>
    <row r="170" spans="1:4" x14ac:dyDescent="0.25">
      <c r="A170" s="42" t="s">
        <v>1636</v>
      </c>
      <c r="B170" s="169"/>
      <c r="C170" s="159"/>
      <c r="D170" s="159"/>
    </row>
    <row r="171" spans="1:4" x14ac:dyDescent="0.25">
      <c r="A171" s="9" t="s">
        <v>1516</v>
      </c>
      <c r="B171" s="170" t="s">
        <v>1517</v>
      </c>
      <c r="C171" s="9" t="s">
        <v>1518</v>
      </c>
      <c r="D171" s="9" t="s">
        <v>1519</v>
      </c>
    </row>
    <row r="172" spans="1:4" x14ac:dyDescent="0.25">
      <c r="A172" t="s">
        <v>1555</v>
      </c>
      <c r="B172" s="171" t="s">
        <v>1556</v>
      </c>
      <c r="C172" s="173"/>
      <c r="D172" t="s">
        <v>719</v>
      </c>
    </row>
    <row r="173" spans="1:4" x14ac:dyDescent="0.25">
      <c r="A173" t="s">
        <v>1551</v>
      </c>
      <c r="B173" s="171" t="s">
        <v>1552</v>
      </c>
      <c r="C173" s="174"/>
      <c r="D173" t="s">
        <v>721</v>
      </c>
    </row>
    <row r="174" spans="1:4" x14ac:dyDescent="0.25">
      <c r="A174" t="s">
        <v>1520</v>
      </c>
      <c r="B174" s="20" t="s">
        <v>1521</v>
      </c>
      <c r="C174" s="176"/>
      <c r="D174" t="s">
        <v>723</v>
      </c>
    </row>
    <row r="175" spans="1:4" x14ac:dyDescent="0.25">
      <c r="A175" t="s">
        <v>1524</v>
      </c>
      <c r="B175" s="20" t="s">
        <v>1525</v>
      </c>
      <c r="C175" s="185"/>
      <c r="D175" t="s">
        <v>725</v>
      </c>
    </row>
    <row r="176" spans="1:4" x14ac:dyDescent="0.25">
      <c r="A176" t="s">
        <v>1528</v>
      </c>
      <c r="B176" s="20" t="s">
        <v>1529</v>
      </c>
      <c r="C176" s="184"/>
      <c r="D176" t="s">
        <v>727</v>
      </c>
    </row>
    <row r="177" spans="1:4" x14ac:dyDescent="0.25">
      <c r="A177" t="s">
        <v>1522</v>
      </c>
      <c r="B177" s="171" t="s">
        <v>1523</v>
      </c>
      <c r="C177" s="175"/>
      <c r="D177" t="s">
        <v>729</v>
      </c>
    </row>
    <row r="178" spans="1:4" x14ac:dyDescent="0.25">
      <c r="A178" t="s">
        <v>1537</v>
      </c>
      <c r="B178" s="20" t="s">
        <v>1538</v>
      </c>
      <c r="C178" s="181"/>
      <c r="D178" t="s">
        <v>731</v>
      </c>
    </row>
    <row r="179" spans="1:4" x14ac:dyDescent="0.25">
      <c r="A179" t="s">
        <v>1544</v>
      </c>
      <c r="B179" s="171" t="s">
        <v>1545</v>
      </c>
      <c r="C179" s="167"/>
      <c r="D179" t="s">
        <v>733</v>
      </c>
    </row>
    <row r="180" spans="1:4" x14ac:dyDescent="0.25">
      <c r="A180" t="s">
        <v>1526</v>
      </c>
      <c r="B180" s="20" t="s">
        <v>1480</v>
      </c>
      <c r="C180" s="180"/>
      <c r="D180" t="s">
        <v>735</v>
      </c>
    </row>
    <row r="181" spans="1:4" x14ac:dyDescent="0.25">
      <c r="A181" t="s">
        <v>1542</v>
      </c>
      <c r="B181" s="20" t="s">
        <v>1543</v>
      </c>
      <c r="C181" s="186"/>
      <c r="D181" t="s">
        <v>737</v>
      </c>
    </row>
    <row r="182" spans="1:4" x14ac:dyDescent="0.25">
      <c r="A182" t="s">
        <v>1546</v>
      </c>
      <c r="B182" s="171" t="s">
        <v>1547</v>
      </c>
      <c r="C182" s="189"/>
      <c r="D182" t="s">
        <v>739</v>
      </c>
    </row>
    <row r="183" spans="1:4" x14ac:dyDescent="0.25">
      <c r="A183" t="s">
        <v>1531</v>
      </c>
      <c r="B183" s="20" t="s">
        <v>1532</v>
      </c>
      <c r="C183" s="187"/>
      <c r="D183" t="s">
        <v>741</v>
      </c>
    </row>
    <row r="184" spans="1:4" x14ac:dyDescent="0.25">
      <c r="A184" t="s">
        <v>1535</v>
      </c>
      <c r="B184" s="172" t="s">
        <v>1536</v>
      </c>
      <c r="C184" s="168"/>
      <c r="D184" t="s">
        <v>743</v>
      </c>
    </row>
    <row r="185" spans="1:4" x14ac:dyDescent="0.25">
      <c r="A185" t="s">
        <v>1533</v>
      </c>
      <c r="B185" s="20" t="s">
        <v>1534</v>
      </c>
      <c r="C185" s="179"/>
      <c r="D185" t="s">
        <v>745</v>
      </c>
    </row>
    <row r="186" spans="1:4" x14ac:dyDescent="0.25">
      <c r="A186" t="s">
        <v>1548</v>
      </c>
      <c r="B186" s="171">
        <v>740000</v>
      </c>
      <c r="C186" s="190"/>
      <c r="D186" t="s">
        <v>747</v>
      </c>
    </row>
    <row r="187" spans="1:4" x14ac:dyDescent="0.25">
      <c r="A187" t="s">
        <v>1549</v>
      </c>
      <c r="B187" s="20" t="s">
        <v>1550</v>
      </c>
      <c r="C187" s="182"/>
      <c r="D187" t="s">
        <v>749</v>
      </c>
    </row>
    <row r="188" spans="1:4" x14ac:dyDescent="0.25">
      <c r="A188" t="s">
        <v>1553</v>
      </c>
      <c r="B188" s="20" t="s">
        <v>1554</v>
      </c>
      <c r="C188" s="183"/>
      <c r="D188" t="s">
        <v>751</v>
      </c>
    </row>
    <row r="189" spans="1:4" x14ac:dyDescent="0.25">
      <c r="A189" t="s">
        <v>1557</v>
      </c>
      <c r="B189" s="20" t="s">
        <v>1558</v>
      </c>
      <c r="C189" s="188"/>
      <c r="D189" t="s">
        <v>753</v>
      </c>
    </row>
    <row r="190" spans="1:4" x14ac:dyDescent="0.25">
      <c r="A190" t="s">
        <v>1539</v>
      </c>
      <c r="B190" s="171" t="s">
        <v>1540</v>
      </c>
      <c r="C190" s="177"/>
      <c r="D190" t="s">
        <v>755</v>
      </c>
    </row>
    <row r="191" spans="1:4" x14ac:dyDescent="0.25">
      <c r="A191" t="s">
        <v>1637</v>
      </c>
      <c r="B191" s="205" t="s">
        <v>1638</v>
      </c>
      <c r="C191" s="204"/>
      <c r="D191" t="s">
        <v>757</v>
      </c>
    </row>
    <row r="192" spans="1:4" x14ac:dyDescent="0.25">
      <c r="A192" t="s">
        <v>1639</v>
      </c>
      <c r="B192" s="171" t="s">
        <v>1640</v>
      </c>
      <c r="C192" s="206"/>
      <c r="D192" t="s">
        <v>759</v>
      </c>
    </row>
    <row r="193" spans="1:4" x14ac:dyDescent="0.25">
      <c r="A193" t="s">
        <v>1641</v>
      </c>
      <c r="B193" t="s">
        <v>1642</v>
      </c>
      <c r="C193" s="207"/>
      <c r="D193" t="s">
        <v>761</v>
      </c>
    </row>
    <row r="194" spans="1:4" x14ac:dyDescent="0.25">
      <c r="A194" t="s">
        <v>1643</v>
      </c>
      <c r="B194" s="17" t="s">
        <v>1644</v>
      </c>
      <c r="C194" s="208"/>
      <c r="D194" t="s">
        <v>765</v>
      </c>
    </row>
    <row r="196" spans="1:4" x14ac:dyDescent="0.25">
      <c r="A196" s="42" t="s">
        <v>1645</v>
      </c>
      <c r="B196" s="169"/>
      <c r="C196" s="159"/>
      <c r="D196" s="159"/>
    </row>
    <row r="197" spans="1:4" x14ac:dyDescent="0.25">
      <c r="A197" s="9" t="s">
        <v>1516</v>
      </c>
      <c r="B197" s="170" t="s">
        <v>1517</v>
      </c>
      <c r="C197" s="9" t="s">
        <v>1518</v>
      </c>
      <c r="D197" s="9" t="s">
        <v>1519</v>
      </c>
    </row>
    <row r="198" spans="1:4" x14ac:dyDescent="0.25">
      <c r="A198" t="s">
        <v>1544</v>
      </c>
      <c r="B198" s="171" t="s">
        <v>1545</v>
      </c>
      <c r="C198" s="167"/>
      <c r="D198" t="s">
        <v>671</v>
      </c>
    </row>
    <row r="199" spans="1:4" x14ac:dyDescent="0.25">
      <c r="A199" t="s">
        <v>1522</v>
      </c>
      <c r="B199" s="171" t="s">
        <v>1523</v>
      </c>
      <c r="C199" s="175"/>
      <c r="D199" t="s">
        <v>669</v>
      </c>
    </row>
    <row r="200" spans="1:4" x14ac:dyDescent="0.25">
      <c r="A200" t="s">
        <v>1526</v>
      </c>
      <c r="B200" s="20" t="s">
        <v>1480</v>
      </c>
      <c r="C200" s="180"/>
      <c r="D200" t="s">
        <v>667</v>
      </c>
    </row>
    <row r="201" spans="1:4" x14ac:dyDescent="0.25">
      <c r="A201" t="s">
        <v>1533</v>
      </c>
      <c r="B201" s="20" t="s">
        <v>1534</v>
      </c>
      <c r="C201" s="179"/>
      <c r="D201" t="s">
        <v>665</v>
      </c>
    </row>
    <row r="202" spans="1:4" x14ac:dyDescent="0.25">
      <c r="A202" t="s">
        <v>1551</v>
      </c>
      <c r="B202" s="171" t="s">
        <v>1552</v>
      </c>
      <c r="C202" s="174"/>
      <c r="D202" t="s">
        <v>662</v>
      </c>
    </row>
    <row r="204" spans="1:4" x14ac:dyDescent="0.25">
      <c r="A204" s="42" t="s">
        <v>1646</v>
      </c>
      <c r="B204" s="169"/>
      <c r="C204" s="159"/>
      <c r="D204" s="159"/>
    </row>
    <row r="205" spans="1:4" x14ac:dyDescent="0.25">
      <c r="A205" s="9" t="s">
        <v>1516</v>
      </c>
      <c r="B205" s="170" t="s">
        <v>1517</v>
      </c>
      <c r="C205" s="9" t="s">
        <v>1518</v>
      </c>
      <c r="D205" s="9" t="s">
        <v>1519</v>
      </c>
    </row>
    <row r="206" spans="1:4" x14ac:dyDescent="0.25">
      <c r="A206" t="s">
        <v>1535</v>
      </c>
      <c r="B206" s="172" t="s">
        <v>1536</v>
      </c>
      <c r="C206" s="168"/>
      <c r="D206" t="s">
        <v>675</v>
      </c>
    </row>
    <row r="207" spans="1:4" x14ac:dyDescent="0.25">
      <c r="A207" t="s">
        <v>1522</v>
      </c>
      <c r="B207" s="171" t="s">
        <v>1523</v>
      </c>
      <c r="C207" s="175"/>
      <c r="D207" t="s">
        <v>673</v>
      </c>
    </row>
    <row r="208" spans="1:4" x14ac:dyDescent="0.25">
      <c r="A208" t="s">
        <v>1555</v>
      </c>
      <c r="B208" s="171" t="s">
        <v>1556</v>
      </c>
      <c r="C208" s="173"/>
      <c r="D208" t="s">
        <v>663</v>
      </c>
    </row>
    <row r="210" spans="1:4" x14ac:dyDescent="0.25">
      <c r="A210" s="42" t="s">
        <v>1647</v>
      </c>
      <c r="B210" s="169"/>
      <c r="C210" s="159"/>
      <c r="D210" s="159"/>
    </row>
    <row r="211" spans="1:4" x14ac:dyDescent="0.25">
      <c r="A211" s="9" t="s">
        <v>1516</v>
      </c>
      <c r="B211" s="170" t="s">
        <v>1517</v>
      </c>
      <c r="C211" s="9" t="s">
        <v>1518</v>
      </c>
      <c r="D211" s="9" t="s">
        <v>1519</v>
      </c>
    </row>
    <row r="212" spans="1:4" x14ac:dyDescent="0.25">
      <c r="A212" t="s">
        <v>1520</v>
      </c>
      <c r="B212" s="20" t="s">
        <v>1521</v>
      </c>
      <c r="C212" s="176"/>
      <c r="D212" t="s">
        <v>844</v>
      </c>
    </row>
    <row r="213" spans="1:4" x14ac:dyDescent="0.25">
      <c r="A213" t="s">
        <v>1526</v>
      </c>
      <c r="B213" s="20" t="s">
        <v>1480</v>
      </c>
      <c r="C213" s="180"/>
      <c r="D213" t="s">
        <v>828</v>
      </c>
    </row>
    <row r="214" spans="1:4" x14ac:dyDescent="0.25">
      <c r="A214" t="s">
        <v>1551</v>
      </c>
      <c r="B214" s="171" t="s">
        <v>1552</v>
      </c>
      <c r="C214" s="174"/>
      <c r="D214" t="s">
        <v>802</v>
      </c>
    </row>
    <row r="215" spans="1:4" x14ac:dyDescent="0.25">
      <c r="A215" t="s">
        <v>1531</v>
      </c>
      <c r="B215" s="20" t="s">
        <v>1532</v>
      </c>
      <c r="C215" s="187"/>
      <c r="D215" t="s">
        <v>1648</v>
      </c>
    </row>
    <row r="216" spans="1:4" x14ac:dyDescent="0.25">
      <c r="A216" t="s">
        <v>1533</v>
      </c>
      <c r="B216" s="20" t="s">
        <v>1534</v>
      </c>
      <c r="C216" s="179"/>
      <c r="D216" t="s">
        <v>1649</v>
      </c>
    </row>
    <row r="217" spans="1:4" x14ac:dyDescent="0.25">
      <c r="A217" t="s">
        <v>1522</v>
      </c>
      <c r="B217" s="171" t="s">
        <v>1523</v>
      </c>
      <c r="C217" s="175"/>
      <c r="D217" t="s">
        <v>838</v>
      </c>
    </row>
    <row r="218" spans="1:4" x14ac:dyDescent="0.25">
      <c r="A218" t="s">
        <v>1537</v>
      </c>
      <c r="B218" s="20" t="s">
        <v>1538</v>
      </c>
      <c r="C218" s="181"/>
      <c r="D218" t="s">
        <v>836</v>
      </c>
    </row>
    <row r="219" spans="1:4" x14ac:dyDescent="0.25">
      <c r="A219" t="s">
        <v>1544</v>
      </c>
      <c r="B219" s="171" t="s">
        <v>1545</v>
      </c>
      <c r="C219" s="167"/>
      <c r="D219" t="s">
        <v>806</v>
      </c>
    </row>
    <row r="220" spans="1:4" x14ac:dyDescent="0.25">
      <c r="A220" t="s">
        <v>1555</v>
      </c>
      <c r="B220" s="171" t="s">
        <v>1556</v>
      </c>
      <c r="C220" s="173"/>
      <c r="D220" t="s">
        <v>804</v>
      </c>
    </row>
    <row r="222" spans="1:4" x14ac:dyDescent="0.25">
      <c r="A222" s="42" t="s">
        <v>1650</v>
      </c>
      <c r="B222" s="169"/>
      <c r="C222" s="159"/>
      <c r="D222" s="159"/>
    </row>
    <row r="223" spans="1:4" x14ac:dyDescent="0.25">
      <c r="A223" s="9" t="s">
        <v>1516</v>
      </c>
      <c r="B223" s="170" t="s">
        <v>1517</v>
      </c>
      <c r="C223" s="9" t="s">
        <v>1518</v>
      </c>
      <c r="D223" s="9" t="s">
        <v>1519</v>
      </c>
    </row>
    <row r="224" spans="1:4" x14ac:dyDescent="0.25">
      <c r="A224" t="s">
        <v>1520</v>
      </c>
      <c r="B224" s="20" t="s">
        <v>1521</v>
      </c>
      <c r="C224" s="176"/>
      <c r="D224" t="s">
        <v>844</v>
      </c>
    </row>
    <row r="225" spans="1:4" x14ac:dyDescent="0.25">
      <c r="A225" t="s">
        <v>1549</v>
      </c>
      <c r="B225" s="20" t="s">
        <v>1550</v>
      </c>
      <c r="C225" s="182"/>
      <c r="D225" t="s">
        <v>1651</v>
      </c>
    </row>
    <row r="226" spans="1:4" x14ac:dyDescent="0.25">
      <c r="A226" t="s">
        <v>1522</v>
      </c>
      <c r="B226" s="171" t="s">
        <v>1523</v>
      </c>
      <c r="C226" s="175"/>
      <c r="D226" t="s">
        <v>693</v>
      </c>
    </row>
    <row r="227" spans="1:4" x14ac:dyDescent="0.25">
      <c r="A227" t="s">
        <v>1526</v>
      </c>
      <c r="B227" s="20" t="s">
        <v>1480</v>
      </c>
      <c r="C227" s="180"/>
      <c r="D227" t="s">
        <v>828</v>
      </c>
    </row>
    <row r="228" spans="1:4" x14ac:dyDescent="0.25">
      <c r="A228" t="s">
        <v>1551</v>
      </c>
      <c r="B228" s="171" t="s">
        <v>1552</v>
      </c>
      <c r="C228" s="174"/>
      <c r="D228" t="s">
        <v>802</v>
      </c>
    </row>
    <row r="229" spans="1:4" x14ac:dyDescent="0.25">
      <c r="A229" t="s">
        <v>1533</v>
      </c>
      <c r="B229" s="20" t="s">
        <v>1534</v>
      </c>
      <c r="C229" s="179"/>
      <c r="D229" t="s">
        <v>1652</v>
      </c>
    </row>
    <row r="230" spans="1:4" x14ac:dyDescent="0.25">
      <c r="A230" t="s">
        <v>1555</v>
      </c>
      <c r="B230" s="171" t="s">
        <v>1556</v>
      </c>
      <c r="C230" s="173"/>
      <c r="D230" t="s">
        <v>679</v>
      </c>
    </row>
    <row r="231" spans="1:4" x14ac:dyDescent="0.25">
      <c r="A231" t="s">
        <v>1546</v>
      </c>
      <c r="B231" s="171" t="s">
        <v>1547</v>
      </c>
      <c r="C231" s="189"/>
      <c r="D231" t="s">
        <v>708</v>
      </c>
    </row>
    <row r="232" spans="1:4" x14ac:dyDescent="0.25">
      <c r="A232" t="s">
        <v>1548</v>
      </c>
      <c r="B232" s="171">
        <v>740000</v>
      </c>
      <c r="C232" s="190"/>
      <c r="D232" t="s">
        <v>706</v>
      </c>
    </row>
    <row r="233" spans="1:4" x14ac:dyDescent="0.25">
      <c r="A233" t="s">
        <v>1544</v>
      </c>
      <c r="B233" s="171" t="s">
        <v>1545</v>
      </c>
      <c r="C233" s="167"/>
      <c r="D233" t="s">
        <v>1653</v>
      </c>
    </row>
    <row r="235" spans="1:4" x14ac:dyDescent="0.25">
      <c r="A235" s="42" t="s">
        <v>1654</v>
      </c>
      <c r="B235" s="169"/>
      <c r="C235" s="159"/>
      <c r="D235" s="159"/>
    </row>
    <row r="236" spans="1:4" x14ac:dyDescent="0.25">
      <c r="A236" s="9" t="s">
        <v>1516</v>
      </c>
      <c r="B236" s="170" t="s">
        <v>1517</v>
      </c>
      <c r="C236" s="9" t="s">
        <v>1518</v>
      </c>
      <c r="D236" s="9" t="s">
        <v>1519</v>
      </c>
    </row>
    <row r="237" spans="1:4" x14ac:dyDescent="0.25">
      <c r="A237" t="s">
        <v>1520</v>
      </c>
      <c r="B237" s="20" t="s">
        <v>1521</v>
      </c>
      <c r="C237" s="176"/>
      <c r="D237" t="s">
        <v>844</v>
      </c>
    </row>
    <row r="238" spans="1:4" x14ac:dyDescent="0.25">
      <c r="A238" t="s">
        <v>1555</v>
      </c>
      <c r="B238" s="171" t="s">
        <v>1556</v>
      </c>
      <c r="C238" s="173"/>
      <c r="D238" t="s">
        <v>679</v>
      </c>
    </row>
    <row r="239" spans="1:4" x14ac:dyDescent="0.25">
      <c r="A239" t="s">
        <v>1549</v>
      </c>
      <c r="B239" s="20" t="s">
        <v>1550</v>
      </c>
      <c r="C239" s="182"/>
      <c r="D239" t="s">
        <v>1651</v>
      </c>
    </row>
    <row r="240" spans="1:4" x14ac:dyDescent="0.25">
      <c r="A240" t="s">
        <v>1522</v>
      </c>
      <c r="B240" s="171" t="s">
        <v>1523</v>
      </c>
      <c r="C240" s="175"/>
      <c r="D240" t="s">
        <v>693</v>
      </c>
    </row>
    <row r="241" spans="1:4" x14ac:dyDescent="0.25">
      <c r="A241" t="s">
        <v>1531</v>
      </c>
      <c r="B241" s="20" t="s">
        <v>1532</v>
      </c>
      <c r="C241" s="187"/>
      <c r="D241" t="s">
        <v>1655</v>
      </c>
    </row>
    <row r="242" spans="1:4" x14ac:dyDescent="0.25">
      <c r="A242" t="s">
        <v>1546</v>
      </c>
      <c r="B242" s="171" t="s">
        <v>1547</v>
      </c>
      <c r="C242" s="189"/>
      <c r="D242" t="s">
        <v>708</v>
      </c>
    </row>
    <row r="243" spans="1:4" x14ac:dyDescent="0.25">
      <c r="A243" t="s">
        <v>1544</v>
      </c>
      <c r="B243" s="171" t="s">
        <v>1545</v>
      </c>
      <c r="C243" s="167"/>
      <c r="D243" t="s">
        <v>1653</v>
      </c>
    </row>
    <row r="244" spans="1:4" x14ac:dyDescent="0.25">
      <c r="A244" t="s">
        <v>1533</v>
      </c>
      <c r="B244" s="20" t="s">
        <v>1534</v>
      </c>
      <c r="C244" s="179"/>
      <c r="D244" t="s">
        <v>1652</v>
      </c>
    </row>
    <row r="245" spans="1:4" x14ac:dyDescent="0.25">
      <c r="A245" t="s">
        <v>1551</v>
      </c>
      <c r="B245" s="171" t="s">
        <v>1552</v>
      </c>
      <c r="C245" s="174"/>
      <c r="D245" t="s">
        <v>802</v>
      </c>
    </row>
    <row r="246" spans="1:4" x14ac:dyDescent="0.25">
      <c r="A246" t="s">
        <v>1526</v>
      </c>
      <c r="B246" s="20" t="s">
        <v>1480</v>
      </c>
      <c r="C246" s="180"/>
      <c r="D246" t="s">
        <v>828</v>
      </c>
    </row>
    <row r="248" spans="1:4" x14ac:dyDescent="0.25">
      <c r="A248" s="42" t="s">
        <v>1656</v>
      </c>
      <c r="B248" s="169"/>
      <c r="C248" s="159"/>
      <c r="D248" s="159"/>
    </row>
    <row r="249" spans="1:4" x14ac:dyDescent="0.25">
      <c r="A249" s="9" t="s">
        <v>1516</v>
      </c>
      <c r="B249" s="170" t="s">
        <v>1517</v>
      </c>
      <c r="C249" s="9" t="s">
        <v>1518</v>
      </c>
      <c r="D249" s="9" t="s">
        <v>1519</v>
      </c>
    </row>
    <row r="250" spans="1:4" x14ac:dyDescent="0.25">
      <c r="A250" t="s">
        <v>1520</v>
      </c>
      <c r="B250" s="20" t="s">
        <v>1521</v>
      </c>
      <c r="C250" s="176"/>
      <c r="D250" t="s">
        <v>695</v>
      </c>
    </row>
    <row r="251" spans="1:4" x14ac:dyDescent="0.25">
      <c r="A251" t="s">
        <v>1557</v>
      </c>
      <c r="B251" s="20" t="s">
        <v>1558</v>
      </c>
      <c r="C251" s="188"/>
      <c r="D251" t="s">
        <v>1657</v>
      </c>
    </row>
    <row r="252" spans="1:4" x14ac:dyDescent="0.25">
      <c r="A252" t="s">
        <v>1542</v>
      </c>
      <c r="B252" s="20" t="s">
        <v>1543</v>
      </c>
      <c r="C252" s="186"/>
      <c r="D252" t="s">
        <v>710</v>
      </c>
    </row>
    <row r="253" spans="1:4" x14ac:dyDescent="0.25">
      <c r="A253" t="s">
        <v>1522</v>
      </c>
      <c r="B253" s="171" t="s">
        <v>1523</v>
      </c>
      <c r="C253" s="175"/>
      <c r="D253" t="s">
        <v>693</v>
      </c>
    </row>
    <row r="254" spans="1:4" x14ac:dyDescent="0.25">
      <c r="A254" t="s">
        <v>1526</v>
      </c>
      <c r="B254" s="20" t="s">
        <v>1480</v>
      </c>
      <c r="C254" s="180"/>
      <c r="D254" t="s">
        <v>1658</v>
      </c>
    </row>
    <row r="255" spans="1:4" x14ac:dyDescent="0.25">
      <c r="A255" t="s">
        <v>1531</v>
      </c>
      <c r="B255" s="20" t="s">
        <v>1532</v>
      </c>
      <c r="C255" s="187"/>
      <c r="D255" t="s">
        <v>1659</v>
      </c>
    </row>
    <row r="256" spans="1:4" x14ac:dyDescent="0.25">
      <c r="A256" t="s">
        <v>1535</v>
      </c>
      <c r="B256" s="172" t="s">
        <v>1536</v>
      </c>
      <c r="C256" s="168"/>
      <c r="D256" t="s">
        <v>685</v>
      </c>
    </row>
    <row r="257" spans="1:4" x14ac:dyDescent="0.25">
      <c r="A257" t="s">
        <v>1537</v>
      </c>
      <c r="B257" s="20" t="s">
        <v>1538</v>
      </c>
      <c r="C257" s="181"/>
      <c r="D257" t="s">
        <v>683</v>
      </c>
    </row>
    <row r="258" spans="1:4" x14ac:dyDescent="0.25">
      <c r="A258" t="s">
        <v>1544</v>
      </c>
      <c r="B258" s="171" t="s">
        <v>1545</v>
      </c>
      <c r="C258" s="167"/>
      <c r="D258" t="s">
        <v>1660</v>
      </c>
    </row>
    <row r="259" spans="1:4" x14ac:dyDescent="0.25">
      <c r="A259" t="s">
        <v>1551</v>
      </c>
      <c r="B259" s="171" t="s">
        <v>1552</v>
      </c>
      <c r="C259" s="174"/>
      <c r="D259" t="s">
        <v>802</v>
      </c>
    </row>
    <row r="260" spans="1:4" x14ac:dyDescent="0.25">
      <c r="A260" t="s">
        <v>1553</v>
      </c>
      <c r="B260" s="20" t="s">
        <v>1554</v>
      </c>
      <c r="C260" s="183"/>
      <c r="D260" t="s">
        <v>701</v>
      </c>
    </row>
    <row r="261" spans="1:4" x14ac:dyDescent="0.25">
      <c r="A261" t="s">
        <v>1555</v>
      </c>
      <c r="B261" s="171" t="s">
        <v>1556</v>
      </c>
      <c r="C261" s="173"/>
      <c r="D261" t="s">
        <v>679</v>
      </c>
    </row>
    <row r="262" spans="1:4" x14ac:dyDescent="0.25">
      <c r="A262" t="s">
        <v>1548</v>
      </c>
      <c r="B262" s="171">
        <v>740000</v>
      </c>
      <c r="C262" s="190"/>
      <c r="D262" t="s">
        <v>706</v>
      </c>
    </row>
    <row r="263" spans="1:4" x14ac:dyDescent="0.25">
      <c r="B263"/>
    </row>
    <row r="264" spans="1:4" x14ac:dyDescent="0.25">
      <c r="A264" s="42" t="s">
        <v>1661</v>
      </c>
      <c r="B264" s="169"/>
      <c r="C264" s="159"/>
      <c r="D264" s="159"/>
    </row>
    <row r="265" spans="1:4" x14ac:dyDescent="0.25">
      <c r="A265" s="9" t="s">
        <v>1516</v>
      </c>
      <c r="B265" s="170" t="s">
        <v>1517</v>
      </c>
      <c r="C265" s="9" t="s">
        <v>1518</v>
      </c>
      <c r="D265" s="9" t="s">
        <v>1519</v>
      </c>
    </row>
    <row r="266" spans="1:4" x14ac:dyDescent="0.25">
      <c r="A266" t="s">
        <v>1520</v>
      </c>
      <c r="B266" s="20" t="s">
        <v>1521</v>
      </c>
      <c r="C266" s="176"/>
      <c r="D266" t="s">
        <v>844</v>
      </c>
    </row>
    <row r="267" spans="1:4" x14ac:dyDescent="0.25">
      <c r="A267" t="s">
        <v>1526</v>
      </c>
      <c r="B267" s="20" t="s">
        <v>1480</v>
      </c>
      <c r="C267" s="180"/>
      <c r="D267" t="s">
        <v>828</v>
      </c>
    </row>
    <row r="268" spans="1:4" x14ac:dyDescent="0.25">
      <c r="A268" t="s">
        <v>1549</v>
      </c>
      <c r="B268" s="20" t="s">
        <v>1550</v>
      </c>
      <c r="C268" s="182"/>
      <c r="D268" t="s">
        <v>1651</v>
      </c>
    </row>
    <row r="269" spans="1:4" x14ac:dyDescent="0.25">
      <c r="A269" t="s">
        <v>1542</v>
      </c>
      <c r="B269" s="20" t="s">
        <v>1543</v>
      </c>
      <c r="C269" s="186"/>
      <c r="D269" t="s">
        <v>710</v>
      </c>
    </row>
    <row r="270" spans="1:4" x14ac:dyDescent="0.25">
      <c r="A270" t="s">
        <v>1557</v>
      </c>
      <c r="B270" s="20" t="s">
        <v>1558</v>
      </c>
      <c r="C270" s="188"/>
      <c r="D270" t="s">
        <v>1657</v>
      </c>
    </row>
    <row r="271" spans="1:4" x14ac:dyDescent="0.25">
      <c r="A271" t="s">
        <v>1522</v>
      </c>
      <c r="B271" s="171" t="s">
        <v>1523</v>
      </c>
      <c r="C271" s="175"/>
      <c r="D271" t="s">
        <v>693</v>
      </c>
    </row>
    <row r="272" spans="1:4" x14ac:dyDescent="0.25">
      <c r="A272" t="s">
        <v>1537</v>
      </c>
      <c r="B272" s="20" t="s">
        <v>1538</v>
      </c>
      <c r="C272" s="181"/>
      <c r="D272" t="s">
        <v>1662</v>
      </c>
    </row>
    <row r="273" spans="1:4" x14ac:dyDescent="0.25">
      <c r="A273" t="s">
        <v>1555</v>
      </c>
      <c r="B273" s="171" t="s">
        <v>1556</v>
      </c>
      <c r="C273" s="173"/>
      <c r="D273" t="s">
        <v>1663</v>
      </c>
    </row>
    <row r="274" spans="1:4" x14ac:dyDescent="0.25">
      <c r="A274" t="s">
        <v>1551</v>
      </c>
      <c r="B274" s="171" t="s">
        <v>1552</v>
      </c>
      <c r="C274" s="174"/>
      <c r="D274" t="s">
        <v>802</v>
      </c>
    </row>
    <row r="275" spans="1:4" x14ac:dyDescent="0.25">
      <c r="A275" t="s">
        <v>1544</v>
      </c>
      <c r="B275" s="171" t="s">
        <v>1545</v>
      </c>
      <c r="C275" s="167"/>
      <c r="D275" t="s">
        <v>1660</v>
      </c>
    </row>
    <row r="276" spans="1:4" x14ac:dyDescent="0.25">
      <c r="A276" t="s">
        <v>1548</v>
      </c>
      <c r="B276" s="171">
        <v>740000</v>
      </c>
      <c r="C276" s="190"/>
      <c r="D276" t="s">
        <v>706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ColWidth="8.7109375" defaultRowHeight="15" x14ac:dyDescent="0.25"/>
  <cols>
    <col min="1" max="1" width="31.42578125" customWidth="1"/>
    <col min="2" max="2" width="28.28515625" customWidth="1"/>
    <col min="3" max="3" width="85.5703125" customWidth="1"/>
  </cols>
  <sheetData>
    <row r="1" spans="1:3" x14ac:dyDescent="0.25">
      <c r="A1" s="42" t="s">
        <v>1664</v>
      </c>
      <c r="B1" s="42" t="s">
        <v>1665</v>
      </c>
    </row>
    <row r="2" spans="1:3" ht="150" x14ac:dyDescent="0.25">
      <c r="A2" t="s">
        <v>1666</v>
      </c>
      <c r="B2" t="s">
        <v>1667</v>
      </c>
      <c r="C2" s="163" t="s">
        <v>1668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workbookViewId="0"/>
  </sheetViews>
  <sheetFormatPr defaultColWidth="8.7109375" defaultRowHeight="15" x14ac:dyDescent="0.25"/>
  <cols>
    <col min="1" max="1" width="49.42578125" style="1" customWidth="1"/>
    <col min="2" max="2" width="10.42578125" style="1" customWidth="1"/>
    <col min="3" max="3" width="12.7109375" style="1" customWidth="1"/>
    <col min="4" max="4" width="13.42578125" style="1" customWidth="1"/>
    <col min="5" max="5" width="20.42578125" style="1" customWidth="1"/>
    <col min="7" max="7" width="14" customWidth="1"/>
    <col min="10" max="10" width="9.42578125" bestFit="1" customWidth="1"/>
    <col min="14" max="15" width="12.28515625" bestFit="1" customWidth="1"/>
    <col min="16" max="16" width="12.42578125" bestFit="1" customWidth="1"/>
  </cols>
  <sheetData>
    <row r="1" spans="1:8" s="1" customFormat="1" x14ac:dyDescent="0.25">
      <c r="A1" s="3"/>
      <c r="B1" s="195"/>
      <c r="C1" s="195"/>
      <c r="D1" s="195"/>
      <c r="E1" s="3"/>
    </row>
    <row r="2" spans="1:8" ht="15.75" x14ac:dyDescent="0.25">
      <c r="A2" s="434" t="s">
        <v>1669</v>
      </c>
      <c r="B2" s="434"/>
      <c r="C2" s="213"/>
      <c r="D2" s="213"/>
      <c r="E2" s="213"/>
      <c r="F2" s="213"/>
      <c r="G2" s="213"/>
      <c r="H2" s="57" t="s">
        <v>1670</v>
      </c>
    </row>
    <row r="3" spans="1:8" ht="15.75" x14ac:dyDescent="0.25">
      <c r="A3" s="213" t="s">
        <v>1671</v>
      </c>
      <c r="B3" s="213"/>
      <c r="C3" s="213"/>
      <c r="D3" s="213"/>
      <c r="E3" s="213"/>
      <c r="F3" s="213"/>
      <c r="G3" s="213"/>
      <c r="H3" s="57" t="s">
        <v>1672</v>
      </c>
    </row>
    <row r="4" spans="1:8" x14ac:dyDescent="0.25">
      <c r="A4" s="214"/>
      <c r="B4" s="214"/>
      <c r="C4" s="214"/>
      <c r="D4" s="214"/>
      <c r="E4" s="214"/>
      <c r="F4" s="214"/>
      <c r="G4" s="57"/>
      <c r="H4" s="57" t="s">
        <v>1673</v>
      </c>
    </row>
    <row r="5" spans="1:8" x14ac:dyDescent="0.25">
      <c r="A5" s="214"/>
      <c r="B5" s="214"/>
      <c r="C5" s="214"/>
      <c r="D5" s="214"/>
      <c r="E5" s="214"/>
      <c r="F5" s="214"/>
      <c r="G5" s="214"/>
      <c r="H5" s="214"/>
    </row>
    <row r="6" spans="1:8" x14ac:dyDescent="0.25">
      <c r="A6" s="439" t="s">
        <v>1674</v>
      </c>
      <c r="B6" s="399" t="s">
        <v>1675</v>
      </c>
      <c r="C6" s="399" t="s">
        <v>1676</v>
      </c>
      <c r="D6" s="399" t="s">
        <v>1677</v>
      </c>
      <c r="E6" s="399" t="s">
        <v>1678</v>
      </c>
      <c r="F6" s="399" t="s">
        <v>625</v>
      </c>
      <c r="G6" s="399" t="s">
        <v>1679</v>
      </c>
      <c r="H6" s="399" t="s">
        <v>1680</v>
      </c>
    </row>
    <row r="7" spans="1:8" ht="15.75" thickBot="1" x14ac:dyDescent="0.3">
      <c r="A7" s="440"/>
      <c r="B7" s="441" t="s">
        <v>1681</v>
      </c>
      <c r="C7" s="442"/>
      <c r="D7" s="442"/>
      <c r="E7" s="442"/>
      <c r="F7" s="442"/>
      <c r="G7" s="442"/>
      <c r="H7" s="443"/>
    </row>
    <row r="8" spans="1:8" ht="15.75" thickTop="1" x14ac:dyDescent="0.25">
      <c r="A8" s="241" t="s">
        <v>1682</v>
      </c>
      <c r="B8" s="307">
        <v>5935361.2048846316</v>
      </c>
      <c r="C8" s="307">
        <v>12331.35516763239</v>
      </c>
      <c r="D8" s="307">
        <v>255.41813011993699</v>
      </c>
      <c r="E8" s="307">
        <v>16601.736021301014</v>
      </c>
      <c r="F8" s="307">
        <v>64984.511311122282</v>
      </c>
      <c r="G8" s="307">
        <v>7345.4310275876951</v>
      </c>
      <c r="H8" s="307">
        <v>12364.091048770906</v>
      </c>
    </row>
    <row r="9" spans="1:8" x14ac:dyDescent="0.25">
      <c r="A9" s="242" t="s">
        <v>1683</v>
      </c>
      <c r="B9" s="307">
        <v>5894246.3300794624</v>
      </c>
      <c r="C9" s="307">
        <v>474.07141405218891</v>
      </c>
      <c r="D9" s="307">
        <v>255.32625983564566</v>
      </c>
      <c r="E9" s="307">
        <v>16392.841699559172</v>
      </c>
      <c r="F9" s="307">
        <v>64879.039506516223</v>
      </c>
      <c r="G9" s="307">
        <v>6989.45692056402</v>
      </c>
      <c r="H9" s="307">
        <v>12298.979757295287</v>
      </c>
    </row>
    <row r="10" spans="1:8" x14ac:dyDescent="0.25">
      <c r="A10" s="308" t="s">
        <v>1684</v>
      </c>
      <c r="B10" s="307">
        <v>2540094.5307982946</v>
      </c>
      <c r="C10" s="307">
        <v>37.656050059714502</v>
      </c>
      <c r="D10" s="307">
        <v>101.32241952488565</v>
      </c>
      <c r="E10" s="307">
        <v>3546.3367720364731</v>
      </c>
      <c r="F10" s="307">
        <v>794.66570664443441</v>
      </c>
      <c r="G10" s="307">
        <v>197.74109991391563</v>
      </c>
      <c r="H10" s="307">
        <v>9554.1507363760447</v>
      </c>
    </row>
    <row r="11" spans="1:8" x14ac:dyDescent="0.25">
      <c r="A11" s="309" t="s">
        <v>1685</v>
      </c>
      <c r="B11" s="307">
        <v>2400057.4856406469</v>
      </c>
      <c r="C11" s="307">
        <v>34.823479419570468</v>
      </c>
      <c r="D11" s="307">
        <v>100.86538569159121</v>
      </c>
      <c r="E11" s="310">
        <v>3434.4290996747714</v>
      </c>
      <c r="F11" s="310">
        <v>581.83867235005948</v>
      </c>
      <c r="G11" s="310">
        <v>43.701395420034459</v>
      </c>
      <c r="H11" s="310">
        <v>9439.0432746602182</v>
      </c>
    </row>
    <row r="12" spans="1:8" x14ac:dyDescent="0.25">
      <c r="A12" s="309" t="s">
        <v>1686</v>
      </c>
      <c r="B12" s="307">
        <v>94253.062008181601</v>
      </c>
      <c r="C12" s="307">
        <v>1.46027512323081</v>
      </c>
      <c r="D12" s="307">
        <v>0.26593010197444999</v>
      </c>
      <c r="E12" s="310">
        <v>111.9076723617019</v>
      </c>
      <c r="F12" s="310">
        <v>212.82703429437495</v>
      </c>
      <c r="G12" s="310">
        <v>154.03970449388117</v>
      </c>
      <c r="H12" s="310">
        <v>115.10746171582606</v>
      </c>
    </row>
    <row r="13" spans="1:8" x14ac:dyDescent="0.25">
      <c r="A13" s="309" t="s">
        <v>1687</v>
      </c>
      <c r="B13" s="307">
        <v>45783.983149465937</v>
      </c>
      <c r="C13" s="307">
        <v>1.37229551691322</v>
      </c>
      <c r="D13" s="307">
        <v>0.19110373131999001</v>
      </c>
      <c r="E13" s="310" t="s">
        <v>1688</v>
      </c>
      <c r="F13" s="310" t="s">
        <v>1688</v>
      </c>
      <c r="G13" s="310" t="s">
        <v>1688</v>
      </c>
      <c r="H13" s="310" t="s">
        <v>1688</v>
      </c>
    </row>
    <row r="14" spans="1:8" x14ac:dyDescent="0.25">
      <c r="A14" s="243" t="s">
        <v>1689</v>
      </c>
      <c r="B14" s="307">
        <v>711227.52746031829</v>
      </c>
      <c r="C14" s="307">
        <v>66.667583289309391</v>
      </c>
      <c r="D14" s="307">
        <v>9.3662220369597406</v>
      </c>
      <c r="E14" s="307">
        <v>1515.3616266750041</v>
      </c>
      <c r="F14" s="307">
        <v>1044.8381666781022</v>
      </c>
      <c r="G14" s="307">
        <v>120.23413844415886</v>
      </c>
      <c r="H14" s="307">
        <v>1574.0871153371656</v>
      </c>
    </row>
    <row r="15" spans="1:8" x14ac:dyDescent="0.25">
      <c r="A15" s="309" t="s">
        <v>1690</v>
      </c>
      <c r="B15" s="307">
        <v>14978.572362155866</v>
      </c>
      <c r="C15" s="307">
        <v>0.23835740177008</v>
      </c>
      <c r="D15" s="307">
        <v>5.0815371746130003E-2</v>
      </c>
      <c r="E15" s="310" t="s">
        <v>1688</v>
      </c>
      <c r="F15" s="310" t="s">
        <v>1688</v>
      </c>
      <c r="G15" s="310" t="s">
        <v>1688</v>
      </c>
      <c r="H15" s="310" t="s">
        <v>1688</v>
      </c>
    </row>
    <row r="16" spans="1:8" x14ac:dyDescent="0.25">
      <c r="A16" s="309" t="s">
        <v>1691</v>
      </c>
      <c r="B16" s="307">
        <v>5057.2748720254449</v>
      </c>
      <c r="C16" s="307">
        <v>0.25516926930848</v>
      </c>
      <c r="D16" s="307">
        <v>3.8004328346280002E-2</v>
      </c>
      <c r="E16" s="310" t="s">
        <v>1688</v>
      </c>
      <c r="F16" s="310" t="s">
        <v>1688</v>
      </c>
      <c r="G16" s="310" t="s">
        <v>1688</v>
      </c>
      <c r="H16" s="310" t="s">
        <v>1688</v>
      </c>
    </row>
    <row r="17" spans="1:8" x14ac:dyDescent="0.25">
      <c r="A17" s="309" t="s">
        <v>1692</v>
      </c>
      <c r="B17" s="307">
        <v>67269.957813983725</v>
      </c>
      <c r="C17" s="307">
        <v>1.85662734289529</v>
      </c>
      <c r="D17" s="307">
        <v>0.29458061428601001</v>
      </c>
      <c r="E17" s="310" t="s">
        <v>1688</v>
      </c>
      <c r="F17" s="310" t="s">
        <v>1688</v>
      </c>
      <c r="G17" s="310" t="s">
        <v>1688</v>
      </c>
      <c r="H17" s="310" t="s">
        <v>1688</v>
      </c>
    </row>
    <row r="18" spans="1:8" x14ac:dyDescent="0.25">
      <c r="A18" s="309" t="s">
        <v>1693</v>
      </c>
      <c r="B18" s="307">
        <v>45070.579654334128</v>
      </c>
      <c r="C18" s="307">
        <v>3.0283235843053902</v>
      </c>
      <c r="D18" s="307">
        <v>0.52839203850651995</v>
      </c>
      <c r="E18" s="310" t="s">
        <v>1688</v>
      </c>
      <c r="F18" s="310" t="s">
        <v>1688</v>
      </c>
      <c r="G18" s="310" t="s">
        <v>1688</v>
      </c>
      <c r="H18" s="310" t="s">
        <v>1688</v>
      </c>
    </row>
    <row r="19" spans="1:8" x14ac:dyDescent="0.25">
      <c r="A19" s="309" t="s">
        <v>1694</v>
      </c>
      <c r="B19" s="307">
        <v>46357.764227420019</v>
      </c>
      <c r="C19" s="307">
        <v>3.41919088614388</v>
      </c>
      <c r="D19" s="307">
        <v>0.52415757023381004</v>
      </c>
      <c r="E19" s="310" t="s">
        <v>1688</v>
      </c>
      <c r="F19" s="310" t="s">
        <v>1688</v>
      </c>
      <c r="G19" s="310" t="s">
        <v>1688</v>
      </c>
      <c r="H19" s="310" t="s">
        <v>1688</v>
      </c>
    </row>
    <row r="20" spans="1:8" x14ac:dyDescent="0.25">
      <c r="A20" s="309" t="s">
        <v>1695</v>
      </c>
      <c r="B20" s="307">
        <v>36302.033778109631</v>
      </c>
      <c r="C20" s="307">
        <v>2.4295382607283198</v>
      </c>
      <c r="D20" s="307">
        <v>0.36471649490099001</v>
      </c>
      <c r="E20" s="310" t="s">
        <v>1688</v>
      </c>
      <c r="F20" s="310" t="s">
        <v>1688</v>
      </c>
      <c r="G20" s="310" t="s">
        <v>1688</v>
      </c>
      <c r="H20" s="310" t="s">
        <v>1688</v>
      </c>
    </row>
    <row r="21" spans="1:8" x14ac:dyDescent="0.25">
      <c r="A21" s="311" t="s">
        <v>1696</v>
      </c>
      <c r="B21" s="307">
        <v>496191.34475228947</v>
      </c>
      <c r="C21" s="307">
        <v>55.440376544157949</v>
      </c>
      <c r="D21" s="307">
        <v>7.5655556189400004</v>
      </c>
      <c r="E21" s="310">
        <v>1515.3616266750041</v>
      </c>
      <c r="F21" s="310">
        <v>1044.8381666781022</v>
      </c>
      <c r="G21" s="310">
        <v>120.23413844415886</v>
      </c>
      <c r="H21" s="310">
        <v>1574.0871153371656</v>
      </c>
    </row>
    <row r="22" spans="1:8" x14ac:dyDescent="0.25">
      <c r="A22" s="243" t="s">
        <v>1697</v>
      </c>
      <c r="B22" s="307">
        <v>1830505.6056332772</v>
      </c>
      <c r="C22" s="307">
        <v>160.28001983992968</v>
      </c>
      <c r="D22" s="307">
        <v>137.97722792661688</v>
      </c>
      <c r="E22" s="307">
        <v>10294.630529494003</v>
      </c>
      <c r="F22" s="307">
        <v>58614.797849139453</v>
      </c>
      <c r="G22" s="307">
        <v>5723.5980346497408</v>
      </c>
      <c r="H22" s="307">
        <v>618.63077203361581</v>
      </c>
    </row>
    <row r="23" spans="1:8" x14ac:dyDescent="0.25">
      <c r="A23" s="309" t="s">
        <v>1698</v>
      </c>
      <c r="B23" s="307">
        <v>170713.69036083069</v>
      </c>
      <c r="C23" s="307">
        <v>2.0771880881664</v>
      </c>
      <c r="D23" s="307">
        <v>5.2617344805668296</v>
      </c>
      <c r="E23" s="310">
        <v>40.811932568812999</v>
      </c>
      <c r="F23" s="310">
        <v>207.24271059858924</v>
      </c>
      <c r="G23" s="310">
        <v>20.972782413204179</v>
      </c>
      <c r="H23" s="310">
        <v>7.9863698191035404</v>
      </c>
    </row>
    <row r="24" spans="1:8" x14ac:dyDescent="0.25">
      <c r="A24" s="309" t="s">
        <v>1699</v>
      </c>
      <c r="B24" s="307">
        <v>1543321.2347240872</v>
      </c>
      <c r="C24" s="307">
        <v>95.722338182973743</v>
      </c>
      <c r="D24" s="307">
        <v>108.02744179292077</v>
      </c>
      <c r="E24" s="310">
        <v>7564.0039070770663</v>
      </c>
      <c r="F24" s="310">
        <v>38851.488066997837</v>
      </c>
      <c r="G24" s="310">
        <v>3123.5335919534832</v>
      </c>
      <c r="H24" s="310">
        <v>155.69594484037685</v>
      </c>
    </row>
    <row r="25" spans="1:8" x14ac:dyDescent="0.25">
      <c r="A25" s="309" t="s">
        <v>1700</v>
      </c>
      <c r="B25" s="307">
        <v>46055.912865416671</v>
      </c>
      <c r="C25" s="307">
        <v>3.5201759225</v>
      </c>
      <c r="D25" s="307">
        <v>1.1264562951999999</v>
      </c>
      <c r="E25" s="310">
        <v>504.06504986911966</v>
      </c>
      <c r="F25" s="310">
        <v>79.731529299018959</v>
      </c>
      <c r="G25" s="310">
        <v>38.628071801561717</v>
      </c>
      <c r="H25" s="310">
        <v>59.549191471448658</v>
      </c>
    </row>
    <row r="26" spans="1:8" x14ac:dyDescent="0.25">
      <c r="A26" s="309" t="s">
        <v>1701</v>
      </c>
      <c r="B26" s="307">
        <v>38024.136018348065</v>
      </c>
      <c r="C26" s="307">
        <v>16.174692701572852</v>
      </c>
      <c r="D26" s="307">
        <v>0.73291389331867995</v>
      </c>
      <c r="E26" s="310">
        <v>564.78322714808633</v>
      </c>
      <c r="F26" s="310">
        <v>1625.6330147817607</v>
      </c>
      <c r="G26" s="310">
        <v>797.79002364334588</v>
      </c>
      <c r="H26" s="310">
        <v>168.62503652225149</v>
      </c>
    </row>
    <row r="27" spans="1:8" ht="15.75" thickBot="1" x14ac:dyDescent="0.3">
      <c r="A27" s="309" t="s">
        <v>1702</v>
      </c>
      <c r="B27" s="307">
        <v>32390.631664594664</v>
      </c>
      <c r="C27" s="307">
        <v>42.78562494471668</v>
      </c>
      <c r="D27" s="307">
        <v>22.8286814646106</v>
      </c>
      <c r="E27" s="310">
        <v>1620.9664128309175</v>
      </c>
      <c r="F27" s="310">
        <v>17850.702527462247</v>
      </c>
      <c r="G27" s="310">
        <v>1742.6735648381459</v>
      </c>
      <c r="H27" s="310">
        <v>226.77422938043526</v>
      </c>
    </row>
    <row r="28" spans="1:8" ht="15.75" thickTop="1" x14ac:dyDescent="0.25">
      <c r="A28" s="244" t="s">
        <v>1703</v>
      </c>
      <c r="B28" s="307">
        <v>586285.4434706961</v>
      </c>
      <c r="C28" s="307">
        <v>205.34813377159594</v>
      </c>
      <c r="D28" s="307">
        <v>4.1002059296026401</v>
      </c>
      <c r="E28" s="307">
        <v>908.26373148672474</v>
      </c>
      <c r="F28" s="307">
        <v>3021.6454373622296</v>
      </c>
      <c r="G28" s="307">
        <v>706.60096524296171</v>
      </c>
      <c r="H28" s="307">
        <v>527.57585355553215</v>
      </c>
    </row>
    <row r="29" spans="1:8" x14ac:dyDescent="0.25">
      <c r="A29" s="309" t="s">
        <v>1704</v>
      </c>
      <c r="B29" s="307">
        <v>227130.02298152124</v>
      </c>
      <c r="C29" s="307">
        <v>43.127051806573057</v>
      </c>
      <c r="D29" s="307">
        <v>1.1609958550767701</v>
      </c>
      <c r="E29" s="310">
        <v>490.17465541376572</v>
      </c>
      <c r="F29" s="310">
        <v>165.62633435353089</v>
      </c>
      <c r="G29" s="310">
        <v>188.2774974794886</v>
      </c>
      <c r="H29" s="310">
        <v>369.97578072655716</v>
      </c>
    </row>
    <row r="30" spans="1:8" x14ac:dyDescent="0.25">
      <c r="A30" s="309" t="s">
        <v>1705</v>
      </c>
      <c r="B30" s="307">
        <v>358897.51072027022</v>
      </c>
      <c r="C30" s="307">
        <v>162.20807697148538</v>
      </c>
      <c r="D30" s="307">
        <v>2.9373316220328798</v>
      </c>
      <c r="E30" s="310">
        <v>418.08907607295907</v>
      </c>
      <c r="F30" s="310">
        <v>2856.0191030086989</v>
      </c>
      <c r="G30" s="310">
        <v>518.3234677634731</v>
      </c>
      <c r="H30" s="310">
        <v>157.60007282897502</v>
      </c>
    </row>
    <row r="31" spans="1:8" x14ac:dyDescent="0.25">
      <c r="A31" s="309" t="s">
        <v>1706</v>
      </c>
      <c r="B31" s="307">
        <v>257.90976890459297</v>
      </c>
      <c r="C31" s="307">
        <v>1.300499353749E-2</v>
      </c>
      <c r="D31" s="307">
        <v>1.87845249299E-3</v>
      </c>
      <c r="E31" s="310" t="s">
        <v>1688</v>
      </c>
      <c r="F31" s="310" t="s">
        <v>1688</v>
      </c>
      <c r="G31" s="310" t="s">
        <v>1688</v>
      </c>
      <c r="H31" s="310" t="s">
        <v>1688</v>
      </c>
    </row>
    <row r="32" spans="1:8" x14ac:dyDescent="0.25">
      <c r="A32" s="243" t="s">
        <v>1707</v>
      </c>
      <c r="B32" s="307">
        <v>226133.22271687587</v>
      </c>
      <c r="C32" s="307">
        <v>4.1196270916394298</v>
      </c>
      <c r="D32" s="307">
        <v>2.5601844175807398</v>
      </c>
      <c r="E32" s="307">
        <v>128.24903986696705</v>
      </c>
      <c r="F32" s="307">
        <v>1403.092346692003</v>
      </c>
      <c r="G32" s="307">
        <v>241.28268231324299</v>
      </c>
      <c r="H32" s="307">
        <v>24.535279992929539</v>
      </c>
    </row>
    <row r="33" spans="1:8" x14ac:dyDescent="0.25">
      <c r="A33" s="309" t="s">
        <v>1708</v>
      </c>
      <c r="B33" s="307">
        <v>198086.65897924625</v>
      </c>
      <c r="C33" s="307">
        <v>3.6313603130694299</v>
      </c>
      <c r="D33" s="307">
        <v>1.7785747835824199</v>
      </c>
      <c r="E33" s="310">
        <v>128.24903986696705</v>
      </c>
      <c r="F33" s="310">
        <v>1403.092346692003</v>
      </c>
      <c r="G33" s="310">
        <v>241.28268231324299</v>
      </c>
      <c r="H33" s="310">
        <v>24.535279992929539</v>
      </c>
    </row>
    <row r="34" spans="1:8" x14ac:dyDescent="0.25">
      <c r="A34" s="309" t="s">
        <v>1709</v>
      </c>
      <c r="B34" s="307">
        <v>28046.5637376296</v>
      </c>
      <c r="C34" s="307">
        <v>0.48826677857</v>
      </c>
      <c r="D34" s="307">
        <v>0.78160963399831995</v>
      </c>
      <c r="E34" s="310" t="s">
        <v>1710</v>
      </c>
      <c r="F34" s="310" t="s">
        <v>1710</v>
      </c>
      <c r="G34" s="310" t="s">
        <v>1710</v>
      </c>
      <c r="H34" s="310" t="s">
        <v>1710</v>
      </c>
    </row>
    <row r="35" spans="1:8" x14ac:dyDescent="0.25">
      <c r="A35" s="312" t="s">
        <v>1711</v>
      </c>
      <c r="B35" s="307">
        <v>41114.874805169908</v>
      </c>
      <c r="C35" s="307">
        <v>11857.283753580201</v>
      </c>
      <c r="D35" s="307">
        <v>9.1870284291349996E-2</v>
      </c>
      <c r="E35" s="307">
        <v>208.89432174184356</v>
      </c>
      <c r="F35" s="307">
        <v>105.47180460606191</v>
      </c>
      <c r="G35" s="307">
        <v>355.97410702367489</v>
      </c>
      <c r="H35" s="307">
        <v>65.111291475618813</v>
      </c>
    </row>
    <row r="36" spans="1:8" x14ac:dyDescent="0.25">
      <c r="A36" s="243" t="s">
        <v>1712</v>
      </c>
      <c r="B36" s="307">
        <v>4169.7141237857086</v>
      </c>
      <c r="C36" s="307">
        <v>2828.7193306107342</v>
      </c>
      <c r="D36" s="307" t="s">
        <v>1710</v>
      </c>
      <c r="E36" s="307" t="s">
        <v>1710</v>
      </c>
      <c r="F36" s="307" t="s">
        <v>1710</v>
      </c>
      <c r="G36" s="307" t="s">
        <v>1710</v>
      </c>
      <c r="H36" s="307" t="s">
        <v>1710</v>
      </c>
    </row>
    <row r="37" spans="1:8" x14ac:dyDescent="0.25">
      <c r="A37" s="309" t="s">
        <v>1713</v>
      </c>
      <c r="B37" s="307">
        <v>4169.7141237857086</v>
      </c>
      <c r="C37" s="307">
        <v>2828.7193306107342</v>
      </c>
      <c r="D37" s="310" t="s">
        <v>1710</v>
      </c>
      <c r="E37" s="310" t="s">
        <v>1710</v>
      </c>
      <c r="F37" s="310" t="s">
        <v>1710</v>
      </c>
      <c r="G37" s="310" t="s">
        <v>1710</v>
      </c>
      <c r="H37" s="313" t="s">
        <v>1714</v>
      </c>
    </row>
    <row r="38" spans="1:8" x14ac:dyDescent="0.25">
      <c r="A38" s="309" t="s">
        <v>1715</v>
      </c>
      <c r="B38" s="307" t="s">
        <v>1688</v>
      </c>
      <c r="C38" s="307" t="s">
        <v>1688</v>
      </c>
      <c r="D38" s="310" t="s">
        <v>1710</v>
      </c>
      <c r="E38" s="310" t="s">
        <v>1710</v>
      </c>
      <c r="F38" s="310" t="s">
        <v>1710</v>
      </c>
      <c r="G38" s="310" t="s">
        <v>1710</v>
      </c>
      <c r="H38" s="310" t="s">
        <v>1710</v>
      </c>
    </row>
    <row r="39" spans="1:8" x14ac:dyDescent="0.25">
      <c r="A39" s="309" t="s">
        <v>1716</v>
      </c>
      <c r="B39" s="307" t="s">
        <v>1717</v>
      </c>
      <c r="C39" s="307" t="s">
        <v>1717</v>
      </c>
      <c r="D39" s="310" t="s">
        <v>1710</v>
      </c>
      <c r="E39" s="307" t="s">
        <v>1710</v>
      </c>
      <c r="F39" s="307" t="s">
        <v>1710</v>
      </c>
      <c r="G39" s="307" t="s">
        <v>1710</v>
      </c>
      <c r="H39" s="307" t="s">
        <v>1710</v>
      </c>
    </row>
    <row r="40" spans="1:8" x14ac:dyDescent="0.25">
      <c r="A40" s="243" t="s">
        <v>1718</v>
      </c>
      <c r="B40" s="307">
        <v>36945.160681384201</v>
      </c>
      <c r="C40" s="307">
        <v>9028.5644229694662</v>
      </c>
      <c r="D40" s="307">
        <v>9.1870284291349996E-2</v>
      </c>
      <c r="E40" s="307">
        <v>208.89432174184356</v>
      </c>
      <c r="F40" s="307">
        <v>105.47180460606191</v>
      </c>
      <c r="G40" s="307">
        <v>355.97410702367489</v>
      </c>
      <c r="H40" s="307">
        <v>65.111291475618813</v>
      </c>
    </row>
    <row r="41" spans="1:8" x14ac:dyDescent="0.25">
      <c r="A41" s="309" t="s">
        <v>1719</v>
      </c>
      <c r="B41" s="307">
        <v>11998.333379274758</v>
      </c>
      <c r="C41" s="307">
        <v>1877.1194091493796</v>
      </c>
      <c r="D41" s="307">
        <v>3.5424165198090003E-2</v>
      </c>
      <c r="E41" s="310" t="s">
        <v>1688</v>
      </c>
      <c r="F41" s="310" t="s">
        <v>1688</v>
      </c>
      <c r="G41" s="310" t="s">
        <v>1688</v>
      </c>
      <c r="H41" s="310" t="s">
        <v>1688</v>
      </c>
    </row>
    <row r="42" spans="1:8" x14ac:dyDescent="0.25">
      <c r="A42" s="309" t="s">
        <v>1720</v>
      </c>
      <c r="B42" s="307">
        <v>24946.827302109439</v>
      </c>
      <c r="C42" s="307">
        <v>7151.4450138200864</v>
      </c>
      <c r="D42" s="313" t="s">
        <v>1714</v>
      </c>
      <c r="E42" s="313" t="s">
        <v>1714</v>
      </c>
      <c r="F42" s="313" t="s">
        <v>1714</v>
      </c>
      <c r="G42" s="310" t="s">
        <v>1688</v>
      </c>
      <c r="H42" s="310" t="s">
        <v>1688</v>
      </c>
    </row>
    <row r="43" spans="1:8" x14ac:dyDescent="0.25">
      <c r="A43" s="309" t="s">
        <v>1721</v>
      </c>
      <c r="B43" s="307" t="s">
        <v>1688</v>
      </c>
      <c r="C43" s="307" t="s">
        <v>1688</v>
      </c>
      <c r="D43" s="307">
        <v>5.644611909326E-2</v>
      </c>
      <c r="E43" s="310" t="s">
        <v>1688</v>
      </c>
      <c r="F43" s="310" t="s">
        <v>1688</v>
      </c>
      <c r="G43" s="310" t="s">
        <v>1688</v>
      </c>
      <c r="H43" s="310" t="s">
        <v>1688</v>
      </c>
    </row>
    <row r="44" spans="1:8" x14ac:dyDescent="0.25">
      <c r="A44" s="309" t="s">
        <v>1722</v>
      </c>
      <c r="B44" s="307" t="s">
        <v>1717</v>
      </c>
      <c r="C44" s="307" t="s">
        <v>1717</v>
      </c>
      <c r="D44" s="307" t="s">
        <v>1717</v>
      </c>
      <c r="E44" s="307">
        <v>208.89432174184356</v>
      </c>
      <c r="F44" s="307">
        <v>105.47180460606191</v>
      </c>
      <c r="G44" s="307">
        <v>355.97410702367489</v>
      </c>
      <c r="H44" s="307">
        <v>65.111291475618813</v>
      </c>
    </row>
    <row r="45" spans="1:8" x14ac:dyDescent="0.25">
      <c r="A45" s="245" t="s">
        <v>1723</v>
      </c>
      <c r="B45" s="307" t="s">
        <v>1724</v>
      </c>
      <c r="C45" s="313" t="s">
        <v>1714</v>
      </c>
      <c r="D45" s="313" t="s">
        <v>1714</v>
      </c>
      <c r="E45" s="313" t="s">
        <v>1714</v>
      </c>
      <c r="F45" s="313" t="s">
        <v>1714</v>
      </c>
      <c r="G45" s="313" t="s">
        <v>1714</v>
      </c>
      <c r="H45" s="313" t="s">
        <v>1714</v>
      </c>
    </row>
    <row r="46" spans="1:8" x14ac:dyDescent="0.25">
      <c r="A46" s="243" t="s">
        <v>1725</v>
      </c>
      <c r="B46" s="307" t="s">
        <v>1688</v>
      </c>
      <c r="C46" s="313" t="s">
        <v>1714</v>
      </c>
      <c r="D46" s="313" t="s">
        <v>1714</v>
      </c>
      <c r="E46" s="313" t="s">
        <v>1714</v>
      </c>
      <c r="F46" s="313" t="s">
        <v>1714</v>
      </c>
      <c r="G46" s="313" t="s">
        <v>1714</v>
      </c>
      <c r="H46" s="313" t="s">
        <v>1714</v>
      </c>
    </row>
    <row r="47" spans="1:8" x14ac:dyDescent="0.25">
      <c r="A47" s="243" t="s">
        <v>1726</v>
      </c>
      <c r="B47" s="307" t="s">
        <v>1688</v>
      </c>
      <c r="C47" s="313" t="s">
        <v>1714</v>
      </c>
      <c r="D47" s="313" t="s">
        <v>1714</v>
      </c>
      <c r="E47" s="313" t="s">
        <v>1714</v>
      </c>
      <c r="F47" s="313" t="s">
        <v>1714</v>
      </c>
      <c r="G47" s="313" t="s">
        <v>1714</v>
      </c>
      <c r="H47" s="313" t="s">
        <v>1714</v>
      </c>
    </row>
    <row r="48" spans="1:8" x14ac:dyDescent="0.25">
      <c r="A48" s="308" t="s">
        <v>1727</v>
      </c>
      <c r="B48" s="307" t="s">
        <v>1724</v>
      </c>
      <c r="C48" s="313" t="s">
        <v>1714</v>
      </c>
      <c r="D48" s="313" t="s">
        <v>1714</v>
      </c>
      <c r="E48" s="313" t="s">
        <v>1714</v>
      </c>
      <c r="F48" s="313" t="s">
        <v>1714</v>
      </c>
      <c r="G48" s="313" t="s">
        <v>1714</v>
      </c>
      <c r="H48" s="313" t="s">
        <v>1714</v>
      </c>
    </row>
    <row r="49" spans="1:8" x14ac:dyDescent="0.25">
      <c r="A49" s="245" t="s">
        <v>1728</v>
      </c>
      <c r="B49" s="313" t="s">
        <v>1714</v>
      </c>
      <c r="C49" s="313" t="s">
        <v>1714</v>
      </c>
      <c r="D49" s="313" t="s">
        <v>1714</v>
      </c>
      <c r="E49" s="313" t="s">
        <v>1714</v>
      </c>
      <c r="F49" s="313" t="s">
        <v>1714</v>
      </c>
      <c r="G49" s="313" t="s">
        <v>1714</v>
      </c>
      <c r="H49" s="313" t="s">
        <v>1714</v>
      </c>
    </row>
    <row r="50" spans="1:8" x14ac:dyDescent="0.25">
      <c r="A50" s="308" t="s">
        <v>1729</v>
      </c>
      <c r="B50" s="307">
        <v>113327.83658654301</v>
      </c>
      <c r="C50" s="307">
        <v>5.2928930187330101</v>
      </c>
      <c r="D50" s="307">
        <v>3.2441550799905401</v>
      </c>
      <c r="E50" s="307">
        <v>1699.3376784668872</v>
      </c>
      <c r="F50" s="307">
        <v>130.7216571044716</v>
      </c>
      <c r="G50" s="307">
        <v>53.656498765611978</v>
      </c>
      <c r="H50" s="307" t="s">
        <v>1730</v>
      </c>
    </row>
    <row r="51" spans="1:8" x14ac:dyDescent="0.25">
      <c r="A51" s="314" t="s">
        <v>1731</v>
      </c>
      <c r="B51" s="307">
        <v>60220.980376771418</v>
      </c>
      <c r="C51" s="307" t="s">
        <v>1732</v>
      </c>
      <c r="D51" s="307">
        <v>1.8999282815821601</v>
      </c>
      <c r="E51" s="310">
        <v>237.49103519777046</v>
      </c>
      <c r="F51" s="310">
        <v>98.796270642272503</v>
      </c>
      <c r="G51" s="310">
        <v>14.819440596340881</v>
      </c>
      <c r="H51" s="310" t="s">
        <v>1730</v>
      </c>
    </row>
    <row r="52" spans="1:8" x14ac:dyDescent="0.25">
      <c r="A52" s="314" t="s">
        <v>1733</v>
      </c>
      <c r="B52" s="307">
        <v>53106.856209771599</v>
      </c>
      <c r="C52" s="307">
        <v>5.2928930187330101</v>
      </c>
      <c r="D52" s="307">
        <v>1.34422679840838</v>
      </c>
      <c r="E52" s="310">
        <v>1461.8466432691168</v>
      </c>
      <c r="F52" s="310">
        <v>31.9253864621991</v>
      </c>
      <c r="G52" s="310">
        <v>38.837058169271103</v>
      </c>
      <c r="H52" s="310" t="s">
        <v>1730</v>
      </c>
    </row>
    <row r="53" spans="1:8" x14ac:dyDescent="0.25">
      <c r="A53" s="308" t="s">
        <v>1734</v>
      </c>
      <c r="B53" s="307" t="s">
        <v>1688</v>
      </c>
      <c r="C53" s="307" t="s">
        <v>1688</v>
      </c>
      <c r="D53" s="307" t="s">
        <v>1688</v>
      </c>
      <c r="E53" s="310" t="s">
        <v>1688</v>
      </c>
      <c r="F53" s="310" t="s">
        <v>1688</v>
      </c>
      <c r="G53" s="310" t="s">
        <v>1688</v>
      </c>
      <c r="H53" s="310" t="s">
        <v>1730</v>
      </c>
    </row>
    <row r="54" spans="1:8" x14ac:dyDescent="0.25">
      <c r="A54" s="374" t="s">
        <v>1735</v>
      </c>
      <c r="B54" s="307">
        <v>230699.51036740557</v>
      </c>
      <c r="C54" s="313" t="s">
        <v>1714</v>
      </c>
      <c r="D54" s="313" t="s">
        <v>1714</v>
      </c>
      <c r="E54" s="313" t="s">
        <v>1714</v>
      </c>
      <c r="F54" s="313" t="s">
        <v>1714</v>
      </c>
      <c r="G54" s="313" t="s">
        <v>1714</v>
      </c>
      <c r="H54" s="313" t="s">
        <v>1714</v>
      </c>
    </row>
    <row r="55" spans="1:8" x14ac:dyDescent="0.25">
      <c r="A55" s="315" t="s">
        <v>1736</v>
      </c>
      <c r="B55" s="307" t="s">
        <v>1732</v>
      </c>
      <c r="C55" s="313" t="s">
        <v>1714</v>
      </c>
      <c r="D55" s="313" t="s">
        <v>1714</v>
      </c>
      <c r="E55" s="313" t="s">
        <v>1714</v>
      </c>
      <c r="F55" s="313" t="s">
        <v>1714</v>
      </c>
      <c r="G55" s="313" t="s">
        <v>1714</v>
      </c>
      <c r="H55" s="313" t="s">
        <v>1714</v>
      </c>
    </row>
    <row r="56" spans="1:8" x14ac:dyDescent="0.25">
      <c r="A56" s="316" t="s">
        <v>1737</v>
      </c>
      <c r="B56" s="310" t="s">
        <v>1710</v>
      </c>
      <c r="C56" s="313" t="s">
        <v>1714</v>
      </c>
      <c r="D56" s="313" t="s">
        <v>1714</v>
      </c>
      <c r="E56" s="313" t="s">
        <v>1714</v>
      </c>
      <c r="F56" s="313" t="s">
        <v>1714</v>
      </c>
      <c r="G56" s="313" t="s">
        <v>1714</v>
      </c>
      <c r="H56" s="313" t="s">
        <v>1714</v>
      </c>
    </row>
    <row r="57" spans="1:8" x14ac:dyDescent="0.25">
      <c r="A57" s="316" t="s">
        <v>1738</v>
      </c>
      <c r="B57" s="310" t="s">
        <v>1710</v>
      </c>
      <c r="C57" s="313" t="s">
        <v>1714</v>
      </c>
      <c r="D57" s="313" t="s">
        <v>1714</v>
      </c>
      <c r="E57" s="313" t="s">
        <v>1714</v>
      </c>
      <c r="F57" s="313" t="s">
        <v>1714</v>
      </c>
      <c r="G57" s="313" t="s">
        <v>1714</v>
      </c>
      <c r="H57" s="313" t="s">
        <v>1714</v>
      </c>
    </row>
    <row r="58" spans="1:8" x14ac:dyDescent="0.25">
      <c r="C58" s="5"/>
      <c r="D58" s="5"/>
    </row>
    <row r="59" spans="1:8" x14ac:dyDescent="0.25">
      <c r="A59" s="58" t="s">
        <v>1739</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828</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58</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1026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323</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1024</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1740</v>
      </c>
      <c r="B65" s="59">
        <f>G374</f>
        <v>13282.915919456782</v>
      </c>
      <c r="C65" s="59">
        <f t="shared" ref="C65:D65" si="6">H374</f>
        <v>5.1948184495699996E-3</v>
      </c>
      <c r="D65" s="59">
        <f t="shared" si="6"/>
        <v>1.29867598133739</v>
      </c>
      <c r="E65" s="59"/>
      <c r="F65" s="59"/>
      <c r="G65" s="59"/>
      <c r="H65" s="59"/>
    </row>
    <row r="66" spans="1:10" ht="60" x14ac:dyDescent="0.25">
      <c r="A66" s="1" t="s">
        <v>1741</v>
      </c>
      <c r="B66" s="5"/>
      <c r="C66" s="5"/>
      <c r="D66" s="5"/>
      <c r="E66" s="5"/>
      <c r="F66" s="5"/>
      <c r="G66" s="5"/>
      <c r="H66" s="5"/>
    </row>
    <row r="67" spans="1:10" ht="15.75" thickBot="1" x14ac:dyDescent="0.3">
      <c r="B67" s="81"/>
      <c r="C67" s="81"/>
      <c r="D67" s="81"/>
      <c r="E67" s="81"/>
      <c r="F67" s="81"/>
      <c r="G67" s="81"/>
      <c r="H67" s="81"/>
    </row>
    <row r="68" spans="1:10" ht="15.75" x14ac:dyDescent="0.25">
      <c r="A68" s="444" t="s">
        <v>1742</v>
      </c>
      <c r="B68" s="445"/>
      <c r="C68" s="215"/>
      <c r="D68" s="215"/>
      <c r="E68" s="215"/>
      <c r="F68" s="215"/>
      <c r="G68" s="215"/>
      <c r="H68" s="215"/>
      <c r="I68" s="62"/>
      <c r="J68" s="57" t="s">
        <v>1670</v>
      </c>
    </row>
    <row r="69" spans="1:10" ht="15.75" x14ac:dyDescent="0.25">
      <c r="A69" s="56" t="s">
        <v>1743</v>
      </c>
      <c r="B69" s="60"/>
      <c r="C69" s="61"/>
      <c r="D69" s="61"/>
      <c r="E69" s="61"/>
      <c r="F69" s="61"/>
      <c r="G69" s="61"/>
      <c r="H69" s="61"/>
      <c r="I69" s="62"/>
      <c r="J69" s="57" t="s">
        <v>1672</v>
      </c>
    </row>
    <row r="70" spans="1:10" ht="15.75" x14ac:dyDescent="0.25">
      <c r="A70" s="56"/>
      <c r="B70" s="60"/>
      <c r="C70" s="61"/>
      <c r="D70" s="61"/>
      <c r="E70" s="61"/>
      <c r="F70" s="61"/>
      <c r="G70" s="61"/>
      <c r="H70" s="57"/>
      <c r="I70" s="62"/>
      <c r="J70" s="57" t="s">
        <v>1673</v>
      </c>
    </row>
    <row r="71" spans="1:10" x14ac:dyDescent="0.25">
      <c r="A71" s="446" t="s">
        <v>1674</v>
      </c>
      <c r="B71" s="449" t="s">
        <v>1744</v>
      </c>
      <c r="C71" s="450"/>
      <c r="D71" s="449" t="s">
        <v>1745</v>
      </c>
      <c r="E71" s="451"/>
      <c r="F71" s="452"/>
      <c r="G71" s="449" t="s">
        <v>1746</v>
      </c>
      <c r="H71" s="453"/>
      <c r="I71" s="453"/>
      <c r="J71" s="450"/>
    </row>
    <row r="72" spans="1:10" x14ac:dyDescent="0.25">
      <c r="A72" s="447"/>
      <c r="B72" s="454" t="s">
        <v>1747</v>
      </c>
      <c r="C72" s="455"/>
      <c r="D72" s="458" t="s">
        <v>1748</v>
      </c>
      <c r="E72" s="454" t="s">
        <v>1676</v>
      </c>
      <c r="F72" s="455" t="s">
        <v>1677</v>
      </c>
      <c r="G72" s="458" t="s">
        <v>1749</v>
      </c>
      <c r="H72" s="458" t="s">
        <v>1676</v>
      </c>
      <c r="I72" s="458" t="s">
        <v>1677</v>
      </c>
      <c r="J72" s="375" t="s">
        <v>1675</v>
      </c>
    </row>
    <row r="73" spans="1:10" x14ac:dyDescent="0.25">
      <c r="A73" s="447"/>
      <c r="B73" s="456"/>
      <c r="C73" s="457"/>
      <c r="D73" s="459"/>
      <c r="E73" s="456"/>
      <c r="F73" s="457"/>
      <c r="G73" s="460"/>
      <c r="H73" s="459"/>
      <c r="I73" s="459"/>
      <c r="J73" s="375" t="s">
        <v>1750</v>
      </c>
    </row>
    <row r="74" spans="1:10" ht="15.75" thickBot="1" x14ac:dyDescent="0.3">
      <c r="A74" s="448"/>
      <c r="B74" s="240" t="s">
        <v>1751</v>
      </c>
      <c r="C74" s="63" t="s">
        <v>1752</v>
      </c>
      <c r="D74" s="63" t="s">
        <v>1753</v>
      </c>
      <c r="E74" s="437" t="s">
        <v>1754</v>
      </c>
      <c r="F74" s="438"/>
      <c r="G74" s="437" t="s">
        <v>1681</v>
      </c>
      <c r="H74" s="435"/>
      <c r="I74" s="435"/>
      <c r="J74" s="436"/>
    </row>
    <row r="75" spans="1:10" ht="15.75" thickTop="1" x14ac:dyDescent="0.25">
      <c r="A75" s="317" t="s">
        <v>1755</v>
      </c>
      <c r="B75" s="318">
        <v>91119552.110468924</v>
      </c>
      <c r="C75" s="318" t="s">
        <v>1756</v>
      </c>
      <c r="D75" s="319" t="s">
        <v>1714</v>
      </c>
      <c r="E75" s="319" t="s">
        <v>1714</v>
      </c>
      <c r="F75" s="319" t="s">
        <v>1714</v>
      </c>
      <c r="G75" s="318">
        <v>5894246.3300794624</v>
      </c>
      <c r="H75" s="318">
        <v>474.07141405218891</v>
      </c>
      <c r="I75" s="318">
        <v>255.32625983564566</v>
      </c>
      <c r="J75" s="318" t="s">
        <v>1732</v>
      </c>
    </row>
    <row r="76" spans="1:10" x14ac:dyDescent="0.25">
      <c r="A76" s="320" t="s">
        <v>1757</v>
      </c>
      <c r="B76" s="318">
        <v>39518350.449221194</v>
      </c>
      <c r="C76" s="318" t="s">
        <v>1756</v>
      </c>
      <c r="D76" s="318">
        <v>62.818550609275022</v>
      </c>
      <c r="E76" s="318">
        <v>4.71081601067928</v>
      </c>
      <c r="F76" s="318">
        <v>3.6043774931421502</v>
      </c>
      <c r="G76" s="318">
        <v>2482485.4976894674</v>
      </c>
      <c r="H76" s="318">
        <v>186.16367801182585</v>
      </c>
      <c r="I76" s="318">
        <v>142.439052925277</v>
      </c>
      <c r="J76" s="318" t="s">
        <v>1710</v>
      </c>
    </row>
    <row r="77" spans="1:10" x14ac:dyDescent="0.25">
      <c r="A77" s="320" t="s">
        <v>1758</v>
      </c>
      <c r="B77" s="318">
        <v>23547856.46013758</v>
      </c>
      <c r="C77" s="318" t="s">
        <v>1756</v>
      </c>
      <c r="D77" s="318">
        <v>90.390222007608685</v>
      </c>
      <c r="E77" s="318">
        <v>1.3293847084140999</v>
      </c>
      <c r="F77" s="318">
        <v>4.0838943275543604</v>
      </c>
      <c r="G77" s="318">
        <v>2128495.9732351382</v>
      </c>
      <c r="H77" s="318">
        <v>31.304160294037182</v>
      </c>
      <c r="I77" s="318">
        <v>96.166957423620104</v>
      </c>
      <c r="J77" s="318" t="s">
        <v>1710</v>
      </c>
    </row>
    <row r="78" spans="1:10" x14ac:dyDescent="0.25">
      <c r="A78" s="320" t="s">
        <v>1759</v>
      </c>
      <c r="B78" s="318">
        <v>25079732.293968797</v>
      </c>
      <c r="C78" s="318" t="s">
        <v>1756</v>
      </c>
      <c r="D78" s="318">
        <v>50.61939699547608</v>
      </c>
      <c r="E78" s="318">
        <v>2.9025747542863098</v>
      </c>
      <c r="F78" s="318">
        <v>0.31864834210840998</v>
      </c>
      <c r="G78" s="318">
        <v>1269520.9255286683</v>
      </c>
      <c r="H78" s="318">
        <v>72.795797800732927</v>
      </c>
      <c r="I78" s="318">
        <v>7.9916151159959297</v>
      </c>
      <c r="J78" s="318" t="s">
        <v>1710</v>
      </c>
    </row>
    <row r="79" spans="1:10" x14ac:dyDescent="0.25">
      <c r="A79" s="320" t="s">
        <v>1760</v>
      </c>
      <c r="B79" s="318">
        <v>353451.33084586024</v>
      </c>
      <c r="C79" s="318" t="s">
        <v>1756</v>
      </c>
      <c r="D79" s="318">
        <v>38.884939528440349</v>
      </c>
      <c r="E79" s="318">
        <v>1.469740809049E-2</v>
      </c>
      <c r="F79" s="318">
        <v>3.6742710183873699</v>
      </c>
      <c r="G79" s="318">
        <v>13743.93362618804</v>
      </c>
      <c r="H79" s="318">
        <v>5.1948184495699996E-3</v>
      </c>
      <c r="I79" s="318">
        <v>1.29867598133739</v>
      </c>
      <c r="J79" s="318" t="s">
        <v>1732</v>
      </c>
    </row>
    <row r="80" spans="1:10" x14ac:dyDescent="0.25">
      <c r="A80" s="320" t="s">
        <v>1761</v>
      </c>
      <c r="B80" s="318" t="s">
        <v>1717</v>
      </c>
      <c r="C80" s="318" t="s">
        <v>1756</v>
      </c>
      <c r="D80" s="318" t="s">
        <v>1717</v>
      </c>
      <c r="E80" s="318" t="s">
        <v>1717</v>
      </c>
      <c r="F80" s="318" t="s">
        <v>1717</v>
      </c>
      <c r="G80" s="318" t="s">
        <v>1717</v>
      </c>
      <c r="H80" s="318" t="s">
        <v>1717</v>
      </c>
      <c r="I80" s="318" t="s">
        <v>1717</v>
      </c>
      <c r="J80" s="318" t="s">
        <v>1717</v>
      </c>
    </row>
    <row r="81" spans="1:10" x14ac:dyDescent="0.25">
      <c r="A81" s="320" t="s">
        <v>1762</v>
      </c>
      <c r="B81" s="318">
        <v>2620161.5762954974</v>
      </c>
      <c r="C81" s="318" t="s">
        <v>1756</v>
      </c>
      <c r="D81" s="318">
        <v>88.047818292785962</v>
      </c>
      <c r="E81" s="318">
        <v>70.149331548862634</v>
      </c>
      <c r="F81" s="318">
        <v>2.8356871028999802</v>
      </c>
      <c r="G81" s="319" t="s">
        <v>1714</v>
      </c>
      <c r="H81" s="318">
        <v>183.80258312714338</v>
      </c>
      <c r="I81" s="318">
        <v>7.4299583894152299</v>
      </c>
      <c r="J81" s="318" t="s">
        <v>1710</v>
      </c>
    </row>
    <row r="82" spans="1:10" x14ac:dyDescent="0.25">
      <c r="A82" s="246" t="s">
        <v>1763</v>
      </c>
      <c r="B82" s="318">
        <v>32351773.409563068</v>
      </c>
      <c r="C82" s="318" t="s">
        <v>1756</v>
      </c>
      <c r="D82" s="319" t="s">
        <v>1714</v>
      </c>
      <c r="E82" s="319" t="s">
        <v>1714</v>
      </c>
      <c r="F82" s="319" t="s">
        <v>1714</v>
      </c>
      <c r="G82" s="318">
        <v>2540094.5307982946</v>
      </c>
      <c r="H82" s="318">
        <v>37.656050059714502</v>
      </c>
      <c r="I82" s="318">
        <v>101.32241952488565</v>
      </c>
      <c r="J82" s="318" t="s">
        <v>1732</v>
      </c>
    </row>
    <row r="83" spans="1:10" x14ac:dyDescent="0.25">
      <c r="A83" s="376" t="s">
        <v>1757</v>
      </c>
      <c r="B83" s="318">
        <v>1343810.0384583769</v>
      </c>
      <c r="C83" s="318" t="s">
        <v>1756</v>
      </c>
      <c r="D83" s="318">
        <v>75.928141051021797</v>
      </c>
      <c r="E83" s="318">
        <v>0.76379847184557004</v>
      </c>
      <c r="F83" s="318">
        <v>0.35425092693756</v>
      </c>
      <c r="G83" s="318">
        <v>102032.99814584665</v>
      </c>
      <c r="H83" s="318">
        <v>1.02640005382524</v>
      </c>
      <c r="I83" s="318">
        <v>0.47604595175188003</v>
      </c>
      <c r="J83" s="318" t="s">
        <v>1710</v>
      </c>
    </row>
    <row r="84" spans="1:10" x14ac:dyDescent="0.25">
      <c r="A84" s="376" t="s">
        <v>1758</v>
      </c>
      <c r="B84" s="318">
        <v>21964918.19043801</v>
      </c>
      <c r="C84" s="318" t="s">
        <v>1756</v>
      </c>
      <c r="D84" s="318">
        <v>90.62078968100333</v>
      </c>
      <c r="E84" s="318">
        <v>0.73257570335638</v>
      </c>
      <c r="F84" s="318">
        <v>4.2890443345528002</v>
      </c>
      <c r="G84" s="318">
        <v>1990478.2316961272</v>
      </c>
      <c r="H84" s="318">
        <v>16.09096539252544</v>
      </c>
      <c r="I84" s="318">
        <v>94.208507923613965</v>
      </c>
      <c r="J84" s="318" t="s">
        <v>1710</v>
      </c>
    </row>
    <row r="85" spans="1:10" x14ac:dyDescent="0.25">
      <c r="A85" s="376" t="s">
        <v>1759</v>
      </c>
      <c r="B85" s="318">
        <v>8795000.2471165303</v>
      </c>
      <c r="C85" s="318" t="s">
        <v>1756</v>
      </c>
      <c r="D85" s="318">
        <v>50.838234302060421</v>
      </c>
      <c r="E85" s="318">
        <v>2.3338941529224702</v>
      </c>
      <c r="F85" s="318">
        <v>0.75335764658167004</v>
      </c>
      <c r="G85" s="318">
        <v>447122.28324958944</v>
      </c>
      <c r="H85" s="318">
        <v>20.526599651696909</v>
      </c>
      <c r="I85" s="318">
        <v>6.6257806878528998</v>
      </c>
      <c r="J85" s="318" t="s">
        <v>1710</v>
      </c>
    </row>
    <row r="86" spans="1:10" x14ac:dyDescent="0.25">
      <c r="A86" s="376" t="s">
        <v>1760</v>
      </c>
      <c r="B86" s="318">
        <v>52888.087323471489</v>
      </c>
      <c r="C86" s="318" t="s">
        <v>1756</v>
      </c>
      <c r="D86" s="318">
        <v>8.7168534553273496</v>
      </c>
      <c r="E86" s="318" t="s">
        <v>1764</v>
      </c>
      <c r="F86" s="318" t="s">
        <v>1764</v>
      </c>
      <c r="G86" s="318">
        <v>461.01770673125719</v>
      </c>
      <c r="H86" s="318" t="s">
        <v>1764</v>
      </c>
      <c r="I86" s="318" t="s">
        <v>1764</v>
      </c>
      <c r="J86" s="318" t="s">
        <v>1732</v>
      </c>
    </row>
    <row r="87" spans="1:10" x14ac:dyDescent="0.25">
      <c r="A87" s="376" t="s">
        <v>1761</v>
      </c>
      <c r="B87" s="318" t="s">
        <v>1717</v>
      </c>
      <c r="C87" s="318" t="s">
        <v>1756</v>
      </c>
      <c r="D87" s="318" t="s">
        <v>1717</v>
      </c>
      <c r="E87" s="318" t="s">
        <v>1717</v>
      </c>
      <c r="F87" s="318" t="s">
        <v>1717</v>
      </c>
      <c r="G87" s="318" t="s">
        <v>1717</v>
      </c>
      <c r="H87" s="318" t="s">
        <v>1717</v>
      </c>
      <c r="I87" s="318" t="s">
        <v>1717</v>
      </c>
      <c r="J87" s="318" t="s">
        <v>1717</v>
      </c>
    </row>
    <row r="88" spans="1:10" x14ac:dyDescent="0.25">
      <c r="A88" s="376" t="s">
        <v>1762</v>
      </c>
      <c r="B88" s="318">
        <v>195156.84622667928</v>
      </c>
      <c r="C88" s="318" t="s">
        <v>1756</v>
      </c>
      <c r="D88" s="318">
        <v>97.735736802039924</v>
      </c>
      <c r="E88" s="318">
        <v>6.192435418265E-2</v>
      </c>
      <c r="F88" s="318">
        <v>6.192435418265E-2</v>
      </c>
      <c r="G88" s="318">
        <v>19073.798157926904</v>
      </c>
      <c r="H88" s="318">
        <v>1.2084961666909999E-2</v>
      </c>
      <c r="I88" s="318">
        <v>1.2084961666909999E-2</v>
      </c>
      <c r="J88" s="318" t="s">
        <v>1710</v>
      </c>
    </row>
    <row r="89" spans="1:10" x14ac:dyDescent="0.25">
      <c r="A89" s="377" t="s">
        <v>1765</v>
      </c>
      <c r="B89" s="318">
        <v>29762022.261531696</v>
      </c>
      <c r="C89" s="318" t="s">
        <v>1756</v>
      </c>
      <c r="D89" s="319" t="s">
        <v>1714</v>
      </c>
      <c r="E89" s="319" t="s">
        <v>1714</v>
      </c>
      <c r="F89" s="319" t="s">
        <v>1714</v>
      </c>
      <c r="G89" s="318">
        <v>2400057.4856406469</v>
      </c>
      <c r="H89" s="318">
        <v>34.823479419570468</v>
      </c>
      <c r="I89" s="318">
        <v>100.86538569159121</v>
      </c>
      <c r="J89" s="318" t="s">
        <v>1732</v>
      </c>
    </row>
    <row r="90" spans="1:10" x14ac:dyDescent="0.25">
      <c r="A90" s="376" t="s">
        <v>1757</v>
      </c>
      <c r="B90" s="318">
        <v>1289345.7754762077</v>
      </c>
      <c r="C90" s="318" t="s">
        <v>1756</v>
      </c>
      <c r="D90" s="318">
        <v>75.981710695644367</v>
      </c>
      <c r="E90" s="318">
        <v>0.66331306705496995</v>
      </c>
      <c r="F90" s="318">
        <v>0.25283307148143003</v>
      </c>
      <c r="G90" s="318">
        <v>97966.697698884454</v>
      </c>
      <c r="H90" s="318">
        <v>0.85523990082548995</v>
      </c>
      <c r="I90" s="318">
        <v>0.32598925261525002</v>
      </c>
      <c r="J90" s="318" t="s">
        <v>1710</v>
      </c>
    </row>
    <row r="91" spans="1:10" x14ac:dyDescent="0.25">
      <c r="A91" s="376" t="s">
        <v>1758</v>
      </c>
      <c r="B91" s="318">
        <v>21878947.484241422</v>
      </c>
      <c r="C91" s="318" t="s">
        <v>1756</v>
      </c>
      <c r="D91" s="318">
        <v>90.624623010701626</v>
      </c>
      <c r="E91" s="318">
        <v>0.69812515865578995</v>
      </c>
      <c r="F91" s="318">
        <v>4.3002982540659396</v>
      </c>
      <c r="G91" s="318">
        <v>1982771.3676303178</v>
      </c>
      <c r="H91" s="318">
        <v>15.27424368365784</v>
      </c>
      <c r="I91" s="318">
        <v>94.085999667283815</v>
      </c>
      <c r="J91" s="318" t="s">
        <v>1710</v>
      </c>
    </row>
    <row r="92" spans="1:10" x14ac:dyDescent="0.25">
      <c r="A92" s="376" t="s">
        <v>1759</v>
      </c>
      <c r="B92" s="318">
        <v>6345684.0682639154</v>
      </c>
      <c r="C92" s="318" t="s">
        <v>1756</v>
      </c>
      <c r="D92" s="318">
        <v>50.248073994006518</v>
      </c>
      <c r="E92" s="318">
        <v>2.9440341927598199</v>
      </c>
      <c r="F92" s="318">
        <v>1.01506972939916</v>
      </c>
      <c r="G92" s="318">
        <v>318858.40260471357</v>
      </c>
      <c r="H92" s="318">
        <v>18.681910873420229</v>
      </c>
      <c r="I92" s="318">
        <v>6.4413118100252298</v>
      </c>
      <c r="J92" s="318" t="s">
        <v>1710</v>
      </c>
    </row>
    <row r="93" spans="1:10" x14ac:dyDescent="0.25">
      <c r="A93" s="376" t="s">
        <v>1760</v>
      </c>
      <c r="B93" s="318">
        <v>52888.087323471489</v>
      </c>
      <c r="C93" s="318" t="s">
        <v>1756</v>
      </c>
      <c r="D93" s="318">
        <v>8.7168534553273496</v>
      </c>
      <c r="E93" s="318" t="s">
        <v>1724</v>
      </c>
      <c r="F93" s="318" t="s">
        <v>1724</v>
      </c>
      <c r="G93" s="318">
        <v>461.01770673125719</v>
      </c>
      <c r="H93" s="318" t="s">
        <v>1724</v>
      </c>
      <c r="I93" s="318" t="s">
        <v>1724</v>
      </c>
      <c r="J93" s="318" t="s">
        <v>1710</v>
      </c>
    </row>
    <row r="94" spans="1:10" x14ac:dyDescent="0.25">
      <c r="A94" s="376" t="s">
        <v>1761</v>
      </c>
      <c r="B94" s="318" t="s">
        <v>1717</v>
      </c>
      <c r="C94" s="318" t="s">
        <v>1756</v>
      </c>
      <c r="D94" s="318" t="s">
        <v>1717</v>
      </c>
      <c r="E94" s="318" t="s">
        <v>1717</v>
      </c>
      <c r="F94" s="318" t="s">
        <v>1717</v>
      </c>
      <c r="G94" s="318" t="s">
        <v>1717</v>
      </c>
      <c r="H94" s="318" t="s">
        <v>1717</v>
      </c>
      <c r="I94" s="318" t="s">
        <v>1717</v>
      </c>
      <c r="J94" s="318" t="s">
        <v>1717</v>
      </c>
    </row>
    <row r="95" spans="1:10" x14ac:dyDescent="0.25">
      <c r="A95" s="376" t="s">
        <v>1762</v>
      </c>
      <c r="B95" s="318">
        <v>195156.84622667928</v>
      </c>
      <c r="C95" s="318" t="s">
        <v>1756</v>
      </c>
      <c r="D95" s="318">
        <v>97.735736802039924</v>
      </c>
      <c r="E95" s="318">
        <v>6.192435418265E-2</v>
      </c>
      <c r="F95" s="318">
        <v>6.192435418265E-2</v>
      </c>
      <c r="G95" s="318">
        <v>19073.798157926904</v>
      </c>
      <c r="H95" s="318">
        <v>1.2084961666909999E-2</v>
      </c>
      <c r="I95" s="318">
        <v>1.2084961666909999E-2</v>
      </c>
      <c r="J95" s="318" t="s">
        <v>1710</v>
      </c>
    </row>
    <row r="96" spans="1:10" x14ac:dyDescent="0.25">
      <c r="A96" s="321" t="s">
        <v>1766</v>
      </c>
      <c r="B96" s="318">
        <v>29762022.261531696</v>
      </c>
      <c r="C96" s="318" t="s">
        <v>1756</v>
      </c>
      <c r="D96" s="319" t="s">
        <v>1714</v>
      </c>
      <c r="E96" s="319" t="s">
        <v>1714</v>
      </c>
      <c r="F96" s="319" t="s">
        <v>1714</v>
      </c>
      <c r="G96" s="318">
        <v>2400057.4856406469</v>
      </c>
      <c r="H96" s="318">
        <v>34.823479419570468</v>
      </c>
      <c r="I96" s="318">
        <v>100.86538569159121</v>
      </c>
      <c r="J96" s="318" t="s">
        <v>1732</v>
      </c>
    </row>
    <row r="97" spans="1:10" x14ac:dyDescent="0.25">
      <c r="A97" s="322" t="s">
        <v>1767</v>
      </c>
      <c r="B97" s="323">
        <v>1289345.7754762077</v>
      </c>
      <c r="C97" s="318" t="s">
        <v>1756</v>
      </c>
      <c r="D97" s="318">
        <v>75.981710695644367</v>
      </c>
      <c r="E97" s="318">
        <v>0.66331306705496995</v>
      </c>
      <c r="F97" s="318">
        <v>0.25283307148143003</v>
      </c>
      <c r="G97" s="323">
        <v>97966.697698884454</v>
      </c>
      <c r="H97" s="323">
        <v>0.85523990082548995</v>
      </c>
      <c r="I97" s="323">
        <v>0.32598925261525002</v>
      </c>
      <c r="J97" s="323" t="s">
        <v>1710</v>
      </c>
    </row>
    <row r="98" spans="1:10" x14ac:dyDescent="0.25">
      <c r="A98" s="322" t="s">
        <v>1768</v>
      </c>
      <c r="B98" s="323">
        <v>21878947.484241422</v>
      </c>
      <c r="C98" s="318" t="s">
        <v>1756</v>
      </c>
      <c r="D98" s="318">
        <v>90.624623010701626</v>
      </c>
      <c r="E98" s="318">
        <v>0.69812515865578995</v>
      </c>
      <c r="F98" s="318">
        <v>4.3002982540659396</v>
      </c>
      <c r="G98" s="323">
        <v>1982771.3676303178</v>
      </c>
      <c r="H98" s="323">
        <v>15.27424368365784</v>
      </c>
      <c r="I98" s="323">
        <v>94.085999667283815</v>
      </c>
      <c r="J98" s="323" t="s">
        <v>1710</v>
      </c>
    </row>
    <row r="99" spans="1:10" x14ac:dyDescent="0.25">
      <c r="A99" s="322" t="s">
        <v>1769</v>
      </c>
      <c r="B99" s="323">
        <v>6345684.0682639154</v>
      </c>
      <c r="C99" s="318" t="s">
        <v>1756</v>
      </c>
      <c r="D99" s="318">
        <v>50.248073994006518</v>
      </c>
      <c r="E99" s="318">
        <v>2.9440341927598199</v>
      </c>
      <c r="F99" s="318">
        <v>1.01506972939916</v>
      </c>
      <c r="G99" s="323">
        <v>318858.40260471357</v>
      </c>
      <c r="H99" s="323">
        <v>18.681910873420229</v>
      </c>
      <c r="I99" s="323">
        <v>6.4413118100252298</v>
      </c>
      <c r="J99" s="323" t="s">
        <v>1710</v>
      </c>
    </row>
    <row r="100" spans="1:10" x14ac:dyDescent="0.25">
      <c r="A100" s="322" t="s">
        <v>1770</v>
      </c>
      <c r="B100" s="323">
        <v>52888.087323471489</v>
      </c>
      <c r="C100" s="318" t="s">
        <v>1756</v>
      </c>
      <c r="D100" s="318">
        <v>8.7168534553273496</v>
      </c>
      <c r="E100" s="318" t="s">
        <v>1710</v>
      </c>
      <c r="F100" s="318" t="s">
        <v>1710</v>
      </c>
      <c r="G100" s="323">
        <v>461.01770673125719</v>
      </c>
      <c r="H100" s="323" t="s">
        <v>1710</v>
      </c>
      <c r="I100" s="323" t="s">
        <v>1710</v>
      </c>
      <c r="J100" s="323" t="s">
        <v>1710</v>
      </c>
    </row>
    <row r="101" spans="1:10" x14ac:dyDescent="0.25">
      <c r="A101" s="322" t="s">
        <v>1771</v>
      </c>
      <c r="B101" s="323" t="s">
        <v>1717</v>
      </c>
      <c r="C101" s="318" t="s">
        <v>1756</v>
      </c>
      <c r="D101" s="318" t="s">
        <v>1717</v>
      </c>
      <c r="E101" s="318" t="s">
        <v>1717</v>
      </c>
      <c r="F101" s="318" t="s">
        <v>1717</v>
      </c>
      <c r="G101" s="323" t="s">
        <v>1717</v>
      </c>
      <c r="H101" s="323" t="s">
        <v>1717</v>
      </c>
      <c r="I101" s="323" t="s">
        <v>1717</v>
      </c>
      <c r="J101" s="323" t="s">
        <v>1717</v>
      </c>
    </row>
    <row r="102" spans="1:10" x14ac:dyDescent="0.25">
      <c r="A102" s="322" t="s">
        <v>693</v>
      </c>
      <c r="B102" s="323">
        <v>195156.84622667928</v>
      </c>
      <c r="C102" s="318" t="s">
        <v>1756</v>
      </c>
      <c r="D102" s="318">
        <v>97.735736802039924</v>
      </c>
      <c r="E102" s="318">
        <v>6.192435418265E-2</v>
      </c>
      <c r="F102" s="318">
        <v>6.192435418265E-2</v>
      </c>
      <c r="G102" s="323">
        <v>19073.798157926904</v>
      </c>
      <c r="H102" s="323">
        <v>1.2084961666909999E-2</v>
      </c>
      <c r="I102" s="323">
        <v>1.2084961666909999E-2</v>
      </c>
      <c r="J102" s="323" t="s">
        <v>1710</v>
      </c>
    </row>
    <row r="103" spans="1:10" x14ac:dyDescent="0.25">
      <c r="A103" s="321" t="s">
        <v>1772</v>
      </c>
      <c r="B103" s="318" t="s">
        <v>1773</v>
      </c>
      <c r="C103" s="318" t="s">
        <v>1756</v>
      </c>
      <c r="D103" s="319" t="s">
        <v>1714</v>
      </c>
      <c r="E103" s="319" t="s">
        <v>1714</v>
      </c>
      <c r="F103" s="319" t="s">
        <v>1714</v>
      </c>
      <c r="G103" s="318" t="s">
        <v>1773</v>
      </c>
      <c r="H103" s="318" t="s">
        <v>1774</v>
      </c>
      <c r="I103" s="318" t="s">
        <v>1774</v>
      </c>
      <c r="J103" s="318" t="s">
        <v>1732</v>
      </c>
    </row>
    <row r="104" spans="1:10" x14ac:dyDescent="0.25">
      <c r="A104" s="322" t="s">
        <v>1767</v>
      </c>
      <c r="B104" s="323" t="s">
        <v>1688</v>
      </c>
      <c r="C104" s="318" t="s">
        <v>1756</v>
      </c>
      <c r="D104" s="318" t="s">
        <v>1724</v>
      </c>
      <c r="E104" s="318" t="s">
        <v>1688</v>
      </c>
      <c r="F104" s="318" t="s">
        <v>1688</v>
      </c>
      <c r="G104" s="323" t="s">
        <v>1688</v>
      </c>
      <c r="H104" s="323" t="s">
        <v>1688</v>
      </c>
      <c r="I104" s="323" t="s">
        <v>1688</v>
      </c>
      <c r="J104" s="323" t="s">
        <v>1710</v>
      </c>
    </row>
    <row r="105" spans="1:10" x14ac:dyDescent="0.25">
      <c r="A105" s="322" t="s">
        <v>1768</v>
      </c>
      <c r="B105" s="323" t="s">
        <v>1688</v>
      </c>
      <c r="C105" s="318" t="s">
        <v>1756</v>
      </c>
      <c r="D105" s="318" t="s">
        <v>1724</v>
      </c>
      <c r="E105" s="318" t="s">
        <v>1688</v>
      </c>
      <c r="F105" s="318" t="s">
        <v>1688</v>
      </c>
      <c r="G105" s="323" t="s">
        <v>1688</v>
      </c>
      <c r="H105" s="323" t="s">
        <v>1688</v>
      </c>
      <c r="I105" s="323" t="s">
        <v>1688</v>
      </c>
      <c r="J105" s="323" t="s">
        <v>1710</v>
      </c>
    </row>
    <row r="106" spans="1:10" x14ac:dyDescent="0.25">
      <c r="A106" s="322" t="s">
        <v>1769</v>
      </c>
      <c r="B106" s="323" t="s">
        <v>1688</v>
      </c>
      <c r="C106" s="318" t="s">
        <v>1756</v>
      </c>
      <c r="D106" s="318" t="s">
        <v>1724</v>
      </c>
      <c r="E106" s="318" t="s">
        <v>1688</v>
      </c>
      <c r="F106" s="318" t="s">
        <v>1688</v>
      </c>
      <c r="G106" s="323" t="s">
        <v>1688</v>
      </c>
      <c r="H106" s="323" t="s">
        <v>1688</v>
      </c>
      <c r="I106" s="323" t="s">
        <v>1688</v>
      </c>
      <c r="J106" s="323" t="s">
        <v>1710</v>
      </c>
    </row>
    <row r="107" spans="1:10" x14ac:dyDescent="0.25">
      <c r="A107" s="322" t="s">
        <v>1770</v>
      </c>
      <c r="B107" s="323" t="s">
        <v>1688</v>
      </c>
      <c r="C107" s="318" t="s">
        <v>1756</v>
      </c>
      <c r="D107" s="318" t="s">
        <v>1724</v>
      </c>
      <c r="E107" s="318" t="s">
        <v>1688</v>
      </c>
      <c r="F107" s="318" t="s">
        <v>1688</v>
      </c>
      <c r="G107" s="323" t="s">
        <v>1688</v>
      </c>
      <c r="H107" s="323" t="s">
        <v>1688</v>
      </c>
      <c r="I107" s="323" t="s">
        <v>1688</v>
      </c>
      <c r="J107" s="323" t="s">
        <v>1710</v>
      </c>
    </row>
    <row r="108" spans="1:10" x14ac:dyDescent="0.25">
      <c r="A108" s="322" t="s">
        <v>1771</v>
      </c>
      <c r="B108" s="323" t="s">
        <v>1717</v>
      </c>
      <c r="C108" s="318" t="s">
        <v>1756</v>
      </c>
      <c r="D108" s="318" t="s">
        <v>1717</v>
      </c>
      <c r="E108" s="318" t="s">
        <v>1717</v>
      </c>
      <c r="F108" s="318" t="s">
        <v>1717</v>
      </c>
      <c r="G108" s="323" t="s">
        <v>1717</v>
      </c>
      <c r="H108" s="323" t="s">
        <v>1717</v>
      </c>
      <c r="I108" s="323" t="s">
        <v>1717</v>
      </c>
      <c r="J108" s="323" t="s">
        <v>1717</v>
      </c>
    </row>
    <row r="109" spans="1:10" x14ac:dyDescent="0.25">
      <c r="A109" s="322" t="s">
        <v>693</v>
      </c>
      <c r="B109" s="323" t="s">
        <v>1688</v>
      </c>
      <c r="C109" s="318" t="s">
        <v>1756</v>
      </c>
      <c r="D109" s="318" t="s">
        <v>1724</v>
      </c>
      <c r="E109" s="318" t="s">
        <v>1688</v>
      </c>
      <c r="F109" s="318" t="s">
        <v>1688</v>
      </c>
      <c r="G109" s="323" t="s">
        <v>1688</v>
      </c>
      <c r="H109" s="323" t="s">
        <v>1688</v>
      </c>
      <c r="I109" s="323" t="s">
        <v>1688</v>
      </c>
      <c r="J109" s="323" t="s">
        <v>1710</v>
      </c>
    </row>
    <row r="110" spans="1:10" x14ac:dyDescent="0.25">
      <c r="A110" s="321" t="s">
        <v>1775</v>
      </c>
      <c r="B110" s="318" t="s">
        <v>1773</v>
      </c>
      <c r="C110" s="318" t="s">
        <v>1756</v>
      </c>
      <c r="D110" s="319" t="s">
        <v>1714</v>
      </c>
      <c r="E110" s="319" t="s">
        <v>1714</v>
      </c>
      <c r="F110" s="319" t="s">
        <v>1714</v>
      </c>
      <c r="G110" s="318" t="s">
        <v>1774</v>
      </c>
      <c r="H110" s="318" t="s">
        <v>1773</v>
      </c>
      <c r="I110" s="318" t="s">
        <v>1774</v>
      </c>
      <c r="J110" s="318" t="s">
        <v>1732</v>
      </c>
    </row>
    <row r="111" spans="1:10" x14ac:dyDescent="0.25">
      <c r="A111" s="322" t="s">
        <v>1767</v>
      </c>
      <c r="B111" s="323" t="s">
        <v>1688</v>
      </c>
      <c r="C111" s="318" t="s">
        <v>1756</v>
      </c>
      <c r="D111" s="318" t="s">
        <v>1724</v>
      </c>
      <c r="E111" s="318" t="s">
        <v>1688</v>
      </c>
      <c r="F111" s="318" t="s">
        <v>1688</v>
      </c>
      <c r="G111" s="323" t="s">
        <v>1688</v>
      </c>
      <c r="H111" s="323" t="s">
        <v>1688</v>
      </c>
      <c r="I111" s="323" t="s">
        <v>1688</v>
      </c>
      <c r="J111" s="323" t="s">
        <v>1710</v>
      </c>
    </row>
    <row r="112" spans="1:10" x14ac:dyDescent="0.25">
      <c r="A112" s="322" t="s">
        <v>1768</v>
      </c>
      <c r="B112" s="323" t="s">
        <v>1688</v>
      </c>
      <c r="C112" s="318" t="s">
        <v>1756</v>
      </c>
      <c r="D112" s="318" t="s">
        <v>1724</v>
      </c>
      <c r="E112" s="318" t="s">
        <v>1688</v>
      </c>
      <c r="F112" s="318" t="s">
        <v>1688</v>
      </c>
      <c r="G112" s="323" t="s">
        <v>1688</v>
      </c>
      <c r="H112" s="323" t="s">
        <v>1688</v>
      </c>
      <c r="I112" s="323" t="s">
        <v>1688</v>
      </c>
      <c r="J112" s="323" t="s">
        <v>1710</v>
      </c>
    </row>
    <row r="113" spans="1:10" x14ac:dyDescent="0.25">
      <c r="A113" s="322" t="s">
        <v>1769</v>
      </c>
      <c r="B113" s="323" t="s">
        <v>1688</v>
      </c>
      <c r="C113" s="318" t="s">
        <v>1756</v>
      </c>
      <c r="D113" s="318" t="s">
        <v>1724</v>
      </c>
      <c r="E113" s="318" t="s">
        <v>1688</v>
      </c>
      <c r="F113" s="318" t="s">
        <v>1688</v>
      </c>
      <c r="G113" s="323" t="s">
        <v>1688</v>
      </c>
      <c r="H113" s="323" t="s">
        <v>1688</v>
      </c>
      <c r="I113" s="323" t="s">
        <v>1688</v>
      </c>
      <c r="J113" s="323" t="s">
        <v>1710</v>
      </c>
    </row>
    <row r="114" spans="1:10" x14ac:dyDescent="0.25">
      <c r="A114" s="322" t="s">
        <v>1770</v>
      </c>
      <c r="B114" s="323" t="s">
        <v>1688</v>
      </c>
      <c r="C114" s="318" t="s">
        <v>1756</v>
      </c>
      <c r="D114" s="318" t="s">
        <v>1724</v>
      </c>
      <c r="E114" s="318" t="s">
        <v>1688</v>
      </c>
      <c r="F114" s="318" t="s">
        <v>1688</v>
      </c>
      <c r="G114" s="323" t="s">
        <v>1688</v>
      </c>
      <c r="H114" s="323" t="s">
        <v>1688</v>
      </c>
      <c r="I114" s="323" t="s">
        <v>1688</v>
      </c>
      <c r="J114" s="323" t="s">
        <v>1710</v>
      </c>
    </row>
    <row r="115" spans="1:10" x14ac:dyDescent="0.25">
      <c r="A115" s="322" t="s">
        <v>1771</v>
      </c>
      <c r="B115" s="323" t="s">
        <v>1717</v>
      </c>
      <c r="C115" s="318" t="s">
        <v>1756</v>
      </c>
      <c r="D115" s="318" t="s">
        <v>1717</v>
      </c>
      <c r="E115" s="318" t="s">
        <v>1717</v>
      </c>
      <c r="F115" s="318" t="s">
        <v>1717</v>
      </c>
      <c r="G115" s="323" t="s">
        <v>1717</v>
      </c>
      <c r="H115" s="323" t="s">
        <v>1717</v>
      </c>
      <c r="I115" s="323" t="s">
        <v>1717</v>
      </c>
      <c r="J115" s="323" t="s">
        <v>1717</v>
      </c>
    </row>
    <row r="116" spans="1:10" x14ac:dyDescent="0.25">
      <c r="A116" s="322" t="s">
        <v>693</v>
      </c>
      <c r="B116" s="323" t="s">
        <v>1688</v>
      </c>
      <c r="C116" s="318" t="s">
        <v>1756</v>
      </c>
      <c r="D116" s="318" t="s">
        <v>1724</v>
      </c>
      <c r="E116" s="318" t="s">
        <v>1688</v>
      </c>
      <c r="F116" s="318" t="s">
        <v>1688</v>
      </c>
      <c r="G116" s="323" t="s">
        <v>1688</v>
      </c>
      <c r="H116" s="323" t="s">
        <v>1688</v>
      </c>
      <c r="I116" s="323" t="s">
        <v>1688</v>
      </c>
      <c r="J116" s="323" t="s">
        <v>1710</v>
      </c>
    </row>
    <row r="117" spans="1:10" x14ac:dyDescent="0.25">
      <c r="A117" s="378" t="s">
        <v>1686</v>
      </c>
      <c r="B117" s="318">
        <v>1778687.0543379753</v>
      </c>
      <c r="C117" s="318" t="s">
        <v>1756</v>
      </c>
      <c r="D117" s="319" t="s">
        <v>1714</v>
      </c>
      <c r="E117" s="319" t="s">
        <v>1714</v>
      </c>
      <c r="F117" s="319" t="s">
        <v>1714</v>
      </c>
      <c r="G117" s="318">
        <v>94253.062008181601</v>
      </c>
      <c r="H117" s="318">
        <v>1.46027512323081</v>
      </c>
      <c r="I117" s="318">
        <v>0.26593010197444999</v>
      </c>
      <c r="J117" s="318" t="s">
        <v>1732</v>
      </c>
    </row>
    <row r="118" spans="1:10" x14ac:dyDescent="0.25">
      <c r="A118" s="376" t="s">
        <v>1757</v>
      </c>
      <c r="B118" s="323">
        <v>49045.406851392239</v>
      </c>
      <c r="C118" s="318" t="s">
        <v>1756</v>
      </c>
      <c r="D118" s="318">
        <v>74.659973794071973</v>
      </c>
      <c r="E118" s="318">
        <v>3.1426139568948201</v>
      </c>
      <c r="F118" s="318">
        <v>2.75514054391506</v>
      </c>
      <c r="G118" s="323">
        <v>3661.7287902445428</v>
      </c>
      <c r="H118" s="323">
        <v>0.15413078009277001</v>
      </c>
      <c r="I118" s="323">
        <v>0.13512698890908001</v>
      </c>
      <c r="J118" s="323" t="s">
        <v>1710</v>
      </c>
    </row>
    <row r="119" spans="1:10" x14ac:dyDescent="0.25">
      <c r="A119" s="376" t="s">
        <v>1758</v>
      </c>
      <c r="B119" s="323">
        <v>397.21842434588893</v>
      </c>
      <c r="C119" s="318" t="s">
        <v>1756</v>
      </c>
      <c r="D119" s="318">
        <v>89.645233903118736</v>
      </c>
      <c r="E119" s="318">
        <v>9.5000000000102105</v>
      </c>
      <c r="F119" s="318">
        <v>1.4249999999927201</v>
      </c>
      <c r="G119" s="323">
        <v>35.608738561115487</v>
      </c>
      <c r="H119" s="323">
        <v>3.77357503129E-3</v>
      </c>
      <c r="I119" s="323">
        <v>5.6603625469000001E-4</v>
      </c>
      <c r="J119" s="323" t="s">
        <v>1710</v>
      </c>
    </row>
    <row r="120" spans="1:10" x14ac:dyDescent="0.25">
      <c r="A120" s="376" t="s">
        <v>1759</v>
      </c>
      <c r="B120" s="323">
        <v>1729244.4290622373</v>
      </c>
      <c r="C120" s="318" t="s">
        <v>1756</v>
      </c>
      <c r="D120" s="318">
        <v>52.367220594999381</v>
      </c>
      <c r="E120" s="318">
        <v>0.75314440585650999</v>
      </c>
      <c r="F120" s="318">
        <v>7.5314440585649997E-2</v>
      </c>
      <c r="G120" s="323">
        <v>90555.724479375946</v>
      </c>
      <c r="H120" s="323">
        <v>1.30237076810675</v>
      </c>
      <c r="I120" s="323">
        <v>0.13023707681068</v>
      </c>
      <c r="J120" s="323" t="s">
        <v>1710</v>
      </c>
    </row>
    <row r="121" spans="1:10" x14ac:dyDescent="0.25">
      <c r="A121" s="376" t="s">
        <v>1760</v>
      </c>
      <c r="B121" s="323" t="s">
        <v>1717</v>
      </c>
      <c r="C121" s="318" t="s">
        <v>1756</v>
      </c>
      <c r="D121" s="318" t="s">
        <v>1717</v>
      </c>
      <c r="E121" s="318" t="s">
        <v>1717</v>
      </c>
      <c r="F121" s="318" t="s">
        <v>1717</v>
      </c>
      <c r="G121" s="323" t="s">
        <v>1717</v>
      </c>
      <c r="H121" s="323" t="s">
        <v>1717</v>
      </c>
      <c r="I121" s="323" t="s">
        <v>1717</v>
      </c>
      <c r="J121" s="323" t="s">
        <v>1717</v>
      </c>
    </row>
    <row r="122" spans="1:10" x14ac:dyDescent="0.25">
      <c r="A122" s="376" t="s">
        <v>1761</v>
      </c>
      <c r="B122" s="323" t="s">
        <v>1717</v>
      </c>
      <c r="C122" s="318" t="s">
        <v>1756</v>
      </c>
      <c r="D122" s="318" t="s">
        <v>1717</v>
      </c>
      <c r="E122" s="318" t="s">
        <v>1717</v>
      </c>
      <c r="F122" s="318" t="s">
        <v>1717</v>
      </c>
      <c r="G122" s="323" t="s">
        <v>1717</v>
      </c>
      <c r="H122" s="323" t="s">
        <v>1717</v>
      </c>
      <c r="I122" s="323" t="s">
        <v>1717</v>
      </c>
      <c r="J122" s="323" t="s">
        <v>1717</v>
      </c>
    </row>
    <row r="123" spans="1:10" x14ac:dyDescent="0.25">
      <c r="A123" s="376" t="s">
        <v>1762</v>
      </c>
      <c r="B123" s="323" t="s">
        <v>1688</v>
      </c>
      <c r="C123" s="318" t="s">
        <v>1756</v>
      </c>
      <c r="D123" s="318" t="s">
        <v>1724</v>
      </c>
      <c r="E123" s="318" t="s">
        <v>1688</v>
      </c>
      <c r="F123" s="318" t="s">
        <v>1688</v>
      </c>
      <c r="G123" s="323" t="s">
        <v>1688</v>
      </c>
      <c r="H123" s="323" t="s">
        <v>1688</v>
      </c>
      <c r="I123" s="323" t="s">
        <v>1688</v>
      </c>
      <c r="J123" s="323" t="s">
        <v>1710</v>
      </c>
    </row>
    <row r="124" spans="1:10" x14ac:dyDescent="0.25">
      <c r="A124" s="324" t="s">
        <v>1776</v>
      </c>
      <c r="B124" s="318">
        <v>811064.09369339747</v>
      </c>
      <c r="C124" s="318" t="s">
        <v>1756</v>
      </c>
      <c r="D124" s="319" t="s">
        <v>1714</v>
      </c>
      <c r="E124" s="319" t="s">
        <v>1714</v>
      </c>
      <c r="F124" s="319" t="s">
        <v>1714</v>
      </c>
      <c r="G124" s="318">
        <v>45783.983149465937</v>
      </c>
      <c r="H124" s="318">
        <v>1.37229551691322</v>
      </c>
      <c r="I124" s="318">
        <v>0.19110373131999001</v>
      </c>
      <c r="J124" s="318" t="s">
        <v>1732</v>
      </c>
    </row>
    <row r="125" spans="1:10" x14ac:dyDescent="0.25">
      <c r="A125" s="320" t="s">
        <v>1757</v>
      </c>
      <c r="B125" s="318">
        <v>5418.8561307769987</v>
      </c>
      <c r="C125" s="318" t="s">
        <v>1756</v>
      </c>
      <c r="D125" s="318">
        <v>74.659973794071973</v>
      </c>
      <c r="E125" s="318">
        <v>3.14261395689392</v>
      </c>
      <c r="F125" s="318">
        <v>2.7551405439157199</v>
      </c>
      <c r="G125" s="318">
        <v>404.57165671765699</v>
      </c>
      <c r="H125" s="318">
        <v>1.7029372906979999E-2</v>
      </c>
      <c r="I125" s="318">
        <v>1.492971022755E-2</v>
      </c>
      <c r="J125" s="318" t="s">
        <v>1710</v>
      </c>
    </row>
    <row r="126" spans="1:10" x14ac:dyDescent="0.25">
      <c r="A126" s="320" t="s">
        <v>1758</v>
      </c>
      <c r="B126" s="318">
        <v>85573.487772242661</v>
      </c>
      <c r="C126" s="318" t="s">
        <v>1756</v>
      </c>
      <c r="D126" s="318">
        <v>89.645233903118736</v>
      </c>
      <c r="E126" s="318">
        <v>9.5000000000000604</v>
      </c>
      <c r="F126" s="318">
        <v>1.42500000000005</v>
      </c>
      <c r="G126" s="318">
        <v>7671.2553272483647</v>
      </c>
      <c r="H126" s="318">
        <v>0.81294813383631004</v>
      </c>
      <c r="I126" s="318">
        <v>0.12194222007545</v>
      </c>
      <c r="J126" s="318" t="s">
        <v>1710</v>
      </c>
    </row>
    <row r="127" spans="1:10" x14ac:dyDescent="0.25">
      <c r="A127" s="320" t="s">
        <v>1759</v>
      </c>
      <c r="B127" s="318">
        <v>720071.7497903778</v>
      </c>
      <c r="C127" s="318" t="s">
        <v>1756</v>
      </c>
      <c r="D127" s="318">
        <v>52.367220594999388</v>
      </c>
      <c r="E127" s="318">
        <v>0.75314440585650999</v>
      </c>
      <c r="F127" s="318">
        <v>7.5314440585649997E-2</v>
      </c>
      <c r="G127" s="318">
        <v>37708.156165499917</v>
      </c>
      <c r="H127" s="318">
        <v>0.54231801016992998</v>
      </c>
      <c r="I127" s="318">
        <v>5.4231801016990003E-2</v>
      </c>
      <c r="J127" s="318" t="s">
        <v>1710</v>
      </c>
    </row>
    <row r="128" spans="1:10" x14ac:dyDescent="0.25">
      <c r="A128" s="320" t="s">
        <v>1760</v>
      </c>
      <c r="B128" s="318" t="s">
        <v>1717</v>
      </c>
      <c r="C128" s="318" t="s">
        <v>1756</v>
      </c>
      <c r="D128" s="318" t="s">
        <v>1717</v>
      </c>
      <c r="E128" s="318" t="s">
        <v>1717</v>
      </c>
      <c r="F128" s="318" t="s">
        <v>1717</v>
      </c>
      <c r="G128" s="318" t="s">
        <v>1717</v>
      </c>
      <c r="H128" s="318" t="s">
        <v>1717</v>
      </c>
      <c r="I128" s="318" t="s">
        <v>1717</v>
      </c>
      <c r="J128" s="318" t="s">
        <v>1717</v>
      </c>
    </row>
    <row r="129" spans="1:10" x14ac:dyDescent="0.25">
      <c r="A129" s="320" t="s">
        <v>1761</v>
      </c>
      <c r="B129" s="318" t="s">
        <v>1717</v>
      </c>
      <c r="C129" s="318" t="s">
        <v>1756</v>
      </c>
      <c r="D129" s="318" t="s">
        <v>1717</v>
      </c>
      <c r="E129" s="318" t="s">
        <v>1717</v>
      </c>
      <c r="F129" s="318" t="s">
        <v>1717</v>
      </c>
      <c r="G129" s="318" t="s">
        <v>1717</v>
      </c>
      <c r="H129" s="318" t="s">
        <v>1717</v>
      </c>
      <c r="I129" s="318" t="s">
        <v>1717</v>
      </c>
      <c r="J129" s="318" t="s">
        <v>1717</v>
      </c>
    </row>
    <row r="130" spans="1:10" x14ac:dyDescent="0.25">
      <c r="A130" s="320" t="s">
        <v>1762</v>
      </c>
      <c r="B130" s="318" t="s">
        <v>1688</v>
      </c>
      <c r="C130" s="318" t="s">
        <v>1756</v>
      </c>
      <c r="D130" s="318" t="s">
        <v>1724</v>
      </c>
      <c r="E130" s="318" t="s">
        <v>1688</v>
      </c>
      <c r="F130" s="318" t="s">
        <v>1688</v>
      </c>
      <c r="G130" s="318" t="s">
        <v>1688</v>
      </c>
      <c r="H130" s="318" t="s">
        <v>1688</v>
      </c>
      <c r="I130" s="318" t="s">
        <v>1688</v>
      </c>
      <c r="J130" s="318" t="s">
        <v>1710</v>
      </c>
    </row>
    <row r="131" spans="1:10" x14ac:dyDescent="0.25">
      <c r="A131" s="321" t="s">
        <v>1777</v>
      </c>
      <c r="B131" s="318">
        <v>811064.09369339747</v>
      </c>
      <c r="C131" s="318" t="s">
        <v>1756</v>
      </c>
      <c r="D131" s="319" t="s">
        <v>1714</v>
      </c>
      <c r="E131" s="319" t="s">
        <v>1714</v>
      </c>
      <c r="F131" s="319" t="s">
        <v>1714</v>
      </c>
      <c r="G131" s="318">
        <v>45783.983149465937</v>
      </c>
      <c r="H131" s="318">
        <v>1.37229551691322</v>
      </c>
      <c r="I131" s="318">
        <v>0.19110373131999001</v>
      </c>
      <c r="J131" s="318" t="s">
        <v>1732</v>
      </c>
    </row>
    <row r="132" spans="1:10" x14ac:dyDescent="0.25">
      <c r="A132" s="322" t="s">
        <v>1767</v>
      </c>
      <c r="B132" s="323">
        <v>5418.8561307769987</v>
      </c>
      <c r="C132" s="318" t="s">
        <v>1756</v>
      </c>
      <c r="D132" s="318">
        <v>74.659973794071973</v>
      </c>
      <c r="E132" s="318">
        <v>3.14261395689392</v>
      </c>
      <c r="F132" s="318">
        <v>2.7551405439157199</v>
      </c>
      <c r="G132" s="323">
        <v>404.57165671765699</v>
      </c>
      <c r="H132" s="323">
        <v>1.7029372906979999E-2</v>
      </c>
      <c r="I132" s="323">
        <v>1.492971022755E-2</v>
      </c>
      <c r="J132" s="323" t="s">
        <v>1710</v>
      </c>
    </row>
    <row r="133" spans="1:10" x14ac:dyDescent="0.25">
      <c r="A133" s="322" t="s">
        <v>1768</v>
      </c>
      <c r="B133" s="323">
        <v>85573.487772242661</v>
      </c>
      <c r="C133" s="318" t="s">
        <v>1756</v>
      </c>
      <c r="D133" s="318">
        <v>89.645233903118736</v>
      </c>
      <c r="E133" s="318">
        <v>9.5000000000000604</v>
      </c>
      <c r="F133" s="318">
        <v>1.42500000000005</v>
      </c>
      <c r="G133" s="323">
        <v>7671.2553272483647</v>
      </c>
      <c r="H133" s="323">
        <v>0.81294813383631004</v>
      </c>
      <c r="I133" s="323">
        <v>0.12194222007545</v>
      </c>
      <c r="J133" s="323" t="s">
        <v>1710</v>
      </c>
    </row>
    <row r="134" spans="1:10" x14ac:dyDescent="0.25">
      <c r="A134" s="322" t="s">
        <v>1769</v>
      </c>
      <c r="B134" s="323">
        <v>720071.7497903778</v>
      </c>
      <c r="C134" s="318" t="s">
        <v>1756</v>
      </c>
      <c r="D134" s="318">
        <v>52.367220594999388</v>
      </c>
      <c r="E134" s="318">
        <v>0.75314440585650999</v>
      </c>
      <c r="F134" s="318">
        <v>7.5314440585649997E-2</v>
      </c>
      <c r="G134" s="323">
        <v>37708.156165499917</v>
      </c>
      <c r="H134" s="323">
        <v>0.54231801016992998</v>
      </c>
      <c r="I134" s="323">
        <v>5.4231801016990003E-2</v>
      </c>
      <c r="J134" s="323" t="s">
        <v>1710</v>
      </c>
    </row>
    <row r="135" spans="1:10" x14ac:dyDescent="0.25">
      <c r="A135" s="322" t="s">
        <v>1770</v>
      </c>
      <c r="B135" s="323" t="s">
        <v>1717</v>
      </c>
      <c r="C135" s="318" t="s">
        <v>1756</v>
      </c>
      <c r="D135" s="318" t="s">
        <v>1717</v>
      </c>
      <c r="E135" s="318" t="s">
        <v>1717</v>
      </c>
      <c r="F135" s="318" t="s">
        <v>1717</v>
      </c>
      <c r="G135" s="323" t="s">
        <v>1717</v>
      </c>
      <c r="H135" s="323" t="s">
        <v>1717</v>
      </c>
      <c r="I135" s="323" t="s">
        <v>1717</v>
      </c>
      <c r="J135" s="323" t="s">
        <v>1717</v>
      </c>
    </row>
    <row r="136" spans="1:10" x14ac:dyDescent="0.25">
      <c r="A136" s="322" t="s">
        <v>1771</v>
      </c>
      <c r="B136" s="323" t="s">
        <v>1717</v>
      </c>
      <c r="C136" s="318" t="s">
        <v>1756</v>
      </c>
      <c r="D136" s="318" t="s">
        <v>1717</v>
      </c>
      <c r="E136" s="318" t="s">
        <v>1717</v>
      </c>
      <c r="F136" s="318" t="s">
        <v>1717</v>
      </c>
      <c r="G136" s="323" t="s">
        <v>1717</v>
      </c>
      <c r="H136" s="323" t="s">
        <v>1717</v>
      </c>
      <c r="I136" s="323" t="s">
        <v>1717</v>
      </c>
      <c r="J136" s="323" t="s">
        <v>1717</v>
      </c>
    </row>
    <row r="137" spans="1:10" x14ac:dyDescent="0.25">
      <c r="A137" s="322" t="s">
        <v>693</v>
      </c>
      <c r="B137" s="323" t="s">
        <v>1688</v>
      </c>
      <c r="C137" s="318" t="s">
        <v>1756</v>
      </c>
      <c r="D137" s="318" t="s">
        <v>1724</v>
      </c>
      <c r="E137" s="318" t="s">
        <v>1688</v>
      </c>
      <c r="F137" s="318" t="s">
        <v>1688</v>
      </c>
      <c r="G137" s="323" t="s">
        <v>1688</v>
      </c>
      <c r="H137" s="323" t="s">
        <v>1688</v>
      </c>
      <c r="I137" s="323" t="s">
        <v>1688</v>
      </c>
      <c r="J137" s="323" t="s">
        <v>1710</v>
      </c>
    </row>
    <row r="138" spans="1:10" x14ac:dyDescent="0.25">
      <c r="A138" s="321" t="s">
        <v>1778</v>
      </c>
      <c r="B138" s="318" t="s">
        <v>1774</v>
      </c>
      <c r="C138" s="318" t="s">
        <v>1756</v>
      </c>
      <c r="D138" s="319" t="s">
        <v>1714</v>
      </c>
      <c r="E138" s="319" t="s">
        <v>1714</v>
      </c>
      <c r="F138" s="319" t="s">
        <v>1714</v>
      </c>
      <c r="G138" s="318" t="s">
        <v>1774</v>
      </c>
      <c r="H138" s="318" t="s">
        <v>1774</v>
      </c>
      <c r="I138" s="318" t="s">
        <v>1774</v>
      </c>
      <c r="J138" s="318" t="s">
        <v>1732</v>
      </c>
    </row>
    <row r="139" spans="1:10" x14ac:dyDescent="0.25">
      <c r="A139" s="322" t="s">
        <v>1767</v>
      </c>
      <c r="B139" s="323" t="s">
        <v>1688</v>
      </c>
      <c r="C139" s="318" t="s">
        <v>1756</v>
      </c>
      <c r="D139" s="318" t="s">
        <v>1724</v>
      </c>
      <c r="E139" s="318" t="s">
        <v>1688</v>
      </c>
      <c r="F139" s="318" t="s">
        <v>1688</v>
      </c>
      <c r="G139" s="323" t="s">
        <v>1688</v>
      </c>
      <c r="H139" s="323" t="s">
        <v>1688</v>
      </c>
      <c r="I139" s="323" t="s">
        <v>1688</v>
      </c>
      <c r="J139" s="323" t="s">
        <v>1710</v>
      </c>
    </row>
    <row r="140" spans="1:10" x14ac:dyDescent="0.25">
      <c r="A140" s="322" t="s">
        <v>1768</v>
      </c>
      <c r="B140" s="323" t="s">
        <v>1688</v>
      </c>
      <c r="C140" s="318" t="s">
        <v>1756</v>
      </c>
      <c r="D140" s="318" t="s">
        <v>1724</v>
      </c>
      <c r="E140" s="318" t="s">
        <v>1688</v>
      </c>
      <c r="F140" s="318" t="s">
        <v>1688</v>
      </c>
      <c r="G140" s="323" t="s">
        <v>1688</v>
      </c>
      <c r="H140" s="323" t="s">
        <v>1688</v>
      </c>
      <c r="I140" s="323" t="s">
        <v>1688</v>
      </c>
      <c r="J140" s="323" t="s">
        <v>1710</v>
      </c>
    </row>
    <row r="141" spans="1:10" x14ac:dyDescent="0.25">
      <c r="A141" s="322" t="s">
        <v>1769</v>
      </c>
      <c r="B141" s="323" t="s">
        <v>1688</v>
      </c>
      <c r="C141" s="318" t="s">
        <v>1756</v>
      </c>
      <c r="D141" s="318" t="s">
        <v>1724</v>
      </c>
      <c r="E141" s="318" t="s">
        <v>1688</v>
      </c>
      <c r="F141" s="318" t="s">
        <v>1688</v>
      </c>
      <c r="G141" s="323" t="s">
        <v>1688</v>
      </c>
      <c r="H141" s="323" t="s">
        <v>1688</v>
      </c>
      <c r="I141" s="323" t="s">
        <v>1688</v>
      </c>
      <c r="J141" s="323" t="s">
        <v>1710</v>
      </c>
    </row>
    <row r="142" spans="1:10" x14ac:dyDescent="0.25">
      <c r="A142" s="322" t="s">
        <v>1770</v>
      </c>
      <c r="B142" s="323" t="s">
        <v>1717</v>
      </c>
      <c r="C142" s="318" t="s">
        <v>1756</v>
      </c>
      <c r="D142" s="318" t="s">
        <v>1717</v>
      </c>
      <c r="E142" s="318" t="s">
        <v>1717</v>
      </c>
      <c r="F142" s="318" t="s">
        <v>1717</v>
      </c>
      <c r="G142" s="323" t="s">
        <v>1717</v>
      </c>
      <c r="H142" s="323" t="s">
        <v>1717</v>
      </c>
      <c r="I142" s="323" t="s">
        <v>1717</v>
      </c>
      <c r="J142" s="323" t="s">
        <v>1717</v>
      </c>
    </row>
    <row r="143" spans="1:10" x14ac:dyDescent="0.25">
      <c r="A143" s="322" t="s">
        <v>1771</v>
      </c>
      <c r="B143" s="323" t="s">
        <v>1717</v>
      </c>
      <c r="C143" s="318" t="s">
        <v>1756</v>
      </c>
      <c r="D143" s="318" t="s">
        <v>1717</v>
      </c>
      <c r="E143" s="318" t="s">
        <v>1717</v>
      </c>
      <c r="F143" s="318" t="s">
        <v>1717</v>
      </c>
      <c r="G143" s="323" t="s">
        <v>1717</v>
      </c>
      <c r="H143" s="323" t="s">
        <v>1717</v>
      </c>
      <c r="I143" s="323" t="s">
        <v>1717</v>
      </c>
      <c r="J143" s="323" t="s">
        <v>1717</v>
      </c>
    </row>
    <row r="144" spans="1:10" x14ac:dyDescent="0.25">
      <c r="A144" s="322" t="s">
        <v>693</v>
      </c>
      <c r="B144" s="323" t="s">
        <v>1688</v>
      </c>
      <c r="C144" s="318" t="s">
        <v>1756</v>
      </c>
      <c r="D144" s="318" t="s">
        <v>1724</v>
      </c>
      <c r="E144" s="318" t="s">
        <v>1688</v>
      </c>
      <c r="F144" s="318" t="s">
        <v>1688</v>
      </c>
      <c r="G144" s="323" t="s">
        <v>1688</v>
      </c>
      <c r="H144" s="323" t="s">
        <v>1688</v>
      </c>
      <c r="I144" s="323" t="s">
        <v>1688</v>
      </c>
      <c r="J144" s="323" t="s">
        <v>1710</v>
      </c>
    </row>
    <row r="145" spans="1:10" x14ac:dyDescent="0.25">
      <c r="A145" s="321" t="s">
        <v>1779</v>
      </c>
      <c r="B145" s="318" t="s">
        <v>1774</v>
      </c>
      <c r="C145" s="318" t="s">
        <v>1756</v>
      </c>
      <c r="D145" s="319" t="s">
        <v>1714</v>
      </c>
      <c r="E145" s="319" t="s">
        <v>1714</v>
      </c>
      <c r="F145" s="319" t="s">
        <v>1714</v>
      </c>
      <c r="G145" s="318" t="s">
        <v>1774</v>
      </c>
      <c r="H145" s="318" t="s">
        <v>1774</v>
      </c>
      <c r="I145" s="318" t="s">
        <v>1774</v>
      </c>
      <c r="J145" s="318" t="s">
        <v>1732</v>
      </c>
    </row>
    <row r="146" spans="1:10" x14ac:dyDescent="0.25">
      <c r="A146" s="322" t="s">
        <v>1767</v>
      </c>
      <c r="B146" s="323" t="s">
        <v>1688</v>
      </c>
      <c r="C146" s="318" t="s">
        <v>1756</v>
      </c>
      <c r="D146" s="318" t="s">
        <v>1724</v>
      </c>
      <c r="E146" s="318" t="s">
        <v>1688</v>
      </c>
      <c r="F146" s="318" t="s">
        <v>1688</v>
      </c>
      <c r="G146" s="323" t="s">
        <v>1688</v>
      </c>
      <c r="H146" s="323" t="s">
        <v>1688</v>
      </c>
      <c r="I146" s="323" t="s">
        <v>1688</v>
      </c>
      <c r="J146" s="323" t="s">
        <v>1710</v>
      </c>
    </row>
    <row r="147" spans="1:10" x14ac:dyDescent="0.25">
      <c r="A147" s="322" t="s">
        <v>1768</v>
      </c>
      <c r="B147" s="323" t="s">
        <v>1688</v>
      </c>
      <c r="C147" s="318" t="s">
        <v>1756</v>
      </c>
      <c r="D147" s="318" t="s">
        <v>1724</v>
      </c>
      <c r="E147" s="318" t="s">
        <v>1688</v>
      </c>
      <c r="F147" s="318" t="s">
        <v>1688</v>
      </c>
      <c r="G147" s="323" t="s">
        <v>1688</v>
      </c>
      <c r="H147" s="323" t="s">
        <v>1688</v>
      </c>
      <c r="I147" s="323" t="s">
        <v>1688</v>
      </c>
      <c r="J147" s="323" t="s">
        <v>1710</v>
      </c>
    </row>
    <row r="148" spans="1:10" x14ac:dyDescent="0.25">
      <c r="A148" s="322" t="s">
        <v>1769</v>
      </c>
      <c r="B148" s="323" t="s">
        <v>1688</v>
      </c>
      <c r="C148" s="318" t="s">
        <v>1756</v>
      </c>
      <c r="D148" s="318" t="s">
        <v>1724</v>
      </c>
      <c r="E148" s="318" t="s">
        <v>1688</v>
      </c>
      <c r="F148" s="318" t="s">
        <v>1688</v>
      </c>
      <c r="G148" s="323" t="s">
        <v>1688</v>
      </c>
      <c r="H148" s="323" t="s">
        <v>1688</v>
      </c>
      <c r="I148" s="323" t="s">
        <v>1688</v>
      </c>
      <c r="J148" s="323" t="s">
        <v>1710</v>
      </c>
    </row>
    <row r="149" spans="1:10" x14ac:dyDescent="0.25">
      <c r="A149" s="322" t="s">
        <v>1770</v>
      </c>
      <c r="B149" s="323" t="s">
        <v>1717</v>
      </c>
      <c r="C149" s="318" t="s">
        <v>1756</v>
      </c>
      <c r="D149" s="318" t="s">
        <v>1717</v>
      </c>
      <c r="E149" s="318" t="s">
        <v>1717</v>
      </c>
      <c r="F149" s="318" t="s">
        <v>1717</v>
      </c>
      <c r="G149" s="323" t="s">
        <v>1717</v>
      </c>
      <c r="H149" s="323" t="s">
        <v>1717</v>
      </c>
      <c r="I149" s="323" t="s">
        <v>1717</v>
      </c>
      <c r="J149" s="323" t="s">
        <v>1717</v>
      </c>
    </row>
    <row r="150" spans="1:10" x14ac:dyDescent="0.25">
      <c r="A150" s="322" t="s">
        <v>1771</v>
      </c>
      <c r="B150" s="323" t="s">
        <v>1717</v>
      </c>
      <c r="C150" s="318" t="s">
        <v>1756</v>
      </c>
      <c r="D150" s="318" t="s">
        <v>1717</v>
      </c>
      <c r="E150" s="318" t="s">
        <v>1717</v>
      </c>
      <c r="F150" s="318" t="s">
        <v>1717</v>
      </c>
      <c r="G150" s="323" t="s">
        <v>1717</v>
      </c>
      <c r="H150" s="323" t="s">
        <v>1717</v>
      </c>
      <c r="I150" s="323" t="s">
        <v>1717</v>
      </c>
      <c r="J150" s="323" t="s">
        <v>1717</v>
      </c>
    </row>
    <row r="151" spans="1:10" x14ac:dyDescent="0.25">
      <c r="A151" s="322" t="s">
        <v>693</v>
      </c>
      <c r="B151" s="323" t="s">
        <v>1688</v>
      </c>
      <c r="C151" s="318" t="s">
        <v>1756</v>
      </c>
      <c r="D151" s="318" t="s">
        <v>1724</v>
      </c>
      <c r="E151" s="318" t="s">
        <v>1688</v>
      </c>
      <c r="F151" s="318" t="s">
        <v>1688</v>
      </c>
      <c r="G151" s="323" t="s">
        <v>1688</v>
      </c>
      <c r="H151" s="323" t="s">
        <v>1688</v>
      </c>
      <c r="I151" s="323" t="s">
        <v>1688</v>
      </c>
      <c r="J151" s="323" t="s">
        <v>1710</v>
      </c>
    </row>
    <row r="152" spans="1:10" x14ac:dyDescent="0.25">
      <c r="A152" s="325" t="s">
        <v>1780</v>
      </c>
      <c r="B152" s="318">
        <v>12857095.578220105</v>
      </c>
      <c r="C152" s="318" t="s">
        <v>1756</v>
      </c>
      <c r="D152" s="319" t="s">
        <v>1714</v>
      </c>
      <c r="E152" s="319" t="s">
        <v>1714</v>
      </c>
      <c r="F152" s="319" t="s">
        <v>1714</v>
      </c>
      <c r="G152" s="318">
        <v>711227.52746031829</v>
      </c>
      <c r="H152" s="318">
        <v>66.667583289309391</v>
      </c>
      <c r="I152" s="318">
        <v>9.3662220369597406</v>
      </c>
      <c r="J152" s="318" t="s">
        <v>1732</v>
      </c>
    </row>
    <row r="153" spans="1:10" x14ac:dyDescent="0.25">
      <c r="A153" s="326" t="s">
        <v>1757</v>
      </c>
      <c r="B153" s="318">
        <v>3289687.0402968642</v>
      </c>
      <c r="C153" s="318" t="s">
        <v>1756</v>
      </c>
      <c r="D153" s="318">
        <v>74.659973794071988</v>
      </c>
      <c r="E153" s="318">
        <v>2.5953153081467302</v>
      </c>
      <c r="F153" s="318">
        <v>0.48384345490726</v>
      </c>
      <c r="G153" s="318">
        <v>245607.94821926212</v>
      </c>
      <c r="H153" s="318">
        <v>8.5377751346943498</v>
      </c>
      <c r="I153" s="318">
        <v>1.5916935431408601</v>
      </c>
      <c r="J153" s="318" t="s">
        <v>1710</v>
      </c>
    </row>
    <row r="154" spans="1:10" x14ac:dyDescent="0.25">
      <c r="A154" s="326" t="s">
        <v>1758</v>
      </c>
      <c r="B154" s="318">
        <v>1227490.5647916261</v>
      </c>
      <c r="C154" s="318" t="s">
        <v>1756</v>
      </c>
      <c r="D154" s="318">
        <v>89.645233903118751</v>
      </c>
      <c r="E154" s="318">
        <v>9.5</v>
      </c>
      <c r="F154" s="318">
        <v>1.4249999999999901</v>
      </c>
      <c r="G154" s="318">
        <v>110038.67879461666</v>
      </c>
      <c r="H154" s="318">
        <v>11.66116036552045</v>
      </c>
      <c r="I154" s="318">
        <v>1.7491740548280601</v>
      </c>
      <c r="J154" s="318" t="s">
        <v>1710</v>
      </c>
    </row>
    <row r="155" spans="1:10" x14ac:dyDescent="0.25">
      <c r="A155" s="326" t="s">
        <v>1759</v>
      </c>
      <c r="B155" s="318">
        <v>6790142.6962574841</v>
      </c>
      <c r="C155" s="318" t="s">
        <v>1756</v>
      </c>
      <c r="D155" s="318">
        <v>52.367220594999381</v>
      </c>
      <c r="E155" s="318">
        <v>0.75314440585650999</v>
      </c>
      <c r="F155" s="318">
        <v>7.5314440585649997E-2</v>
      </c>
      <c r="G155" s="318">
        <v>355580.90044643951</v>
      </c>
      <c r="H155" s="318">
        <v>5.1139579866537304</v>
      </c>
      <c r="I155" s="318">
        <v>0.51139579866536999</v>
      </c>
      <c r="J155" s="318" t="s">
        <v>1710</v>
      </c>
    </row>
    <row r="156" spans="1:10" x14ac:dyDescent="0.25">
      <c r="A156" s="326" t="s">
        <v>1781</v>
      </c>
      <c r="B156" s="318" t="s">
        <v>1717</v>
      </c>
      <c r="C156" s="318" t="s">
        <v>1756</v>
      </c>
      <c r="D156" s="318" t="s">
        <v>1717</v>
      </c>
      <c r="E156" s="318" t="s">
        <v>1717</v>
      </c>
      <c r="F156" s="318" t="s">
        <v>1717</v>
      </c>
      <c r="G156" s="318" t="s">
        <v>1717</v>
      </c>
      <c r="H156" s="318" t="s">
        <v>1717</v>
      </c>
      <c r="I156" s="318" t="s">
        <v>1717</v>
      </c>
      <c r="J156" s="318" t="s">
        <v>1717</v>
      </c>
    </row>
    <row r="157" spans="1:10" x14ac:dyDescent="0.25">
      <c r="A157" s="326" t="s">
        <v>1782</v>
      </c>
      <c r="B157" s="318" t="s">
        <v>1717</v>
      </c>
      <c r="C157" s="318" t="s">
        <v>1756</v>
      </c>
      <c r="D157" s="318" t="s">
        <v>1717</v>
      </c>
      <c r="E157" s="318" t="s">
        <v>1717</v>
      </c>
      <c r="F157" s="318" t="s">
        <v>1717</v>
      </c>
      <c r="G157" s="318" t="s">
        <v>1717</v>
      </c>
      <c r="H157" s="318" t="s">
        <v>1717</v>
      </c>
      <c r="I157" s="318" t="s">
        <v>1717</v>
      </c>
      <c r="J157" s="318" t="s">
        <v>1717</v>
      </c>
    </row>
    <row r="158" spans="1:10" x14ac:dyDescent="0.25">
      <c r="A158" s="326" t="s">
        <v>1783</v>
      </c>
      <c r="B158" s="318">
        <v>1549775.2768741304</v>
      </c>
      <c r="C158" s="318" t="s">
        <v>1756</v>
      </c>
      <c r="D158" s="318">
        <v>88.686898265961545</v>
      </c>
      <c r="E158" s="318">
        <v>26.684313796676729</v>
      </c>
      <c r="F158" s="318">
        <v>3.55790850622357</v>
      </c>
      <c r="G158" s="318">
        <v>137444.76231523839</v>
      </c>
      <c r="H158" s="318">
        <v>41.354689802440859</v>
      </c>
      <c r="I158" s="318">
        <v>5.5139586403254501</v>
      </c>
      <c r="J158" s="318" t="s">
        <v>1710</v>
      </c>
    </row>
    <row r="159" spans="1:10" x14ac:dyDescent="0.25">
      <c r="A159" s="327" t="s">
        <v>1690</v>
      </c>
      <c r="B159" s="318">
        <v>281318.6741082315</v>
      </c>
      <c r="C159" s="318" t="s">
        <v>1756</v>
      </c>
      <c r="D159" s="319" t="s">
        <v>1714</v>
      </c>
      <c r="E159" s="319" t="s">
        <v>1714</v>
      </c>
      <c r="F159" s="319" t="s">
        <v>1714</v>
      </c>
      <c r="G159" s="318">
        <v>14978.572362155866</v>
      </c>
      <c r="H159" s="318">
        <v>0.23835740177008</v>
      </c>
      <c r="I159" s="318">
        <v>5.0815371746130003E-2</v>
      </c>
      <c r="J159" s="318" t="s">
        <v>1732</v>
      </c>
    </row>
    <row r="160" spans="1:10" x14ac:dyDescent="0.25">
      <c r="A160" s="326" t="s">
        <v>1757</v>
      </c>
      <c r="B160" s="323">
        <v>11051.541643286968</v>
      </c>
      <c r="C160" s="318" t="s">
        <v>1756</v>
      </c>
      <c r="D160" s="318">
        <v>74.659973794071973</v>
      </c>
      <c r="E160" s="318">
        <v>3.1426139568950102</v>
      </c>
      <c r="F160" s="318">
        <v>2.7551405439145502</v>
      </c>
      <c r="G160" s="323">
        <v>825.10780947190017</v>
      </c>
      <c r="H160" s="323">
        <v>3.4730729013399998E-2</v>
      </c>
      <c r="I160" s="323">
        <v>3.044855045418E-2</v>
      </c>
      <c r="J160" s="323" t="s">
        <v>1710</v>
      </c>
    </row>
    <row r="161" spans="1:10" x14ac:dyDescent="0.25">
      <c r="A161" s="326" t="s">
        <v>1758</v>
      </c>
      <c r="B161" s="323">
        <v>8.7452974385318907</v>
      </c>
      <c r="C161" s="318" t="s">
        <v>1756</v>
      </c>
      <c r="D161" s="318">
        <v>89.645233903119134</v>
      </c>
      <c r="E161" s="318">
        <v>9.5000000004513296</v>
      </c>
      <c r="F161" s="318">
        <v>1.4250000000105301</v>
      </c>
      <c r="G161" s="323">
        <v>0.78397423442953995</v>
      </c>
      <c r="H161" s="323">
        <v>8.3080325669999998E-5</v>
      </c>
      <c r="I161" s="323">
        <v>1.246204885E-5</v>
      </c>
      <c r="J161" s="323" t="s">
        <v>1710</v>
      </c>
    </row>
    <row r="162" spans="1:10" x14ac:dyDescent="0.25">
      <c r="A162" s="326" t="s">
        <v>1759</v>
      </c>
      <c r="B162" s="323">
        <v>270258.38716750598</v>
      </c>
      <c r="C162" s="318" t="s">
        <v>1756</v>
      </c>
      <c r="D162" s="318">
        <v>52.367220594999388</v>
      </c>
      <c r="E162" s="318">
        <v>0.75314440585650999</v>
      </c>
      <c r="F162" s="318">
        <v>7.5314440585649997E-2</v>
      </c>
      <c r="G162" s="323">
        <v>14152.680578449537</v>
      </c>
      <c r="H162" s="323">
        <v>0.20354359243101</v>
      </c>
      <c r="I162" s="323">
        <v>2.0354359243100001E-2</v>
      </c>
      <c r="J162" s="323" t="s">
        <v>1710</v>
      </c>
    </row>
    <row r="163" spans="1:10" x14ac:dyDescent="0.25">
      <c r="A163" s="326" t="s">
        <v>1781</v>
      </c>
      <c r="B163" s="323" t="s">
        <v>1717</v>
      </c>
      <c r="C163" s="318" t="s">
        <v>1756</v>
      </c>
      <c r="D163" s="318" t="s">
        <v>1717</v>
      </c>
      <c r="E163" s="318" t="s">
        <v>1717</v>
      </c>
      <c r="F163" s="318" t="s">
        <v>1717</v>
      </c>
      <c r="G163" s="323" t="s">
        <v>1717</v>
      </c>
      <c r="H163" s="323" t="s">
        <v>1717</v>
      </c>
      <c r="I163" s="323" t="s">
        <v>1717</v>
      </c>
      <c r="J163" s="323" t="s">
        <v>1717</v>
      </c>
    </row>
    <row r="164" spans="1:10" x14ac:dyDescent="0.25">
      <c r="A164" s="326" t="s">
        <v>1782</v>
      </c>
      <c r="B164" s="323" t="s">
        <v>1717</v>
      </c>
      <c r="C164" s="318" t="s">
        <v>1756</v>
      </c>
      <c r="D164" s="318" t="s">
        <v>1717</v>
      </c>
      <c r="E164" s="318" t="s">
        <v>1717</v>
      </c>
      <c r="F164" s="318" t="s">
        <v>1717</v>
      </c>
      <c r="G164" s="323" t="s">
        <v>1717</v>
      </c>
      <c r="H164" s="323" t="s">
        <v>1717</v>
      </c>
      <c r="I164" s="323" t="s">
        <v>1717</v>
      </c>
      <c r="J164" s="323" t="s">
        <v>1717</v>
      </c>
    </row>
    <row r="165" spans="1:10" x14ac:dyDescent="0.25">
      <c r="A165" s="326" t="s">
        <v>1783</v>
      </c>
      <c r="B165" s="323" t="s">
        <v>1688</v>
      </c>
      <c r="C165" s="318" t="s">
        <v>1756</v>
      </c>
      <c r="D165" s="318" t="s">
        <v>1724</v>
      </c>
      <c r="E165" s="318" t="s">
        <v>1688</v>
      </c>
      <c r="F165" s="318" t="s">
        <v>1688</v>
      </c>
      <c r="G165" s="323" t="s">
        <v>1688</v>
      </c>
      <c r="H165" s="323" t="s">
        <v>1688</v>
      </c>
      <c r="I165" s="323" t="s">
        <v>1688</v>
      </c>
      <c r="J165" s="323" t="s">
        <v>1710</v>
      </c>
    </row>
    <row r="166" spans="1:10" x14ac:dyDescent="0.25">
      <c r="A166" s="327" t="s">
        <v>1691</v>
      </c>
      <c r="B166" s="318">
        <v>80551.220863386668</v>
      </c>
      <c r="C166" s="318" t="s">
        <v>1756</v>
      </c>
      <c r="D166" s="319" t="s">
        <v>1714</v>
      </c>
      <c r="E166" s="319" t="s">
        <v>1714</v>
      </c>
      <c r="F166" s="319" t="s">
        <v>1714</v>
      </c>
      <c r="G166" s="318">
        <v>5057.2748720254449</v>
      </c>
      <c r="H166" s="318">
        <v>0.25516926930848</v>
      </c>
      <c r="I166" s="318">
        <v>3.8004328346280002E-2</v>
      </c>
      <c r="J166" s="318" t="s">
        <v>1732</v>
      </c>
    </row>
    <row r="167" spans="1:10" x14ac:dyDescent="0.25">
      <c r="A167" s="326" t="s">
        <v>1757</v>
      </c>
      <c r="B167" s="323">
        <v>832.8845414672511</v>
      </c>
      <c r="C167" s="318" t="s">
        <v>1756</v>
      </c>
      <c r="D167" s="318">
        <v>74.659973794071973</v>
      </c>
      <c r="E167" s="318">
        <v>3.1426139568985101</v>
      </c>
      <c r="F167" s="318">
        <v>2.75514054391923</v>
      </c>
      <c r="G167" s="323">
        <v>62.18313803943262</v>
      </c>
      <c r="H167" s="323">
        <v>2.6174345845000001E-3</v>
      </c>
      <c r="I167" s="323">
        <v>2.2947139686E-3</v>
      </c>
      <c r="J167" s="323" t="s">
        <v>1710</v>
      </c>
    </row>
    <row r="168" spans="1:10" x14ac:dyDescent="0.25">
      <c r="A168" s="326" t="s">
        <v>1758</v>
      </c>
      <c r="B168" s="323">
        <v>22009.328221657259</v>
      </c>
      <c r="C168" s="318" t="s">
        <v>1756</v>
      </c>
      <c r="D168" s="318">
        <v>89.645233903118736</v>
      </c>
      <c r="E168" s="318">
        <v>9.4999999999998206</v>
      </c>
      <c r="F168" s="318">
        <v>1.4249999999999301</v>
      </c>
      <c r="G168" s="323">
        <v>1973.0313764809773</v>
      </c>
      <c r="H168" s="323">
        <v>0.20908861810574</v>
      </c>
      <c r="I168" s="323">
        <v>3.1363292715859997E-2</v>
      </c>
      <c r="J168" s="323" t="s">
        <v>1710</v>
      </c>
    </row>
    <row r="169" spans="1:10" x14ac:dyDescent="0.25">
      <c r="A169" s="326" t="s">
        <v>1759</v>
      </c>
      <c r="B169" s="323">
        <v>57709.008100262159</v>
      </c>
      <c r="C169" s="318" t="s">
        <v>1756</v>
      </c>
      <c r="D169" s="318">
        <v>52.367220594999388</v>
      </c>
      <c r="E169" s="318">
        <v>0.7531444058565</v>
      </c>
      <c r="F169" s="318">
        <v>7.5314440585579998E-2</v>
      </c>
      <c r="G169" s="323">
        <v>3022.060357505035</v>
      </c>
      <c r="H169" s="323">
        <v>4.346321661824E-2</v>
      </c>
      <c r="I169" s="323">
        <v>4.3463216618200001E-3</v>
      </c>
      <c r="J169" s="323" t="s">
        <v>1710</v>
      </c>
    </row>
    <row r="170" spans="1:10" x14ac:dyDescent="0.25">
      <c r="A170" s="326" t="s">
        <v>1781</v>
      </c>
      <c r="B170" s="323" t="s">
        <v>1717</v>
      </c>
      <c r="C170" s="318" t="s">
        <v>1756</v>
      </c>
      <c r="D170" s="318" t="s">
        <v>1717</v>
      </c>
      <c r="E170" s="318" t="s">
        <v>1717</v>
      </c>
      <c r="F170" s="318" t="s">
        <v>1717</v>
      </c>
      <c r="G170" s="323" t="s">
        <v>1717</v>
      </c>
      <c r="H170" s="323" t="s">
        <v>1717</v>
      </c>
      <c r="I170" s="323" t="s">
        <v>1717</v>
      </c>
      <c r="J170" s="323" t="s">
        <v>1717</v>
      </c>
    </row>
    <row r="171" spans="1:10" x14ac:dyDescent="0.25">
      <c r="A171" s="326" t="s">
        <v>1782</v>
      </c>
      <c r="B171" s="323" t="s">
        <v>1717</v>
      </c>
      <c r="C171" s="318" t="s">
        <v>1756</v>
      </c>
      <c r="D171" s="318" t="s">
        <v>1717</v>
      </c>
      <c r="E171" s="318" t="s">
        <v>1717</v>
      </c>
      <c r="F171" s="318" t="s">
        <v>1717</v>
      </c>
      <c r="G171" s="323" t="s">
        <v>1717</v>
      </c>
      <c r="H171" s="323" t="s">
        <v>1717</v>
      </c>
      <c r="I171" s="323" t="s">
        <v>1717</v>
      </c>
      <c r="J171" s="323" t="s">
        <v>1717</v>
      </c>
    </row>
    <row r="172" spans="1:10" x14ac:dyDescent="0.25">
      <c r="A172" s="326" t="s">
        <v>1783</v>
      </c>
      <c r="B172" s="323" t="s">
        <v>1688</v>
      </c>
      <c r="C172" s="318" t="s">
        <v>1756</v>
      </c>
      <c r="D172" s="318" t="s">
        <v>1724</v>
      </c>
      <c r="E172" s="318" t="s">
        <v>1688</v>
      </c>
      <c r="F172" s="318" t="s">
        <v>1688</v>
      </c>
      <c r="G172" s="323" t="s">
        <v>1688</v>
      </c>
      <c r="H172" s="323" t="s">
        <v>1688</v>
      </c>
      <c r="I172" s="323" t="s">
        <v>1688</v>
      </c>
      <c r="J172" s="323" t="s">
        <v>1710</v>
      </c>
    </row>
    <row r="173" spans="1:10" x14ac:dyDescent="0.25">
      <c r="A173" s="327" t="s">
        <v>1692</v>
      </c>
      <c r="B173" s="318">
        <v>1201393.2916326267</v>
      </c>
      <c r="C173" s="318" t="s">
        <v>1756</v>
      </c>
      <c r="D173" s="319" t="s">
        <v>1714</v>
      </c>
      <c r="E173" s="319" t="s">
        <v>1714</v>
      </c>
      <c r="F173" s="319" t="s">
        <v>1714</v>
      </c>
      <c r="G173" s="318">
        <v>67269.957813983725</v>
      </c>
      <c r="H173" s="318">
        <v>1.85662734289529</v>
      </c>
      <c r="I173" s="318">
        <v>0.29458061428601001</v>
      </c>
      <c r="J173" s="318" t="s">
        <v>1732</v>
      </c>
    </row>
    <row r="174" spans="1:10" x14ac:dyDescent="0.25">
      <c r="A174" s="326" t="s">
        <v>1757</v>
      </c>
      <c r="B174" s="323">
        <v>24762.86184900811</v>
      </c>
      <c r="C174" s="318" t="s">
        <v>1756</v>
      </c>
      <c r="D174" s="318">
        <v>74.659973794071973</v>
      </c>
      <c r="E174" s="318">
        <v>3.14261395689477</v>
      </c>
      <c r="F174" s="318">
        <v>2.7551405439150698</v>
      </c>
      <c r="G174" s="323">
        <v>1848.7946167131702</v>
      </c>
      <c r="H174" s="323">
        <v>7.7820115259349995E-2</v>
      </c>
      <c r="I174" s="323">
        <v>6.8225164663569995E-2</v>
      </c>
      <c r="J174" s="323" t="s">
        <v>1710</v>
      </c>
    </row>
    <row r="175" spans="1:10" x14ac:dyDescent="0.25">
      <c r="A175" s="326" t="s">
        <v>1758</v>
      </c>
      <c r="B175" s="323">
        <v>102052.05654493057</v>
      </c>
      <c r="C175" s="318" t="s">
        <v>1756</v>
      </c>
      <c r="D175" s="318">
        <v>89.645233903118736</v>
      </c>
      <c r="E175" s="318">
        <v>9.5</v>
      </c>
      <c r="F175" s="318">
        <v>1.42500000000004</v>
      </c>
      <c r="G175" s="323">
        <v>9148.4804792646009</v>
      </c>
      <c r="H175" s="323">
        <v>0.96949453717683998</v>
      </c>
      <c r="I175" s="323">
        <v>0.14542418057653</v>
      </c>
      <c r="J175" s="323" t="s">
        <v>1710</v>
      </c>
    </row>
    <row r="176" spans="1:10" x14ac:dyDescent="0.25">
      <c r="A176" s="326" t="s">
        <v>1759</v>
      </c>
      <c r="B176" s="323">
        <v>1074578.3732386879</v>
      </c>
      <c r="C176" s="318" t="s">
        <v>1756</v>
      </c>
      <c r="D176" s="318">
        <v>52.367220594999388</v>
      </c>
      <c r="E176" s="318">
        <v>0.7531444058565</v>
      </c>
      <c r="F176" s="318">
        <v>7.5314440585649997E-2</v>
      </c>
      <c r="G176" s="323">
        <v>56272.682718005955</v>
      </c>
      <c r="H176" s="323">
        <v>0.80931269045910004</v>
      </c>
      <c r="I176" s="323">
        <v>8.0931269045909998E-2</v>
      </c>
      <c r="J176" s="323" t="s">
        <v>1710</v>
      </c>
    </row>
    <row r="177" spans="1:10" x14ac:dyDescent="0.25">
      <c r="A177" s="326" t="s">
        <v>1781</v>
      </c>
      <c r="B177" s="323" t="s">
        <v>1717</v>
      </c>
      <c r="C177" s="318" t="s">
        <v>1756</v>
      </c>
      <c r="D177" s="318" t="s">
        <v>1717</v>
      </c>
      <c r="E177" s="318" t="s">
        <v>1717</v>
      </c>
      <c r="F177" s="318" t="s">
        <v>1717</v>
      </c>
      <c r="G177" s="323" t="s">
        <v>1717</v>
      </c>
      <c r="H177" s="323" t="s">
        <v>1717</v>
      </c>
      <c r="I177" s="323" t="s">
        <v>1717</v>
      </c>
      <c r="J177" s="323" t="s">
        <v>1717</v>
      </c>
    </row>
    <row r="178" spans="1:10" x14ac:dyDescent="0.25">
      <c r="A178" s="326" t="s">
        <v>1782</v>
      </c>
      <c r="B178" s="323" t="s">
        <v>1717</v>
      </c>
      <c r="C178" s="318" t="s">
        <v>1756</v>
      </c>
      <c r="D178" s="318" t="s">
        <v>1717</v>
      </c>
      <c r="E178" s="318" t="s">
        <v>1717</v>
      </c>
      <c r="F178" s="318" t="s">
        <v>1717</v>
      </c>
      <c r="G178" s="323" t="s">
        <v>1717</v>
      </c>
      <c r="H178" s="323" t="s">
        <v>1717</v>
      </c>
      <c r="I178" s="323" t="s">
        <v>1717</v>
      </c>
      <c r="J178" s="323" t="s">
        <v>1717</v>
      </c>
    </row>
    <row r="179" spans="1:10" x14ac:dyDescent="0.25">
      <c r="A179" s="326" t="s">
        <v>1783</v>
      </c>
      <c r="B179" s="323" t="s">
        <v>1688</v>
      </c>
      <c r="C179" s="318" t="s">
        <v>1756</v>
      </c>
      <c r="D179" s="318" t="s">
        <v>1724</v>
      </c>
      <c r="E179" s="318" t="s">
        <v>1688</v>
      </c>
      <c r="F179" s="318" t="s">
        <v>1688</v>
      </c>
      <c r="G179" s="323" t="s">
        <v>1688</v>
      </c>
      <c r="H179" s="323" t="s">
        <v>1688</v>
      </c>
      <c r="I179" s="323" t="s">
        <v>1688</v>
      </c>
      <c r="J179" s="323" t="s">
        <v>1710</v>
      </c>
    </row>
    <row r="180" spans="1:10" x14ac:dyDescent="0.25">
      <c r="A180" s="327" t="s">
        <v>1693</v>
      </c>
      <c r="B180" s="318">
        <v>644986.316561252</v>
      </c>
      <c r="C180" s="318" t="s">
        <v>1756</v>
      </c>
      <c r="D180" s="319" t="s">
        <v>1714</v>
      </c>
      <c r="E180" s="319" t="s">
        <v>1714</v>
      </c>
      <c r="F180" s="319" t="s">
        <v>1714</v>
      </c>
      <c r="G180" s="318">
        <v>45070.579654334128</v>
      </c>
      <c r="H180" s="318">
        <v>3.0283235843053902</v>
      </c>
      <c r="I180" s="318">
        <v>0.52839203850651995</v>
      </c>
      <c r="J180" s="318" t="s">
        <v>1732</v>
      </c>
    </row>
    <row r="181" spans="1:10" x14ac:dyDescent="0.25">
      <c r="A181" s="326" t="s">
        <v>1757</v>
      </c>
      <c r="B181" s="323">
        <v>37854.22878650669</v>
      </c>
      <c r="C181" s="318" t="s">
        <v>1756</v>
      </c>
      <c r="D181" s="318">
        <v>74.659973794071973</v>
      </c>
      <c r="E181" s="318">
        <v>3.1426139568949401</v>
      </c>
      <c r="F181" s="318">
        <v>2.7551405439150298</v>
      </c>
      <c r="G181" s="323">
        <v>2826.1957291953945</v>
      </c>
      <c r="H181" s="323">
        <v>0.11896122771197</v>
      </c>
      <c r="I181" s="323">
        <v>0.10429372048834</v>
      </c>
      <c r="J181" s="323" t="s">
        <v>1710</v>
      </c>
    </row>
    <row r="182" spans="1:10" x14ac:dyDescent="0.25">
      <c r="A182" s="326" t="s">
        <v>1758</v>
      </c>
      <c r="B182" s="323">
        <v>280341.22601860663</v>
      </c>
      <c r="C182" s="318" t="s">
        <v>1756</v>
      </c>
      <c r="D182" s="318">
        <v>89.645233903118736</v>
      </c>
      <c r="E182" s="318">
        <v>9.4999999999999893</v>
      </c>
      <c r="F182" s="318">
        <v>1.4249999999999801</v>
      </c>
      <c r="G182" s="323">
        <v>25131.254779125069</v>
      </c>
      <c r="H182" s="323">
        <v>2.6632416471767599</v>
      </c>
      <c r="I182" s="323">
        <v>0.39948624707650998</v>
      </c>
      <c r="J182" s="323" t="s">
        <v>1710</v>
      </c>
    </row>
    <row r="183" spans="1:10" x14ac:dyDescent="0.25">
      <c r="A183" s="326" t="s">
        <v>1759</v>
      </c>
      <c r="B183" s="323">
        <v>326790.86175613868</v>
      </c>
      <c r="C183" s="318" t="s">
        <v>1756</v>
      </c>
      <c r="D183" s="318">
        <v>52.367220594999388</v>
      </c>
      <c r="E183" s="318">
        <v>0.7531444058565</v>
      </c>
      <c r="F183" s="318">
        <v>7.5314440585660003E-2</v>
      </c>
      <c r="G183" s="323">
        <v>17113.129146013664</v>
      </c>
      <c r="H183" s="323">
        <v>0.24612070941666001</v>
      </c>
      <c r="I183" s="323">
        <v>2.4612070941669999E-2</v>
      </c>
      <c r="J183" s="323" t="s">
        <v>1710</v>
      </c>
    </row>
    <row r="184" spans="1:10" x14ac:dyDescent="0.25">
      <c r="A184" s="326" t="s">
        <v>1781</v>
      </c>
      <c r="B184" s="323" t="s">
        <v>1717</v>
      </c>
      <c r="C184" s="318" t="s">
        <v>1756</v>
      </c>
      <c r="D184" s="318" t="s">
        <v>1717</v>
      </c>
      <c r="E184" s="318" t="s">
        <v>1717</v>
      </c>
      <c r="F184" s="318" t="s">
        <v>1717</v>
      </c>
      <c r="G184" s="323" t="s">
        <v>1717</v>
      </c>
      <c r="H184" s="323" t="s">
        <v>1717</v>
      </c>
      <c r="I184" s="323" t="s">
        <v>1717</v>
      </c>
      <c r="J184" s="323" t="s">
        <v>1717</v>
      </c>
    </row>
    <row r="185" spans="1:10" x14ac:dyDescent="0.25">
      <c r="A185" s="326" t="s">
        <v>1782</v>
      </c>
      <c r="B185" s="323" t="s">
        <v>1717</v>
      </c>
      <c r="C185" s="318" t="s">
        <v>1756</v>
      </c>
      <c r="D185" s="318" t="s">
        <v>1717</v>
      </c>
      <c r="E185" s="318" t="s">
        <v>1717</v>
      </c>
      <c r="F185" s="318" t="s">
        <v>1717</v>
      </c>
      <c r="G185" s="323" t="s">
        <v>1717</v>
      </c>
      <c r="H185" s="323" t="s">
        <v>1717</v>
      </c>
      <c r="I185" s="323" t="s">
        <v>1717</v>
      </c>
      <c r="J185" s="323" t="s">
        <v>1717</v>
      </c>
    </row>
    <row r="186" spans="1:10" x14ac:dyDescent="0.25">
      <c r="A186" s="326" t="s">
        <v>1783</v>
      </c>
      <c r="B186" s="323" t="s">
        <v>1688</v>
      </c>
      <c r="C186" s="318" t="s">
        <v>1756</v>
      </c>
      <c r="D186" s="318" t="s">
        <v>1724</v>
      </c>
      <c r="E186" s="318" t="s">
        <v>1688</v>
      </c>
      <c r="F186" s="318" t="s">
        <v>1688</v>
      </c>
      <c r="G186" s="323" t="s">
        <v>1688</v>
      </c>
      <c r="H186" s="323" t="s">
        <v>1688</v>
      </c>
      <c r="I186" s="323" t="s">
        <v>1688</v>
      </c>
      <c r="J186" s="323" t="s">
        <v>1710</v>
      </c>
    </row>
    <row r="187" spans="1:10" x14ac:dyDescent="0.25">
      <c r="A187" s="327" t="s">
        <v>1694</v>
      </c>
      <c r="B187" s="318">
        <v>644167.08432937111</v>
      </c>
      <c r="C187" s="318" t="s">
        <v>1756</v>
      </c>
      <c r="D187" s="319" t="s">
        <v>1714</v>
      </c>
      <c r="E187" s="319" t="s">
        <v>1714</v>
      </c>
      <c r="F187" s="319" t="s">
        <v>1714</v>
      </c>
      <c r="G187" s="318">
        <v>46357.764227420019</v>
      </c>
      <c r="H187" s="318">
        <v>3.41919088614388</v>
      </c>
      <c r="I187" s="318">
        <v>0.52415757023381004</v>
      </c>
      <c r="J187" s="318" t="s">
        <v>1732</v>
      </c>
    </row>
    <row r="188" spans="1:10" x14ac:dyDescent="0.25">
      <c r="A188" s="326" t="s">
        <v>1757</v>
      </c>
      <c r="B188" s="323">
        <v>9910.6834716533631</v>
      </c>
      <c r="C188" s="318" t="s">
        <v>1756</v>
      </c>
      <c r="D188" s="318">
        <v>74.659973794071973</v>
      </c>
      <c r="E188" s="318">
        <v>3.1426139568943499</v>
      </c>
      <c r="F188" s="318">
        <v>2.7551405439149499</v>
      </c>
      <c r="G188" s="323">
        <v>739.93136827498245</v>
      </c>
      <c r="H188" s="323">
        <v>3.1145452200380001E-2</v>
      </c>
      <c r="I188" s="323">
        <v>2.7305325850659999E-2</v>
      </c>
      <c r="J188" s="323" t="s">
        <v>1710</v>
      </c>
    </row>
    <row r="189" spans="1:10" x14ac:dyDescent="0.25">
      <c r="A189" s="326" t="s">
        <v>1758</v>
      </c>
      <c r="B189" s="323">
        <v>332732.0020816935</v>
      </c>
      <c r="C189" s="318" t="s">
        <v>1756</v>
      </c>
      <c r="D189" s="318">
        <v>89.645233903118736</v>
      </c>
      <c r="E189" s="318">
        <v>9.5000000000000107</v>
      </c>
      <c r="F189" s="318">
        <v>1.4249999999999901</v>
      </c>
      <c r="G189" s="323">
        <v>29827.838153666406</v>
      </c>
      <c r="H189" s="323">
        <v>3.1609540197760899</v>
      </c>
      <c r="I189" s="323">
        <v>0.47414310296640999</v>
      </c>
      <c r="J189" s="323" t="s">
        <v>1710</v>
      </c>
    </row>
    <row r="190" spans="1:10" x14ac:dyDescent="0.25">
      <c r="A190" s="326" t="s">
        <v>1759</v>
      </c>
      <c r="B190" s="323">
        <v>301524.39877602429</v>
      </c>
      <c r="C190" s="318" t="s">
        <v>1756</v>
      </c>
      <c r="D190" s="318">
        <v>52.367220594999388</v>
      </c>
      <c r="E190" s="318">
        <v>0.75314440585650999</v>
      </c>
      <c r="F190" s="318">
        <v>7.5314440585649997E-2</v>
      </c>
      <c r="G190" s="323">
        <v>15789.994705478628</v>
      </c>
      <c r="H190" s="323">
        <v>0.22709141416740999</v>
      </c>
      <c r="I190" s="323">
        <v>2.2709141416739999E-2</v>
      </c>
      <c r="J190" s="323" t="s">
        <v>1710</v>
      </c>
    </row>
    <row r="191" spans="1:10" x14ac:dyDescent="0.25">
      <c r="A191" s="326" t="s">
        <v>1781</v>
      </c>
      <c r="B191" s="323" t="s">
        <v>1717</v>
      </c>
      <c r="C191" s="318" t="s">
        <v>1756</v>
      </c>
      <c r="D191" s="318" t="s">
        <v>1717</v>
      </c>
      <c r="E191" s="318" t="s">
        <v>1717</v>
      </c>
      <c r="F191" s="318" t="s">
        <v>1717</v>
      </c>
      <c r="G191" s="323" t="s">
        <v>1717</v>
      </c>
      <c r="H191" s="323" t="s">
        <v>1717</v>
      </c>
      <c r="I191" s="323" t="s">
        <v>1717</v>
      </c>
      <c r="J191" s="323" t="s">
        <v>1717</v>
      </c>
    </row>
    <row r="192" spans="1:10" x14ac:dyDescent="0.25">
      <c r="A192" s="326" t="s">
        <v>1782</v>
      </c>
      <c r="B192" s="323" t="s">
        <v>1717</v>
      </c>
      <c r="C192" s="318" t="s">
        <v>1756</v>
      </c>
      <c r="D192" s="318" t="s">
        <v>1717</v>
      </c>
      <c r="E192" s="318" t="s">
        <v>1717</v>
      </c>
      <c r="F192" s="318" t="s">
        <v>1717</v>
      </c>
      <c r="G192" s="323" t="s">
        <v>1717</v>
      </c>
      <c r="H192" s="323" t="s">
        <v>1717</v>
      </c>
      <c r="I192" s="323" t="s">
        <v>1717</v>
      </c>
      <c r="J192" s="323" t="s">
        <v>1717</v>
      </c>
    </row>
    <row r="193" spans="1:10" x14ac:dyDescent="0.25">
      <c r="A193" s="326" t="s">
        <v>1783</v>
      </c>
      <c r="B193" s="323" t="s">
        <v>1688</v>
      </c>
      <c r="C193" s="318" t="s">
        <v>1756</v>
      </c>
      <c r="D193" s="318" t="s">
        <v>1724</v>
      </c>
      <c r="E193" s="318" t="s">
        <v>1688</v>
      </c>
      <c r="F193" s="318" t="s">
        <v>1688</v>
      </c>
      <c r="G193" s="323" t="s">
        <v>1688</v>
      </c>
      <c r="H193" s="323" t="s">
        <v>1688</v>
      </c>
      <c r="I193" s="323" t="s">
        <v>1688</v>
      </c>
      <c r="J193" s="323" t="s">
        <v>1710</v>
      </c>
    </row>
    <row r="194" spans="1:10" x14ac:dyDescent="0.25">
      <c r="A194" s="327" t="s">
        <v>1695</v>
      </c>
      <c r="B194" s="318">
        <v>526636.63815383136</v>
      </c>
      <c r="C194" s="318" t="s">
        <v>1756</v>
      </c>
      <c r="D194" s="319" t="s">
        <v>1714</v>
      </c>
      <c r="E194" s="319" t="s">
        <v>1714</v>
      </c>
      <c r="F194" s="319" t="s">
        <v>1714</v>
      </c>
      <c r="G194" s="318">
        <v>36302.033778109631</v>
      </c>
      <c r="H194" s="318">
        <v>2.4295382607283198</v>
      </c>
      <c r="I194" s="318">
        <v>0.36471649490099001</v>
      </c>
      <c r="J194" s="318" t="s">
        <v>1732</v>
      </c>
    </row>
    <row r="195" spans="1:10" x14ac:dyDescent="0.25">
      <c r="A195" s="326" t="s">
        <v>1757</v>
      </c>
      <c r="B195" s="323">
        <v>4917.664842663351</v>
      </c>
      <c r="C195" s="318" t="s">
        <v>1756</v>
      </c>
      <c r="D195" s="318">
        <v>74.659973794071973</v>
      </c>
      <c r="E195" s="318">
        <v>3.14261395689384</v>
      </c>
      <c r="F195" s="318">
        <v>2.7551405439155698</v>
      </c>
      <c r="G195" s="323">
        <v>367.1527282812749</v>
      </c>
      <c r="H195" s="323">
        <v>1.545432216988E-2</v>
      </c>
      <c r="I195" s="323">
        <v>1.354885778941E-2</v>
      </c>
      <c r="J195" s="323" t="s">
        <v>1710</v>
      </c>
    </row>
    <row r="196" spans="1:10" x14ac:dyDescent="0.25">
      <c r="A196" s="326" t="s">
        <v>1758</v>
      </c>
      <c r="B196" s="323">
        <v>231072.091064726</v>
      </c>
      <c r="C196" s="318" t="s">
        <v>1756</v>
      </c>
      <c r="D196" s="318">
        <v>89.645233903118736</v>
      </c>
      <c r="E196" s="318">
        <v>9.5000000000000107</v>
      </c>
      <c r="F196" s="318">
        <v>1.4249999999999801</v>
      </c>
      <c r="G196" s="323">
        <v>20714.511651980116</v>
      </c>
      <c r="H196" s="323">
        <v>2.1951848651149</v>
      </c>
      <c r="I196" s="323">
        <v>0.32927772976723002</v>
      </c>
      <c r="J196" s="323" t="s">
        <v>1710</v>
      </c>
    </row>
    <row r="197" spans="1:10" x14ac:dyDescent="0.25">
      <c r="A197" s="326" t="s">
        <v>1759</v>
      </c>
      <c r="B197" s="323">
        <v>290646.88224644202</v>
      </c>
      <c r="C197" s="318" t="s">
        <v>1756</v>
      </c>
      <c r="D197" s="318">
        <v>52.367220594999388</v>
      </c>
      <c r="E197" s="318">
        <v>0.7531444058565</v>
      </c>
      <c r="F197" s="318">
        <v>7.5314440585640005E-2</v>
      </c>
      <c r="G197" s="323">
        <v>15220.369397848241</v>
      </c>
      <c r="H197" s="323">
        <v>0.21889907344354001</v>
      </c>
      <c r="I197" s="323">
        <v>2.188990734435E-2</v>
      </c>
      <c r="J197" s="323" t="s">
        <v>1710</v>
      </c>
    </row>
    <row r="198" spans="1:10" x14ac:dyDescent="0.25">
      <c r="A198" s="326" t="s">
        <v>1781</v>
      </c>
      <c r="B198" s="323" t="s">
        <v>1717</v>
      </c>
      <c r="C198" s="318" t="s">
        <v>1756</v>
      </c>
      <c r="D198" s="318" t="s">
        <v>1717</v>
      </c>
      <c r="E198" s="318" t="s">
        <v>1717</v>
      </c>
      <c r="F198" s="318" t="s">
        <v>1717</v>
      </c>
      <c r="G198" s="323" t="s">
        <v>1717</v>
      </c>
      <c r="H198" s="323" t="s">
        <v>1717</v>
      </c>
      <c r="I198" s="323" t="s">
        <v>1717</v>
      </c>
      <c r="J198" s="323" t="s">
        <v>1717</v>
      </c>
    </row>
    <row r="199" spans="1:10" x14ac:dyDescent="0.25">
      <c r="A199" s="328" t="s">
        <v>1782</v>
      </c>
      <c r="B199" s="323" t="s">
        <v>1717</v>
      </c>
      <c r="C199" s="318" t="s">
        <v>1756</v>
      </c>
      <c r="D199" s="318" t="s">
        <v>1717</v>
      </c>
      <c r="E199" s="318" t="s">
        <v>1717</v>
      </c>
      <c r="F199" s="318" t="s">
        <v>1717</v>
      </c>
      <c r="G199" s="323" t="s">
        <v>1717</v>
      </c>
      <c r="H199" s="323" t="s">
        <v>1717</v>
      </c>
      <c r="I199" s="323" t="s">
        <v>1717</v>
      </c>
      <c r="J199" s="323" t="s">
        <v>1717</v>
      </c>
    </row>
    <row r="200" spans="1:10" x14ac:dyDescent="0.25">
      <c r="A200" s="326" t="s">
        <v>1783</v>
      </c>
      <c r="B200" s="323" t="s">
        <v>1688</v>
      </c>
      <c r="C200" s="318" t="s">
        <v>1756</v>
      </c>
      <c r="D200" s="318" t="s">
        <v>1724</v>
      </c>
      <c r="E200" s="318" t="s">
        <v>1688</v>
      </c>
      <c r="F200" s="318" t="s">
        <v>1688</v>
      </c>
      <c r="G200" s="323" t="s">
        <v>1688</v>
      </c>
      <c r="H200" s="323" t="s">
        <v>1688</v>
      </c>
      <c r="I200" s="323" t="s">
        <v>1688</v>
      </c>
      <c r="J200" s="323" t="s">
        <v>1710</v>
      </c>
    </row>
    <row r="201" spans="1:10" x14ac:dyDescent="0.25">
      <c r="A201" s="327" t="s">
        <v>1784</v>
      </c>
      <c r="B201" s="318">
        <v>9478042.3525714055</v>
      </c>
      <c r="C201" s="318" t="s">
        <v>1756</v>
      </c>
      <c r="D201" s="319" t="s">
        <v>1714</v>
      </c>
      <c r="E201" s="319" t="s">
        <v>1714</v>
      </c>
      <c r="F201" s="319" t="s">
        <v>1714</v>
      </c>
      <c r="G201" s="318">
        <v>496191.34475228947</v>
      </c>
      <c r="H201" s="318">
        <v>55.440376544157949</v>
      </c>
      <c r="I201" s="318">
        <v>7.5655556189400004</v>
      </c>
      <c r="J201" s="318" t="s">
        <v>1732</v>
      </c>
    </row>
    <row r="202" spans="1:10" x14ac:dyDescent="0.25">
      <c r="A202" s="321" t="s">
        <v>1785</v>
      </c>
      <c r="B202" s="318">
        <v>9478042.3525714055</v>
      </c>
      <c r="C202" s="318" t="s">
        <v>1756</v>
      </c>
      <c r="D202" s="319" t="s">
        <v>1714</v>
      </c>
      <c r="E202" s="319" t="s">
        <v>1714</v>
      </c>
      <c r="F202" s="319" t="s">
        <v>1714</v>
      </c>
      <c r="G202" s="318">
        <v>496191.34475228947</v>
      </c>
      <c r="H202" s="318">
        <v>55.440376544157949</v>
      </c>
      <c r="I202" s="318">
        <v>7.5655556189400004</v>
      </c>
      <c r="J202" s="318" t="s">
        <v>1732</v>
      </c>
    </row>
    <row r="203" spans="1:10" x14ac:dyDescent="0.25">
      <c r="A203" s="322" t="s">
        <v>1786</v>
      </c>
      <c r="B203" s="318">
        <v>9478042.3525714055</v>
      </c>
      <c r="C203" s="318" t="s">
        <v>1756</v>
      </c>
      <c r="D203" s="319" t="s">
        <v>1714</v>
      </c>
      <c r="E203" s="319" t="s">
        <v>1714</v>
      </c>
      <c r="F203" s="319" t="s">
        <v>1714</v>
      </c>
      <c r="G203" s="318">
        <v>496191.34475228947</v>
      </c>
      <c r="H203" s="318">
        <v>55.440376544157949</v>
      </c>
      <c r="I203" s="318">
        <v>7.5655556189400004</v>
      </c>
      <c r="J203" s="318" t="s">
        <v>1732</v>
      </c>
    </row>
    <row r="204" spans="1:10" x14ac:dyDescent="0.25">
      <c r="A204" s="329" t="s">
        <v>1767</v>
      </c>
      <c r="B204" s="323">
        <v>3200357.1751622786</v>
      </c>
      <c r="C204" s="318" t="s">
        <v>1756</v>
      </c>
      <c r="D204" s="318">
        <v>74.659973794071988</v>
      </c>
      <c r="E204" s="318">
        <v>2.5800388524872</v>
      </c>
      <c r="F204" s="318">
        <v>0.42044594908624999</v>
      </c>
      <c r="G204" s="323">
        <v>238938.58282928597</v>
      </c>
      <c r="H204" s="323">
        <v>8.2570458537548692</v>
      </c>
      <c r="I204" s="323">
        <v>1.3455772099261001</v>
      </c>
      <c r="J204" s="323" t="s">
        <v>1710</v>
      </c>
    </row>
    <row r="205" spans="1:10" x14ac:dyDescent="0.25">
      <c r="A205" s="329" t="s">
        <v>1768</v>
      </c>
      <c r="B205" s="323">
        <v>259275.11556257354</v>
      </c>
      <c r="C205" s="318" t="s">
        <v>1756</v>
      </c>
      <c r="D205" s="318">
        <v>89.645233903118793</v>
      </c>
      <c r="E205" s="318">
        <v>9.5000000000000107</v>
      </c>
      <c r="F205" s="318">
        <v>1.42500000000001</v>
      </c>
      <c r="G205" s="323">
        <v>23242.778379865063</v>
      </c>
      <c r="H205" s="323">
        <v>2.4631135978444498</v>
      </c>
      <c r="I205" s="323">
        <v>0.36946703967666999</v>
      </c>
      <c r="J205" s="323" t="s">
        <v>1710</v>
      </c>
    </row>
    <row r="206" spans="1:10" x14ac:dyDescent="0.25">
      <c r="A206" s="329" t="s">
        <v>1769</v>
      </c>
      <c r="B206" s="323">
        <v>4468634.7849724228</v>
      </c>
      <c r="C206" s="318" t="s">
        <v>1756</v>
      </c>
      <c r="D206" s="318">
        <v>52.367220594999367</v>
      </c>
      <c r="E206" s="318">
        <v>0.75314440585650999</v>
      </c>
      <c r="F206" s="318">
        <v>7.5314440585649997E-2</v>
      </c>
      <c r="G206" s="323">
        <v>234009.98354313846</v>
      </c>
      <c r="H206" s="323">
        <v>3.36552729011777</v>
      </c>
      <c r="I206" s="323">
        <v>0.33655272901178002</v>
      </c>
      <c r="J206" s="323" t="s">
        <v>1710</v>
      </c>
    </row>
    <row r="207" spans="1:10" x14ac:dyDescent="0.25">
      <c r="A207" s="329" t="s">
        <v>1770</v>
      </c>
      <c r="B207" s="323" t="s">
        <v>1717</v>
      </c>
      <c r="C207" s="318" t="s">
        <v>1756</v>
      </c>
      <c r="D207" s="318" t="s">
        <v>1717</v>
      </c>
      <c r="E207" s="318" t="s">
        <v>1717</v>
      </c>
      <c r="F207" s="318" t="s">
        <v>1717</v>
      </c>
      <c r="G207" s="323" t="s">
        <v>1717</v>
      </c>
      <c r="H207" s="323" t="s">
        <v>1717</v>
      </c>
      <c r="I207" s="323" t="s">
        <v>1717</v>
      </c>
      <c r="J207" s="323" t="s">
        <v>1717</v>
      </c>
    </row>
    <row r="208" spans="1:10" x14ac:dyDescent="0.25">
      <c r="A208" s="329" t="s">
        <v>1771</v>
      </c>
      <c r="B208" s="323" t="s">
        <v>1717</v>
      </c>
      <c r="C208" s="318" t="s">
        <v>1756</v>
      </c>
      <c r="D208" s="318" t="s">
        <v>1717</v>
      </c>
      <c r="E208" s="318" t="s">
        <v>1717</v>
      </c>
      <c r="F208" s="318" t="s">
        <v>1717</v>
      </c>
      <c r="G208" s="323" t="s">
        <v>1717</v>
      </c>
      <c r="H208" s="323" t="s">
        <v>1717</v>
      </c>
      <c r="I208" s="323" t="s">
        <v>1717</v>
      </c>
      <c r="J208" s="323" t="s">
        <v>1717</v>
      </c>
    </row>
    <row r="209" spans="1:10" x14ac:dyDescent="0.25">
      <c r="A209" s="329" t="s">
        <v>693</v>
      </c>
      <c r="B209" s="323">
        <v>1549775.2768741304</v>
      </c>
      <c r="C209" s="318" t="s">
        <v>1756</v>
      </c>
      <c r="D209" s="318">
        <v>88.686898265961545</v>
      </c>
      <c r="E209" s="318">
        <v>26.684313796676729</v>
      </c>
      <c r="F209" s="318">
        <v>3.55790850622357</v>
      </c>
      <c r="G209" s="323">
        <v>137444.76231523839</v>
      </c>
      <c r="H209" s="323">
        <v>41.354689802440859</v>
      </c>
      <c r="I209" s="323">
        <v>5.5139586403254501</v>
      </c>
      <c r="J209" s="323" t="s">
        <v>1710</v>
      </c>
    </row>
    <row r="210" spans="1:10" x14ac:dyDescent="0.25">
      <c r="A210" s="330" t="s">
        <v>1787</v>
      </c>
      <c r="B210" s="318">
        <v>27381911.119104017</v>
      </c>
      <c r="C210" s="318" t="s">
        <v>1756</v>
      </c>
      <c r="D210" s="319" t="s">
        <v>1714</v>
      </c>
      <c r="E210" s="319" t="s">
        <v>1714</v>
      </c>
      <c r="F210" s="319" t="s">
        <v>1714</v>
      </c>
      <c r="G210" s="318">
        <v>1830505.6056332772</v>
      </c>
      <c r="H210" s="318">
        <v>160.28001983992968</v>
      </c>
      <c r="I210" s="318">
        <v>137.97722792661688</v>
      </c>
    </row>
    <row r="211" spans="1:10" x14ac:dyDescent="0.25">
      <c r="A211" s="320" t="s">
        <v>1757</v>
      </c>
      <c r="B211" s="318">
        <v>26378279.690856297</v>
      </c>
      <c r="C211" s="318" t="s">
        <v>1756</v>
      </c>
      <c r="D211" s="318">
        <v>68.140519616442361</v>
      </c>
      <c r="E211" s="318">
        <v>5.7327599121391097</v>
      </c>
      <c r="F211" s="318">
        <v>5.2271031113979696</v>
      </c>
      <c r="G211" s="318">
        <v>1797429.6847227968</v>
      </c>
      <c r="H211" s="318">
        <v>151.2203443629343</v>
      </c>
      <c r="I211" s="318">
        <v>137.88198784540089</v>
      </c>
    </row>
    <row r="212" spans="1:10" x14ac:dyDescent="0.25">
      <c r="A212" s="320" t="s">
        <v>1758</v>
      </c>
      <c r="B212" s="318" t="s">
        <v>1717</v>
      </c>
      <c r="C212" s="318" t="s">
        <v>1756</v>
      </c>
      <c r="D212" s="318" t="s">
        <v>1717</v>
      </c>
      <c r="E212" s="318" t="s">
        <v>1717</v>
      </c>
      <c r="F212" s="318" t="s">
        <v>1717</v>
      </c>
      <c r="G212" s="318" t="s">
        <v>1717</v>
      </c>
      <c r="H212" s="318" t="s">
        <v>1717</v>
      </c>
      <c r="I212" s="318" t="s">
        <v>1717</v>
      </c>
    </row>
    <row r="213" spans="1:10" x14ac:dyDescent="0.25">
      <c r="A213" s="320" t="s">
        <v>1759</v>
      </c>
      <c r="B213" s="318">
        <v>658252.51161717589</v>
      </c>
      <c r="C213" s="318" t="s">
        <v>1756</v>
      </c>
      <c r="D213" s="318">
        <v>50.248073994006511</v>
      </c>
      <c r="E213" s="318">
        <v>13.756093189850089</v>
      </c>
      <c r="F213" s="318">
        <v>0.13734370307478</v>
      </c>
      <c r="G213" s="318">
        <v>33075.920910480483</v>
      </c>
      <c r="H213" s="318">
        <v>9.0549828922587494</v>
      </c>
      <c r="I213" s="318">
        <v>9.0406837503779994E-2</v>
      </c>
    </row>
    <row r="214" spans="1:10" x14ac:dyDescent="0.25">
      <c r="A214" s="320" t="s">
        <v>1760</v>
      </c>
      <c r="B214" s="318" t="s">
        <v>1774</v>
      </c>
      <c r="C214" s="318" t="s">
        <v>1756</v>
      </c>
      <c r="D214" s="318" t="s">
        <v>1774</v>
      </c>
      <c r="E214" s="318" t="s">
        <v>1764</v>
      </c>
      <c r="F214" s="318" t="s">
        <v>1764</v>
      </c>
      <c r="G214" s="318" t="s">
        <v>1774</v>
      </c>
      <c r="H214" s="318" t="s">
        <v>1764</v>
      </c>
      <c r="I214" s="318" t="s">
        <v>1764</v>
      </c>
    </row>
    <row r="215" spans="1:10" x14ac:dyDescent="0.25">
      <c r="A215" s="320" t="s">
        <v>1762</v>
      </c>
      <c r="B215" s="318">
        <v>345378.91663054173</v>
      </c>
      <c r="C215" s="318" t="s">
        <v>1756</v>
      </c>
      <c r="D215" s="318">
        <v>65.065035461819363</v>
      </c>
      <c r="E215" s="318">
        <v>1.358677241335E-2</v>
      </c>
      <c r="F215" s="318">
        <v>1.399403229176E-2</v>
      </c>
      <c r="G215" s="318">
        <v>22472.091458330953</v>
      </c>
      <c r="H215" s="318">
        <v>4.6925847366299997E-3</v>
      </c>
      <c r="I215" s="318">
        <v>4.8332437122200001E-3</v>
      </c>
    </row>
    <row r="216" spans="1:10" x14ac:dyDescent="0.25">
      <c r="A216" s="331" t="s">
        <v>1788</v>
      </c>
      <c r="B216" s="318">
        <v>2513561.9207105725</v>
      </c>
      <c r="C216" s="318" t="s">
        <v>1756</v>
      </c>
      <c r="D216" s="319" t="s">
        <v>1714</v>
      </c>
      <c r="E216" s="319" t="s">
        <v>1714</v>
      </c>
      <c r="F216" s="319" t="s">
        <v>1714</v>
      </c>
      <c r="G216" s="318">
        <v>170713.69036083069</v>
      </c>
      <c r="H216" s="318">
        <v>2.0771880881664</v>
      </c>
      <c r="I216" s="318">
        <v>5.2617344805668296</v>
      </c>
    </row>
    <row r="217" spans="1:10" x14ac:dyDescent="0.25">
      <c r="A217" s="320" t="s">
        <v>1789</v>
      </c>
      <c r="B217" s="323">
        <v>37296.193325856322</v>
      </c>
      <c r="C217" s="318" t="s">
        <v>1756</v>
      </c>
      <c r="D217" s="318">
        <v>65.528560814054615</v>
      </c>
      <c r="E217" s="318">
        <v>55.694372613795643</v>
      </c>
      <c r="F217" s="318">
        <v>0.84385413051206004</v>
      </c>
      <c r="G217" s="323">
        <v>2443.9658724861142</v>
      </c>
      <c r="H217" s="323">
        <v>2.0771880881664</v>
      </c>
      <c r="I217" s="323">
        <v>3.1472546790399999E-2</v>
      </c>
    </row>
    <row r="218" spans="1:10" x14ac:dyDescent="0.25">
      <c r="A218" s="320" t="s">
        <v>1790</v>
      </c>
      <c r="B218" s="323">
        <v>2476265.7273847163</v>
      </c>
      <c r="C218" s="318" t="s">
        <v>1756</v>
      </c>
      <c r="D218" s="318">
        <v>67.953015957645619</v>
      </c>
      <c r="E218" s="318" t="s">
        <v>1717</v>
      </c>
      <c r="F218" s="318">
        <v>2.1121569773129001</v>
      </c>
      <c r="G218" s="323">
        <v>168269.72448834457</v>
      </c>
      <c r="H218" s="323" t="s">
        <v>1717</v>
      </c>
      <c r="I218" s="323">
        <v>5.23026193377643</v>
      </c>
    </row>
    <row r="219" spans="1:10" x14ac:dyDescent="0.25">
      <c r="A219" s="320" t="s">
        <v>693</v>
      </c>
      <c r="B219" s="323" t="s">
        <v>1717</v>
      </c>
      <c r="C219" s="318" t="s">
        <v>1756</v>
      </c>
      <c r="D219" s="318" t="s">
        <v>1717</v>
      </c>
      <c r="E219" s="318" t="s">
        <v>1717</v>
      </c>
      <c r="F219" s="318" t="s">
        <v>1717</v>
      </c>
      <c r="G219" s="323" t="s">
        <v>1717</v>
      </c>
      <c r="H219" s="323" t="s">
        <v>1717</v>
      </c>
      <c r="I219" s="323" t="s">
        <v>1717</v>
      </c>
    </row>
    <row r="220" spans="1:10" x14ac:dyDescent="0.25">
      <c r="A220" s="332" t="s">
        <v>1791</v>
      </c>
      <c r="B220" s="318">
        <v>23026953.414224558</v>
      </c>
      <c r="C220" s="318" t="s">
        <v>1756</v>
      </c>
      <c r="D220" s="319" t="s">
        <v>1714</v>
      </c>
      <c r="E220" s="319" t="s">
        <v>1714</v>
      </c>
      <c r="F220" s="319" t="s">
        <v>1714</v>
      </c>
      <c r="G220" s="318">
        <v>1543321.2347240872</v>
      </c>
      <c r="H220" s="318">
        <v>95.722338182973743</v>
      </c>
      <c r="I220" s="318">
        <v>108.02744179292077</v>
      </c>
    </row>
    <row r="221" spans="1:10" x14ac:dyDescent="0.25">
      <c r="A221" s="320" t="s">
        <v>1792</v>
      </c>
      <c r="B221" s="318">
        <v>16921811.276726622</v>
      </c>
      <c r="C221" s="318" t="s">
        <v>1756</v>
      </c>
      <c r="D221" s="318">
        <v>67.143364802995379</v>
      </c>
      <c r="E221" s="318">
        <v>5.1050721535713901</v>
      </c>
      <c r="F221" s="318">
        <v>6.3193548667016204</v>
      </c>
      <c r="G221" s="318">
        <v>1136187.3476806968</v>
      </c>
      <c r="H221" s="318">
        <v>86.387067536807479</v>
      </c>
      <c r="I221" s="318">
        <v>106.93493044498868</v>
      </c>
    </row>
    <row r="222" spans="1:10" x14ac:dyDescent="0.25">
      <c r="A222" s="320" t="s">
        <v>1793</v>
      </c>
      <c r="B222" s="318">
        <v>5716335.5992072541</v>
      </c>
      <c r="C222" s="318" t="s">
        <v>1756</v>
      </c>
      <c r="D222" s="318">
        <v>70.79246071620166</v>
      </c>
      <c r="E222" s="318">
        <v>0.18688644136495999</v>
      </c>
      <c r="F222" s="318">
        <v>0.18566201675339999</v>
      </c>
      <c r="G222" s="318">
        <v>404673.46334750456</v>
      </c>
      <c r="H222" s="318">
        <v>1.0683056177837</v>
      </c>
      <c r="I222" s="318">
        <v>1.0613063957880999</v>
      </c>
    </row>
    <row r="223" spans="1:10" x14ac:dyDescent="0.25">
      <c r="A223" s="320" t="s">
        <v>1794</v>
      </c>
      <c r="B223" s="318">
        <v>29789.5019987257</v>
      </c>
      <c r="C223" s="318" t="s">
        <v>1756</v>
      </c>
      <c r="D223" s="318">
        <v>59.589262354098238</v>
      </c>
      <c r="E223" s="318">
        <v>0.32721071521896999</v>
      </c>
      <c r="F223" s="318">
        <v>0.67984698987101</v>
      </c>
      <c r="G223" s="318">
        <v>1775.1344499999996</v>
      </c>
      <c r="H223" s="318">
        <v>9.7474442550200009E-3</v>
      </c>
      <c r="I223" s="318">
        <v>2.025230326359E-2</v>
      </c>
    </row>
    <row r="224" spans="1:10" x14ac:dyDescent="0.25">
      <c r="A224" s="320" t="s">
        <v>1795</v>
      </c>
      <c r="B224" s="318" t="s">
        <v>1774</v>
      </c>
      <c r="C224" s="318" t="s">
        <v>1756</v>
      </c>
      <c r="D224" s="319" t="s">
        <v>1714</v>
      </c>
      <c r="E224" s="319" t="s">
        <v>1714</v>
      </c>
      <c r="F224" s="319" t="s">
        <v>1714</v>
      </c>
      <c r="G224" s="318" t="s">
        <v>1774</v>
      </c>
      <c r="H224" s="318">
        <v>1.05278679567487</v>
      </c>
      <c r="I224" s="318">
        <v>1.4965547714000001E-4</v>
      </c>
    </row>
    <row r="225" spans="1:9" x14ac:dyDescent="0.25">
      <c r="A225" s="320" t="s">
        <v>1759</v>
      </c>
      <c r="B225" s="318">
        <v>13638.11966141349</v>
      </c>
      <c r="C225" s="318" t="s">
        <v>1756</v>
      </c>
      <c r="D225" s="318">
        <v>50.248073994006518</v>
      </c>
      <c r="E225" s="318">
        <v>527.9128195425908</v>
      </c>
      <c r="F225" s="318">
        <v>0.43772527586264998</v>
      </c>
      <c r="G225" s="318">
        <v>685.28924588582026</v>
      </c>
      <c r="H225" s="318">
        <v>7.1997382037160396</v>
      </c>
      <c r="I225" s="318">
        <v>5.9697496910400003E-3</v>
      </c>
    </row>
    <row r="226" spans="1:9" x14ac:dyDescent="0.25">
      <c r="A226" s="320" t="s">
        <v>1762</v>
      </c>
      <c r="B226" s="318">
        <v>345378.91663054173</v>
      </c>
      <c r="C226" s="318" t="s">
        <v>1756</v>
      </c>
      <c r="D226" s="318">
        <v>65.065035461819363</v>
      </c>
      <c r="E226" s="318">
        <v>1.358677241335E-2</v>
      </c>
      <c r="F226" s="318">
        <v>1.399403229176E-2</v>
      </c>
      <c r="G226" s="318">
        <v>22472.091458330953</v>
      </c>
      <c r="H226" s="318">
        <v>4.6925847366299997E-3</v>
      </c>
      <c r="I226" s="318">
        <v>4.8332437122200001E-3</v>
      </c>
    </row>
    <row r="227" spans="1:9" x14ac:dyDescent="0.25">
      <c r="A227" s="320" t="s">
        <v>1796</v>
      </c>
      <c r="B227" s="318" t="s">
        <v>1774</v>
      </c>
      <c r="C227" s="318" t="s">
        <v>1756</v>
      </c>
      <c r="D227" s="319" t="s">
        <v>1714</v>
      </c>
      <c r="E227" s="319" t="s">
        <v>1714</v>
      </c>
      <c r="F227" s="319" t="s">
        <v>1714</v>
      </c>
      <c r="G227" s="318" t="s">
        <v>1774</v>
      </c>
      <c r="H227" s="318" t="s">
        <v>1764</v>
      </c>
      <c r="I227" s="318" t="s">
        <v>1764</v>
      </c>
    </row>
    <row r="228" spans="1:9" x14ac:dyDescent="0.25">
      <c r="A228" s="333" t="s">
        <v>1797</v>
      </c>
      <c r="B228" s="318">
        <v>9895321.6493915115</v>
      </c>
      <c r="C228" s="318" t="s">
        <v>1756</v>
      </c>
      <c r="D228" s="319" t="s">
        <v>1714</v>
      </c>
      <c r="E228" s="319" t="s">
        <v>1714</v>
      </c>
      <c r="F228" s="319" t="s">
        <v>1714</v>
      </c>
      <c r="G228" s="318">
        <v>641430.12035975454</v>
      </c>
      <c r="H228" s="318">
        <v>50.343513986278801</v>
      </c>
      <c r="I228" s="318">
        <v>58.026007452344672</v>
      </c>
    </row>
    <row r="229" spans="1:9" x14ac:dyDescent="0.25">
      <c r="A229" s="320" t="s">
        <v>1792</v>
      </c>
      <c r="B229" s="323">
        <v>9488919.2231781483</v>
      </c>
      <c r="C229" s="318" t="s">
        <v>1756</v>
      </c>
      <c r="D229" s="318">
        <v>67.143364802995379</v>
      </c>
      <c r="E229" s="318">
        <v>5.3042882930240696</v>
      </c>
      <c r="F229" s="318">
        <v>6.1142265296351903</v>
      </c>
      <c r="G229" s="323">
        <v>637117.96498800593</v>
      </c>
      <c r="H229" s="323">
        <v>50.331963148954898</v>
      </c>
      <c r="I229" s="323">
        <v>58.017401651921162</v>
      </c>
    </row>
    <row r="230" spans="1:9" x14ac:dyDescent="0.25">
      <c r="A230" s="320" t="s">
        <v>1793</v>
      </c>
      <c r="B230" s="323">
        <v>60577.355202458224</v>
      </c>
      <c r="C230" s="318" t="s">
        <v>1756</v>
      </c>
      <c r="D230" s="318">
        <v>70.792460716201674</v>
      </c>
      <c r="E230" s="318">
        <v>5.0531921540309999E-2</v>
      </c>
      <c r="F230" s="318">
        <v>0.11107027591734001</v>
      </c>
      <c r="G230" s="323">
        <v>4288.4200384614187</v>
      </c>
      <c r="H230" s="323">
        <v>3.06109016021E-3</v>
      </c>
      <c r="I230" s="323">
        <v>6.7283435566800002E-3</v>
      </c>
    </row>
    <row r="231" spans="1:9" x14ac:dyDescent="0.25">
      <c r="A231" s="320" t="s">
        <v>1794</v>
      </c>
      <c r="B231" s="323">
        <v>140.98152388821543</v>
      </c>
      <c r="C231" s="318" t="s">
        <v>1756</v>
      </c>
      <c r="D231" s="318">
        <v>59.58926235409826</v>
      </c>
      <c r="E231" s="318">
        <v>0.33296282083898998</v>
      </c>
      <c r="F231" s="318">
        <v>0.40322366046400998</v>
      </c>
      <c r="G231" s="323">
        <v>8.4009850140554398</v>
      </c>
      <c r="H231" s="323">
        <v>4.6941605880000003E-5</v>
      </c>
      <c r="I231" s="323">
        <v>5.684708612E-5</v>
      </c>
    </row>
    <row r="232" spans="1:9" x14ac:dyDescent="0.25">
      <c r="A232" s="320" t="s">
        <v>1795</v>
      </c>
      <c r="B232" s="318" t="s">
        <v>1688</v>
      </c>
      <c r="C232" s="318" t="s">
        <v>1756</v>
      </c>
      <c r="D232" s="319" t="s">
        <v>1714</v>
      </c>
      <c r="E232" s="319" t="s">
        <v>1714</v>
      </c>
      <c r="F232" s="319" t="s">
        <v>1714</v>
      </c>
      <c r="G232" s="318" t="s">
        <v>1688</v>
      </c>
      <c r="H232" s="318" t="s">
        <v>1717</v>
      </c>
      <c r="I232" s="318" t="s">
        <v>1717</v>
      </c>
    </row>
    <row r="233" spans="1:9" x14ac:dyDescent="0.25">
      <c r="A233" s="329" t="s">
        <v>1798</v>
      </c>
      <c r="B233" s="323" t="s">
        <v>1688</v>
      </c>
      <c r="C233" s="318" t="s">
        <v>1756</v>
      </c>
      <c r="D233" s="318" t="s">
        <v>1688</v>
      </c>
      <c r="E233" s="318" t="s">
        <v>1717</v>
      </c>
      <c r="F233" s="318" t="s">
        <v>1717</v>
      </c>
      <c r="G233" s="323" t="s">
        <v>1688</v>
      </c>
      <c r="H233" s="323" t="s">
        <v>1717</v>
      </c>
      <c r="I233" s="323" t="s">
        <v>1717</v>
      </c>
    </row>
    <row r="234" spans="1:9" x14ac:dyDescent="0.25">
      <c r="A234" s="320" t="s">
        <v>1759</v>
      </c>
      <c r="B234" s="323">
        <v>305.17285647552848</v>
      </c>
      <c r="C234" s="318" t="s">
        <v>1756</v>
      </c>
      <c r="D234" s="318">
        <v>50.248073994006504</v>
      </c>
      <c r="E234" s="318">
        <v>25.74784814192703</v>
      </c>
      <c r="F234" s="318">
        <v>3.1181083671388201</v>
      </c>
      <c r="G234" s="323">
        <v>15.334348273144681</v>
      </c>
      <c r="H234" s="323">
        <v>7.8575443655700006E-3</v>
      </c>
      <c r="I234" s="323">
        <v>9.5156203720000001E-4</v>
      </c>
    </row>
    <row r="235" spans="1:9" x14ac:dyDescent="0.25">
      <c r="A235" s="320" t="s">
        <v>1762</v>
      </c>
      <c r="B235" s="323">
        <v>345378.91663054173</v>
      </c>
      <c r="C235" s="318" t="s">
        <v>1756</v>
      </c>
      <c r="D235" s="318">
        <v>65.065035461819363</v>
      </c>
      <c r="E235" s="318">
        <v>1.6945481152999999E-3</v>
      </c>
      <c r="F235" s="318">
        <v>2.5162153845099998E-3</v>
      </c>
      <c r="G235" s="323">
        <v>22472.091458330953</v>
      </c>
      <c r="H235" s="323">
        <v>5.8526119223999997E-4</v>
      </c>
      <c r="I235" s="323">
        <v>8.6904774350999995E-4</v>
      </c>
    </row>
    <row r="236" spans="1:9" x14ac:dyDescent="0.25">
      <c r="A236" s="320" t="s">
        <v>1796</v>
      </c>
      <c r="B236" s="318" t="s">
        <v>1688</v>
      </c>
      <c r="C236" s="318" t="s">
        <v>1756</v>
      </c>
      <c r="D236" s="319" t="s">
        <v>1714</v>
      </c>
      <c r="E236" s="319" t="s">
        <v>1714</v>
      </c>
      <c r="F236" s="319" t="s">
        <v>1714</v>
      </c>
      <c r="G236" s="318" t="s">
        <v>1688</v>
      </c>
      <c r="H236" s="318" t="s">
        <v>1688</v>
      </c>
      <c r="I236" s="318" t="s">
        <v>1688</v>
      </c>
    </row>
    <row r="237" spans="1:9" x14ac:dyDescent="0.25">
      <c r="A237" s="329" t="s">
        <v>802</v>
      </c>
      <c r="B237" s="323" t="s">
        <v>1688</v>
      </c>
      <c r="C237" s="318" t="s">
        <v>1756</v>
      </c>
      <c r="D237" s="318" t="s">
        <v>1688</v>
      </c>
      <c r="E237" s="318" t="s">
        <v>1688</v>
      </c>
      <c r="F237" s="318" t="s">
        <v>1688</v>
      </c>
      <c r="G237" s="323" t="s">
        <v>1688</v>
      </c>
      <c r="H237" s="323" t="s">
        <v>1688</v>
      </c>
      <c r="I237" s="323" t="s">
        <v>1688</v>
      </c>
    </row>
    <row r="238" spans="1:9" x14ac:dyDescent="0.25">
      <c r="A238" s="333" t="s">
        <v>1799</v>
      </c>
      <c r="B238" s="318">
        <v>7275346.9410186997</v>
      </c>
      <c r="C238" s="318" t="s">
        <v>1756</v>
      </c>
      <c r="D238" s="319" t="s">
        <v>1714</v>
      </c>
      <c r="E238" s="319" t="s">
        <v>1714</v>
      </c>
      <c r="F238" s="319" t="s">
        <v>1714</v>
      </c>
      <c r="G238" s="318">
        <v>489781.06499535905</v>
      </c>
      <c r="H238" s="318">
        <v>32.089244234644681</v>
      </c>
      <c r="I238" s="318">
        <v>45.787711245390042</v>
      </c>
    </row>
    <row r="239" spans="1:9" x14ac:dyDescent="0.25">
      <c r="A239" s="320" t="s">
        <v>1792</v>
      </c>
      <c r="B239" s="323">
        <v>6900391.8026401587</v>
      </c>
      <c r="C239" s="318" t="s">
        <v>1756</v>
      </c>
      <c r="D239" s="318">
        <v>67.143364802995393</v>
      </c>
      <c r="E239" s="318">
        <v>4.6393852673657197</v>
      </c>
      <c r="F239" s="318">
        <v>6.6251876256970998</v>
      </c>
      <c r="G239" s="323">
        <v>463315.52408826712</v>
      </c>
      <c r="H239" s="323">
        <v>32.013576068219912</v>
      </c>
      <c r="I239" s="323">
        <v>45.716390383313303</v>
      </c>
    </row>
    <row r="240" spans="1:9" x14ac:dyDescent="0.25">
      <c r="A240" s="320" t="s">
        <v>1793</v>
      </c>
      <c r="B240" s="323">
        <v>368504.73200550408</v>
      </c>
      <c r="C240" s="318" t="s">
        <v>1756</v>
      </c>
      <c r="D240" s="318">
        <v>70.79246071620166</v>
      </c>
      <c r="E240" s="318">
        <v>0.10430192094477</v>
      </c>
      <c r="F240" s="318">
        <v>0.16232031354685</v>
      </c>
      <c r="G240" s="323">
        <v>26087.356764234068</v>
      </c>
      <c r="H240" s="323">
        <v>3.8435751425410003E-2</v>
      </c>
      <c r="I240" s="323">
        <v>5.9815803642629999E-2</v>
      </c>
    </row>
    <row r="241" spans="1:9" x14ac:dyDescent="0.25">
      <c r="A241" s="320" t="s">
        <v>1794</v>
      </c>
      <c r="B241" s="323">
        <v>5787.6625596214753</v>
      </c>
      <c r="C241" s="318" t="s">
        <v>1756</v>
      </c>
      <c r="D241" s="318">
        <v>59.589262354098253</v>
      </c>
      <c r="E241" s="318">
        <v>0.62659220241706004</v>
      </c>
      <c r="F241" s="318">
        <v>0.80766557619863999</v>
      </c>
      <c r="G241" s="323">
        <v>344.88254268227587</v>
      </c>
      <c r="H241" s="323">
        <v>3.6265042300800002E-3</v>
      </c>
      <c r="I241" s="323">
        <v>4.6744958160599998E-3</v>
      </c>
    </row>
    <row r="242" spans="1:9" x14ac:dyDescent="0.25">
      <c r="A242" s="320" t="s">
        <v>1795</v>
      </c>
      <c r="B242" s="318" t="s">
        <v>1688</v>
      </c>
      <c r="C242" s="318" t="s">
        <v>1756</v>
      </c>
      <c r="D242" s="319" t="s">
        <v>1714</v>
      </c>
      <c r="E242" s="319" t="s">
        <v>1714</v>
      </c>
      <c r="F242" s="319" t="s">
        <v>1714</v>
      </c>
      <c r="G242" s="318" t="s">
        <v>1688</v>
      </c>
      <c r="H242" s="318">
        <v>9.7455516189999999E-5</v>
      </c>
      <c r="I242" s="318">
        <v>1.256183293E-5</v>
      </c>
    </row>
    <row r="243" spans="1:9" x14ac:dyDescent="0.25">
      <c r="A243" s="329" t="s">
        <v>1798</v>
      </c>
      <c r="B243" s="323" t="s">
        <v>1688</v>
      </c>
      <c r="C243" s="318" t="s">
        <v>1756</v>
      </c>
      <c r="D243" s="318" t="s">
        <v>1688</v>
      </c>
      <c r="E243" s="318" t="s">
        <v>1688</v>
      </c>
      <c r="F243" s="318" t="s">
        <v>1688</v>
      </c>
      <c r="G243" s="323" t="s">
        <v>1688</v>
      </c>
      <c r="H243" s="323">
        <v>9.7455516189999999E-5</v>
      </c>
      <c r="I243" s="323">
        <v>1.256183293E-5</v>
      </c>
    </row>
    <row r="244" spans="1:9" x14ac:dyDescent="0.25">
      <c r="A244" s="320" t="s">
        <v>1759</v>
      </c>
      <c r="B244" s="323">
        <v>662.74381341579385</v>
      </c>
      <c r="C244" s="318" t="s">
        <v>1756</v>
      </c>
      <c r="D244" s="318">
        <v>50.248073994006518</v>
      </c>
      <c r="E244" s="318">
        <v>47.605136115704603</v>
      </c>
      <c r="F244" s="318">
        <v>6.1362126024835497</v>
      </c>
      <c r="G244" s="323">
        <v>33.301600175586863</v>
      </c>
      <c r="H244" s="323">
        <v>3.1550009447499999E-2</v>
      </c>
      <c r="I244" s="323">
        <v>4.0667369401000001E-3</v>
      </c>
    </row>
    <row r="245" spans="1:9" x14ac:dyDescent="0.25">
      <c r="A245" s="320" t="s">
        <v>1762</v>
      </c>
      <c r="B245" s="323" t="s">
        <v>1688</v>
      </c>
      <c r="C245" s="318" t="s">
        <v>1756</v>
      </c>
      <c r="D245" s="318" t="s">
        <v>1688</v>
      </c>
      <c r="E245" s="318" t="s">
        <v>1688</v>
      </c>
      <c r="F245" s="318" t="s">
        <v>1688</v>
      </c>
      <c r="G245" s="323" t="s">
        <v>1688</v>
      </c>
      <c r="H245" s="323">
        <v>1.9584458055900002E-3</v>
      </c>
      <c r="I245" s="323">
        <v>2.75126384502E-3</v>
      </c>
    </row>
    <row r="246" spans="1:9" x14ac:dyDescent="0.25">
      <c r="A246" s="320" t="s">
        <v>1796</v>
      </c>
      <c r="B246" s="318" t="s">
        <v>1717</v>
      </c>
      <c r="C246" s="318" t="s">
        <v>1756</v>
      </c>
      <c r="D246" s="319" t="s">
        <v>1714</v>
      </c>
      <c r="E246" s="319" t="s">
        <v>1714</v>
      </c>
      <c r="F246" s="319" t="s">
        <v>1714</v>
      </c>
      <c r="G246" s="318" t="s">
        <v>1717</v>
      </c>
      <c r="H246" s="318" t="s">
        <v>1717</v>
      </c>
      <c r="I246" s="318" t="s">
        <v>1717</v>
      </c>
    </row>
    <row r="247" spans="1:9" x14ac:dyDescent="0.25">
      <c r="A247" s="333" t="s">
        <v>1800</v>
      </c>
      <c r="B247" s="318">
        <v>5832942.3483651699</v>
      </c>
      <c r="C247" s="318" t="s">
        <v>1756</v>
      </c>
      <c r="D247" s="319" t="s">
        <v>1714</v>
      </c>
      <c r="E247" s="319" t="s">
        <v>1714</v>
      </c>
      <c r="F247" s="319" t="s">
        <v>1714</v>
      </c>
      <c r="G247" s="318">
        <v>410542.75702448451</v>
      </c>
      <c r="H247" s="318">
        <v>12.55614437939165</v>
      </c>
      <c r="I247" s="318">
        <v>4.1395436288617402</v>
      </c>
    </row>
    <row r="248" spans="1:9" x14ac:dyDescent="0.25">
      <c r="A248" s="320" t="s">
        <v>1792</v>
      </c>
      <c r="B248" s="323">
        <v>509157.7754591406</v>
      </c>
      <c r="C248" s="318" t="s">
        <v>1756</v>
      </c>
      <c r="D248" s="318">
        <v>67.143364802995393</v>
      </c>
      <c r="E248" s="318">
        <v>6.4971859341457296</v>
      </c>
      <c r="F248" s="318">
        <v>6.1414341372084902</v>
      </c>
      <c r="G248" s="323">
        <v>34186.566259934691</v>
      </c>
      <c r="H248" s="323">
        <v>3.3080927369740598</v>
      </c>
      <c r="I248" s="323">
        <v>3.1269589434299001</v>
      </c>
    </row>
    <row r="249" spans="1:9" x14ac:dyDescent="0.25">
      <c r="A249" s="320" t="s">
        <v>1793</v>
      </c>
      <c r="B249" s="323">
        <v>5287253.5119992914</v>
      </c>
      <c r="C249" s="318" t="s">
        <v>1756</v>
      </c>
      <c r="D249" s="318">
        <v>70.79246071620166</v>
      </c>
      <c r="E249" s="318">
        <v>0.19420456648574999</v>
      </c>
      <c r="F249" s="318">
        <v>0.18814347493101999</v>
      </c>
      <c r="G249" s="323">
        <v>374297.68654480908</v>
      </c>
      <c r="H249" s="323">
        <v>1.02680877619808</v>
      </c>
      <c r="I249" s="323">
        <v>0.99476224858879003</v>
      </c>
    </row>
    <row r="250" spans="1:9" x14ac:dyDescent="0.25">
      <c r="A250" s="320" t="s">
        <v>1794</v>
      </c>
      <c r="B250" s="323">
        <v>23860.857915216009</v>
      </c>
      <c r="C250" s="318" t="s">
        <v>1756</v>
      </c>
      <c r="D250" s="318">
        <v>59.589262354098238</v>
      </c>
      <c r="E250" s="318">
        <v>0.25455909593203002</v>
      </c>
      <c r="F250" s="318">
        <v>0.65047788376092996</v>
      </c>
      <c r="G250" s="323">
        <v>1421.8509223036683</v>
      </c>
      <c r="H250" s="323">
        <v>6.07399841906E-3</v>
      </c>
      <c r="I250" s="323">
        <v>1.5520960361409999E-2</v>
      </c>
    </row>
    <row r="251" spans="1:9" x14ac:dyDescent="0.25">
      <c r="A251" s="320" t="s">
        <v>1801</v>
      </c>
      <c r="B251" s="318" t="s">
        <v>1688</v>
      </c>
      <c r="C251" s="318" t="s">
        <v>1756</v>
      </c>
      <c r="D251" s="319" t="s">
        <v>1714</v>
      </c>
      <c r="E251" s="319" t="s">
        <v>1714</v>
      </c>
      <c r="F251" s="319" t="s">
        <v>1714</v>
      </c>
      <c r="G251" s="318" t="s">
        <v>1688</v>
      </c>
      <c r="H251" s="318">
        <v>1.0526893401586801</v>
      </c>
      <c r="I251" s="318">
        <v>1.3709364421000001E-4</v>
      </c>
    </row>
    <row r="252" spans="1:9" x14ac:dyDescent="0.25">
      <c r="A252" s="329" t="s">
        <v>1798</v>
      </c>
      <c r="B252" s="323" t="s">
        <v>1688</v>
      </c>
      <c r="C252" s="318" t="s">
        <v>1756</v>
      </c>
      <c r="D252" s="318" t="s">
        <v>1688</v>
      </c>
      <c r="E252" s="318" t="s">
        <v>1688</v>
      </c>
      <c r="F252" s="318" t="s">
        <v>1688</v>
      </c>
      <c r="G252" s="323" t="s">
        <v>1688</v>
      </c>
      <c r="H252" s="323">
        <v>1.0526893401586801</v>
      </c>
      <c r="I252" s="323">
        <v>1.3709364421000001E-4</v>
      </c>
    </row>
    <row r="253" spans="1:9" x14ac:dyDescent="0.25">
      <c r="A253" s="320" t="s">
        <v>1759</v>
      </c>
      <c r="B253" s="323">
        <v>12670.202991522168</v>
      </c>
      <c r="C253" s="318" t="s">
        <v>1756</v>
      </c>
      <c r="D253" s="318">
        <v>50.248073994006518</v>
      </c>
      <c r="E253" s="318">
        <v>565.1314864248078</v>
      </c>
      <c r="F253" s="318">
        <v>7.5093565144669999E-2</v>
      </c>
      <c r="G253" s="323">
        <v>636.65329743708867</v>
      </c>
      <c r="H253" s="323">
        <v>7.1603306499029697</v>
      </c>
      <c r="I253" s="323">
        <v>9.5145071374E-4</v>
      </c>
    </row>
    <row r="254" spans="1:9" x14ac:dyDescent="0.25">
      <c r="A254" s="320" t="s">
        <v>1762</v>
      </c>
      <c r="B254" s="323" t="s">
        <v>1688</v>
      </c>
      <c r="C254" s="318" t="s">
        <v>1756</v>
      </c>
      <c r="D254" s="318" t="s">
        <v>1688</v>
      </c>
      <c r="E254" s="318" t="s">
        <v>1688</v>
      </c>
      <c r="F254" s="318" t="s">
        <v>1688</v>
      </c>
      <c r="G254" s="323" t="s">
        <v>1688</v>
      </c>
      <c r="H254" s="323">
        <v>2.1488777387999999E-3</v>
      </c>
      <c r="I254" s="323">
        <v>1.21293212369E-3</v>
      </c>
    </row>
    <row r="255" spans="1:9" x14ac:dyDescent="0.25">
      <c r="A255" s="320" t="s">
        <v>1796</v>
      </c>
      <c r="B255" s="318" t="s">
        <v>1717</v>
      </c>
      <c r="C255" s="318" t="s">
        <v>1756</v>
      </c>
      <c r="D255" s="319" t="s">
        <v>1714</v>
      </c>
      <c r="E255" s="319" t="s">
        <v>1714</v>
      </c>
      <c r="F255" s="319" t="s">
        <v>1714</v>
      </c>
      <c r="G255" s="318" t="s">
        <v>1717</v>
      </c>
      <c r="H255" s="318" t="s">
        <v>1717</v>
      </c>
      <c r="I255" s="318" t="s">
        <v>1717</v>
      </c>
    </row>
    <row r="256" spans="1:9" x14ac:dyDescent="0.25">
      <c r="A256" s="333" t="s">
        <v>1802</v>
      </c>
      <c r="B256" s="318">
        <v>23342.475449176363</v>
      </c>
      <c r="C256" s="318" t="s">
        <v>1756</v>
      </c>
      <c r="D256" s="319" t="s">
        <v>1714</v>
      </c>
      <c r="E256" s="319" t="s">
        <v>1714</v>
      </c>
      <c r="F256" s="319" t="s">
        <v>1714</v>
      </c>
      <c r="G256" s="318">
        <v>1567.2923444890123</v>
      </c>
      <c r="H256" s="318">
        <v>0.73343558265860997</v>
      </c>
      <c r="I256" s="318">
        <v>7.4179466324320001E-2</v>
      </c>
    </row>
    <row r="257" spans="1:9" x14ac:dyDescent="0.25">
      <c r="A257" s="320" t="s">
        <v>1792</v>
      </c>
      <c r="B257" s="323">
        <v>23342.475449176363</v>
      </c>
      <c r="C257" s="318" t="s">
        <v>1756</v>
      </c>
      <c r="D257" s="318">
        <v>67.143364802995393</v>
      </c>
      <c r="E257" s="318">
        <v>31.42064277867707</v>
      </c>
      <c r="F257" s="318">
        <v>3.17787487817353</v>
      </c>
      <c r="G257" s="323">
        <v>1567.2923444890123</v>
      </c>
      <c r="H257" s="323">
        <v>0.73343558265860997</v>
      </c>
      <c r="I257" s="323">
        <v>7.4179466324320001E-2</v>
      </c>
    </row>
    <row r="258" spans="1:9" x14ac:dyDescent="0.25">
      <c r="A258" s="320" t="s">
        <v>1793</v>
      </c>
      <c r="B258" s="323" t="s">
        <v>1717</v>
      </c>
      <c r="C258" s="318" t="s">
        <v>1756</v>
      </c>
      <c r="D258" s="318" t="s">
        <v>1717</v>
      </c>
      <c r="E258" s="318" t="s">
        <v>1717</v>
      </c>
      <c r="F258" s="318" t="s">
        <v>1717</v>
      </c>
      <c r="G258" s="323" t="s">
        <v>1717</v>
      </c>
      <c r="H258" s="323" t="s">
        <v>1717</v>
      </c>
      <c r="I258" s="323" t="s">
        <v>1717</v>
      </c>
    </row>
    <row r="259" spans="1:9" x14ac:dyDescent="0.25">
      <c r="A259" s="320" t="s">
        <v>1794</v>
      </c>
      <c r="B259" s="323" t="s">
        <v>1717</v>
      </c>
      <c r="C259" s="318" t="s">
        <v>1756</v>
      </c>
      <c r="D259" s="318" t="s">
        <v>1717</v>
      </c>
      <c r="E259" s="318" t="s">
        <v>1717</v>
      </c>
      <c r="F259" s="318" t="s">
        <v>1717</v>
      </c>
      <c r="G259" s="323" t="s">
        <v>1717</v>
      </c>
      <c r="H259" s="323" t="s">
        <v>1717</v>
      </c>
      <c r="I259" s="323" t="s">
        <v>1717</v>
      </c>
    </row>
    <row r="260" spans="1:9" x14ac:dyDescent="0.25">
      <c r="A260" s="320" t="s">
        <v>1795</v>
      </c>
      <c r="B260" s="318" t="s">
        <v>1717</v>
      </c>
      <c r="C260" s="318" t="s">
        <v>1756</v>
      </c>
      <c r="D260" s="319" t="s">
        <v>1714</v>
      </c>
      <c r="E260" s="319" t="s">
        <v>1714</v>
      </c>
      <c r="F260" s="319" t="s">
        <v>1714</v>
      </c>
      <c r="G260" s="318" t="s">
        <v>1717</v>
      </c>
      <c r="H260" s="318" t="s">
        <v>1717</v>
      </c>
      <c r="I260" s="318" t="s">
        <v>1717</v>
      </c>
    </row>
    <row r="261" spans="1:9" x14ac:dyDescent="0.25">
      <c r="A261" s="320" t="s">
        <v>1759</v>
      </c>
      <c r="B261" s="323" t="s">
        <v>1717</v>
      </c>
      <c r="C261" s="318" t="s">
        <v>1756</v>
      </c>
      <c r="D261" s="318" t="s">
        <v>1717</v>
      </c>
      <c r="E261" s="318" t="s">
        <v>1717</v>
      </c>
      <c r="F261" s="318" t="s">
        <v>1717</v>
      </c>
      <c r="G261" s="323" t="s">
        <v>1717</v>
      </c>
      <c r="H261" s="323" t="s">
        <v>1717</v>
      </c>
      <c r="I261" s="323" t="s">
        <v>1717</v>
      </c>
    </row>
    <row r="262" spans="1:9" x14ac:dyDescent="0.25">
      <c r="A262" s="320" t="s">
        <v>1762</v>
      </c>
      <c r="B262" s="323" t="s">
        <v>1688</v>
      </c>
      <c r="C262" s="318" t="s">
        <v>1756</v>
      </c>
      <c r="D262" s="318" t="s">
        <v>1688</v>
      </c>
      <c r="E262" s="318" t="s">
        <v>1730</v>
      </c>
      <c r="F262" s="318" t="s">
        <v>1730</v>
      </c>
      <c r="G262" s="323" t="s">
        <v>1688</v>
      </c>
      <c r="H262" s="323" t="s">
        <v>1730</v>
      </c>
      <c r="I262" s="323" t="s">
        <v>1730</v>
      </c>
    </row>
    <row r="263" spans="1:9" x14ac:dyDescent="0.25">
      <c r="A263" s="320" t="s">
        <v>1796</v>
      </c>
      <c r="B263" s="318" t="s">
        <v>1717</v>
      </c>
      <c r="C263" s="318" t="s">
        <v>1756</v>
      </c>
      <c r="D263" s="319" t="s">
        <v>1714</v>
      </c>
      <c r="E263" s="319" t="s">
        <v>1714</v>
      </c>
      <c r="F263" s="319" t="s">
        <v>1714</v>
      </c>
      <c r="G263" s="318" t="s">
        <v>1717</v>
      </c>
      <c r="H263" s="318" t="s">
        <v>1717</v>
      </c>
      <c r="I263" s="318" t="s">
        <v>1717</v>
      </c>
    </row>
    <row r="264" spans="1:9" x14ac:dyDescent="0.25">
      <c r="A264" s="333" t="s">
        <v>1803</v>
      </c>
      <c r="B264" s="318" t="s">
        <v>1717</v>
      </c>
      <c r="C264" s="318" t="s">
        <v>1756</v>
      </c>
      <c r="D264" s="319" t="s">
        <v>1714</v>
      </c>
      <c r="E264" s="319" t="s">
        <v>1714</v>
      </c>
      <c r="F264" s="319" t="s">
        <v>1714</v>
      </c>
      <c r="G264" s="318" t="s">
        <v>1717</v>
      </c>
      <c r="H264" s="318" t="s">
        <v>1724</v>
      </c>
      <c r="I264" s="318" t="s">
        <v>1724</v>
      </c>
    </row>
    <row r="265" spans="1:9" x14ac:dyDescent="0.25">
      <c r="A265" s="322" t="s">
        <v>1804</v>
      </c>
      <c r="B265" s="318" t="s">
        <v>1717</v>
      </c>
      <c r="C265" s="318" t="s">
        <v>1756</v>
      </c>
      <c r="D265" s="319" t="s">
        <v>1714</v>
      </c>
      <c r="E265" s="319" t="s">
        <v>1714</v>
      </c>
      <c r="F265" s="319" t="s">
        <v>1714</v>
      </c>
      <c r="G265" s="318" t="s">
        <v>1717</v>
      </c>
      <c r="H265" s="318" t="s">
        <v>1724</v>
      </c>
      <c r="I265" s="318" t="s">
        <v>1724</v>
      </c>
    </row>
    <row r="266" spans="1:9" x14ac:dyDescent="0.25">
      <c r="A266" s="329" t="s">
        <v>1792</v>
      </c>
      <c r="B266" s="323" t="s">
        <v>1717</v>
      </c>
      <c r="C266" s="318" t="s">
        <v>1756</v>
      </c>
      <c r="D266" s="318" t="s">
        <v>1717</v>
      </c>
      <c r="E266" s="318" t="s">
        <v>1688</v>
      </c>
      <c r="F266" s="318" t="s">
        <v>1688</v>
      </c>
      <c r="G266" s="323" t="s">
        <v>1717</v>
      </c>
      <c r="H266" s="323" t="s">
        <v>1688</v>
      </c>
      <c r="I266" s="323" t="s">
        <v>1688</v>
      </c>
    </row>
    <row r="267" spans="1:9" x14ac:dyDescent="0.25">
      <c r="A267" s="329" t="s">
        <v>1805</v>
      </c>
      <c r="B267" s="323" t="s">
        <v>1717</v>
      </c>
      <c r="C267" s="318" t="s">
        <v>1756</v>
      </c>
      <c r="D267" s="318" t="s">
        <v>1717</v>
      </c>
      <c r="E267" s="318" t="s">
        <v>1688</v>
      </c>
      <c r="F267" s="318" t="s">
        <v>1688</v>
      </c>
      <c r="G267" s="323" t="s">
        <v>1717</v>
      </c>
      <c r="H267" s="323" t="s">
        <v>1688</v>
      </c>
      <c r="I267" s="323" t="s">
        <v>1688</v>
      </c>
    </row>
    <row r="268" spans="1:9" x14ac:dyDescent="0.25">
      <c r="A268" s="329" t="s">
        <v>1806</v>
      </c>
      <c r="B268" s="323" t="s">
        <v>1717</v>
      </c>
      <c r="C268" s="318" t="s">
        <v>1756</v>
      </c>
      <c r="D268" s="318" t="s">
        <v>1717</v>
      </c>
      <c r="E268" s="318" t="s">
        <v>1688</v>
      </c>
      <c r="F268" s="318" t="s">
        <v>1688</v>
      </c>
      <c r="G268" s="323" t="s">
        <v>1717</v>
      </c>
      <c r="H268" s="323" t="s">
        <v>1688</v>
      </c>
      <c r="I268" s="323" t="s">
        <v>1688</v>
      </c>
    </row>
    <row r="269" spans="1:9" x14ac:dyDescent="0.25">
      <c r="A269" s="329" t="s">
        <v>1807</v>
      </c>
      <c r="B269" s="318" t="s">
        <v>1717</v>
      </c>
      <c r="C269" s="318" t="s">
        <v>1756</v>
      </c>
      <c r="D269" s="319" t="s">
        <v>1714</v>
      </c>
      <c r="E269" s="319" t="s">
        <v>1714</v>
      </c>
      <c r="F269" s="319" t="s">
        <v>1714</v>
      </c>
      <c r="G269" s="318" t="s">
        <v>1717</v>
      </c>
      <c r="H269" s="318" t="s">
        <v>1688</v>
      </c>
      <c r="I269" s="318" t="s">
        <v>1688</v>
      </c>
    </row>
    <row r="270" spans="1:9" x14ac:dyDescent="0.25">
      <c r="A270" s="329" t="s">
        <v>1769</v>
      </c>
      <c r="B270" s="323" t="s">
        <v>1717</v>
      </c>
      <c r="C270" s="318" t="s">
        <v>1756</v>
      </c>
      <c r="D270" s="318" t="s">
        <v>1717</v>
      </c>
      <c r="E270" s="318" t="s">
        <v>1688</v>
      </c>
      <c r="F270" s="318" t="s">
        <v>1688</v>
      </c>
      <c r="G270" s="323" t="s">
        <v>1717</v>
      </c>
      <c r="H270" s="323" t="s">
        <v>1688</v>
      </c>
      <c r="I270" s="323" t="s">
        <v>1688</v>
      </c>
    </row>
    <row r="271" spans="1:9" x14ac:dyDescent="0.25">
      <c r="A271" s="329" t="s">
        <v>693</v>
      </c>
      <c r="B271" s="323" t="s">
        <v>1717</v>
      </c>
      <c r="C271" s="318" t="s">
        <v>1756</v>
      </c>
      <c r="D271" s="318" t="s">
        <v>1717</v>
      </c>
      <c r="E271" s="318" t="s">
        <v>1688</v>
      </c>
      <c r="F271" s="318" t="s">
        <v>1688</v>
      </c>
      <c r="G271" s="323" t="s">
        <v>1717</v>
      </c>
      <c r="H271" s="323" t="s">
        <v>1688</v>
      </c>
      <c r="I271" s="323" t="s">
        <v>1688</v>
      </c>
    </row>
    <row r="272" spans="1:9" x14ac:dyDescent="0.25">
      <c r="A272" s="329" t="s">
        <v>1808</v>
      </c>
      <c r="B272" s="318" t="s">
        <v>1717</v>
      </c>
      <c r="C272" s="318" t="s">
        <v>1756</v>
      </c>
      <c r="D272" s="319" t="s">
        <v>1714</v>
      </c>
      <c r="E272" s="319" t="s">
        <v>1714</v>
      </c>
      <c r="F272" s="319" t="s">
        <v>1714</v>
      </c>
      <c r="G272" s="318" t="s">
        <v>1717</v>
      </c>
      <c r="H272" s="318" t="s">
        <v>1710</v>
      </c>
      <c r="I272" s="318" t="s">
        <v>1710</v>
      </c>
    </row>
    <row r="273" spans="1:10" x14ac:dyDescent="0.25">
      <c r="A273" s="331" t="s">
        <v>1700</v>
      </c>
      <c r="B273" s="318">
        <v>650576.52184247714</v>
      </c>
      <c r="C273" s="318" t="s">
        <v>1756</v>
      </c>
      <c r="D273" s="319" t="s">
        <v>1714</v>
      </c>
      <c r="E273" s="319" t="s">
        <v>1714</v>
      </c>
      <c r="F273" s="319" t="s">
        <v>1714</v>
      </c>
      <c r="G273" s="318">
        <v>46055.912865416671</v>
      </c>
      <c r="H273" s="318">
        <v>3.5201759225</v>
      </c>
      <c r="I273" s="318">
        <v>1.1264562951999999</v>
      </c>
    </row>
    <row r="274" spans="1:10" x14ac:dyDescent="0.25">
      <c r="A274" s="320" t="s">
        <v>1757</v>
      </c>
      <c r="B274" s="323">
        <v>650576.52184247714</v>
      </c>
      <c r="C274" s="318" t="s">
        <v>1756</v>
      </c>
      <c r="D274" s="318">
        <v>70.79246071620166</v>
      </c>
      <c r="E274" s="318">
        <v>5.4108560704444404</v>
      </c>
      <c r="F274" s="318">
        <v>1.7314739425422201</v>
      </c>
      <c r="G274" s="323">
        <v>46055.912865416671</v>
      </c>
      <c r="H274" s="323">
        <v>3.5201759225</v>
      </c>
      <c r="I274" s="323">
        <v>1.1264562951999999</v>
      </c>
    </row>
    <row r="275" spans="1:10" x14ac:dyDescent="0.25">
      <c r="A275" s="320" t="s">
        <v>1758</v>
      </c>
      <c r="B275" s="323" t="s">
        <v>1717</v>
      </c>
      <c r="C275" s="318" t="s">
        <v>1756</v>
      </c>
      <c r="D275" s="318" t="s">
        <v>1717</v>
      </c>
      <c r="E275" s="318" t="s">
        <v>1717</v>
      </c>
      <c r="F275" s="318" t="s">
        <v>1717</v>
      </c>
      <c r="G275" s="323" t="s">
        <v>1717</v>
      </c>
      <c r="H275" s="323" t="s">
        <v>1717</v>
      </c>
      <c r="I275" s="323" t="s">
        <v>1717</v>
      </c>
    </row>
    <row r="276" spans="1:10" x14ac:dyDescent="0.25">
      <c r="A276" s="320" t="s">
        <v>1759</v>
      </c>
      <c r="B276" s="323" t="s">
        <v>1688</v>
      </c>
      <c r="C276" s="318" t="s">
        <v>1756</v>
      </c>
      <c r="D276" s="318" t="s">
        <v>1688</v>
      </c>
      <c r="E276" s="318" t="s">
        <v>1688</v>
      </c>
      <c r="F276" s="318" t="s">
        <v>1688</v>
      </c>
      <c r="G276" s="323" t="s">
        <v>1688</v>
      </c>
      <c r="H276" s="323" t="s">
        <v>1688</v>
      </c>
      <c r="I276" s="323" t="s">
        <v>1688</v>
      </c>
    </row>
    <row r="277" spans="1:10" x14ac:dyDescent="0.25">
      <c r="A277" s="320" t="s">
        <v>1762</v>
      </c>
      <c r="B277" s="323" t="s">
        <v>1688</v>
      </c>
      <c r="C277" s="318" t="s">
        <v>1756</v>
      </c>
      <c r="D277" s="318" t="s">
        <v>1688</v>
      </c>
      <c r="E277" s="318" t="s">
        <v>1730</v>
      </c>
      <c r="F277" s="318" t="s">
        <v>1730</v>
      </c>
      <c r="G277" s="323" t="s">
        <v>1688</v>
      </c>
      <c r="H277" s="323" t="s">
        <v>1730</v>
      </c>
      <c r="I277" s="323" t="s">
        <v>1730</v>
      </c>
    </row>
    <row r="278" spans="1:10" x14ac:dyDescent="0.25">
      <c r="A278" s="320" t="s">
        <v>1809</v>
      </c>
      <c r="B278" s="318" t="s">
        <v>1688</v>
      </c>
      <c r="C278" s="318" t="s">
        <v>1756</v>
      </c>
      <c r="D278" s="319" t="s">
        <v>1714</v>
      </c>
      <c r="E278" s="319" t="s">
        <v>1714</v>
      </c>
      <c r="F278" s="319" t="s">
        <v>1714</v>
      </c>
      <c r="G278" s="318" t="s">
        <v>1688</v>
      </c>
      <c r="H278" s="318" t="s">
        <v>1710</v>
      </c>
      <c r="I278" s="318" t="s">
        <v>1710</v>
      </c>
    </row>
    <row r="279" spans="1:10" x14ac:dyDescent="0.25">
      <c r="A279" s="331" t="s">
        <v>1810</v>
      </c>
      <c r="B279" s="318">
        <v>546204.87037064438</v>
      </c>
      <c r="C279" s="318" t="s">
        <v>1756</v>
      </c>
      <c r="D279" s="319" t="s">
        <v>1714</v>
      </c>
      <c r="E279" s="319" t="s">
        <v>1714</v>
      </c>
      <c r="F279" s="319" t="s">
        <v>1714</v>
      </c>
      <c r="G279" s="318">
        <v>38024.136018348065</v>
      </c>
      <c r="H279" s="318">
        <v>16.174692701572852</v>
      </c>
      <c r="I279" s="318">
        <v>0.73291389331867995</v>
      </c>
    </row>
    <row r="280" spans="1:10" x14ac:dyDescent="0.25">
      <c r="A280" s="320" t="s">
        <v>1811</v>
      </c>
      <c r="B280" s="323">
        <v>270555.52902466076</v>
      </c>
      <c r="C280" s="318" t="s">
        <v>1756</v>
      </c>
      <c r="D280" s="318">
        <v>71.174746954728036</v>
      </c>
      <c r="E280" s="318">
        <v>7.2747437896637797</v>
      </c>
      <c r="F280" s="318">
        <v>2.07984266172793</v>
      </c>
      <c r="G280" s="323">
        <v>19256.721315532806</v>
      </c>
      <c r="H280" s="323">
        <v>1.9682221545313501</v>
      </c>
      <c r="I280" s="323">
        <v>0.56271293163185998</v>
      </c>
    </row>
    <row r="281" spans="1:10" x14ac:dyDescent="0.25">
      <c r="A281" s="320" t="s">
        <v>1812</v>
      </c>
      <c r="B281" s="323">
        <v>275649.34134598356</v>
      </c>
      <c r="C281" s="318" t="s">
        <v>1756</v>
      </c>
      <c r="D281" s="318">
        <v>68.084380725071952</v>
      </c>
      <c r="E281" s="318">
        <v>51.538198777011146</v>
      </c>
      <c r="F281" s="318">
        <v>0.61745462860799005</v>
      </c>
      <c r="G281" s="323">
        <v>18767.414702815262</v>
      </c>
      <c r="H281" s="323">
        <v>14.2064705470415</v>
      </c>
      <c r="I281" s="323">
        <v>0.17020096168682</v>
      </c>
    </row>
    <row r="282" spans="1:10" x14ac:dyDescent="0.25">
      <c r="A282" s="320" t="s">
        <v>1792</v>
      </c>
      <c r="B282" s="323" t="s">
        <v>1688</v>
      </c>
      <c r="C282" s="318" t="s">
        <v>1756</v>
      </c>
      <c r="D282" s="318" t="s">
        <v>1688</v>
      </c>
      <c r="E282" s="318" t="s">
        <v>1688</v>
      </c>
      <c r="F282" s="318" t="s">
        <v>1688</v>
      </c>
      <c r="G282" s="323" t="s">
        <v>1688</v>
      </c>
      <c r="H282" s="323" t="s">
        <v>1688</v>
      </c>
      <c r="I282" s="323" t="s">
        <v>1688</v>
      </c>
    </row>
    <row r="283" spans="1:10" x14ac:dyDescent="0.25">
      <c r="A283" s="320" t="s">
        <v>1813</v>
      </c>
      <c r="B283" s="318" t="s">
        <v>1717</v>
      </c>
      <c r="C283" s="318" t="s">
        <v>1756</v>
      </c>
      <c r="D283" s="319" t="s">
        <v>1714</v>
      </c>
      <c r="E283" s="319" t="s">
        <v>1714</v>
      </c>
      <c r="F283" s="319" t="s">
        <v>1714</v>
      </c>
      <c r="G283" s="318" t="s">
        <v>1717</v>
      </c>
      <c r="H283" s="318" t="s">
        <v>1710</v>
      </c>
      <c r="I283" s="318" t="s">
        <v>1710</v>
      </c>
    </row>
    <row r="284" spans="1:10" x14ac:dyDescent="0.25">
      <c r="A284" s="320" t="s">
        <v>1759</v>
      </c>
      <c r="B284" s="323" t="s">
        <v>1730</v>
      </c>
      <c r="C284" s="318" t="s">
        <v>1756</v>
      </c>
      <c r="D284" s="318" t="s">
        <v>1730</v>
      </c>
      <c r="E284" s="318" t="s">
        <v>1688</v>
      </c>
      <c r="F284" s="318" t="s">
        <v>1688</v>
      </c>
      <c r="G284" s="323" t="s">
        <v>1730</v>
      </c>
      <c r="H284" s="323" t="s">
        <v>1688</v>
      </c>
      <c r="I284" s="323" t="s">
        <v>1688</v>
      </c>
      <c r="J284" s="318" t="s">
        <v>1710</v>
      </c>
    </row>
    <row r="285" spans="1:10" x14ac:dyDescent="0.25">
      <c r="A285" s="320" t="s">
        <v>1762</v>
      </c>
      <c r="B285" s="323" t="s">
        <v>1688</v>
      </c>
      <c r="C285" s="318" t="s">
        <v>1756</v>
      </c>
      <c r="D285" s="318" t="s">
        <v>1688</v>
      </c>
      <c r="E285" s="318" t="s">
        <v>1730</v>
      </c>
      <c r="F285" s="318" t="s">
        <v>1730</v>
      </c>
      <c r="G285" s="323" t="s">
        <v>1688</v>
      </c>
      <c r="H285" s="323" t="s">
        <v>1730</v>
      </c>
      <c r="I285" s="323" t="s">
        <v>1730</v>
      </c>
      <c r="J285" s="318" t="s">
        <v>1710</v>
      </c>
    </row>
    <row r="286" spans="1:10" x14ac:dyDescent="0.25">
      <c r="A286" s="320" t="s">
        <v>1814</v>
      </c>
      <c r="B286" s="318" t="s">
        <v>1717</v>
      </c>
      <c r="C286" s="318" t="s">
        <v>1756</v>
      </c>
      <c r="D286" s="319" t="s">
        <v>1714</v>
      </c>
      <c r="E286" s="319" t="s">
        <v>1714</v>
      </c>
      <c r="F286" s="319" t="s">
        <v>1714</v>
      </c>
      <c r="G286" s="318" t="s">
        <v>1717</v>
      </c>
      <c r="H286" s="318" t="s">
        <v>1710</v>
      </c>
      <c r="I286" s="318" t="s">
        <v>1710</v>
      </c>
      <c r="J286" s="318" t="s">
        <v>1710</v>
      </c>
    </row>
    <row r="287" spans="1:10" x14ac:dyDescent="0.25">
      <c r="A287" s="331" t="s">
        <v>1815</v>
      </c>
      <c r="B287" s="318">
        <v>644614.3919557624</v>
      </c>
      <c r="C287" s="318" t="s">
        <v>1756</v>
      </c>
      <c r="D287" s="319" t="s">
        <v>1714</v>
      </c>
      <c r="E287" s="319" t="s">
        <v>1714</v>
      </c>
      <c r="F287" s="319" t="s">
        <v>1714</v>
      </c>
      <c r="G287" s="318">
        <v>32390.631664594664</v>
      </c>
      <c r="H287" s="318">
        <v>42.78562494471668</v>
      </c>
      <c r="I287" s="318">
        <v>22.8286814646106</v>
      </c>
      <c r="J287" s="318" t="s">
        <v>1710</v>
      </c>
    </row>
    <row r="288" spans="1:10" x14ac:dyDescent="0.25">
      <c r="A288" s="326" t="s">
        <v>1757</v>
      </c>
      <c r="B288" s="318" t="s">
        <v>1816</v>
      </c>
      <c r="C288" s="318" t="s">
        <v>1756</v>
      </c>
      <c r="D288" s="318" t="s">
        <v>1816</v>
      </c>
      <c r="E288" s="318" t="s">
        <v>1816</v>
      </c>
      <c r="F288" s="318" t="s">
        <v>1816</v>
      </c>
      <c r="G288" s="318" t="s">
        <v>1816</v>
      </c>
      <c r="H288" s="318">
        <v>40.930380256173969</v>
      </c>
      <c r="I288" s="318">
        <v>22.744244376797859</v>
      </c>
      <c r="J288" s="318" t="s">
        <v>1710</v>
      </c>
    </row>
    <row r="289" spans="1:10" x14ac:dyDescent="0.25">
      <c r="A289" s="326" t="s">
        <v>1758</v>
      </c>
      <c r="B289" s="318" t="s">
        <v>1717</v>
      </c>
      <c r="C289" s="318" t="s">
        <v>1756</v>
      </c>
      <c r="D289" s="318" t="s">
        <v>1717</v>
      </c>
      <c r="E289" s="318" t="s">
        <v>1717</v>
      </c>
      <c r="F289" s="318" t="s">
        <v>1717</v>
      </c>
      <c r="G289" s="318" t="s">
        <v>1717</v>
      </c>
      <c r="H289" s="318" t="s">
        <v>1717</v>
      </c>
      <c r="I289" s="318" t="s">
        <v>1717</v>
      </c>
      <c r="J289" s="318" t="s">
        <v>1710</v>
      </c>
    </row>
    <row r="290" spans="1:10" x14ac:dyDescent="0.25">
      <c r="A290" s="326" t="s">
        <v>1759</v>
      </c>
      <c r="B290" s="318">
        <v>644614.3919557624</v>
      </c>
      <c r="C290" s="318" t="s">
        <v>1756</v>
      </c>
      <c r="D290" s="318">
        <v>50.248073994006511</v>
      </c>
      <c r="E290" s="318">
        <v>2.8780689846434999</v>
      </c>
      <c r="F290" s="318">
        <v>0.13098852409508999</v>
      </c>
      <c r="G290" s="318">
        <v>32390.631664594664</v>
      </c>
      <c r="H290" s="318">
        <v>1.8552446885427101</v>
      </c>
      <c r="I290" s="318">
        <v>8.4437087812739994E-2</v>
      </c>
      <c r="J290" s="318" t="s">
        <v>1710</v>
      </c>
    </row>
    <row r="291" spans="1:10" x14ac:dyDescent="0.25">
      <c r="A291" s="326" t="s">
        <v>1781</v>
      </c>
      <c r="B291" s="318" t="s">
        <v>1774</v>
      </c>
      <c r="C291" s="318" t="s">
        <v>1756</v>
      </c>
      <c r="D291" s="318" t="s">
        <v>1774</v>
      </c>
      <c r="E291" s="318" t="s">
        <v>1717</v>
      </c>
      <c r="F291" s="318" t="s">
        <v>1717</v>
      </c>
      <c r="G291" s="318" t="s">
        <v>1774</v>
      </c>
      <c r="H291" s="318" t="s">
        <v>1717</v>
      </c>
      <c r="I291" s="318" t="s">
        <v>1717</v>
      </c>
      <c r="J291" s="318" t="s">
        <v>1710</v>
      </c>
    </row>
    <row r="292" spans="1:10" x14ac:dyDescent="0.25">
      <c r="A292" s="326" t="s">
        <v>1783</v>
      </c>
      <c r="B292" s="318" t="s">
        <v>1688</v>
      </c>
      <c r="C292" s="318" t="s">
        <v>1756</v>
      </c>
      <c r="D292" s="318" t="s">
        <v>1688</v>
      </c>
      <c r="E292" s="318" t="s">
        <v>1817</v>
      </c>
      <c r="F292" s="318" t="s">
        <v>1817</v>
      </c>
      <c r="G292" s="318" t="s">
        <v>1688</v>
      </c>
      <c r="H292" s="318" t="s">
        <v>1817</v>
      </c>
      <c r="I292" s="318" t="s">
        <v>1817</v>
      </c>
      <c r="J292" s="318" t="s">
        <v>1710</v>
      </c>
    </row>
    <row r="293" spans="1:10" x14ac:dyDescent="0.25">
      <c r="A293" s="379" t="s">
        <v>1818</v>
      </c>
      <c r="B293" s="318">
        <v>644614.3919557624</v>
      </c>
      <c r="C293" s="318" t="s">
        <v>1756</v>
      </c>
      <c r="D293" s="319" t="s">
        <v>1714</v>
      </c>
      <c r="E293" s="319" t="s">
        <v>1714</v>
      </c>
      <c r="F293" s="319" t="s">
        <v>1714</v>
      </c>
      <c r="G293" s="318">
        <v>32390.631664594664</v>
      </c>
      <c r="H293" s="318" t="s">
        <v>1817</v>
      </c>
      <c r="I293" s="318" t="s">
        <v>1817</v>
      </c>
      <c r="J293" s="318" t="s">
        <v>1710</v>
      </c>
    </row>
    <row r="294" spans="1:10" x14ac:dyDescent="0.25">
      <c r="A294" s="326" t="s">
        <v>1757</v>
      </c>
      <c r="B294" s="323" t="s">
        <v>1730</v>
      </c>
      <c r="C294" s="318" t="s">
        <v>1756</v>
      </c>
      <c r="D294" s="318" t="s">
        <v>1730</v>
      </c>
      <c r="E294" s="318" t="s">
        <v>1730</v>
      </c>
      <c r="F294" s="318" t="s">
        <v>1730</v>
      </c>
      <c r="G294" s="323" t="s">
        <v>1730</v>
      </c>
      <c r="H294" s="323" t="s">
        <v>1730</v>
      </c>
      <c r="I294" s="323" t="s">
        <v>1730</v>
      </c>
      <c r="J294" s="318" t="s">
        <v>1710</v>
      </c>
    </row>
    <row r="295" spans="1:10" x14ac:dyDescent="0.25">
      <c r="A295" s="326" t="s">
        <v>1758</v>
      </c>
      <c r="B295" s="323" t="s">
        <v>1717</v>
      </c>
      <c r="C295" s="318" t="s">
        <v>1756</v>
      </c>
      <c r="D295" s="318" t="s">
        <v>1717</v>
      </c>
      <c r="E295" s="318" t="s">
        <v>1717</v>
      </c>
      <c r="F295" s="318" t="s">
        <v>1717</v>
      </c>
      <c r="G295" s="323" t="s">
        <v>1717</v>
      </c>
      <c r="H295" s="323" t="s">
        <v>1717</v>
      </c>
      <c r="I295" s="323" t="s">
        <v>1717</v>
      </c>
      <c r="J295" s="318" t="s">
        <v>1710</v>
      </c>
    </row>
    <row r="296" spans="1:10" x14ac:dyDescent="0.25">
      <c r="A296" s="326" t="s">
        <v>1759</v>
      </c>
      <c r="B296" s="323">
        <v>644614.3919557624</v>
      </c>
      <c r="C296" s="318" t="s">
        <v>1756</v>
      </c>
      <c r="D296" s="318">
        <v>50.248073994006511</v>
      </c>
      <c r="E296" s="318" t="s">
        <v>1730</v>
      </c>
      <c r="F296" s="318" t="s">
        <v>1730</v>
      </c>
      <c r="G296" s="323">
        <v>32390.631664594664</v>
      </c>
      <c r="H296" s="323" t="s">
        <v>1730</v>
      </c>
      <c r="I296" s="323" t="s">
        <v>1730</v>
      </c>
      <c r="J296" s="318" t="s">
        <v>1710</v>
      </c>
    </row>
    <row r="297" spans="1:10" x14ac:dyDescent="0.25">
      <c r="A297" s="326" t="s">
        <v>1781</v>
      </c>
      <c r="B297" s="323" t="s">
        <v>1688</v>
      </c>
      <c r="C297" s="318" t="s">
        <v>1756</v>
      </c>
      <c r="D297" s="318" t="s">
        <v>1688</v>
      </c>
      <c r="E297" s="318" t="s">
        <v>1717</v>
      </c>
      <c r="F297" s="318" t="s">
        <v>1717</v>
      </c>
      <c r="G297" s="323" t="s">
        <v>1688</v>
      </c>
      <c r="H297" s="323" t="s">
        <v>1717</v>
      </c>
      <c r="I297" s="323" t="s">
        <v>1717</v>
      </c>
      <c r="J297" s="318" t="s">
        <v>1710</v>
      </c>
    </row>
    <row r="298" spans="1:10" x14ac:dyDescent="0.25">
      <c r="A298" s="326" t="s">
        <v>1783</v>
      </c>
      <c r="B298" s="323" t="s">
        <v>1688</v>
      </c>
      <c r="C298" s="318" t="s">
        <v>1756</v>
      </c>
      <c r="D298" s="318" t="s">
        <v>1688</v>
      </c>
      <c r="E298" s="318" t="s">
        <v>1717</v>
      </c>
      <c r="F298" s="318" t="s">
        <v>1717</v>
      </c>
      <c r="G298" s="323" t="s">
        <v>1688</v>
      </c>
      <c r="H298" s="323" t="s">
        <v>1717</v>
      </c>
      <c r="I298" s="323" t="s">
        <v>1717</v>
      </c>
      <c r="J298" s="318" t="s">
        <v>1710</v>
      </c>
    </row>
    <row r="299" spans="1:10" x14ac:dyDescent="0.25">
      <c r="A299" s="379" t="s">
        <v>1819</v>
      </c>
      <c r="B299" s="318" t="s">
        <v>1774</v>
      </c>
      <c r="C299" s="318" t="s">
        <v>1756</v>
      </c>
      <c r="D299" s="319" t="s">
        <v>1714</v>
      </c>
      <c r="E299" s="319" t="s">
        <v>1714</v>
      </c>
      <c r="F299" s="319" t="s">
        <v>1714</v>
      </c>
      <c r="G299" s="318" t="s">
        <v>1774</v>
      </c>
      <c r="H299" s="318">
        <v>42.78562494471668</v>
      </c>
      <c r="I299" s="318">
        <v>22.8286814646106</v>
      </c>
      <c r="J299" s="318" t="s">
        <v>1710</v>
      </c>
    </row>
    <row r="300" spans="1:10" x14ac:dyDescent="0.25">
      <c r="A300" s="321" t="s">
        <v>1820</v>
      </c>
      <c r="B300" s="318" t="s">
        <v>1774</v>
      </c>
      <c r="C300" s="318" t="s">
        <v>1756</v>
      </c>
      <c r="D300" s="319" t="s">
        <v>1714</v>
      </c>
      <c r="E300" s="319" t="s">
        <v>1714</v>
      </c>
      <c r="F300" s="319" t="s">
        <v>1714</v>
      </c>
      <c r="G300" s="318" t="s">
        <v>1774</v>
      </c>
      <c r="H300" s="318">
        <v>42.78562494471668</v>
      </c>
      <c r="I300" s="318">
        <v>22.8286814646106</v>
      </c>
      <c r="J300" s="318" t="s">
        <v>1710</v>
      </c>
    </row>
    <row r="301" spans="1:10" x14ac:dyDescent="0.25">
      <c r="A301" s="322" t="s">
        <v>1767</v>
      </c>
      <c r="B301" s="323" t="s">
        <v>1688</v>
      </c>
      <c r="C301" s="318" t="s">
        <v>1756</v>
      </c>
      <c r="D301" s="318" t="s">
        <v>1688</v>
      </c>
      <c r="E301" s="318" t="s">
        <v>1688</v>
      </c>
      <c r="F301" s="318" t="s">
        <v>1688</v>
      </c>
      <c r="G301" s="323" t="s">
        <v>1688</v>
      </c>
      <c r="H301" s="323">
        <v>40.930380256173969</v>
      </c>
      <c r="I301" s="323">
        <v>22.744244376797859</v>
      </c>
      <c r="J301" s="318" t="s">
        <v>1710</v>
      </c>
    </row>
    <row r="302" spans="1:10" x14ac:dyDescent="0.25">
      <c r="A302" s="322" t="s">
        <v>1768</v>
      </c>
      <c r="B302" s="323" t="s">
        <v>1717</v>
      </c>
      <c r="C302" s="318" t="s">
        <v>1756</v>
      </c>
      <c r="D302" s="318" t="s">
        <v>1717</v>
      </c>
      <c r="E302" s="318" t="s">
        <v>1717</v>
      </c>
      <c r="F302" s="318" t="s">
        <v>1717</v>
      </c>
      <c r="G302" s="323" t="s">
        <v>1717</v>
      </c>
      <c r="H302" s="323" t="s">
        <v>1717</v>
      </c>
      <c r="I302" s="323" t="s">
        <v>1717</v>
      </c>
      <c r="J302" s="318" t="s">
        <v>1710</v>
      </c>
    </row>
    <row r="303" spans="1:10" x14ac:dyDescent="0.25">
      <c r="A303" s="322" t="s">
        <v>1769</v>
      </c>
      <c r="B303" s="323" t="s">
        <v>1688</v>
      </c>
      <c r="C303" s="318" t="s">
        <v>1756</v>
      </c>
      <c r="D303" s="318" t="s">
        <v>1688</v>
      </c>
      <c r="E303" s="318" t="s">
        <v>1688</v>
      </c>
      <c r="F303" s="318" t="s">
        <v>1688</v>
      </c>
      <c r="G303" s="323" t="s">
        <v>1688</v>
      </c>
      <c r="H303" s="323">
        <v>1.8552446885427101</v>
      </c>
      <c r="I303" s="323">
        <v>8.4437087812739994E-2</v>
      </c>
      <c r="J303" s="318" t="s">
        <v>1710</v>
      </c>
    </row>
    <row r="304" spans="1:10" x14ac:dyDescent="0.25">
      <c r="A304" s="322" t="s">
        <v>1770</v>
      </c>
      <c r="B304" s="323" t="s">
        <v>1717</v>
      </c>
      <c r="C304" s="318" t="s">
        <v>1756</v>
      </c>
      <c r="D304" s="318" t="s">
        <v>1717</v>
      </c>
      <c r="E304" s="318" t="s">
        <v>1717</v>
      </c>
      <c r="F304" s="318" t="s">
        <v>1717</v>
      </c>
      <c r="G304" s="323" t="s">
        <v>1717</v>
      </c>
      <c r="H304" s="323" t="s">
        <v>1717</v>
      </c>
      <c r="I304" s="323" t="s">
        <v>1717</v>
      </c>
      <c r="J304" s="318" t="s">
        <v>1710</v>
      </c>
    </row>
    <row r="305" spans="1:10" x14ac:dyDescent="0.25">
      <c r="A305" s="322" t="s">
        <v>693</v>
      </c>
      <c r="B305" s="323" t="s">
        <v>1688</v>
      </c>
      <c r="C305" s="318" t="s">
        <v>1756</v>
      </c>
      <c r="D305" s="318" t="s">
        <v>1688</v>
      </c>
      <c r="E305" s="318" t="s">
        <v>1730</v>
      </c>
      <c r="F305" s="318" t="s">
        <v>1730</v>
      </c>
      <c r="G305" s="323" t="s">
        <v>1688</v>
      </c>
      <c r="H305" s="323" t="s">
        <v>1730</v>
      </c>
      <c r="I305" s="323" t="s">
        <v>1730</v>
      </c>
      <c r="J305" s="318" t="s">
        <v>1710</v>
      </c>
    </row>
    <row r="306" spans="1:10" x14ac:dyDescent="0.25">
      <c r="A306" s="246" t="s">
        <v>1821</v>
      </c>
      <c r="B306" s="318">
        <v>11350565.440672889</v>
      </c>
      <c r="C306" s="318" t="s">
        <v>1756</v>
      </c>
      <c r="D306" s="319" t="s">
        <v>1714</v>
      </c>
      <c r="E306" s="319" t="s">
        <v>1714</v>
      </c>
      <c r="F306" s="319" t="s">
        <v>1714</v>
      </c>
      <c r="G306" s="318">
        <v>586285.4434706961</v>
      </c>
      <c r="H306" s="318">
        <v>205.34813377159594</v>
      </c>
      <c r="I306" s="318">
        <v>4.1002059296026401</v>
      </c>
      <c r="J306" s="318" t="s">
        <v>1732</v>
      </c>
    </row>
    <row r="307" spans="1:10" x14ac:dyDescent="0.25">
      <c r="A307" s="320" t="s">
        <v>1757</v>
      </c>
      <c r="B307" s="318">
        <v>2244284.3614724921</v>
      </c>
      <c r="C307" s="318" t="s">
        <v>1756</v>
      </c>
      <c r="D307" s="318">
        <v>67.197268126614205</v>
      </c>
      <c r="E307" s="318">
        <v>9.4999509612768396</v>
      </c>
      <c r="F307" s="318">
        <v>0.57001685543420999</v>
      </c>
      <c r="G307" s="318">
        <v>150809.77799023423</v>
      </c>
      <c r="H307" s="318">
        <v>21.320591377149189</v>
      </c>
      <c r="I307" s="318">
        <v>1.2792799144267299</v>
      </c>
      <c r="J307" s="318" t="s">
        <v>1710</v>
      </c>
    </row>
    <row r="308" spans="1:10" x14ac:dyDescent="0.25">
      <c r="A308" s="320" t="s">
        <v>1758</v>
      </c>
      <c r="B308" s="318">
        <v>112366.54296457814</v>
      </c>
      <c r="C308" s="318" t="s">
        <v>1756</v>
      </c>
      <c r="D308" s="318">
        <v>90.475845936581024</v>
      </c>
      <c r="E308" s="318">
        <v>31.31951642816826</v>
      </c>
      <c r="F308" s="318">
        <v>1.4249999999999701</v>
      </c>
      <c r="G308" s="318">
        <v>10166.458029689384</v>
      </c>
      <c r="H308" s="318">
        <v>3.5192657883555798</v>
      </c>
      <c r="I308" s="318">
        <v>0.16012232372452001</v>
      </c>
      <c r="J308" s="318" t="s">
        <v>1710</v>
      </c>
    </row>
    <row r="309" spans="1:10" x14ac:dyDescent="0.25">
      <c r="A309" s="320" t="s">
        <v>1759</v>
      </c>
      <c r="B309" s="318">
        <v>8464063.9996716734</v>
      </c>
      <c r="C309" s="318" t="s">
        <v>1756</v>
      </c>
      <c r="D309" s="318">
        <v>50.248817526340829</v>
      </c>
      <c r="E309" s="318">
        <v>4.4986853631150696</v>
      </c>
      <c r="F309" s="318">
        <v>8.9994847365319999E-2</v>
      </c>
      <c r="G309" s="318">
        <v>425309.20745077246</v>
      </c>
      <c r="H309" s="318">
        <v>38.07716082779217</v>
      </c>
      <c r="I309" s="318">
        <v>0.76172214774073999</v>
      </c>
      <c r="J309" s="318" t="s">
        <v>1710</v>
      </c>
    </row>
    <row r="310" spans="1:10" x14ac:dyDescent="0.25">
      <c r="A310" s="320" t="s">
        <v>1760</v>
      </c>
      <c r="B310" s="318" t="s">
        <v>1717</v>
      </c>
      <c r="C310" s="318" t="s">
        <v>1756</v>
      </c>
      <c r="D310" s="318" t="s">
        <v>1717</v>
      </c>
      <c r="E310" s="318" t="s">
        <v>1717</v>
      </c>
      <c r="F310" s="318" t="s">
        <v>1717</v>
      </c>
      <c r="G310" s="318" t="s">
        <v>1717</v>
      </c>
      <c r="H310" s="318" t="s">
        <v>1717</v>
      </c>
      <c r="I310" s="318" t="s">
        <v>1717</v>
      </c>
      <c r="J310" s="318" t="s">
        <v>1717</v>
      </c>
    </row>
    <row r="311" spans="1:10" x14ac:dyDescent="0.25">
      <c r="A311" s="320" t="s">
        <v>1761</v>
      </c>
      <c r="B311" s="318" t="s">
        <v>1717</v>
      </c>
      <c r="C311" s="318" t="s">
        <v>1756</v>
      </c>
      <c r="D311" s="318" t="s">
        <v>1717</v>
      </c>
      <c r="E311" s="318" t="s">
        <v>1717</v>
      </c>
      <c r="F311" s="318" t="s">
        <v>1717</v>
      </c>
      <c r="G311" s="318" t="s">
        <v>1717</v>
      </c>
      <c r="H311" s="318" t="s">
        <v>1717</v>
      </c>
      <c r="I311" s="318" t="s">
        <v>1717</v>
      </c>
      <c r="J311" s="318" t="s">
        <v>1717</v>
      </c>
    </row>
    <row r="312" spans="1:10" x14ac:dyDescent="0.25">
      <c r="A312" s="320" t="s">
        <v>1762</v>
      </c>
      <c r="B312" s="318">
        <v>529850.53656414582</v>
      </c>
      <c r="C312" s="318" t="s">
        <v>1756</v>
      </c>
      <c r="D312" s="318">
        <v>97.591405250278996</v>
      </c>
      <c r="E312" s="318">
        <v>268.8137615220773</v>
      </c>
      <c r="F312" s="318">
        <v>3.5841834869610198</v>
      </c>
      <c r="G312" s="318">
        <v>51708.858435909322</v>
      </c>
      <c r="H312" s="318">
        <v>142.43111577829899</v>
      </c>
      <c r="I312" s="318">
        <v>1.8990815437106501</v>
      </c>
      <c r="J312" s="318" t="s">
        <v>1710</v>
      </c>
    </row>
    <row r="313" spans="1:10" x14ac:dyDescent="0.25">
      <c r="A313" s="332" t="s">
        <v>1822</v>
      </c>
      <c r="B313" s="318">
        <v>4223544.2202831479</v>
      </c>
      <c r="C313" s="318" t="s">
        <v>1756</v>
      </c>
      <c r="D313" s="319" t="s">
        <v>1714</v>
      </c>
      <c r="E313" s="319" t="s">
        <v>1714</v>
      </c>
      <c r="F313" s="319" t="s">
        <v>1714</v>
      </c>
      <c r="G313" s="318">
        <v>227130.02298152124</v>
      </c>
      <c r="H313" s="318">
        <v>43.127051806573057</v>
      </c>
      <c r="I313" s="318">
        <v>1.1609958550767701</v>
      </c>
      <c r="J313" s="318" t="s">
        <v>1732</v>
      </c>
    </row>
    <row r="314" spans="1:10" x14ac:dyDescent="0.25">
      <c r="A314" s="320" t="s">
        <v>1757</v>
      </c>
      <c r="B314" s="318">
        <v>802613.81053188839</v>
      </c>
      <c r="C314" s="318" t="s">
        <v>1756</v>
      </c>
      <c r="D314" s="318">
        <v>68.457376341550798</v>
      </c>
      <c r="E314" s="318">
        <v>9.5</v>
      </c>
      <c r="F314" s="318">
        <v>0.56999999999999995</v>
      </c>
      <c r="G314" s="318">
        <v>54944.835684507634</v>
      </c>
      <c r="H314" s="318">
        <v>7.6248312000529399</v>
      </c>
      <c r="I314" s="318">
        <v>0.45748987200317998</v>
      </c>
      <c r="J314" s="318" t="s">
        <v>1710</v>
      </c>
    </row>
    <row r="315" spans="1:10" x14ac:dyDescent="0.25">
      <c r="A315" s="320" t="s">
        <v>1758</v>
      </c>
      <c r="B315" s="318">
        <v>102339.36264828738</v>
      </c>
      <c r="C315" s="318" t="s">
        <v>1756</v>
      </c>
      <c r="D315" s="318">
        <v>90.484267022339296</v>
      </c>
      <c r="E315" s="318">
        <v>9.5</v>
      </c>
      <c r="F315" s="318">
        <v>1.425</v>
      </c>
      <c r="G315" s="318">
        <v>9260.1022167636511</v>
      </c>
      <c r="H315" s="318">
        <v>0.97222394515873001</v>
      </c>
      <c r="I315" s="318">
        <v>0.14583359177381</v>
      </c>
      <c r="J315" s="318" t="s">
        <v>1710</v>
      </c>
    </row>
    <row r="316" spans="1:10" x14ac:dyDescent="0.25">
      <c r="A316" s="320" t="s">
        <v>1759</v>
      </c>
      <c r="B316" s="318">
        <v>3242414.5271654259</v>
      </c>
      <c r="C316" s="318" t="s">
        <v>1756</v>
      </c>
      <c r="D316" s="318">
        <v>50.248073994006511</v>
      </c>
      <c r="E316" s="318">
        <v>4.5</v>
      </c>
      <c r="F316" s="318">
        <v>0.09</v>
      </c>
      <c r="G316" s="318">
        <v>162925.08508024996</v>
      </c>
      <c r="H316" s="318">
        <v>14.590865372244419</v>
      </c>
      <c r="I316" s="318">
        <v>0.29181730744488998</v>
      </c>
      <c r="J316" s="318" t="s">
        <v>1710</v>
      </c>
    </row>
    <row r="317" spans="1:10" x14ac:dyDescent="0.25">
      <c r="A317" s="320" t="s">
        <v>1760</v>
      </c>
      <c r="B317" s="318" t="s">
        <v>1717</v>
      </c>
      <c r="C317" s="318" t="s">
        <v>1756</v>
      </c>
      <c r="D317" s="318" t="s">
        <v>1717</v>
      </c>
      <c r="E317" s="318" t="s">
        <v>1717</v>
      </c>
      <c r="F317" s="318" t="s">
        <v>1717</v>
      </c>
      <c r="G317" s="318" t="s">
        <v>1717</v>
      </c>
      <c r="H317" s="318" t="s">
        <v>1717</v>
      </c>
      <c r="I317" s="318" t="s">
        <v>1717</v>
      </c>
      <c r="J317" s="318" t="s">
        <v>1717</v>
      </c>
    </row>
    <row r="318" spans="1:10" x14ac:dyDescent="0.25">
      <c r="A318" s="320" t="s">
        <v>1761</v>
      </c>
      <c r="B318" s="318" t="s">
        <v>1717</v>
      </c>
      <c r="C318" s="318" t="s">
        <v>1756</v>
      </c>
      <c r="D318" s="318" t="s">
        <v>1717</v>
      </c>
      <c r="E318" s="318" t="s">
        <v>1717</v>
      </c>
      <c r="F318" s="318" t="s">
        <v>1717</v>
      </c>
      <c r="G318" s="318" t="s">
        <v>1717</v>
      </c>
      <c r="H318" s="318" t="s">
        <v>1717</v>
      </c>
      <c r="I318" s="318" t="s">
        <v>1717</v>
      </c>
      <c r="J318" s="318" t="s">
        <v>1717</v>
      </c>
    </row>
    <row r="319" spans="1:10" x14ac:dyDescent="0.25">
      <c r="A319" s="320" t="s">
        <v>1762</v>
      </c>
      <c r="B319" s="318">
        <v>76176.519937545774</v>
      </c>
      <c r="C319" s="318" t="s">
        <v>1756</v>
      </c>
      <c r="D319" s="318">
        <v>96.731829689896188</v>
      </c>
      <c r="E319" s="318">
        <v>261.74904426540229</v>
      </c>
      <c r="F319" s="318">
        <v>3.4899872568719901</v>
      </c>
      <c r="G319" s="318">
        <v>7368.6941529676596</v>
      </c>
      <c r="H319" s="318">
        <v>19.939131289116968</v>
      </c>
      <c r="I319" s="318">
        <v>0.26585508385488998</v>
      </c>
      <c r="J319" s="318" t="s">
        <v>1710</v>
      </c>
    </row>
    <row r="320" spans="1:10" x14ac:dyDescent="0.25">
      <c r="A320" s="322" t="s">
        <v>1823</v>
      </c>
      <c r="B320" s="318">
        <v>4223544.2202831479</v>
      </c>
      <c r="C320" s="318" t="s">
        <v>1756</v>
      </c>
      <c r="D320" s="319" t="s">
        <v>1714</v>
      </c>
      <c r="E320" s="319" t="s">
        <v>1714</v>
      </c>
      <c r="F320" s="319" t="s">
        <v>1714</v>
      </c>
      <c r="G320" s="318">
        <v>227130.02298152124</v>
      </c>
      <c r="H320" s="318">
        <v>43.127051806573057</v>
      </c>
      <c r="I320" s="318">
        <v>1.1609958550767701</v>
      </c>
      <c r="J320" s="318" t="s">
        <v>1732</v>
      </c>
    </row>
    <row r="321" spans="1:10" x14ac:dyDescent="0.25">
      <c r="A321" s="329" t="s">
        <v>1767</v>
      </c>
      <c r="B321" s="323">
        <v>802613.81053188839</v>
      </c>
      <c r="C321" s="318" t="s">
        <v>1756</v>
      </c>
      <c r="D321" s="318">
        <v>68.457376341550798</v>
      </c>
      <c r="E321" s="318">
        <v>9.5</v>
      </c>
      <c r="F321" s="318">
        <v>0.56999999999999995</v>
      </c>
      <c r="G321" s="323">
        <v>54944.835684507634</v>
      </c>
      <c r="H321" s="323">
        <v>7.6248312000529399</v>
      </c>
      <c r="I321" s="323">
        <v>0.45748987200317998</v>
      </c>
      <c r="J321" s="323" t="s">
        <v>1710</v>
      </c>
    </row>
    <row r="322" spans="1:10" x14ac:dyDescent="0.25">
      <c r="A322" s="329" t="s">
        <v>1768</v>
      </c>
      <c r="B322" s="323">
        <v>102339.36264828738</v>
      </c>
      <c r="C322" s="318" t="s">
        <v>1756</v>
      </c>
      <c r="D322" s="318">
        <v>90.484267022339296</v>
      </c>
      <c r="E322" s="318">
        <v>9.5</v>
      </c>
      <c r="F322" s="318">
        <v>1.425</v>
      </c>
      <c r="G322" s="323">
        <v>9260.1022167636511</v>
      </c>
      <c r="H322" s="323">
        <v>0.97222394515873001</v>
      </c>
      <c r="I322" s="323">
        <v>0.14583359177381</v>
      </c>
      <c r="J322" s="323" t="s">
        <v>1710</v>
      </c>
    </row>
    <row r="323" spans="1:10" x14ac:dyDescent="0.25">
      <c r="A323" s="329" t="s">
        <v>1769</v>
      </c>
      <c r="B323" s="323">
        <v>3242414.5271654259</v>
      </c>
      <c r="C323" s="318" t="s">
        <v>1756</v>
      </c>
      <c r="D323" s="318">
        <v>50.248073994006511</v>
      </c>
      <c r="E323" s="318">
        <v>4.5</v>
      </c>
      <c r="F323" s="318">
        <v>0.09</v>
      </c>
      <c r="G323" s="323">
        <v>162925.08508024996</v>
      </c>
      <c r="H323" s="323">
        <v>14.590865372244419</v>
      </c>
      <c r="I323" s="323">
        <v>0.29181730744488998</v>
      </c>
      <c r="J323" s="323" t="s">
        <v>1710</v>
      </c>
    </row>
    <row r="324" spans="1:10" x14ac:dyDescent="0.25">
      <c r="A324" s="329" t="s">
        <v>1770</v>
      </c>
      <c r="B324" s="323" t="s">
        <v>1717</v>
      </c>
      <c r="C324" s="318" t="s">
        <v>1756</v>
      </c>
      <c r="D324" s="318" t="s">
        <v>1717</v>
      </c>
      <c r="E324" s="318" t="s">
        <v>1717</v>
      </c>
      <c r="F324" s="318" t="s">
        <v>1717</v>
      </c>
      <c r="G324" s="323" t="s">
        <v>1717</v>
      </c>
      <c r="H324" s="323" t="s">
        <v>1717</v>
      </c>
      <c r="I324" s="323" t="s">
        <v>1717</v>
      </c>
      <c r="J324" s="323" t="s">
        <v>1717</v>
      </c>
    </row>
    <row r="325" spans="1:10" x14ac:dyDescent="0.25">
      <c r="A325" s="329" t="s">
        <v>1771</v>
      </c>
      <c r="B325" s="323" t="s">
        <v>1717</v>
      </c>
      <c r="C325" s="318" t="s">
        <v>1756</v>
      </c>
      <c r="D325" s="318" t="s">
        <v>1717</v>
      </c>
      <c r="E325" s="318" t="s">
        <v>1717</v>
      </c>
      <c r="F325" s="318" t="s">
        <v>1717</v>
      </c>
      <c r="G325" s="323" t="s">
        <v>1717</v>
      </c>
      <c r="H325" s="323" t="s">
        <v>1717</v>
      </c>
      <c r="I325" s="323" t="s">
        <v>1717</v>
      </c>
      <c r="J325" s="323" t="s">
        <v>1717</v>
      </c>
    </row>
    <row r="326" spans="1:10" x14ac:dyDescent="0.25">
      <c r="A326" s="329" t="s">
        <v>693</v>
      </c>
      <c r="B326" s="323">
        <v>76176.519937545774</v>
      </c>
      <c r="C326" s="318" t="s">
        <v>1756</v>
      </c>
      <c r="D326" s="318">
        <v>96.731829689896188</v>
      </c>
      <c r="E326" s="318">
        <v>261.74904426540229</v>
      </c>
      <c r="F326" s="318">
        <v>3.4899872568719901</v>
      </c>
      <c r="G326" s="323">
        <v>7368.6941529676596</v>
      </c>
      <c r="H326" s="323">
        <v>19.939131289116968</v>
      </c>
      <c r="I326" s="323">
        <v>0.26585508385488998</v>
      </c>
      <c r="J326" s="323" t="s">
        <v>1710</v>
      </c>
    </row>
    <row r="327" spans="1:10" x14ac:dyDescent="0.25">
      <c r="A327" s="332" t="s">
        <v>1824</v>
      </c>
      <c r="B327" s="318">
        <v>7122906.3888648106</v>
      </c>
      <c r="C327" s="318" t="s">
        <v>1756</v>
      </c>
      <c r="D327" s="319" t="s">
        <v>1714</v>
      </c>
      <c r="E327" s="319" t="s">
        <v>1714</v>
      </c>
      <c r="F327" s="319" t="s">
        <v>1714</v>
      </c>
      <c r="G327" s="318">
        <v>358897.51072027022</v>
      </c>
      <c r="H327" s="318">
        <v>162.20807697148538</v>
      </c>
      <c r="I327" s="318">
        <v>2.9373316220328798</v>
      </c>
      <c r="J327" s="318" t="s">
        <v>1732</v>
      </c>
    </row>
    <row r="328" spans="1:10" x14ac:dyDescent="0.25">
      <c r="A328" s="320" t="s">
        <v>1757</v>
      </c>
      <c r="B328" s="318">
        <v>1441653.2392910132</v>
      </c>
      <c r="C328" s="318" t="s">
        <v>1756</v>
      </c>
      <c r="D328" s="318">
        <v>66.495636541257568</v>
      </c>
      <c r="E328" s="318">
        <v>9.5</v>
      </c>
      <c r="F328" s="318">
        <v>0.56999999999999995</v>
      </c>
      <c r="G328" s="318">
        <v>95863.649818421836</v>
      </c>
      <c r="H328" s="318">
        <v>13.695705773264629</v>
      </c>
      <c r="I328" s="318">
        <v>0.82174234639587995</v>
      </c>
      <c r="J328" s="318" t="s">
        <v>1710</v>
      </c>
    </row>
    <row r="329" spans="1:10" x14ac:dyDescent="0.25">
      <c r="A329" s="320" t="s">
        <v>1758</v>
      </c>
      <c r="B329" s="318">
        <v>8899.3961168497008</v>
      </c>
      <c r="C329" s="318" t="s">
        <v>1756</v>
      </c>
      <c r="D329" s="318">
        <v>90.484267022339282</v>
      </c>
      <c r="E329" s="318">
        <v>284.99999999999949</v>
      </c>
      <c r="F329" s="318">
        <v>1.4249999999999099</v>
      </c>
      <c r="G329" s="318">
        <v>805.25533457459767</v>
      </c>
      <c r="H329" s="318">
        <v>2.5363278933021598</v>
      </c>
      <c r="I329" s="318">
        <v>1.2681639466510001E-2</v>
      </c>
      <c r="J329" s="318" t="s">
        <v>1710</v>
      </c>
    </row>
    <row r="330" spans="1:10" x14ac:dyDescent="0.25">
      <c r="A330" s="320" t="s">
        <v>1759</v>
      </c>
      <c r="B330" s="318">
        <v>5218679.7368303481</v>
      </c>
      <c r="C330" s="318" t="s">
        <v>1756</v>
      </c>
      <c r="D330" s="318">
        <v>50.248073994006518</v>
      </c>
      <c r="E330" s="318">
        <v>4.5</v>
      </c>
      <c r="F330" s="318">
        <v>0.09</v>
      </c>
      <c r="G330" s="318">
        <v>262228.6055672738</v>
      </c>
      <c r="H330" s="318">
        <v>23.484058815736571</v>
      </c>
      <c r="I330" s="318">
        <v>0.46968117631473</v>
      </c>
      <c r="J330" s="318" t="s">
        <v>1710</v>
      </c>
    </row>
    <row r="331" spans="1:10" x14ac:dyDescent="0.25">
      <c r="A331" s="320" t="s">
        <v>1760</v>
      </c>
      <c r="B331" s="318" t="s">
        <v>1717</v>
      </c>
      <c r="C331" s="318" t="s">
        <v>1756</v>
      </c>
      <c r="D331" s="318" t="s">
        <v>1717</v>
      </c>
      <c r="E331" s="318" t="s">
        <v>1717</v>
      </c>
      <c r="F331" s="318" t="s">
        <v>1717</v>
      </c>
      <c r="G331" s="318" t="s">
        <v>1717</v>
      </c>
      <c r="H331" s="318" t="s">
        <v>1717</v>
      </c>
      <c r="I331" s="318" t="s">
        <v>1717</v>
      </c>
      <c r="J331" s="318" t="s">
        <v>1717</v>
      </c>
    </row>
    <row r="332" spans="1:10" x14ac:dyDescent="0.25">
      <c r="A332" s="320" t="s">
        <v>1761</v>
      </c>
      <c r="B332" s="318" t="s">
        <v>1717</v>
      </c>
      <c r="C332" s="318" t="s">
        <v>1756</v>
      </c>
      <c r="D332" s="318" t="s">
        <v>1717</v>
      </c>
      <c r="E332" s="318" t="s">
        <v>1717</v>
      </c>
      <c r="F332" s="318" t="s">
        <v>1717</v>
      </c>
      <c r="G332" s="318" t="s">
        <v>1717</v>
      </c>
      <c r="H332" s="318" t="s">
        <v>1717</v>
      </c>
      <c r="I332" s="318" t="s">
        <v>1717</v>
      </c>
      <c r="J332" s="318" t="s">
        <v>1717</v>
      </c>
    </row>
    <row r="333" spans="1:10" x14ac:dyDescent="0.25">
      <c r="A333" s="320" t="s">
        <v>1762</v>
      </c>
      <c r="B333" s="318">
        <v>453674.0166266</v>
      </c>
      <c r="C333" s="318" t="s">
        <v>1756</v>
      </c>
      <c r="D333" s="318">
        <v>97.735736802039924</v>
      </c>
      <c r="E333" s="318">
        <v>270.00000000000006</v>
      </c>
      <c r="F333" s="318">
        <v>3.6</v>
      </c>
      <c r="G333" s="318">
        <v>44340.16428294166</v>
      </c>
      <c r="H333" s="318">
        <v>122.49198448918202</v>
      </c>
      <c r="I333" s="318">
        <v>1.63322645985576</v>
      </c>
      <c r="J333" s="318" t="s">
        <v>1710</v>
      </c>
    </row>
    <row r="334" spans="1:10" x14ac:dyDescent="0.25">
      <c r="A334" s="321" t="s">
        <v>1825</v>
      </c>
      <c r="B334" s="318">
        <v>7122906.3888648106</v>
      </c>
      <c r="C334" s="318" t="s">
        <v>1756</v>
      </c>
      <c r="D334" s="319" t="s">
        <v>1714</v>
      </c>
      <c r="E334" s="319" t="s">
        <v>1714</v>
      </c>
      <c r="F334" s="319" t="s">
        <v>1714</v>
      </c>
      <c r="G334" s="318">
        <v>358897.51072027022</v>
      </c>
      <c r="H334" s="318">
        <v>162.20807697148538</v>
      </c>
      <c r="I334" s="318">
        <v>2.9373316220328798</v>
      </c>
      <c r="J334" s="318" t="s">
        <v>1732</v>
      </c>
    </row>
    <row r="335" spans="1:10" x14ac:dyDescent="0.25">
      <c r="A335" s="322" t="s">
        <v>1826</v>
      </c>
      <c r="B335" s="318">
        <v>7122906.3888648106</v>
      </c>
      <c r="C335" s="318" t="s">
        <v>1756</v>
      </c>
      <c r="D335" s="319" t="s">
        <v>1714</v>
      </c>
      <c r="E335" s="319" t="s">
        <v>1714</v>
      </c>
      <c r="F335" s="319" t="s">
        <v>1714</v>
      </c>
      <c r="G335" s="318">
        <v>358897.51072027022</v>
      </c>
      <c r="H335" s="318">
        <v>162.20807697148538</v>
      </c>
      <c r="I335" s="318">
        <v>2.9373316220328798</v>
      </c>
      <c r="J335" s="318" t="s">
        <v>1732</v>
      </c>
    </row>
    <row r="336" spans="1:10" x14ac:dyDescent="0.25">
      <c r="A336" s="329" t="s">
        <v>1767</v>
      </c>
      <c r="B336" s="323">
        <v>1441653.2392910132</v>
      </c>
      <c r="C336" s="318" t="s">
        <v>1756</v>
      </c>
      <c r="D336" s="318">
        <v>66.495636541257568</v>
      </c>
      <c r="E336" s="318">
        <v>9.5</v>
      </c>
      <c r="F336" s="318">
        <v>0.56999999999999995</v>
      </c>
      <c r="G336" s="323">
        <v>95863.649818421836</v>
      </c>
      <c r="H336" s="323">
        <v>13.695705773264629</v>
      </c>
      <c r="I336" s="323">
        <v>0.82174234639587995</v>
      </c>
      <c r="J336" s="323" t="s">
        <v>1710</v>
      </c>
    </row>
    <row r="337" spans="1:10" x14ac:dyDescent="0.25">
      <c r="A337" s="329" t="s">
        <v>1768</v>
      </c>
      <c r="B337" s="323">
        <v>8899.3961168497008</v>
      </c>
      <c r="C337" s="318" t="s">
        <v>1756</v>
      </c>
      <c r="D337" s="318">
        <v>90.484267022339282</v>
      </c>
      <c r="E337" s="318">
        <v>284.99999999999949</v>
      </c>
      <c r="F337" s="318">
        <v>1.4249999999999099</v>
      </c>
      <c r="G337" s="323">
        <v>805.25533457459767</v>
      </c>
      <c r="H337" s="323">
        <v>2.5363278933021598</v>
      </c>
      <c r="I337" s="323">
        <v>1.2681639466510001E-2</v>
      </c>
      <c r="J337" s="323" t="s">
        <v>1710</v>
      </c>
    </row>
    <row r="338" spans="1:10" x14ac:dyDescent="0.25">
      <c r="A338" s="329" t="s">
        <v>1769</v>
      </c>
      <c r="B338" s="323">
        <v>5218679.7368303481</v>
      </c>
      <c r="C338" s="318" t="s">
        <v>1756</v>
      </c>
      <c r="D338" s="318">
        <v>50.248073994006518</v>
      </c>
      <c r="E338" s="318">
        <v>4.5</v>
      </c>
      <c r="F338" s="318">
        <v>0.09</v>
      </c>
      <c r="G338" s="323">
        <v>262228.6055672738</v>
      </c>
      <c r="H338" s="323">
        <v>23.484058815736571</v>
      </c>
      <c r="I338" s="323">
        <v>0.46968117631473</v>
      </c>
      <c r="J338" s="323" t="s">
        <v>1710</v>
      </c>
    </row>
    <row r="339" spans="1:10" x14ac:dyDescent="0.25">
      <c r="A339" s="329" t="s">
        <v>1770</v>
      </c>
      <c r="B339" s="323" t="s">
        <v>1717</v>
      </c>
      <c r="C339" s="318" t="s">
        <v>1756</v>
      </c>
      <c r="D339" s="318" t="s">
        <v>1717</v>
      </c>
      <c r="E339" s="318" t="s">
        <v>1717</v>
      </c>
      <c r="F339" s="318" t="s">
        <v>1717</v>
      </c>
      <c r="G339" s="323" t="s">
        <v>1717</v>
      </c>
      <c r="H339" s="323" t="s">
        <v>1717</v>
      </c>
      <c r="I339" s="323" t="s">
        <v>1717</v>
      </c>
      <c r="J339" s="323" t="s">
        <v>1717</v>
      </c>
    </row>
    <row r="340" spans="1:10" x14ac:dyDescent="0.25">
      <c r="A340" s="329" t="s">
        <v>1771</v>
      </c>
      <c r="B340" s="323" t="s">
        <v>1717</v>
      </c>
      <c r="C340" s="318" t="s">
        <v>1756</v>
      </c>
      <c r="D340" s="318" t="s">
        <v>1717</v>
      </c>
      <c r="E340" s="318" t="s">
        <v>1717</v>
      </c>
      <c r="F340" s="318" t="s">
        <v>1717</v>
      </c>
      <c r="G340" s="323" t="s">
        <v>1717</v>
      </c>
      <c r="H340" s="323" t="s">
        <v>1717</v>
      </c>
      <c r="I340" s="323" t="s">
        <v>1717</v>
      </c>
      <c r="J340" s="323" t="s">
        <v>1717</v>
      </c>
    </row>
    <row r="341" spans="1:10" x14ac:dyDescent="0.25">
      <c r="A341" s="329" t="s">
        <v>693</v>
      </c>
      <c r="B341" s="323">
        <v>453674.0166266</v>
      </c>
      <c r="C341" s="318" t="s">
        <v>1756</v>
      </c>
      <c r="D341" s="318">
        <v>97.735736802039924</v>
      </c>
      <c r="E341" s="318">
        <v>270.00000000000006</v>
      </c>
      <c r="F341" s="318">
        <v>3.6</v>
      </c>
      <c r="G341" s="323">
        <v>44340.16428294166</v>
      </c>
      <c r="H341" s="323">
        <v>122.49198448918202</v>
      </c>
      <c r="I341" s="323">
        <v>1.63322645985576</v>
      </c>
      <c r="J341" s="323" t="s">
        <v>1710</v>
      </c>
    </row>
    <row r="342" spans="1:10" x14ac:dyDescent="0.25">
      <c r="A342" s="332" t="s">
        <v>1706</v>
      </c>
      <c r="B342" s="318">
        <v>4114.8315249317002</v>
      </c>
      <c r="C342" s="318" t="s">
        <v>1756</v>
      </c>
      <c r="D342" s="319" t="s">
        <v>1714</v>
      </c>
      <c r="E342" s="319" t="s">
        <v>1714</v>
      </c>
      <c r="F342" s="319" t="s">
        <v>1714</v>
      </c>
      <c r="G342" s="318">
        <v>257.90976890459297</v>
      </c>
      <c r="H342" s="318">
        <v>1.300499353749E-2</v>
      </c>
      <c r="I342" s="318">
        <v>1.87845249299E-3</v>
      </c>
      <c r="J342" s="318" t="s">
        <v>1732</v>
      </c>
    </row>
    <row r="343" spans="1:10" x14ac:dyDescent="0.25">
      <c r="A343" s="320" t="s">
        <v>1757</v>
      </c>
      <c r="B343" s="318">
        <v>17.3116495903528</v>
      </c>
      <c r="C343" s="318" t="s">
        <v>1756</v>
      </c>
      <c r="D343" s="318">
        <v>74.659973794072144</v>
      </c>
      <c r="E343" s="318">
        <v>3.14261395692282</v>
      </c>
      <c r="F343" s="318">
        <v>2.75514054400566</v>
      </c>
      <c r="G343" s="318">
        <v>1.2924873047479</v>
      </c>
      <c r="H343" s="318">
        <v>5.4403831620000003E-5</v>
      </c>
      <c r="I343" s="318">
        <v>4.7696027669999998E-5</v>
      </c>
      <c r="J343" s="318" t="s">
        <v>1710</v>
      </c>
    </row>
    <row r="344" spans="1:10" x14ac:dyDescent="0.25">
      <c r="A344" s="320" t="s">
        <v>1758</v>
      </c>
      <c r="B344" s="318">
        <v>1127.7841994410535</v>
      </c>
      <c r="C344" s="318" t="s">
        <v>1756</v>
      </c>
      <c r="D344" s="318">
        <v>89.645233903118736</v>
      </c>
      <c r="E344" s="318">
        <v>9.4999999999999893</v>
      </c>
      <c r="F344" s="318">
        <v>1.4249999999969001</v>
      </c>
      <c r="G344" s="318">
        <v>101.10047835113475</v>
      </c>
      <c r="H344" s="318">
        <v>1.071394989469E-2</v>
      </c>
      <c r="I344" s="318">
        <v>1.6070924842E-3</v>
      </c>
      <c r="J344" s="318" t="s">
        <v>1710</v>
      </c>
    </row>
    <row r="345" spans="1:10" x14ac:dyDescent="0.25">
      <c r="A345" s="320" t="s">
        <v>1759</v>
      </c>
      <c r="B345" s="318">
        <v>2969.7356759002942</v>
      </c>
      <c r="C345" s="318" t="s">
        <v>1756</v>
      </c>
      <c r="D345" s="318">
        <v>52.367220594999388</v>
      </c>
      <c r="E345" s="318">
        <v>0.75314440585758002</v>
      </c>
      <c r="F345" s="318">
        <v>7.5314440586429998E-2</v>
      </c>
      <c r="G345" s="318">
        <v>155.51680324871032</v>
      </c>
      <c r="H345" s="318">
        <v>2.2366398111799998E-3</v>
      </c>
      <c r="I345" s="318">
        <v>2.2366398112E-4</v>
      </c>
      <c r="J345" s="318" t="s">
        <v>1710</v>
      </c>
    </row>
    <row r="346" spans="1:10" x14ac:dyDescent="0.25">
      <c r="A346" s="320" t="s">
        <v>1760</v>
      </c>
      <c r="B346" s="318" t="s">
        <v>1717</v>
      </c>
      <c r="C346" s="318" t="s">
        <v>1756</v>
      </c>
      <c r="D346" s="318" t="s">
        <v>1717</v>
      </c>
      <c r="E346" s="318" t="s">
        <v>1717</v>
      </c>
      <c r="F346" s="318" t="s">
        <v>1717</v>
      </c>
      <c r="G346" s="318" t="s">
        <v>1717</v>
      </c>
      <c r="H346" s="318" t="s">
        <v>1717</v>
      </c>
      <c r="I346" s="318" t="s">
        <v>1717</v>
      </c>
      <c r="J346" s="318" t="s">
        <v>1717</v>
      </c>
    </row>
    <row r="347" spans="1:10" x14ac:dyDescent="0.25">
      <c r="A347" s="320" t="s">
        <v>1761</v>
      </c>
      <c r="B347" s="318" t="s">
        <v>1717</v>
      </c>
      <c r="C347" s="318" t="s">
        <v>1756</v>
      </c>
      <c r="D347" s="318" t="s">
        <v>1717</v>
      </c>
      <c r="E347" s="318" t="s">
        <v>1717</v>
      </c>
      <c r="F347" s="318" t="s">
        <v>1717</v>
      </c>
      <c r="G347" s="318" t="s">
        <v>1717</v>
      </c>
      <c r="H347" s="318" t="s">
        <v>1717</v>
      </c>
      <c r="I347" s="318" t="s">
        <v>1717</v>
      </c>
      <c r="J347" s="318" t="s">
        <v>1717</v>
      </c>
    </row>
    <row r="348" spans="1:10" x14ac:dyDescent="0.25">
      <c r="A348" s="320" t="s">
        <v>1762</v>
      </c>
      <c r="B348" s="318" t="s">
        <v>1688</v>
      </c>
      <c r="C348" s="318" t="s">
        <v>1756</v>
      </c>
      <c r="D348" s="318" t="s">
        <v>1724</v>
      </c>
      <c r="E348" s="318" t="s">
        <v>1710</v>
      </c>
      <c r="F348" s="318" t="s">
        <v>1710</v>
      </c>
      <c r="G348" s="318" t="s">
        <v>1688</v>
      </c>
      <c r="H348" s="318" t="s">
        <v>1710</v>
      </c>
      <c r="I348" s="318" t="s">
        <v>1710</v>
      </c>
      <c r="J348" s="318" t="s">
        <v>1710</v>
      </c>
    </row>
    <row r="349" spans="1:10" x14ac:dyDescent="0.25">
      <c r="A349" s="324" t="s">
        <v>1827</v>
      </c>
      <c r="B349" s="318">
        <v>4114.8315249317002</v>
      </c>
      <c r="C349" s="318" t="s">
        <v>1756</v>
      </c>
      <c r="D349" s="319" t="s">
        <v>1714</v>
      </c>
      <c r="E349" s="319" t="s">
        <v>1714</v>
      </c>
      <c r="F349" s="319" t="s">
        <v>1714</v>
      </c>
      <c r="G349" s="318">
        <v>257.90976890459297</v>
      </c>
      <c r="H349" s="318">
        <v>1.300499353749E-2</v>
      </c>
      <c r="I349" s="318">
        <v>1.87845249299E-3</v>
      </c>
      <c r="J349" s="318" t="s">
        <v>1732</v>
      </c>
    </row>
    <row r="350" spans="1:10" x14ac:dyDescent="0.25">
      <c r="A350" s="320" t="s">
        <v>1757</v>
      </c>
      <c r="B350" s="323">
        <v>17.3116495903528</v>
      </c>
      <c r="C350" s="318" t="s">
        <v>1756</v>
      </c>
      <c r="D350" s="318">
        <v>74.659973794072144</v>
      </c>
      <c r="E350" s="318">
        <v>3.14261395692282</v>
      </c>
      <c r="F350" s="318">
        <v>2.75514054400566</v>
      </c>
      <c r="G350" s="323">
        <v>1.2924873047479</v>
      </c>
      <c r="H350" s="323">
        <v>5.4403831620000003E-5</v>
      </c>
      <c r="I350" s="323">
        <v>4.7696027669999998E-5</v>
      </c>
      <c r="J350" s="323" t="s">
        <v>1710</v>
      </c>
    </row>
    <row r="351" spans="1:10" x14ac:dyDescent="0.25">
      <c r="A351" s="320" t="s">
        <v>1758</v>
      </c>
      <c r="B351" s="323">
        <v>1127.7841994410535</v>
      </c>
      <c r="C351" s="318" t="s">
        <v>1756</v>
      </c>
      <c r="D351" s="318">
        <v>89.645233903118736</v>
      </c>
      <c r="E351" s="318">
        <v>9.4999999999999893</v>
      </c>
      <c r="F351" s="318">
        <v>1.4249999999969001</v>
      </c>
      <c r="G351" s="323">
        <v>101.10047835113475</v>
      </c>
      <c r="H351" s="323">
        <v>1.071394989469E-2</v>
      </c>
      <c r="I351" s="323">
        <v>1.6070924842E-3</v>
      </c>
      <c r="J351" s="323" t="s">
        <v>1710</v>
      </c>
    </row>
    <row r="352" spans="1:10" x14ac:dyDescent="0.25">
      <c r="A352" s="320" t="s">
        <v>1759</v>
      </c>
      <c r="B352" s="323">
        <v>2969.7356759002942</v>
      </c>
      <c r="C352" s="318" t="s">
        <v>1756</v>
      </c>
      <c r="D352" s="318">
        <v>52.367220594999388</v>
      </c>
      <c r="E352" s="318">
        <v>0.75314440585758002</v>
      </c>
      <c r="F352" s="318">
        <v>7.5314440586429998E-2</v>
      </c>
      <c r="G352" s="323">
        <v>155.51680324871032</v>
      </c>
      <c r="H352" s="323">
        <v>2.2366398111799998E-3</v>
      </c>
      <c r="I352" s="323">
        <v>2.2366398112E-4</v>
      </c>
      <c r="J352" s="323" t="s">
        <v>1710</v>
      </c>
    </row>
    <row r="353" spans="1:10" x14ac:dyDescent="0.25">
      <c r="A353" s="320" t="s">
        <v>1760</v>
      </c>
      <c r="B353" s="323" t="s">
        <v>1717</v>
      </c>
      <c r="C353" s="318" t="s">
        <v>1756</v>
      </c>
      <c r="D353" s="318" t="s">
        <v>1717</v>
      </c>
      <c r="E353" s="318" t="s">
        <v>1717</v>
      </c>
      <c r="F353" s="318" t="s">
        <v>1717</v>
      </c>
      <c r="G353" s="323" t="s">
        <v>1717</v>
      </c>
      <c r="H353" s="323" t="s">
        <v>1717</v>
      </c>
      <c r="I353" s="323" t="s">
        <v>1717</v>
      </c>
      <c r="J353" s="323" t="s">
        <v>1717</v>
      </c>
    </row>
    <row r="354" spans="1:10" x14ac:dyDescent="0.25">
      <c r="A354" s="320" t="s">
        <v>1761</v>
      </c>
      <c r="B354" s="323" t="s">
        <v>1717</v>
      </c>
      <c r="C354" s="318" t="s">
        <v>1756</v>
      </c>
      <c r="D354" s="318" t="s">
        <v>1717</v>
      </c>
      <c r="E354" s="318" t="s">
        <v>1717</v>
      </c>
      <c r="F354" s="318" t="s">
        <v>1717</v>
      </c>
      <c r="G354" s="323" t="s">
        <v>1717</v>
      </c>
      <c r="H354" s="323" t="s">
        <v>1717</v>
      </c>
      <c r="I354" s="323" t="s">
        <v>1717</v>
      </c>
      <c r="J354" s="323" t="s">
        <v>1717</v>
      </c>
    </row>
    <row r="355" spans="1:10" x14ac:dyDescent="0.25">
      <c r="A355" s="320" t="s">
        <v>1762</v>
      </c>
      <c r="B355" s="323" t="s">
        <v>1688</v>
      </c>
      <c r="C355" s="318" t="s">
        <v>1756</v>
      </c>
      <c r="D355" s="318" t="s">
        <v>1724</v>
      </c>
      <c r="E355" s="318" t="s">
        <v>1710</v>
      </c>
      <c r="F355" s="318" t="s">
        <v>1710</v>
      </c>
      <c r="G355" s="323" t="s">
        <v>1688</v>
      </c>
      <c r="H355" s="323" t="s">
        <v>1710</v>
      </c>
      <c r="I355" s="323" t="s">
        <v>1710</v>
      </c>
      <c r="J355" s="323" t="s">
        <v>1710</v>
      </c>
    </row>
    <row r="356" spans="1:10" x14ac:dyDescent="0.25">
      <c r="A356" s="324" t="s">
        <v>1828</v>
      </c>
      <c r="B356" s="318" t="s">
        <v>1774</v>
      </c>
      <c r="C356" s="318" t="s">
        <v>1756</v>
      </c>
      <c r="D356" s="319" t="s">
        <v>1714</v>
      </c>
      <c r="E356" s="319" t="s">
        <v>1714</v>
      </c>
      <c r="F356" s="319" t="s">
        <v>1714</v>
      </c>
      <c r="G356" s="318" t="s">
        <v>1774</v>
      </c>
      <c r="H356" s="318" t="s">
        <v>1764</v>
      </c>
      <c r="I356" s="318" t="s">
        <v>1764</v>
      </c>
      <c r="J356" s="319" t="s">
        <v>1714</v>
      </c>
    </row>
    <row r="357" spans="1:10" x14ac:dyDescent="0.25">
      <c r="A357" s="320" t="s">
        <v>1792</v>
      </c>
      <c r="B357" s="323" t="s">
        <v>1688</v>
      </c>
      <c r="C357" s="318" t="s">
        <v>1756</v>
      </c>
      <c r="D357" s="318" t="s">
        <v>1688</v>
      </c>
      <c r="E357" s="318" t="s">
        <v>1688</v>
      </c>
      <c r="F357" s="318" t="s">
        <v>1688</v>
      </c>
      <c r="G357" s="323" t="s">
        <v>1688</v>
      </c>
      <c r="H357" s="323" t="s">
        <v>1688</v>
      </c>
      <c r="I357" s="323" t="s">
        <v>1688</v>
      </c>
      <c r="J357" s="319" t="s">
        <v>1714</v>
      </c>
    </row>
    <row r="358" spans="1:10" x14ac:dyDescent="0.25">
      <c r="A358" s="320" t="s">
        <v>1793</v>
      </c>
      <c r="B358" s="323" t="s">
        <v>1688</v>
      </c>
      <c r="C358" s="318" t="s">
        <v>1756</v>
      </c>
      <c r="D358" s="318" t="s">
        <v>1688</v>
      </c>
      <c r="E358" s="318" t="s">
        <v>1688</v>
      </c>
      <c r="F358" s="318" t="s">
        <v>1688</v>
      </c>
      <c r="G358" s="323" t="s">
        <v>1688</v>
      </c>
      <c r="H358" s="323" t="s">
        <v>1688</v>
      </c>
      <c r="I358" s="323" t="s">
        <v>1688</v>
      </c>
      <c r="J358" s="319" t="s">
        <v>1714</v>
      </c>
    </row>
    <row r="359" spans="1:10" x14ac:dyDescent="0.25">
      <c r="A359" s="320" t="s">
        <v>1794</v>
      </c>
      <c r="B359" s="323" t="s">
        <v>1688</v>
      </c>
      <c r="C359" s="318" t="s">
        <v>1756</v>
      </c>
      <c r="D359" s="318" t="s">
        <v>1688</v>
      </c>
      <c r="E359" s="318" t="s">
        <v>1688</v>
      </c>
      <c r="F359" s="318" t="s">
        <v>1688</v>
      </c>
      <c r="G359" s="323" t="s">
        <v>1688</v>
      </c>
      <c r="H359" s="323" t="s">
        <v>1688</v>
      </c>
      <c r="I359" s="323" t="s">
        <v>1688</v>
      </c>
      <c r="J359" s="319" t="s">
        <v>1714</v>
      </c>
    </row>
    <row r="360" spans="1:10" x14ac:dyDescent="0.25">
      <c r="A360" s="320" t="s">
        <v>1795</v>
      </c>
      <c r="B360" s="318" t="s">
        <v>1688</v>
      </c>
      <c r="C360" s="318" t="s">
        <v>1756</v>
      </c>
      <c r="D360" s="319" t="s">
        <v>1714</v>
      </c>
      <c r="E360" s="319" t="s">
        <v>1714</v>
      </c>
      <c r="F360" s="319" t="s">
        <v>1714</v>
      </c>
      <c r="G360" s="318" t="s">
        <v>1688</v>
      </c>
      <c r="H360" s="318" t="s">
        <v>1717</v>
      </c>
      <c r="I360" s="318" t="s">
        <v>1717</v>
      </c>
      <c r="J360" s="319" t="s">
        <v>1714</v>
      </c>
    </row>
    <row r="361" spans="1:10" x14ac:dyDescent="0.25">
      <c r="A361" s="320" t="s">
        <v>1759</v>
      </c>
      <c r="B361" s="323" t="s">
        <v>1688</v>
      </c>
      <c r="C361" s="318" t="s">
        <v>1756</v>
      </c>
      <c r="D361" s="318" t="s">
        <v>1688</v>
      </c>
      <c r="E361" s="318" t="s">
        <v>1688</v>
      </c>
      <c r="F361" s="318" t="s">
        <v>1688</v>
      </c>
      <c r="G361" s="323" t="s">
        <v>1688</v>
      </c>
      <c r="H361" s="323" t="s">
        <v>1688</v>
      </c>
      <c r="I361" s="323" t="s">
        <v>1688</v>
      </c>
      <c r="J361" s="319" t="s">
        <v>1714</v>
      </c>
    </row>
    <row r="362" spans="1:10" x14ac:dyDescent="0.25">
      <c r="A362" s="320" t="s">
        <v>1762</v>
      </c>
      <c r="B362" s="323" t="s">
        <v>1688</v>
      </c>
      <c r="C362" s="318" t="s">
        <v>1756</v>
      </c>
      <c r="D362" s="318" t="s">
        <v>1688</v>
      </c>
      <c r="E362" s="318" t="s">
        <v>1710</v>
      </c>
      <c r="F362" s="318" t="s">
        <v>1710</v>
      </c>
      <c r="G362" s="323" t="s">
        <v>1688</v>
      </c>
      <c r="H362" s="323" t="s">
        <v>1710</v>
      </c>
      <c r="I362" s="323" t="s">
        <v>1710</v>
      </c>
      <c r="J362" s="319" t="s">
        <v>1714</v>
      </c>
    </row>
    <row r="363" spans="1:10" x14ac:dyDescent="0.25">
      <c r="A363" s="320" t="s">
        <v>1796</v>
      </c>
      <c r="B363" s="318" t="s">
        <v>1717</v>
      </c>
      <c r="C363" s="318" t="s">
        <v>1756</v>
      </c>
      <c r="D363" s="319" t="s">
        <v>1714</v>
      </c>
      <c r="E363" s="319" t="s">
        <v>1714</v>
      </c>
      <c r="F363" s="319" t="s">
        <v>1714</v>
      </c>
      <c r="G363" s="318" t="s">
        <v>1717</v>
      </c>
      <c r="H363" s="318" t="s">
        <v>1717</v>
      </c>
      <c r="I363" s="318" t="s">
        <v>1717</v>
      </c>
      <c r="J363" s="319" t="s">
        <v>1714</v>
      </c>
    </row>
    <row r="364" spans="1:10" x14ac:dyDescent="0.25">
      <c r="A364" s="324" t="s">
        <v>1829</v>
      </c>
      <c r="B364" s="318" t="s">
        <v>1774</v>
      </c>
      <c r="C364" s="318" t="s">
        <v>1756</v>
      </c>
      <c r="D364" s="319" t="s">
        <v>1714</v>
      </c>
      <c r="E364" s="319" t="s">
        <v>1714</v>
      </c>
      <c r="F364" s="319" t="s">
        <v>1714</v>
      </c>
      <c r="G364" s="318" t="s">
        <v>1774</v>
      </c>
      <c r="H364" s="318" t="s">
        <v>1764</v>
      </c>
      <c r="I364" s="318" t="s">
        <v>1764</v>
      </c>
      <c r="J364" s="319" t="s">
        <v>1714</v>
      </c>
    </row>
    <row r="365" spans="1:10" x14ac:dyDescent="0.25">
      <c r="A365" s="320" t="s">
        <v>1811</v>
      </c>
      <c r="B365" s="323" t="s">
        <v>1688</v>
      </c>
      <c r="C365" s="318" t="s">
        <v>1756</v>
      </c>
      <c r="D365" s="318" t="s">
        <v>1688</v>
      </c>
      <c r="E365" s="318" t="s">
        <v>1688</v>
      </c>
      <c r="F365" s="318" t="s">
        <v>1688</v>
      </c>
      <c r="G365" s="323" t="s">
        <v>1688</v>
      </c>
      <c r="H365" s="323" t="s">
        <v>1688</v>
      </c>
      <c r="I365" s="323" t="s">
        <v>1688</v>
      </c>
      <c r="J365" s="319" t="s">
        <v>1714</v>
      </c>
    </row>
    <row r="366" spans="1:10" x14ac:dyDescent="0.25">
      <c r="A366" s="320" t="s">
        <v>1812</v>
      </c>
      <c r="B366" s="323" t="s">
        <v>1688</v>
      </c>
      <c r="C366" s="318" t="s">
        <v>1756</v>
      </c>
      <c r="D366" s="318" t="s">
        <v>1688</v>
      </c>
      <c r="E366" s="318" t="s">
        <v>1688</v>
      </c>
      <c r="F366" s="318" t="s">
        <v>1688</v>
      </c>
      <c r="G366" s="323" t="s">
        <v>1688</v>
      </c>
      <c r="H366" s="323" t="s">
        <v>1688</v>
      </c>
      <c r="I366" s="323" t="s">
        <v>1688</v>
      </c>
      <c r="J366" s="319" t="s">
        <v>1714</v>
      </c>
    </row>
    <row r="367" spans="1:10" x14ac:dyDescent="0.25">
      <c r="A367" s="320" t="s">
        <v>1792</v>
      </c>
      <c r="B367" s="323" t="s">
        <v>1688</v>
      </c>
      <c r="C367" s="318" t="s">
        <v>1756</v>
      </c>
      <c r="D367" s="318" t="s">
        <v>1688</v>
      </c>
      <c r="E367" s="318" t="s">
        <v>1688</v>
      </c>
      <c r="F367" s="318" t="s">
        <v>1688</v>
      </c>
      <c r="G367" s="323" t="s">
        <v>1688</v>
      </c>
      <c r="H367" s="323" t="s">
        <v>1688</v>
      </c>
      <c r="I367" s="323" t="s">
        <v>1688</v>
      </c>
      <c r="J367" s="319" t="s">
        <v>1714</v>
      </c>
    </row>
    <row r="368" spans="1:10" x14ac:dyDescent="0.25">
      <c r="A368" s="320" t="s">
        <v>1813</v>
      </c>
      <c r="B368" s="318" t="s">
        <v>1688</v>
      </c>
      <c r="C368" s="318" t="s">
        <v>1756</v>
      </c>
      <c r="D368" s="319" t="s">
        <v>1714</v>
      </c>
      <c r="E368" s="319" t="s">
        <v>1714</v>
      </c>
      <c r="F368" s="319" t="s">
        <v>1714</v>
      </c>
      <c r="G368" s="318" t="s">
        <v>1688</v>
      </c>
      <c r="H368" s="318" t="s">
        <v>1688</v>
      </c>
      <c r="I368" s="318" t="s">
        <v>1688</v>
      </c>
      <c r="J368" s="319" t="s">
        <v>1714</v>
      </c>
    </row>
    <row r="369" spans="1:10" x14ac:dyDescent="0.25">
      <c r="A369" s="320" t="s">
        <v>1759</v>
      </c>
      <c r="B369" s="323" t="s">
        <v>1688</v>
      </c>
      <c r="C369" s="318" t="s">
        <v>1756</v>
      </c>
      <c r="D369" s="318" t="s">
        <v>1688</v>
      </c>
      <c r="E369" s="318" t="s">
        <v>1688</v>
      </c>
      <c r="F369" s="318" t="s">
        <v>1688</v>
      </c>
      <c r="G369" s="323" t="s">
        <v>1688</v>
      </c>
      <c r="H369" s="323" t="s">
        <v>1688</v>
      </c>
      <c r="I369" s="323" t="s">
        <v>1688</v>
      </c>
      <c r="J369" s="319" t="s">
        <v>1714</v>
      </c>
    </row>
    <row r="370" spans="1:10" x14ac:dyDescent="0.25">
      <c r="A370" s="320" t="s">
        <v>1762</v>
      </c>
      <c r="B370" s="323" t="s">
        <v>1688</v>
      </c>
      <c r="C370" s="318" t="s">
        <v>1756</v>
      </c>
      <c r="D370" s="318" t="s">
        <v>1688</v>
      </c>
      <c r="E370" s="318" t="s">
        <v>1710</v>
      </c>
      <c r="F370" s="318" t="s">
        <v>1710</v>
      </c>
      <c r="G370" s="323" t="s">
        <v>1688</v>
      </c>
      <c r="H370" s="323" t="s">
        <v>1710</v>
      </c>
      <c r="I370" s="323" t="s">
        <v>1710</v>
      </c>
      <c r="J370" s="319" t="s">
        <v>1714</v>
      </c>
    </row>
    <row r="371" spans="1:10" x14ac:dyDescent="0.25">
      <c r="A371" s="320" t="s">
        <v>1814</v>
      </c>
      <c r="B371" s="318" t="s">
        <v>1717</v>
      </c>
      <c r="C371" s="318" t="s">
        <v>1756</v>
      </c>
      <c r="D371" s="319" t="s">
        <v>1714</v>
      </c>
      <c r="E371" s="319" t="s">
        <v>1714</v>
      </c>
      <c r="F371" s="319" t="s">
        <v>1714</v>
      </c>
      <c r="G371" s="318" t="s">
        <v>1717</v>
      </c>
      <c r="H371" s="318" t="s">
        <v>1717</v>
      </c>
      <c r="I371" s="318" t="s">
        <v>1717</v>
      </c>
      <c r="J371" s="319" t="s">
        <v>1714</v>
      </c>
    </row>
    <row r="372" spans="1:10" x14ac:dyDescent="0.25">
      <c r="A372" s="64" t="s">
        <v>1830</v>
      </c>
      <c r="B372" s="318">
        <v>7178206.5629088432</v>
      </c>
      <c r="C372" s="318" t="s">
        <v>1756</v>
      </c>
      <c r="D372" s="319" t="s">
        <v>1714</v>
      </c>
      <c r="E372" s="319" t="s">
        <v>1714</v>
      </c>
      <c r="F372" s="319" t="s">
        <v>1714</v>
      </c>
      <c r="G372" s="318">
        <v>226133.22271687587</v>
      </c>
      <c r="H372" s="318">
        <v>4.1196270916394298</v>
      </c>
      <c r="I372" s="318">
        <v>2.5601844175807398</v>
      </c>
      <c r="J372" s="318" t="s">
        <v>1732</v>
      </c>
    </row>
    <row r="373" spans="1:10" x14ac:dyDescent="0.25">
      <c r="A373" s="331" t="s">
        <v>1831</v>
      </c>
      <c r="B373" s="318">
        <v>6789839.4054550147</v>
      </c>
      <c r="C373" s="318" t="s">
        <v>1756</v>
      </c>
      <c r="D373" s="319" t="s">
        <v>1714</v>
      </c>
      <c r="E373" s="319" t="s">
        <v>1714</v>
      </c>
      <c r="F373" s="319" t="s">
        <v>1714</v>
      </c>
      <c r="G373" s="318">
        <v>198086.65897924625</v>
      </c>
      <c r="H373" s="318">
        <v>3.6313603130694299</v>
      </c>
      <c r="I373" s="318">
        <v>1.7785747835824199</v>
      </c>
      <c r="J373" s="318" t="s">
        <v>1732</v>
      </c>
    </row>
    <row r="374" spans="1:10" x14ac:dyDescent="0.25">
      <c r="A374" s="321" t="s">
        <v>1832</v>
      </c>
      <c r="B374" s="318">
        <v>300563.24352238874</v>
      </c>
      <c r="C374" s="318" t="s">
        <v>1756</v>
      </c>
      <c r="D374" s="319" t="s">
        <v>1714</v>
      </c>
      <c r="E374" s="319" t="s">
        <v>1714</v>
      </c>
      <c r="F374" s="319" t="s">
        <v>1714</v>
      </c>
      <c r="G374" s="318">
        <v>13282.915919456782</v>
      </c>
      <c r="H374" s="318">
        <v>5.1948184495699996E-3</v>
      </c>
      <c r="I374" s="318">
        <v>1.29867598133739</v>
      </c>
      <c r="J374" s="318" t="s">
        <v>1732</v>
      </c>
    </row>
    <row r="375" spans="1:10" x14ac:dyDescent="0.25">
      <c r="A375" s="322" t="s">
        <v>1767</v>
      </c>
      <c r="B375" s="323" t="s">
        <v>1710</v>
      </c>
      <c r="C375" s="318" t="s">
        <v>1756</v>
      </c>
      <c r="D375" s="318" t="s">
        <v>1710</v>
      </c>
      <c r="E375" s="318" t="s">
        <v>1710</v>
      </c>
      <c r="F375" s="318" t="s">
        <v>1710</v>
      </c>
      <c r="G375" s="323" t="s">
        <v>1710</v>
      </c>
      <c r="H375" s="323" t="s">
        <v>1710</v>
      </c>
      <c r="I375" s="323" t="s">
        <v>1710</v>
      </c>
      <c r="J375" s="323" t="s">
        <v>1710</v>
      </c>
    </row>
    <row r="376" spans="1:10" x14ac:dyDescent="0.25">
      <c r="A376" s="322" t="s">
        <v>1768</v>
      </c>
      <c r="B376" s="323" t="s">
        <v>1710</v>
      </c>
      <c r="C376" s="318" t="s">
        <v>1756</v>
      </c>
      <c r="D376" s="318" t="s">
        <v>1710</v>
      </c>
      <c r="E376" s="318" t="s">
        <v>1710</v>
      </c>
      <c r="F376" s="318" t="s">
        <v>1710</v>
      </c>
      <c r="G376" s="323" t="s">
        <v>1710</v>
      </c>
      <c r="H376" s="323" t="s">
        <v>1710</v>
      </c>
      <c r="I376" s="323" t="s">
        <v>1710</v>
      </c>
      <c r="J376" s="323" t="s">
        <v>1710</v>
      </c>
    </row>
    <row r="377" spans="1:10" x14ac:dyDescent="0.25">
      <c r="A377" s="322" t="s">
        <v>1769</v>
      </c>
      <c r="B377" s="323" t="s">
        <v>1710</v>
      </c>
      <c r="C377" s="318" t="s">
        <v>1756</v>
      </c>
      <c r="D377" s="318" t="s">
        <v>1710</v>
      </c>
      <c r="E377" s="318" t="s">
        <v>1710</v>
      </c>
      <c r="F377" s="318" t="s">
        <v>1710</v>
      </c>
      <c r="G377" s="323" t="s">
        <v>1710</v>
      </c>
      <c r="H377" s="323" t="s">
        <v>1710</v>
      </c>
      <c r="I377" s="323" t="s">
        <v>1710</v>
      </c>
      <c r="J377" s="323" t="s">
        <v>1710</v>
      </c>
    </row>
    <row r="378" spans="1:10" x14ac:dyDescent="0.25">
      <c r="A378" s="322" t="s">
        <v>1770</v>
      </c>
      <c r="B378" s="323">
        <v>300563.24352238874</v>
      </c>
      <c r="C378" s="318" t="s">
        <v>1756</v>
      </c>
      <c r="D378" s="318">
        <v>44.193414217222298</v>
      </c>
      <c r="E378" s="318">
        <v>1.7283611890430001E-2</v>
      </c>
      <c r="F378" s="318">
        <v>4.3208077146021804</v>
      </c>
      <c r="G378" s="323">
        <v>13282.915919456782</v>
      </c>
      <c r="H378" s="323">
        <v>5.1948184495699996E-3</v>
      </c>
      <c r="I378" s="323">
        <v>1.29867598133739</v>
      </c>
      <c r="J378" s="323" t="s">
        <v>1710</v>
      </c>
    </row>
    <row r="379" spans="1:10" x14ac:dyDescent="0.25">
      <c r="A379" s="322" t="s">
        <v>1771</v>
      </c>
      <c r="B379" s="323" t="s">
        <v>1717</v>
      </c>
      <c r="C379" s="318" t="s">
        <v>1756</v>
      </c>
      <c r="D379" s="318" t="s">
        <v>1717</v>
      </c>
      <c r="E379" s="318" t="s">
        <v>1717</v>
      </c>
      <c r="F379" s="318" t="s">
        <v>1717</v>
      </c>
      <c r="G379" s="323" t="s">
        <v>1717</v>
      </c>
      <c r="H379" s="323" t="s">
        <v>1717</v>
      </c>
      <c r="I379" s="323" t="s">
        <v>1717</v>
      </c>
      <c r="J379" s="323" t="s">
        <v>1717</v>
      </c>
    </row>
    <row r="380" spans="1:10" x14ac:dyDescent="0.25">
      <c r="A380" s="322" t="s">
        <v>693</v>
      </c>
      <c r="B380" s="323" t="s">
        <v>1710</v>
      </c>
      <c r="C380" s="318" t="s">
        <v>1756</v>
      </c>
      <c r="D380" s="318" t="s">
        <v>1710</v>
      </c>
      <c r="E380" s="318" t="s">
        <v>1710</v>
      </c>
      <c r="F380" s="318" t="s">
        <v>1710</v>
      </c>
      <c r="G380" s="323" t="s">
        <v>1710</v>
      </c>
      <c r="H380" s="323" t="s">
        <v>1710</v>
      </c>
      <c r="I380" s="323" t="s">
        <v>1710</v>
      </c>
      <c r="J380" s="323" t="s">
        <v>1710</v>
      </c>
    </row>
    <row r="381" spans="1:10" x14ac:dyDescent="0.25">
      <c r="A381" s="321" t="s">
        <v>1833</v>
      </c>
      <c r="B381" s="318">
        <v>811798.30166600703</v>
      </c>
      <c r="C381" s="318" t="s">
        <v>1756</v>
      </c>
      <c r="D381" s="319" t="s">
        <v>1714</v>
      </c>
      <c r="E381" s="319" t="s">
        <v>1714</v>
      </c>
      <c r="F381" s="319" t="s">
        <v>1714</v>
      </c>
      <c r="G381" s="318">
        <v>63474.462414260372</v>
      </c>
      <c r="H381" s="318">
        <v>3.62616549461986</v>
      </c>
      <c r="I381" s="318">
        <v>0.47989880224503001</v>
      </c>
      <c r="J381" s="318" t="s">
        <v>1732</v>
      </c>
    </row>
    <row r="382" spans="1:10" x14ac:dyDescent="0.25">
      <c r="A382" s="322" t="s">
        <v>1767</v>
      </c>
      <c r="B382" s="323">
        <v>751642.169400585</v>
      </c>
      <c r="C382" s="318" t="s">
        <v>1756</v>
      </c>
      <c r="D382" s="318">
        <v>78.722669403891274</v>
      </c>
      <c r="E382" s="318">
        <v>4.75</v>
      </c>
      <c r="F382" s="318">
        <v>0.56999999999999995</v>
      </c>
      <c r="G382" s="323">
        <v>59171.278011745897</v>
      </c>
      <c r="H382" s="323">
        <v>3.5703003046527799</v>
      </c>
      <c r="I382" s="323">
        <v>0.42843603655833001</v>
      </c>
      <c r="J382" s="323" t="s">
        <v>1710</v>
      </c>
    </row>
    <row r="383" spans="1:10" x14ac:dyDescent="0.25">
      <c r="A383" s="322" t="s">
        <v>1768</v>
      </c>
      <c r="B383" s="323">
        <v>34493.418563901811</v>
      </c>
      <c r="C383" s="318" t="s">
        <v>1756</v>
      </c>
      <c r="D383" s="318">
        <v>87.369782150481583</v>
      </c>
      <c r="E383" s="318">
        <v>0.95000000000009999</v>
      </c>
      <c r="F383" s="318">
        <v>1.425</v>
      </c>
      <c r="G383" s="323">
        <v>3013.6824655534788</v>
      </c>
      <c r="H383" s="323">
        <v>3.2768747635709999E-2</v>
      </c>
      <c r="I383" s="323">
        <v>4.9153121453560003E-2</v>
      </c>
      <c r="J383" s="323" t="s">
        <v>1710</v>
      </c>
    </row>
    <row r="384" spans="1:10" x14ac:dyDescent="0.25">
      <c r="A384" s="322" t="s">
        <v>1769</v>
      </c>
      <c r="B384" s="323">
        <v>25662.713701520213</v>
      </c>
      <c r="C384" s="318" t="s">
        <v>1756</v>
      </c>
      <c r="D384" s="318">
        <v>50.248073994006532</v>
      </c>
      <c r="E384" s="318">
        <v>0.90000000000006997</v>
      </c>
      <c r="F384" s="318">
        <v>9.0000000000119998E-2</v>
      </c>
      <c r="G384" s="323">
        <v>1289.5019369609929</v>
      </c>
      <c r="H384" s="323">
        <v>2.3096442331369999E-2</v>
      </c>
      <c r="I384" s="323">
        <v>2.3096442331399999E-3</v>
      </c>
      <c r="J384" s="323" t="s">
        <v>1710</v>
      </c>
    </row>
    <row r="385" spans="1:10" x14ac:dyDescent="0.25">
      <c r="A385" s="322" t="s">
        <v>1770</v>
      </c>
      <c r="B385" s="323" t="s">
        <v>1717</v>
      </c>
      <c r="C385" s="318" t="s">
        <v>1756</v>
      </c>
      <c r="D385" s="318" t="s">
        <v>1717</v>
      </c>
      <c r="E385" s="318" t="s">
        <v>1717</v>
      </c>
      <c r="F385" s="318" t="s">
        <v>1717</v>
      </c>
      <c r="G385" s="323" t="s">
        <v>1717</v>
      </c>
      <c r="H385" s="323" t="s">
        <v>1717</v>
      </c>
      <c r="I385" s="323" t="s">
        <v>1717</v>
      </c>
      <c r="J385" s="323" t="s">
        <v>1717</v>
      </c>
    </row>
    <row r="386" spans="1:10" x14ac:dyDescent="0.25">
      <c r="A386" s="322" t="s">
        <v>1771</v>
      </c>
      <c r="B386" s="323" t="s">
        <v>1717</v>
      </c>
      <c r="C386" s="318" t="s">
        <v>1756</v>
      </c>
      <c r="D386" s="318" t="s">
        <v>1717</v>
      </c>
      <c r="E386" s="318" t="s">
        <v>1717</v>
      </c>
      <c r="F386" s="318" t="s">
        <v>1717</v>
      </c>
      <c r="G386" s="323" t="s">
        <v>1717</v>
      </c>
      <c r="H386" s="323" t="s">
        <v>1717</v>
      </c>
      <c r="I386" s="323" t="s">
        <v>1717</v>
      </c>
      <c r="J386" s="323" t="s">
        <v>1717</v>
      </c>
    </row>
    <row r="387" spans="1:10" x14ac:dyDescent="0.25">
      <c r="A387" s="322" t="s">
        <v>693</v>
      </c>
      <c r="B387" s="323" t="s">
        <v>1730</v>
      </c>
      <c r="C387" s="318" t="s">
        <v>1756</v>
      </c>
      <c r="D387" s="318" t="s">
        <v>1834</v>
      </c>
      <c r="E387" s="318" t="s">
        <v>1730</v>
      </c>
      <c r="F387" s="318" t="s">
        <v>1730</v>
      </c>
      <c r="G387" s="323" t="s">
        <v>1730</v>
      </c>
      <c r="H387" s="323" t="s">
        <v>1730</v>
      </c>
      <c r="I387" s="323" t="s">
        <v>1730</v>
      </c>
      <c r="J387" s="323" t="s">
        <v>1710</v>
      </c>
    </row>
    <row r="388" spans="1:10" x14ac:dyDescent="0.25">
      <c r="A388" s="321" t="s">
        <v>1835</v>
      </c>
      <c r="B388" s="318">
        <v>5677477.8602666184</v>
      </c>
      <c r="C388" s="318" t="s">
        <v>1756</v>
      </c>
      <c r="D388" s="319" t="s">
        <v>1714</v>
      </c>
      <c r="E388" s="319" t="s">
        <v>1714</v>
      </c>
      <c r="F388" s="319" t="s">
        <v>1714</v>
      </c>
      <c r="G388" s="318">
        <v>121329.28064552911</v>
      </c>
      <c r="H388" s="318" t="s">
        <v>1732</v>
      </c>
      <c r="I388" s="318" t="s">
        <v>1732</v>
      </c>
      <c r="J388" s="318" t="s">
        <v>1732</v>
      </c>
    </row>
    <row r="389" spans="1:10" x14ac:dyDescent="0.25">
      <c r="A389" s="322" t="s">
        <v>1767</v>
      </c>
      <c r="B389" s="323">
        <v>5122279.9912827471</v>
      </c>
      <c r="C389" s="318" t="s">
        <v>1756</v>
      </c>
      <c r="D389" s="318">
        <v>19.402931317907768</v>
      </c>
      <c r="E389" s="318" t="s">
        <v>1710</v>
      </c>
      <c r="F389" s="318" t="s">
        <v>1710</v>
      </c>
      <c r="G389" s="323">
        <v>99387.246861952342</v>
      </c>
      <c r="H389" s="323" t="s">
        <v>1710</v>
      </c>
      <c r="I389" s="323" t="s">
        <v>1710</v>
      </c>
      <c r="J389" s="323" t="s">
        <v>1710</v>
      </c>
    </row>
    <row r="390" spans="1:10" x14ac:dyDescent="0.25">
      <c r="A390" s="322" t="s">
        <v>1768</v>
      </c>
      <c r="B390" s="323">
        <v>208587.74337946158</v>
      </c>
      <c r="C390" s="318" t="s">
        <v>1756</v>
      </c>
      <c r="D390" s="318">
        <v>70.948187124442754</v>
      </c>
      <c r="E390" s="318" t="s">
        <v>1710</v>
      </c>
      <c r="F390" s="318" t="s">
        <v>1710</v>
      </c>
      <c r="G390" s="323">
        <v>14798.922249151285</v>
      </c>
      <c r="H390" s="323" t="s">
        <v>1710</v>
      </c>
      <c r="I390" s="323" t="s">
        <v>1710</v>
      </c>
      <c r="J390" s="323" t="s">
        <v>1710</v>
      </c>
    </row>
    <row r="391" spans="1:10" x14ac:dyDescent="0.25">
      <c r="A391" s="322" t="s">
        <v>1769</v>
      </c>
      <c r="B391" s="323">
        <v>346610.12560441019</v>
      </c>
      <c r="C391" s="318" t="s">
        <v>1756</v>
      </c>
      <c r="D391" s="318">
        <v>20.608490654938318</v>
      </c>
      <c r="E391" s="318" t="s">
        <v>1710</v>
      </c>
      <c r="F391" s="318" t="s">
        <v>1710</v>
      </c>
      <c r="G391" s="323">
        <v>7143.1115344254831</v>
      </c>
      <c r="H391" s="323" t="s">
        <v>1710</v>
      </c>
      <c r="I391" s="323" t="s">
        <v>1710</v>
      </c>
      <c r="J391" s="323" t="s">
        <v>1710</v>
      </c>
    </row>
    <row r="392" spans="1:10" x14ac:dyDescent="0.25">
      <c r="A392" s="322" t="s">
        <v>1770</v>
      </c>
      <c r="B392" s="323" t="s">
        <v>1717</v>
      </c>
      <c r="C392" s="318" t="s">
        <v>1756</v>
      </c>
      <c r="D392" s="318" t="s">
        <v>1717</v>
      </c>
      <c r="E392" s="318" t="s">
        <v>1717</v>
      </c>
      <c r="F392" s="318" t="s">
        <v>1717</v>
      </c>
      <c r="G392" s="323" t="s">
        <v>1717</v>
      </c>
      <c r="H392" s="323" t="s">
        <v>1717</v>
      </c>
      <c r="I392" s="323" t="s">
        <v>1717</v>
      </c>
      <c r="J392" s="323" t="s">
        <v>1717</v>
      </c>
    </row>
    <row r="393" spans="1:10" x14ac:dyDescent="0.25">
      <c r="A393" s="322" t="s">
        <v>1771</v>
      </c>
      <c r="B393" s="323" t="s">
        <v>1717</v>
      </c>
      <c r="C393" s="318" t="s">
        <v>1756</v>
      </c>
      <c r="D393" s="318" t="s">
        <v>1717</v>
      </c>
      <c r="E393" s="318" t="s">
        <v>1717</v>
      </c>
      <c r="F393" s="318" t="s">
        <v>1717</v>
      </c>
      <c r="G393" s="323" t="s">
        <v>1717</v>
      </c>
      <c r="H393" s="323" t="s">
        <v>1717</v>
      </c>
      <c r="I393" s="323" t="s">
        <v>1717</v>
      </c>
      <c r="J393" s="323" t="s">
        <v>1717</v>
      </c>
    </row>
    <row r="394" spans="1:10" x14ac:dyDescent="0.25">
      <c r="A394" s="322" t="s">
        <v>693</v>
      </c>
      <c r="B394" s="323" t="s">
        <v>1710</v>
      </c>
      <c r="C394" s="318" t="s">
        <v>1756</v>
      </c>
      <c r="D394" s="318" t="s">
        <v>1710</v>
      </c>
      <c r="E394" s="318" t="s">
        <v>1710</v>
      </c>
      <c r="F394" s="318" t="s">
        <v>1710</v>
      </c>
      <c r="G394" s="323" t="s">
        <v>1710</v>
      </c>
      <c r="H394" s="323" t="s">
        <v>1710</v>
      </c>
      <c r="I394" s="323" t="s">
        <v>1710</v>
      </c>
      <c r="J394" s="323" t="s">
        <v>1710</v>
      </c>
    </row>
    <row r="395" spans="1:10" x14ac:dyDescent="0.25">
      <c r="A395" s="331" t="s">
        <v>1836</v>
      </c>
      <c r="B395" s="318">
        <v>388367.15745382814</v>
      </c>
      <c r="C395" s="318" t="s">
        <v>1756</v>
      </c>
      <c r="D395" s="319" t="s">
        <v>1714</v>
      </c>
      <c r="E395" s="319" t="s">
        <v>1714</v>
      </c>
      <c r="F395" s="319" t="s">
        <v>1714</v>
      </c>
      <c r="G395" s="318">
        <v>28046.5637376296</v>
      </c>
      <c r="H395" s="318">
        <v>0.48826677857</v>
      </c>
      <c r="I395" s="318">
        <v>0.78160963399831995</v>
      </c>
      <c r="J395" s="319" t="s">
        <v>1714</v>
      </c>
    </row>
    <row r="396" spans="1:10" x14ac:dyDescent="0.25">
      <c r="A396" s="321" t="s">
        <v>1837</v>
      </c>
      <c r="B396" s="318">
        <v>388367.15745382814</v>
      </c>
      <c r="C396" s="318" t="s">
        <v>1756</v>
      </c>
      <c r="D396" s="319" t="s">
        <v>1714</v>
      </c>
      <c r="E396" s="319" t="s">
        <v>1714</v>
      </c>
      <c r="F396" s="319" t="s">
        <v>1714</v>
      </c>
      <c r="G396" s="318">
        <v>28046.5637376296</v>
      </c>
      <c r="H396" s="318">
        <v>0.48826677857</v>
      </c>
      <c r="I396" s="318">
        <v>0.78160963399831995</v>
      </c>
      <c r="J396" s="319" t="s">
        <v>1714</v>
      </c>
    </row>
    <row r="397" spans="1:10" x14ac:dyDescent="0.25">
      <c r="A397" s="322" t="s">
        <v>1767</v>
      </c>
      <c r="B397" s="323">
        <v>388367.15745382814</v>
      </c>
      <c r="C397" s="318" t="s">
        <v>1756</v>
      </c>
      <c r="D397" s="318">
        <v>72.216620791277833</v>
      </c>
      <c r="E397" s="318">
        <v>1.2572298383084799</v>
      </c>
      <c r="F397" s="318">
        <v>2.0125533763529999</v>
      </c>
      <c r="G397" s="323">
        <v>28046.5637376296</v>
      </c>
      <c r="H397" s="323">
        <v>0.48826677857</v>
      </c>
      <c r="I397" s="323">
        <v>0.78160963399831995</v>
      </c>
      <c r="J397" s="319" t="s">
        <v>1714</v>
      </c>
    </row>
    <row r="398" spans="1:10" x14ac:dyDescent="0.25">
      <c r="A398" s="322" t="s">
        <v>1768</v>
      </c>
      <c r="B398" s="323" t="s">
        <v>1717</v>
      </c>
      <c r="C398" s="318" t="s">
        <v>1756</v>
      </c>
      <c r="D398" s="318" t="s">
        <v>1717</v>
      </c>
      <c r="E398" s="318" t="s">
        <v>1717</v>
      </c>
      <c r="F398" s="318" t="s">
        <v>1717</v>
      </c>
      <c r="G398" s="323" t="s">
        <v>1717</v>
      </c>
      <c r="H398" s="323" t="s">
        <v>1717</v>
      </c>
      <c r="I398" s="323" t="s">
        <v>1717</v>
      </c>
      <c r="J398" s="319" t="s">
        <v>1714</v>
      </c>
    </row>
    <row r="399" spans="1:10" x14ac:dyDescent="0.25">
      <c r="A399" s="322" t="s">
        <v>1769</v>
      </c>
      <c r="B399" s="323" t="s">
        <v>1717</v>
      </c>
      <c r="C399" s="318" t="s">
        <v>1756</v>
      </c>
      <c r="D399" s="318" t="s">
        <v>1717</v>
      </c>
      <c r="E399" s="318" t="s">
        <v>1717</v>
      </c>
      <c r="F399" s="318" t="s">
        <v>1717</v>
      </c>
      <c r="G399" s="323" t="s">
        <v>1717</v>
      </c>
      <c r="H399" s="323" t="s">
        <v>1717</v>
      </c>
      <c r="I399" s="323" t="s">
        <v>1717</v>
      </c>
      <c r="J399" s="319" t="s">
        <v>1714</v>
      </c>
    </row>
    <row r="400" spans="1:10" x14ac:dyDescent="0.25">
      <c r="A400" s="322" t="s">
        <v>1770</v>
      </c>
      <c r="B400" s="323" t="s">
        <v>1717</v>
      </c>
      <c r="C400" s="318" t="s">
        <v>1756</v>
      </c>
      <c r="D400" s="318" t="s">
        <v>1717</v>
      </c>
      <c r="E400" s="318" t="s">
        <v>1717</v>
      </c>
      <c r="F400" s="318" t="s">
        <v>1717</v>
      </c>
      <c r="G400" s="323" t="s">
        <v>1717</v>
      </c>
      <c r="H400" s="323" t="s">
        <v>1717</v>
      </c>
      <c r="I400" s="323" t="s">
        <v>1717</v>
      </c>
      <c r="J400" s="319" t="s">
        <v>1714</v>
      </c>
    </row>
    <row r="401" spans="1:13" x14ac:dyDescent="0.25">
      <c r="A401" s="322" t="s">
        <v>693</v>
      </c>
      <c r="B401" s="323" t="s">
        <v>1717</v>
      </c>
      <c r="C401" s="318" t="s">
        <v>1756</v>
      </c>
      <c r="D401" s="318" t="s">
        <v>1717</v>
      </c>
      <c r="E401" s="318" t="s">
        <v>1717</v>
      </c>
      <c r="F401" s="318" t="s">
        <v>1717</v>
      </c>
      <c r="G401" s="323" t="s">
        <v>1717</v>
      </c>
      <c r="H401" s="323" t="s">
        <v>1717</v>
      </c>
      <c r="I401" s="323" t="s">
        <v>1717</v>
      </c>
      <c r="J401" s="319" t="s">
        <v>1714</v>
      </c>
    </row>
    <row r="402" spans="1:13" x14ac:dyDescent="0.25">
      <c r="A402" s="65" t="s">
        <v>1838</v>
      </c>
      <c r="B402" s="257"/>
      <c r="C402" s="257"/>
      <c r="D402" s="257"/>
      <c r="E402" s="257"/>
      <c r="F402" s="257"/>
      <c r="G402" s="257"/>
      <c r="H402" s="257"/>
      <c r="I402" s="257"/>
      <c r="J402" s="257"/>
    </row>
    <row r="403" spans="1:13" x14ac:dyDescent="0.25">
      <c r="A403" s="334" t="s">
        <v>1839</v>
      </c>
      <c r="B403" s="319" t="s">
        <v>1714</v>
      </c>
      <c r="C403" s="319" t="s">
        <v>1714</v>
      </c>
      <c r="D403" s="319" t="s">
        <v>1714</v>
      </c>
      <c r="E403" s="319" t="s">
        <v>1714</v>
      </c>
      <c r="F403" s="319" t="s">
        <v>1714</v>
      </c>
      <c r="G403" s="319" t="s">
        <v>1714</v>
      </c>
      <c r="H403" s="319" t="s">
        <v>1714</v>
      </c>
      <c r="I403" s="319" t="s">
        <v>1714</v>
      </c>
      <c r="J403" s="319" t="s">
        <v>1714</v>
      </c>
    </row>
    <row r="404" spans="1:13" x14ac:dyDescent="0.25">
      <c r="A404" s="324" t="s">
        <v>1762</v>
      </c>
      <c r="B404" s="323" t="s">
        <v>1710</v>
      </c>
      <c r="C404" s="318" t="s">
        <v>1756</v>
      </c>
      <c r="D404" s="318" t="s">
        <v>1710</v>
      </c>
      <c r="E404" s="318" t="s">
        <v>1710</v>
      </c>
      <c r="F404" s="318" t="s">
        <v>1710</v>
      </c>
      <c r="G404" s="323" t="s">
        <v>1710</v>
      </c>
      <c r="H404" s="323" t="s">
        <v>1710</v>
      </c>
      <c r="I404" s="323" t="s">
        <v>1710</v>
      </c>
      <c r="J404" s="323" t="s">
        <v>1710</v>
      </c>
    </row>
    <row r="405" spans="1:13" x14ac:dyDescent="0.25">
      <c r="A405" s="324" t="s">
        <v>1840</v>
      </c>
      <c r="B405" s="323" t="s">
        <v>1710</v>
      </c>
      <c r="C405" s="318" t="s">
        <v>1756</v>
      </c>
      <c r="D405" s="318" t="s">
        <v>1710</v>
      </c>
      <c r="E405" s="318" t="s">
        <v>1710</v>
      </c>
      <c r="F405" s="318" t="s">
        <v>1710</v>
      </c>
      <c r="G405" s="323" t="s">
        <v>1710</v>
      </c>
      <c r="H405" s="323" t="s">
        <v>1710</v>
      </c>
      <c r="I405" s="323" t="s">
        <v>1710</v>
      </c>
      <c r="J405" s="323" t="s">
        <v>1710</v>
      </c>
    </row>
    <row r="407" spans="1:13" x14ac:dyDescent="0.25">
      <c r="A407" s="58" t="s">
        <v>1841</v>
      </c>
      <c r="B407" s="66">
        <f>SUM(B215,B401)</f>
        <v>345378.91663054173</v>
      </c>
      <c r="C407" s="66">
        <f t="shared" ref="C407:J407" si="7">SUM(C215,C401)</f>
        <v>0</v>
      </c>
      <c r="D407" s="66">
        <f t="shared" si="7"/>
        <v>65.065035461819363</v>
      </c>
      <c r="E407" s="66">
        <f t="shared" si="7"/>
        <v>1.358677241335E-2</v>
      </c>
      <c r="F407" s="66">
        <f t="shared" si="7"/>
        <v>1.399403229176E-2</v>
      </c>
      <c r="G407" s="66">
        <f t="shared" si="7"/>
        <v>22472.091458330953</v>
      </c>
      <c r="H407" s="66">
        <f t="shared" si="7"/>
        <v>4.6925847366299997E-3</v>
      </c>
      <c r="I407" s="66">
        <f t="shared" si="7"/>
        <v>4.8332437122200001E-3</v>
      </c>
      <c r="J407" s="66">
        <f t="shared" si="7"/>
        <v>0</v>
      </c>
    </row>
    <row r="409" spans="1:13" ht="15.75" x14ac:dyDescent="0.25">
      <c r="A409" s="434" t="s">
        <v>1842</v>
      </c>
      <c r="B409" s="434"/>
      <c r="C409" s="434"/>
      <c r="D409" s="434"/>
      <c r="E409" s="434"/>
      <c r="F409" s="434"/>
      <c r="G409" s="434"/>
      <c r="H409" s="216"/>
      <c r="I409" s="216"/>
      <c r="J409" s="216"/>
      <c r="K409" s="216"/>
      <c r="L409" s="216"/>
      <c r="M409" s="57" t="s">
        <v>1670</v>
      </c>
    </row>
    <row r="410" spans="1:13" ht="15.75" x14ac:dyDescent="0.25">
      <c r="A410" s="213" t="s">
        <v>1671</v>
      </c>
      <c r="B410" s="60"/>
      <c r="C410" s="60"/>
      <c r="D410" s="60"/>
      <c r="E410" s="60"/>
      <c r="F410" s="60"/>
      <c r="G410" s="60"/>
      <c r="H410" s="216"/>
      <c r="I410" s="216"/>
      <c r="J410" s="216"/>
      <c r="K410" s="216"/>
      <c r="L410" s="216"/>
      <c r="M410" s="57" t="s">
        <v>1672</v>
      </c>
    </row>
    <row r="411" spans="1:13" x14ac:dyDescent="0.25">
      <c r="A411" s="218"/>
      <c r="B411" s="216"/>
      <c r="C411" s="216"/>
      <c r="D411" s="216"/>
      <c r="E411" s="216"/>
      <c r="F411" s="216"/>
      <c r="G411" s="216"/>
      <c r="H411" s="216"/>
      <c r="I411" s="216"/>
      <c r="J411" s="216"/>
      <c r="K411" s="216"/>
      <c r="L411" s="217"/>
      <c r="M411" s="57" t="s">
        <v>1673</v>
      </c>
    </row>
    <row r="412" spans="1:13" x14ac:dyDescent="0.25">
      <c r="A412" s="216"/>
      <c r="B412" s="216"/>
      <c r="C412" s="216"/>
      <c r="D412" s="216"/>
      <c r="E412" s="216"/>
      <c r="F412" s="216"/>
      <c r="G412" s="216"/>
      <c r="H412" s="216"/>
      <c r="I412" s="216"/>
      <c r="J412" s="216"/>
      <c r="K412" s="216"/>
      <c r="L412" s="216"/>
      <c r="M412" s="219"/>
    </row>
    <row r="413" spans="1:13" ht="38.25" x14ac:dyDescent="0.25">
      <c r="A413" s="380" t="s">
        <v>1674</v>
      </c>
      <c r="B413" s="381" t="s">
        <v>1675</v>
      </c>
      <c r="C413" s="382" t="s">
        <v>1676</v>
      </c>
      <c r="D413" s="382" t="s">
        <v>1677</v>
      </c>
      <c r="E413" s="383" t="s">
        <v>1843</v>
      </c>
      <c r="F413" s="383" t="s">
        <v>1844</v>
      </c>
      <c r="G413" s="384" t="s">
        <v>1845</v>
      </c>
      <c r="H413" s="382" t="s">
        <v>1846</v>
      </c>
      <c r="I413" s="335" t="s">
        <v>1847</v>
      </c>
      <c r="J413" s="382" t="s">
        <v>1848</v>
      </c>
      <c r="K413" s="383" t="s">
        <v>625</v>
      </c>
      <c r="L413" s="383" t="s">
        <v>1679</v>
      </c>
      <c r="M413" s="336" t="s">
        <v>1849</v>
      </c>
    </row>
    <row r="414" spans="1:13" ht="15.75" thickBot="1" x14ac:dyDescent="0.3">
      <c r="A414" s="220"/>
      <c r="B414" s="428" t="s">
        <v>1681</v>
      </c>
      <c r="C414" s="428"/>
      <c r="D414" s="429"/>
      <c r="E414" s="427" t="s">
        <v>1850</v>
      </c>
      <c r="F414" s="428"/>
      <c r="G414" s="429"/>
      <c r="H414" s="427" t="s">
        <v>1681</v>
      </c>
      <c r="I414" s="435"/>
      <c r="J414" s="435"/>
      <c r="K414" s="435"/>
      <c r="L414" s="435"/>
      <c r="M414" s="436"/>
    </row>
    <row r="415" spans="1:13" ht="15.75" thickTop="1" x14ac:dyDescent="0.25">
      <c r="A415" s="221" t="s">
        <v>1851</v>
      </c>
      <c r="B415" s="337">
        <v>194388.53120401071</v>
      </c>
      <c r="C415" s="337">
        <v>4.4228396639999996</v>
      </c>
      <c r="D415" s="337">
        <v>83.655309749766346</v>
      </c>
      <c r="E415" s="337">
        <v>120191.11711244726</v>
      </c>
      <c r="F415" s="337">
        <v>6716.3061943704279</v>
      </c>
      <c r="G415" s="337">
        <v>7230.4559117999988</v>
      </c>
      <c r="H415" s="337">
        <v>0.51771056610323996</v>
      </c>
      <c r="I415" s="337">
        <v>2.8530150025699998E-2</v>
      </c>
      <c r="J415" s="337">
        <v>572.16514495327442</v>
      </c>
      <c r="K415" s="337">
        <v>1557.1939910195872</v>
      </c>
      <c r="L415" s="337">
        <v>5849.2197121443369</v>
      </c>
      <c r="M415" s="337">
        <v>830.75987228203655</v>
      </c>
    </row>
    <row r="416" spans="1:13" x14ac:dyDescent="0.25">
      <c r="A416" s="338" t="s">
        <v>1852</v>
      </c>
      <c r="B416" s="337">
        <v>70637.721174907623</v>
      </c>
      <c r="C416" s="319" t="s">
        <v>1714</v>
      </c>
      <c r="D416" s="319" t="s">
        <v>1714</v>
      </c>
      <c r="E416" s="319" t="s">
        <v>1714</v>
      </c>
      <c r="F416" s="319" t="s">
        <v>1714</v>
      </c>
      <c r="G416" s="319" t="s">
        <v>1714</v>
      </c>
      <c r="H416" s="319" t="s">
        <v>1714</v>
      </c>
      <c r="I416" s="319" t="s">
        <v>1714</v>
      </c>
      <c r="J416" s="337" t="s">
        <v>1710</v>
      </c>
      <c r="K416" s="337" t="s">
        <v>1710</v>
      </c>
      <c r="L416" s="337" t="s">
        <v>1710</v>
      </c>
      <c r="M416" s="337">
        <v>134.03649648504052</v>
      </c>
    </row>
    <row r="417" spans="1:13" x14ac:dyDescent="0.25">
      <c r="A417" s="339" t="s">
        <v>1853</v>
      </c>
      <c r="B417" s="337">
        <v>46194.121028708993</v>
      </c>
      <c r="C417" s="319" t="s">
        <v>1714</v>
      </c>
      <c r="D417" s="319" t="s">
        <v>1714</v>
      </c>
      <c r="E417" s="319" t="s">
        <v>1714</v>
      </c>
      <c r="F417" s="319" t="s">
        <v>1714</v>
      </c>
      <c r="G417" s="319" t="s">
        <v>1714</v>
      </c>
      <c r="H417" s="319" t="s">
        <v>1714</v>
      </c>
      <c r="I417" s="319" t="s">
        <v>1714</v>
      </c>
      <c r="J417" s="319" t="s">
        <v>1714</v>
      </c>
      <c r="K417" s="319" t="s">
        <v>1714</v>
      </c>
      <c r="L417" s="319" t="s">
        <v>1714</v>
      </c>
      <c r="M417" s="323">
        <v>134.03649648504052</v>
      </c>
    </row>
    <row r="418" spans="1:13" x14ac:dyDescent="0.25">
      <c r="A418" s="339" t="s">
        <v>1854</v>
      </c>
      <c r="B418" s="337">
        <v>14551.955897401811</v>
      </c>
      <c r="C418" s="319" t="s">
        <v>1714</v>
      </c>
      <c r="D418" s="319" t="s">
        <v>1714</v>
      </c>
      <c r="E418" s="319" t="s">
        <v>1714</v>
      </c>
      <c r="F418" s="319" t="s">
        <v>1714</v>
      </c>
      <c r="G418" s="319" t="s">
        <v>1714</v>
      </c>
      <c r="H418" s="319" t="s">
        <v>1714</v>
      </c>
      <c r="I418" s="319" t="s">
        <v>1714</v>
      </c>
      <c r="J418" s="319" t="s">
        <v>1714</v>
      </c>
      <c r="K418" s="319" t="s">
        <v>1714</v>
      </c>
      <c r="L418" s="319" t="s">
        <v>1714</v>
      </c>
      <c r="M418" s="319" t="s">
        <v>1714</v>
      </c>
    </row>
    <row r="419" spans="1:13" x14ac:dyDescent="0.25">
      <c r="A419" s="339" t="s">
        <v>1855</v>
      </c>
      <c r="B419" s="337">
        <v>2432.4049712060923</v>
      </c>
      <c r="C419" s="319" t="s">
        <v>1714</v>
      </c>
      <c r="D419" s="319" t="s">
        <v>1714</v>
      </c>
      <c r="E419" s="319" t="s">
        <v>1714</v>
      </c>
      <c r="F419" s="319" t="s">
        <v>1714</v>
      </c>
      <c r="G419" s="319" t="s">
        <v>1714</v>
      </c>
      <c r="H419" s="319" t="s">
        <v>1714</v>
      </c>
      <c r="I419" s="319" t="s">
        <v>1714</v>
      </c>
      <c r="J419" s="319" t="s">
        <v>1714</v>
      </c>
      <c r="K419" s="319" t="s">
        <v>1714</v>
      </c>
      <c r="L419" s="319" t="s">
        <v>1714</v>
      </c>
      <c r="M419" s="319" t="s">
        <v>1714</v>
      </c>
    </row>
    <row r="420" spans="1:13" x14ac:dyDescent="0.25">
      <c r="A420" s="339" t="s">
        <v>1856</v>
      </c>
      <c r="B420" s="337">
        <v>7459.2392775907283</v>
      </c>
      <c r="C420" s="319" t="s">
        <v>1714</v>
      </c>
      <c r="D420" s="319" t="s">
        <v>1714</v>
      </c>
      <c r="E420" s="319" t="s">
        <v>1714</v>
      </c>
      <c r="F420" s="319" t="s">
        <v>1714</v>
      </c>
      <c r="G420" s="319" t="s">
        <v>1714</v>
      </c>
      <c r="H420" s="319" t="s">
        <v>1714</v>
      </c>
      <c r="I420" s="319" t="s">
        <v>1714</v>
      </c>
      <c r="J420" s="337" t="s">
        <v>1710</v>
      </c>
      <c r="K420" s="337" t="s">
        <v>1710</v>
      </c>
      <c r="L420" s="337" t="s">
        <v>1710</v>
      </c>
      <c r="M420" s="337" t="s">
        <v>1710</v>
      </c>
    </row>
    <row r="421" spans="1:13" x14ac:dyDescent="0.25">
      <c r="A421" s="222" t="s">
        <v>1857</v>
      </c>
      <c r="B421" s="337">
        <v>46553.765996456706</v>
      </c>
      <c r="C421" s="337">
        <v>3.4620000000000002</v>
      </c>
      <c r="D421" s="337">
        <v>69.090317678675007</v>
      </c>
      <c r="E421" s="337">
        <v>20040.325102040817</v>
      </c>
      <c r="F421" s="337" t="s">
        <v>1710</v>
      </c>
      <c r="G421" s="337" t="s">
        <v>1710</v>
      </c>
      <c r="H421" s="337" t="s">
        <v>1710</v>
      </c>
      <c r="I421" s="337" t="s">
        <v>1710</v>
      </c>
      <c r="J421" s="337">
        <v>55.249069497127223</v>
      </c>
      <c r="K421" s="337">
        <v>188.72091220254887</v>
      </c>
      <c r="L421" s="337">
        <v>213.37603828081271</v>
      </c>
      <c r="M421" s="337">
        <v>228.15769905799976</v>
      </c>
    </row>
    <row r="422" spans="1:13" x14ac:dyDescent="0.25">
      <c r="A422" s="247" t="s">
        <v>1858</v>
      </c>
      <c r="B422" s="337">
        <v>9177.0984327999995</v>
      </c>
      <c r="C422" s="337" t="s">
        <v>1710</v>
      </c>
      <c r="D422" s="337" t="s">
        <v>1710</v>
      </c>
      <c r="E422" s="319" t="s">
        <v>1714</v>
      </c>
      <c r="F422" s="319" t="s">
        <v>1714</v>
      </c>
      <c r="G422" s="319" t="s">
        <v>1714</v>
      </c>
      <c r="H422" s="319" t="s">
        <v>1714</v>
      </c>
      <c r="I422" s="319" t="s">
        <v>1714</v>
      </c>
      <c r="J422" s="323" t="s">
        <v>1688</v>
      </c>
      <c r="K422" s="323" t="s">
        <v>1688</v>
      </c>
      <c r="L422" s="323" t="s">
        <v>1688</v>
      </c>
      <c r="M422" s="323" t="s">
        <v>1688</v>
      </c>
    </row>
    <row r="423" spans="1:13" x14ac:dyDescent="0.25">
      <c r="A423" s="339" t="s">
        <v>1859</v>
      </c>
      <c r="B423" s="319" t="s">
        <v>1714</v>
      </c>
      <c r="C423" s="319" t="s">
        <v>1714</v>
      </c>
      <c r="D423" s="337">
        <v>37.974850892036372</v>
      </c>
      <c r="E423" s="319" t="s">
        <v>1714</v>
      </c>
      <c r="F423" s="319" t="s">
        <v>1714</v>
      </c>
      <c r="G423" s="319" t="s">
        <v>1714</v>
      </c>
      <c r="H423" s="319" t="s">
        <v>1714</v>
      </c>
      <c r="I423" s="319" t="s">
        <v>1714</v>
      </c>
      <c r="J423" s="323" t="s">
        <v>1688</v>
      </c>
      <c r="K423" s="319" t="s">
        <v>1714</v>
      </c>
      <c r="L423" s="319" t="s">
        <v>1714</v>
      </c>
      <c r="M423" s="319" t="s">
        <v>1714</v>
      </c>
    </row>
    <row r="424" spans="1:13" x14ac:dyDescent="0.25">
      <c r="A424" s="339" t="s">
        <v>1860</v>
      </c>
      <c r="B424" s="337" t="s">
        <v>1710</v>
      </c>
      <c r="C424" s="319" t="s">
        <v>1714</v>
      </c>
      <c r="D424" s="337">
        <v>23.960466786638641</v>
      </c>
      <c r="E424" s="319" t="s">
        <v>1714</v>
      </c>
      <c r="F424" s="319" t="s">
        <v>1714</v>
      </c>
      <c r="G424" s="319" t="s">
        <v>1714</v>
      </c>
      <c r="H424" s="319" t="s">
        <v>1714</v>
      </c>
      <c r="I424" s="319" t="s">
        <v>1714</v>
      </c>
      <c r="J424" s="323" t="s">
        <v>1688</v>
      </c>
      <c r="K424" s="323" t="s">
        <v>1688</v>
      </c>
      <c r="L424" s="323" t="s">
        <v>1688</v>
      </c>
      <c r="M424" s="319" t="s">
        <v>1714</v>
      </c>
    </row>
    <row r="425" spans="1:13" x14ac:dyDescent="0.25">
      <c r="A425" s="339" t="s">
        <v>1861</v>
      </c>
      <c r="B425" s="337" t="s">
        <v>1834</v>
      </c>
      <c r="C425" s="319" t="s">
        <v>1714</v>
      </c>
      <c r="D425" s="337">
        <v>7.1550000000000002</v>
      </c>
      <c r="E425" s="319" t="s">
        <v>1714</v>
      </c>
      <c r="F425" s="319" t="s">
        <v>1714</v>
      </c>
      <c r="G425" s="319" t="s">
        <v>1714</v>
      </c>
      <c r="H425" s="319" t="s">
        <v>1714</v>
      </c>
      <c r="I425" s="319" t="s">
        <v>1714</v>
      </c>
      <c r="J425" s="319" t="s">
        <v>1714</v>
      </c>
      <c r="K425" s="319" t="s">
        <v>1714</v>
      </c>
      <c r="L425" s="323" t="s">
        <v>1688</v>
      </c>
      <c r="M425" s="323" t="s">
        <v>1688</v>
      </c>
    </row>
    <row r="426" spans="1:13" x14ac:dyDescent="0.25">
      <c r="A426" s="339" t="s">
        <v>1862</v>
      </c>
      <c r="B426" s="337">
        <v>91.7</v>
      </c>
      <c r="C426" s="337">
        <v>0.40600000000000003</v>
      </c>
      <c r="D426" s="319" t="s">
        <v>1714</v>
      </c>
      <c r="E426" s="319" t="s">
        <v>1714</v>
      </c>
      <c r="F426" s="319" t="s">
        <v>1714</v>
      </c>
      <c r="G426" s="319" t="s">
        <v>1714</v>
      </c>
      <c r="H426" s="319" t="s">
        <v>1714</v>
      </c>
      <c r="I426" s="319" t="s">
        <v>1714</v>
      </c>
      <c r="J426" s="323" t="s">
        <v>1688</v>
      </c>
      <c r="K426" s="323" t="s">
        <v>1688</v>
      </c>
      <c r="L426" s="323" t="s">
        <v>1688</v>
      </c>
      <c r="M426" s="323" t="s">
        <v>1688</v>
      </c>
    </row>
    <row r="427" spans="1:13" x14ac:dyDescent="0.25">
      <c r="A427" s="339" t="s">
        <v>1863</v>
      </c>
      <c r="B427" s="337">
        <v>1755.3999999999999</v>
      </c>
      <c r="C427" s="319" t="s">
        <v>1714</v>
      </c>
      <c r="D427" s="319" t="s">
        <v>1714</v>
      </c>
      <c r="E427" s="319" t="s">
        <v>1714</v>
      </c>
      <c r="F427" s="319" t="s">
        <v>1714</v>
      </c>
      <c r="G427" s="319" t="s">
        <v>1714</v>
      </c>
      <c r="H427" s="319" t="s">
        <v>1714</v>
      </c>
      <c r="I427" s="319" t="s">
        <v>1714</v>
      </c>
      <c r="J427" s="319" t="s">
        <v>1714</v>
      </c>
      <c r="K427" s="319" t="s">
        <v>1714</v>
      </c>
      <c r="L427" s="319" t="s">
        <v>1714</v>
      </c>
      <c r="M427" s="319" t="s">
        <v>1714</v>
      </c>
    </row>
    <row r="428" spans="1:13" x14ac:dyDescent="0.25">
      <c r="A428" s="339" t="s">
        <v>1864</v>
      </c>
      <c r="B428" s="337">
        <v>1655.306718597858</v>
      </c>
      <c r="C428" s="319" t="s">
        <v>1714</v>
      </c>
      <c r="D428" s="319" t="s">
        <v>1714</v>
      </c>
      <c r="E428" s="319" t="s">
        <v>1714</v>
      </c>
      <c r="F428" s="319" t="s">
        <v>1714</v>
      </c>
      <c r="G428" s="319" t="s">
        <v>1714</v>
      </c>
      <c r="H428" s="319" t="s">
        <v>1714</v>
      </c>
      <c r="I428" s="319" t="s">
        <v>1714</v>
      </c>
      <c r="J428" s="319" t="s">
        <v>1714</v>
      </c>
      <c r="K428" s="319" t="s">
        <v>1714</v>
      </c>
      <c r="L428" s="319" t="s">
        <v>1714</v>
      </c>
      <c r="M428" s="319" t="s">
        <v>1714</v>
      </c>
    </row>
    <row r="429" spans="1:13" x14ac:dyDescent="0.25">
      <c r="A429" s="339" t="s">
        <v>1865</v>
      </c>
      <c r="B429" s="337">
        <v>27383.218865213978</v>
      </c>
      <c r="C429" s="337">
        <v>3.056</v>
      </c>
      <c r="D429" s="319" t="s">
        <v>1714</v>
      </c>
      <c r="E429" s="319" t="s">
        <v>1714</v>
      </c>
      <c r="F429" s="319" t="s">
        <v>1714</v>
      </c>
      <c r="G429" s="319" t="s">
        <v>1714</v>
      </c>
      <c r="H429" s="319" t="s">
        <v>1714</v>
      </c>
      <c r="I429" s="319" t="s">
        <v>1714</v>
      </c>
      <c r="J429" s="323" t="s">
        <v>1688</v>
      </c>
      <c r="K429" s="323" t="s">
        <v>1688</v>
      </c>
      <c r="L429" s="323" t="s">
        <v>1688</v>
      </c>
      <c r="M429" s="323" t="s">
        <v>1688</v>
      </c>
    </row>
    <row r="430" spans="1:13" x14ac:dyDescent="0.25">
      <c r="A430" s="339" t="s">
        <v>1866</v>
      </c>
      <c r="B430" s="319" t="s">
        <v>1714</v>
      </c>
      <c r="C430" s="319" t="s">
        <v>1714</v>
      </c>
      <c r="D430" s="319" t="s">
        <v>1714</v>
      </c>
      <c r="E430" s="337">
        <v>20040.325102040817</v>
      </c>
      <c r="F430" s="337" t="s">
        <v>1710</v>
      </c>
      <c r="G430" s="337" t="s">
        <v>1710</v>
      </c>
      <c r="H430" s="337" t="s">
        <v>1710</v>
      </c>
      <c r="I430" s="337" t="s">
        <v>1710</v>
      </c>
      <c r="J430" s="319" t="s">
        <v>1714</v>
      </c>
      <c r="K430" s="319" t="s">
        <v>1714</v>
      </c>
      <c r="L430" s="319" t="s">
        <v>1714</v>
      </c>
      <c r="M430" s="319" t="s">
        <v>1714</v>
      </c>
    </row>
    <row r="431" spans="1:13" x14ac:dyDescent="0.25">
      <c r="A431" s="385" t="s">
        <v>1867</v>
      </c>
      <c r="B431" s="337">
        <v>6491.041979844872</v>
      </c>
      <c r="C431" s="337" t="s">
        <v>1732</v>
      </c>
      <c r="D431" s="337" t="s">
        <v>1710</v>
      </c>
      <c r="E431" s="337" t="s">
        <v>1710</v>
      </c>
      <c r="F431" s="337" t="s">
        <v>1710</v>
      </c>
      <c r="G431" s="337" t="s">
        <v>1710</v>
      </c>
      <c r="H431" s="337" t="s">
        <v>1710</v>
      </c>
      <c r="I431" s="337" t="s">
        <v>1710</v>
      </c>
      <c r="J431" s="337">
        <v>55.249069497127223</v>
      </c>
      <c r="K431" s="337">
        <v>188.72091220254887</v>
      </c>
      <c r="L431" s="337">
        <v>213.37603828081271</v>
      </c>
      <c r="M431" s="337">
        <v>228.15769905799976</v>
      </c>
    </row>
    <row r="432" spans="1:13" x14ac:dyDescent="0.25">
      <c r="A432" s="338" t="s">
        <v>1868</v>
      </c>
      <c r="B432" s="337">
        <v>77197.044032646372</v>
      </c>
      <c r="C432" s="337">
        <v>0.96083966399999998</v>
      </c>
      <c r="D432" s="337" t="s">
        <v>1710</v>
      </c>
      <c r="E432" s="337" t="s">
        <v>1732</v>
      </c>
      <c r="F432" s="337">
        <v>3439.7541856200496</v>
      </c>
      <c r="G432" s="337" t="s">
        <v>1710</v>
      </c>
      <c r="H432" s="337">
        <v>0.12041830440901</v>
      </c>
      <c r="I432" s="337" t="s">
        <v>1710</v>
      </c>
      <c r="J432" s="337">
        <v>60.032090854165958</v>
      </c>
      <c r="K432" s="337">
        <v>752.39490757758881</v>
      </c>
      <c r="L432" s="337">
        <v>44.874287061635293</v>
      </c>
      <c r="M432" s="337">
        <v>158.39225986800554</v>
      </c>
    </row>
    <row r="433" spans="1:13" x14ac:dyDescent="0.25">
      <c r="A433" s="339" t="s">
        <v>1869</v>
      </c>
      <c r="B433" s="337">
        <v>70076.465574306625</v>
      </c>
      <c r="C433" s="337">
        <v>0.57413966400000005</v>
      </c>
      <c r="D433" s="319" t="s">
        <v>1714</v>
      </c>
      <c r="E433" s="319" t="s">
        <v>1714</v>
      </c>
      <c r="F433" s="319" t="s">
        <v>1714</v>
      </c>
      <c r="G433" s="319" t="s">
        <v>1714</v>
      </c>
      <c r="H433" s="319" t="s">
        <v>1714</v>
      </c>
      <c r="I433" s="319" t="s">
        <v>1714</v>
      </c>
      <c r="J433" s="323" t="s">
        <v>1688</v>
      </c>
      <c r="K433" s="323" t="s">
        <v>1688</v>
      </c>
      <c r="L433" s="323" t="s">
        <v>1688</v>
      </c>
      <c r="M433" s="323" t="s">
        <v>1688</v>
      </c>
    </row>
    <row r="434" spans="1:13" x14ac:dyDescent="0.25">
      <c r="A434" s="339" t="s">
        <v>1870</v>
      </c>
      <c r="B434" s="337">
        <v>1391.9</v>
      </c>
      <c r="C434" s="337">
        <v>0.38669999999999999</v>
      </c>
      <c r="D434" s="319" t="s">
        <v>1714</v>
      </c>
      <c r="E434" s="319" t="s">
        <v>1714</v>
      </c>
      <c r="F434" s="319" t="s">
        <v>1714</v>
      </c>
      <c r="G434" s="319" t="s">
        <v>1714</v>
      </c>
      <c r="H434" s="319" t="s">
        <v>1714</v>
      </c>
      <c r="I434" s="319" t="s">
        <v>1714</v>
      </c>
      <c r="J434" s="323" t="s">
        <v>1688</v>
      </c>
      <c r="K434" s="323" t="s">
        <v>1688</v>
      </c>
      <c r="L434" s="323" t="s">
        <v>1688</v>
      </c>
      <c r="M434" s="323" t="s">
        <v>1688</v>
      </c>
    </row>
    <row r="435" spans="1:13" x14ac:dyDescent="0.25">
      <c r="A435" s="339" t="s">
        <v>1871</v>
      </c>
      <c r="B435" s="337">
        <v>4142.0497045616085</v>
      </c>
      <c r="C435" s="319" t="s">
        <v>1714</v>
      </c>
      <c r="D435" s="319" t="s">
        <v>1714</v>
      </c>
      <c r="E435" s="319" t="s">
        <v>1714</v>
      </c>
      <c r="F435" s="337">
        <v>3439.7541856200496</v>
      </c>
      <c r="G435" s="319" t="s">
        <v>1714</v>
      </c>
      <c r="H435" s="337" t="s">
        <v>1710</v>
      </c>
      <c r="I435" s="319" t="s">
        <v>1714</v>
      </c>
      <c r="J435" s="323" t="s">
        <v>1688</v>
      </c>
      <c r="K435" s="323" t="s">
        <v>1688</v>
      </c>
      <c r="L435" s="323" t="s">
        <v>1688</v>
      </c>
      <c r="M435" s="323" t="s">
        <v>1688</v>
      </c>
    </row>
    <row r="436" spans="1:13" x14ac:dyDescent="0.25">
      <c r="A436" s="385" t="s">
        <v>1872</v>
      </c>
      <c r="B436" s="337">
        <v>3.2962224463777599</v>
      </c>
      <c r="C436" s="319" t="s">
        <v>1714</v>
      </c>
      <c r="D436" s="319" t="s">
        <v>1714</v>
      </c>
      <c r="E436" s="337" t="s">
        <v>1732</v>
      </c>
      <c r="F436" s="337" t="s">
        <v>1710</v>
      </c>
      <c r="G436" s="337" t="s">
        <v>1710</v>
      </c>
      <c r="H436" s="337">
        <v>0.12041830440901</v>
      </c>
      <c r="I436" s="319" t="s">
        <v>1714</v>
      </c>
      <c r="J436" s="323" t="s">
        <v>1688</v>
      </c>
      <c r="K436" s="323" t="s">
        <v>1688</v>
      </c>
      <c r="L436" s="323" t="s">
        <v>1688</v>
      </c>
      <c r="M436" s="323" t="s">
        <v>1688</v>
      </c>
    </row>
    <row r="437" spans="1:13" x14ac:dyDescent="0.25">
      <c r="A437" s="386" t="s">
        <v>1873</v>
      </c>
      <c r="B437" s="337">
        <v>553.25</v>
      </c>
      <c r="C437" s="319" t="s">
        <v>1714</v>
      </c>
      <c r="D437" s="319" t="s">
        <v>1714</v>
      </c>
      <c r="E437" s="319" t="s">
        <v>1714</v>
      </c>
      <c r="F437" s="319" t="s">
        <v>1714</v>
      </c>
      <c r="G437" s="319" t="s">
        <v>1714</v>
      </c>
      <c r="H437" s="319" t="s">
        <v>1714</v>
      </c>
      <c r="I437" s="319" t="s">
        <v>1714</v>
      </c>
      <c r="J437" s="323" t="s">
        <v>1688</v>
      </c>
      <c r="K437" s="323" t="s">
        <v>1688</v>
      </c>
      <c r="L437" s="323" t="s">
        <v>1688</v>
      </c>
      <c r="M437" s="323" t="s">
        <v>1688</v>
      </c>
    </row>
    <row r="438" spans="1:13" x14ac:dyDescent="0.25">
      <c r="A438" s="386" t="s">
        <v>1874</v>
      </c>
      <c r="B438" s="337">
        <v>1030.0825313317564</v>
      </c>
      <c r="C438" s="319" t="s">
        <v>1714</v>
      </c>
      <c r="D438" s="319" t="s">
        <v>1714</v>
      </c>
      <c r="E438" s="319" t="s">
        <v>1714</v>
      </c>
      <c r="F438" s="319" t="s">
        <v>1714</v>
      </c>
      <c r="G438" s="319" t="s">
        <v>1714</v>
      </c>
      <c r="H438" s="319" t="s">
        <v>1714</v>
      </c>
      <c r="I438" s="319" t="s">
        <v>1714</v>
      </c>
      <c r="J438" s="323" t="s">
        <v>1688</v>
      </c>
      <c r="K438" s="323" t="s">
        <v>1688</v>
      </c>
      <c r="L438" s="323" t="s">
        <v>1688</v>
      </c>
      <c r="M438" s="323" t="s">
        <v>1688</v>
      </c>
    </row>
    <row r="439" spans="1:13" x14ac:dyDescent="0.25">
      <c r="A439" s="339" t="s">
        <v>1875</v>
      </c>
      <c r="B439" s="337" t="s">
        <v>1710</v>
      </c>
      <c r="C439" s="337" t="s">
        <v>1710</v>
      </c>
      <c r="D439" s="337" t="s">
        <v>1710</v>
      </c>
      <c r="E439" s="337" t="s">
        <v>1710</v>
      </c>
      <c r="F439" s="337" t="s">
        <v>1710</v>
      </c>
      <c r="G439" s="337" t="s">
        <v>1710</v>
      </c>
      <c r="H439" s="337" t="s">
        <v>1710</v>
      </c>
      <c r="I439" s="337" t="s">
        <v>1710</v>
      </c>
      <c r="J439" s="337">
        <v>60.032090854165958</v>
      </c>
      <c r="K439" s="337">
        <v>752.39490757758881</v>
      </c>
      <c r="L439" s="337">
        <v>44.874287061635293</v>
      </c>
      <c r="M439" s="337">
        <v>158.39225986800554</v>
      </c>
    </row>
    <row r="440" spans="1:13" x14ac:dyDescent="0.25">
      <c r="A440" s="248" t="s">
        <v>1876</v>
      </c>
      <c r="B440" s="337" t="s">
        <v>1688</v>
      </c>
      <c r="C440" s="337" t="s">
        <v>1710</v>
      </c>
      <c r="D440" s="337" t="s">
        <v>1710</v>
      </c>
      <c r="E440" s="319" t="s">
        <v>1714</v>
      </c>
      <c r="F440" s="319" t="s">
        <v>1714</v>
      </c>
      <c r="G440" s="319" t="s">
        <v>1714</v>
      </c>
      <c r="H440" s="319" t="s">
        <v>1714</v>
      </c>
      <c r="I440" s="319" t="s">
        <v>1714</v>
      </c>
      <c r="J440" s="337" t="s">
        <v>1710</v>
      </c>
      <c r="K440" s="337" t="s">
        <v>1710</v>
      </c>
      <c r="L440" s="337" t="s">
        <v>1710</v>
      </c>
      <c r="M440" s="337" t="s">
        <v>1710</v>
      </c>
    </row>
    <row r="441" spans="1:13" x14ac:dyDescent="0.25">
      <c r="A441" s="340" t="s">
        <v>1877</v>
      </c>
      <c r="B441" s="337" t="s">
        <v>1688</v>
      </c>
      <c r="C441" s="337" t="s">
        <v>1710</v>
      </c>
      <c r="D441" s="337" t="s">
        <v>1710</v>
      </c>
      <c r="E441" s="319" t="s">
        <v>1714</v>
      </c>
      <c r="F441" s="319" t="s">
        <v>1714</v>
      </c>
      <c r="G441" s="319" t="s">
        <v>1714</v>
      </c>
      <c r="H441" s="319" t="s">
        <v>1714</v>
      </c>
      <c r="I441" s="319" t="s">
        <v>1714</v>
      </c>
      <c r="J441" s="323" t="s">
        <v>1710</v>
      </c>
      <c r="K441" s="323" t="s">
        <v>1710</v>
      </c>
      <c r="L441" s="323" t="s">
        <v>1710</v>
      </c>
      <c r="M441" s="323" t="s">
        <v>1710</v>
      </c>
    </row>
    <row r="442" spans="1:13" x14ac:dyDescent="0.25">
      <c r="A442" s="340" t="s">
        <v>1878</v>
      </c>
      <c r="B442" s="337" t="s">
        <v>1688</v>
      </c>
      <c r="C442" s="337" t="s">
        <v>1710</v>
      </c>
      <c r="D442" s="337" t="s">
        <v>1710</v>
      </c>
      <c r="E442" s="319" t="s">
        <v>1714</v>
      </c>
      <c r="F442" s="319" t="s">
        <v>1714</v>
      </c>
      <c r="G442" s="319" t="s">
        <v>1714</v>
      </c>
      <c r="H442" s="319" t="s">
        <v>1714</v>
      </c>
      <c r="I442" s="319" t="s">
        <v>1714</v>
      </c>
      <c r="J442" s="323" t="s">
        <v>1710</v>
      </c>
      <c r="K442" s="323" t="s">
        <v>1710</v>
      </c>
      <c r="L442" s="323" t="s">
        <v>1710</v>
      </c>
      <c r="M442" s="323" t="s">
        <v>1710</v>
      </c>
    </row>
    <row r="443" spans="1:13" x14ac:dyDescent="0.25">
      <c r="A443" s="387" t="s">
        <v>1879</v>
      </c>
      <c r="B443" s="337" t="s">
        <v>1688</v>
      </c>
      <c r="C443" s="337" t="s">
        <v>1710</v>
      </c>
      <c r="D443" s="337" t="s">
        <v>1710</v>
      </c>
      <c r="E443" s="319" t="s">
        <v>1714</v>
      </c>
      <c r="F443" s="319" t="s">
        <v>1714</v>
      </c>
      <c r="G443" s="319" t="s">
        <v>1714</v>
      </c>
      <c r="H443" s="319" t="s">
        <v>1714</v>
      </c>
      <c r="I443" s="319" t="s">
        <v>1714</v>
      </c>
      <c r="J443" s="337" t="s">
        <v>1710</v>
      </c>
      <c r="K443" s="337" t="s">
        <v>1710</v>
      </c>
      <c r="L443" s="337" t="s">
        <v>1710</v>
      </c>
      <c r="M443" s="337" t="s">
        <v>1710</v>
      </c>
    </row>
    <row r="444" spans="1:13" x14ac:dyDescent="0.25">
      <c r="A444" s="341" t="s">
        <v>1880</v>
      </c>
      <c r="B444" s="319" t="s">
        <v>1714</v>
      </c>
      <c r="C444" s="319" t="s">
        <v>1714</v>
      </c>
      <c r="D444" s="319" t="s">
        <v>1714</v>
      </c>
      <c r="E444" s="337">
        <v>205.03642790644966</v>
      </c>
      <c r="F444" s="337">
        <v>3258.5392489035653</v>
      </c>
      <c r="G444" s="337" t="s">
        <v>1817</v>
      </c>
      <c r="H444" s="337">
        <v>3.1103247907929999E-2</v>
      </c>
      <c r="I444" s="337">
        <v>2.8530150025699998E-2</v>
      </c>
      <c r="J444" s="319" t="s">
        <v>1714</v>
      </c>
      <c r="K444" s="319" t="s">
        <v>1714</v>
      </c>
      <c r="L444" s="319" t="s">
        <v>1714</v>
      </c>
      <c r="M444" s="319" t="s">
        <v>1714</v>
      </c>
    </row>
    <row r="445" spans="1:13" x14ac:dyDescent="0.25">
      <c r="A445" s="340" t="s">
        <v>1881</v>
      </c>
      <c r="B445" s="319" t="s">
        <v>1714</v>
      </c>
      <c r="C445" s="319" t="s">
        <v>1714</v>
      </c>
      <c r="D445" s="319" t="s">
        <v>1714</v>
      </c>
      <c r="E445" s="337">
        <v>203.14150729415826</v>
      </c>
      <c r="F445" s="337">
        <v>3249.4595465139037</v>
      </c>
      <c r="G445" s="337" t="s">
        <v>1730</v>
      </c>
      <c r="H445" s="337">
        <v>3.0668042743200001E-2</v>
      </c>
      <c r="I445" s="337">
        <v>2.8530150025699998E-2</v>
      </c>
      <c r="J445" s="319" t="s">
        <v>1714</v>
      </c>
      <c r="K445" s="319" t="s">
        <v>1714</v>
      </c>
      <c r="L445" s="319" t="s">
        <v>1714</v>
      </c>
      <c r="M445" s="319" t="s">
        <v>1714</v>
      </c>
    </row>
    <row r="446" spans="1:13" x14ac:dyDescent="0.25">
      <c r="A446" s="340" t="s">
        <v>1882</v>
      </c>
      <c r="B446" s="319" t="s">
        <v>1714</v>
      </c>
      <c r="C446" s="319" t="s">
        <v>1714</v>
      </c>
      <c r="D446" s="319" t="s">
        <v>1714</v>
      </c>
      <c r="E446" s="337" t="s">
        <v>1730</v>
      </c>
      <c r="F446" s="337" t="s">
        <v>1730</v>
      </c>
      <c r="G446" s="337" t="s">
        <v>1730</v>
      </c>
      <c r="H446" s="337" t="s">
        <v>1730</v>
      </c>
      <c r="I446" s="337" t="s">
        <v>1730</v>
      </c>
      <c r="J446" s="319" t="s">
        <v>1714</v>
      </c>
      <c r="K446" s="319" t="s">
        <v>1714</v>
      </c>
      <c r="L446" s="319" t="s">
        <v>1714</v>
      </c>
      <c r="M446" s="319" t="s">
        <v>1714</v>
      </c>
    </row>
    <row r="447" spans="1:13" x14ac:dyDescent="0.25">
      <c r="A447" s="340" t="s">
        <v>1883</v>
      </c>
      <c r="B447" s="319" t="s">
        <v>1714</v>
      </c>
      <c r="C447" s="319" t="s">
        <v>1714</v>
      </c>
      <c r="D447" s="319" t="s">
        <v>1714</v>
      </c>
      <c r="E447" s="337">
        <v>0.10311480095790999</v>
      </c>
      <c r="F447" s="337">
        <v>3.6569522277920501</v>
      </c>
      <c r="G447" s="337" t="s">
        <v>1730</v>
      </c>
      <c r="H447" s="337" t="s">
        <v>1717</v>
      </c>
      <c r="I447" s="337" t="s">
        <v>1717</v>
      </c>
      <c r="J447" s="319" t="s">
        <v>1714</v>
      </c>
      <c r="K447" s="319" t="s">
        <v>1714</v>
      </c>
      <c r="L447" s="319" t="s">
        <v>1714</v>
      </c>
      <c r="M447" s="319" t="s">
        <v>1714</v>
      </c>
    </row>
    <row r="448" spans="1:13" x14ac:dyDescent="0.25">
      <c r="A448" s="340" t="s">
        <v>1884</v>
      </c>
      <c r="B448" s="319" t="s">
        <v>1714</v>
      </c>
      <c r="C448" s="319" t="s">
        <v>1714</v>
      </c>
      <c r="D448" s="319" t="s">
        <v>1714</v>
      </c>
      <c r="E448" s="337">
        <v>1.6984600970478201</v>
      </c>
      <c r="F448" s="337">
        <v>3.5883231618697602</v>
      </c>
      <c r="G448" s="337" t="s">
        <v>1717</v>
      </c>
      <c r="H448" s="337">
        <v>3.4476945044E-4</v>
      </c>
      <c r="I448" s="337" t="s">
        <v>1717</v>
      </c>
      <c r="J448" s="319" t="s">
        <v>1714</v>
      </c>
      <c r="K448" s="319" t="s">
        <v>1714</v>
      </c>
      <c r="L448" s="319" t="s">
        <v>1714</v>
      </c>
      <c r="M448" s="319" t="s">
        <v>1714</v>
      </c>
    </row>
    <row r="449" spans="1:13" x14ac:dyDescent="0.25">
      <c r="A449" s="340" t="s">
        <v>1885</v>
      </c>
      <c r="B449" s="319" t="s">
        <v>1714</v>
      </c>
      <c r="C449" s="319" t="s">
        <v>1714</v>
      </c>
      <c r="D449" s="319" t="s">
        <v>1714</v>
      </c>
      <c r="E449" s="337">
        <v>9.3345714285669998E-2</v>
      </c>
      <c r="F449" s="337">
        <v>1.83442699999999</v>
      </c>
      <c r="G449" s="337" t="s">
        <v>1730</v>
      </c>
      <c r="H449" s="337">
        <v>9.0435714290000002E-5</v>
      </c>
      <c r="I449" s="337" t="s">
        <v>1717</v>
      </c>
      <c r="J449" s="319" t="s">
        <v>1714</v>
      </c>
      <c r="K449" s="319" t="s">
        <v>1714</v>
      </c>
      <c r="L449" s="319" t="s">
        <v>1714</v>
      </c>
      <c r="M449" s="319" t="s">
        <v>1714</v>
      </c>
    </row>
    <row r="450" spans="1:13" x14ac:dyDescent="0.25">
      <c r="A450" s="249" t="s">
        <v>1886</v>
      </c>
      <c r="B450" s="319" t="s">
        <v>1714</v>
      </c>
      <c r="C450" s="319" t="s">
        <v>1714</v>
      </c>
      <c r="D450" s="319" t="s">
        <v>1714</v>
      </c>
      <c r="E450" s="337">
        <v>99945.755582500002</v>
      </c>
      <c r="F450" s="337">
        <v>15.660888</v>
      </c>
      <c r="G450" s="337">
        <v>7230.4559117999988</v>
      </c>
      <c r="H450" s="337" t="s">
        <v>1710</v>
      </c>
      <c r="I450" s="337" t="s">
        <v>1710</v>
      </c>
      <c r="J450" s="319" t="s">
        <v>1714</v>
      </c>
      <c r="K450" s="319" t="s">
        <v>1714</v>
      </c>
      <c r="L450" s="319" t="s">
        <v>1714</v>
      </c>
      <c r="M450" s="319" t="s">
        <v>1714</v>
      </c>
    </row>
    <row r="451" spans="1:13" x14ac:dyDescent="0.25">
      <c r="A451" s="340" t="s">
        <v>1887</v>
      </c>
      <c r="B451" s="319" t="s">
        <v>1714</v>
      </c>
      <c r="C451" s="319" t="s">
        <v>1714</v>
      </c>
      <c r="D451" s="319" t="s">
        <v>1714</v>
      </c>
      <c r="E451" s="337">
        <v>89653.230582500008</v>
      </c>
      <c r="F451" s="337" t="s">
        <v>1710</v>
      </c>
      <c r="G451" s="337" t="s">
        <v>1764</v>
      </c>
      <c r="H451" s="337" t="s">
        <v>1710</v>
      </c>
      <c r="I451" s="337" t="s">
        <v>1710</v>
      </c>
      <c r="J451" s="319" t="s">
        <v>1714</v>
      </c>
      <c r="K451" s="319" t="s">
        <v>1714</v>
      </c>
      <c r="L451" s="319" t="s">
        <v>1714</v>
      </c>
      <c r="M451" s="319" t="s">
        <v>1714</v>
      </c>
    </row>
    <row r="452" spans="1:13" x14ac:dyDescent="0.25">
      <c r="A452" s="340" t="s">
        <v>1888</v>
      </c>
      <c r="B452" s="319" t="s">
        <v>1714</v>
      </c>
      <c r="C452" s="319" t="s">
        <v>1714</v>
      </c>
      <c r="D452" s="319" t="s">
        <v>1714</v>
      </c>
      <c r="E452" s="337">
        <v>1457.742</v>
      </c>
      <c r="F452" s="337" t="s">
        <v>1710</v>
      </c>
      <c r="G452" s="337" t="s">
        <v>1688</v>
      </c>
      <c r="H452" s="337" t="s">
        <v>1710</v>
      </c>
      <c r="I452" s="337" t="s">
        <v>1710</v>
      </c>
      <c r="J452" s="319" t="s">
        <v>1714</v>
      </c>
      <c r="K452" s="319" t="s">
        <v>1714</v>
      </c>
      <c r="L452" s="319" t="s">
        <v>1714</v>
      </c>
      <c r="M452" s="319" t="s">
        <v>1714</v>
      </c>
    </row>
    <row r="453" spans="1:13" x14ac:dyDescent="0.25">
      <c r="A453" s="340" t="s">
        <v>1889</v>
      </c>
      <c r="B453" s="319" t="s">
        <v>1714</v>
      </c>
      <c r="C453" s="319" t="s">
        <v>1714</v>
      </c>
      <c r="D453" s="319" t="s">
        <v>1714</v>
      </c>
      <c r="E453" s="337">
        <v>301.25799999999998</v>
      </c>
      <c r="F453" s="337">
        <v>15.660888</v>
      </c>
      <c r="G453" s="337" t="s">
        <v>1688</v>
      </c>
      <c r="H453" s="337" t="s">
        <v>1710</v>
      </c>
      <c r="I453" s="337" t="s">
        <v>1710</v>
      </c>
      <c r="J453" s="319" t="s">
        <v>1714</v>
      </c>
      <c r="K453" s="319" t="s">
        <v>1714</v>
      </c>
      <c r="L453" s="319" t="s">
        <v>1714</v>
      </c>
      <c r="M453" s="319" t="s">
        <v>1714</v>
      </c>
    </row>
    <row r="454" spans="1:13" x14ac:dyDescent="0.25">
      <c r="A454" s="340" t="s">
        <v>1890</v>
      </c>
      <c r="B454" s="319" t="s">
        <v>1714</v>
      </c>
      <c r="C454" s="319" t="s">
        <v>1714</v>
      </c>
      <c r="D454" s="319" t="s">
        <v>1714</v>
      </c>
      <c r="E454" s="337">
        <v>8533.5249999999996</v>
      </c>
      <c r="F454" s="337" t="s">
        <v>1710</v>
      </c>
      <c r="G454" s="337" t="s">
        <v>1774</v>
      </c>
      <c r="H454" s="337" t="s">
        <v>1710</v>
      </c>
      <c r="I454" s="337" t="s">
        <v>1710</v>
      </c>
      <c r="J454" s="319" t="s">
        <v>1714</v>
      </c>
      <c r="K454" s="319" t="s">
        <v>1714</v>
      </c>
      <c r="L454" s="319" t="s">
        <v>1714</v>
      </c>
      <c r="M454" s="319" t="s">
        <v>1714</v>
      </c>
    </row>
    <row r="455" spans="1:13" x14ac:dyDescent="0.25">
      <c r="A455" s="340" t="s">
        <v>1891</v>
      </c>
      <c r="B455" s="319" t="s">
        <v>1714</v>
      </c>
      <c r="C455" s="319" t="s">
        <v>1714</v>
      </c>
      <c r="D455" s="319" t="s">
        <v>1714</v>
      </c>
      <c r="E455" s="337" t="s">
        <v>1710</v>
      </c>
      <c r="F455" s="337" t="s">
        <v>1710</v>
      </c>
      <c r="G455" s="337" t="s">
        <v>1688</v>
      </c>
      <c r="H455" s="337" t="s">
        <v>1710</v>
      </c>
      <c r="I455" s="337" t="s">
        <v>1710</v>
      </c>
      <c r="J455" s="319" t="s">
        <v>1714</v>
      </c>
      <c r="K455" s="319" t="s">
        <v>1714</v>
      </c>
      <c r="L455" s="319" t="s">
        <v>1714</v>
      </c>
      <c r="M455" s="319" t="s">
        <v>1714</v>
      </c>
    </row>
    <row r="456" spans="1:13" x14ac:dyDescent="0.25">
      <c r="A456" s="387" t="s">
        <v>1892</v>
      </c>
      <c r="B456" s="319" t="s">
        <v>1714</v>
      </c>
      <c r="C456" s="319" t="s">
        <v>1714</v>
      </c>
      <c r="D456" s="319" t="s">
        <v>1714</v>
      </c>
      <c r="E456" s="337" t="s">
        <v>1710</v>
      </c>
      <c r="F456" s="337" t="s">
        <v>1710</v>
      </c>
      <c r="G456" s="337">
        <v>7230.4559117999988</v>
      </c>
      <c r="H456" s="337" t="s">
        <v>1710</v>
      </c>
      <c r="I456" s="337" t="s">
        <v>1710</v>
      </c>
      <c r="J456" s="319" t="s">
        <v>1714</v>
      </c>
      <c r="K456" s="319" t="s">
        <v>1714</v>
      </c>
      <c r="L456" s="319" t="s">
        <v>1714</v>
      </c>
      <c r="M456" s="319" t="s">
        <v>1714</v>
      </c>
    </row>
    <row r="457" spans="1:13" x14ac:dyDescent="0.25">
      <c r="A457" s="341" t="s">
        <v>1893</v>
      </c>
      <c r="B457" s="337" t="s">
        <v>1834</v>
      </c>
      <c r="C457" s="337" t="s">
        <v>1834</v>
      </c>
      <c r="D457" s="337">
        <v>14.15208194400004</v>
      </c>
      <c r="E457" s="337" t="s">
        <v>1710</v>
      </c>
      <c r="F457" s="337">
        <v>2.3518718468133701</v>
      </c>
      <c r="G457" s="337" t="s">
        <v>1710</v>
      </c>
      <c r="H457" s="337">
        <v>0.36618901378629998</v>
      </c>
      <c r="I457" s="337" t="s">
        <v>1710</v>
      </c>
      <c r="J457" s="337">
        <v>3.0595650574289701</v>
      </c>
      <c r="K457" s="337">
        <v>2.2218459027463999</v>
      </c>
      <c r="L457" s="337">
        <v>3851.2231308671667</v>
      </c>
      <c r="M457" s="337">
        <v>0.17191986356898001</v>
      </c>
    </row>
    <row r="458" spans="1:13" x14ac:dyDescent="0.25">
      <c r="A458" s="340" t="s">
        <v>1894</v>
      </c>
      <c r="B458" s="319" t="s">
        <v>1714</v>
      </c>
      <c r="C458" s="319" t="s">
        <v>1714</v>
      </c>
      <c r="D458" s="319" t="s">
        <v>1714</v>
      </c>
      <c r="E458" s="337" t="s">
        <v>1710</v>
      </c>
      <c r="F458" s="337">
        <v>2.3518718468133701</v>
      </c>
      <c r="G458" s="337" t="s">
        <v>1710</v>
      </c>
      <c r="H458" s="337">
        <v>0.36618901378629998</v>
      </c>
      <c r="I458" s="337" t="s">
        <v>1710</v>
      </c>
      <c r="J458" s="319" t="s">
        <v>1714</v>
      </c>
      <c r="K458" s="319" t="s">
        <v>1714</v>
      </c>
      <c r="L458" s="319" t="s">
        <v>1714</v>
      </c>
      <c r="M458" s="319" t="s">
        <v>1714</v>
      </c>
    </row>
    <row r="459" spans="1:13" x14ac:dyDescent="0.25">
      <c r="A459" s="340" t="s">
        <v>1895</v>
      </c>
      <c r="B459" s="319" t="s">
        <v>1714</v>
      </c>
      <c r="C459" s="319" t="s">
        <v>1714</v>
      </c>
      <c r="D459" s="319" t="s">
        <v>1714</v>
      </c>
      <c r="E459" s="319" t="s">
        <v>1714</v>
      </c>
      <c r="F459" s="337" t="s">
        <v>1710</v>
      </c>
      <c r="G459" s="337" t="s">
        <v>1714</v>
      </c>
      <c r="H459" s="337" t="s">
        <v>1730</v>
      </c>
      <c r="I459" s="319" t="s">
        <v>1714</v>
      </c>
      <c r="J459" s="319" t="s">
        <v>1714</v>
      </c>
      <c r="K459" s="319" t="s">
        <v>1714</v>
      </c>
      <c r="L459" s="319" t="s">
        <v>1714</v>
      </c>
      <c r="M459" s="319" t="s">
        <v>1714</v>
      </c>
    </row>
    <row r="460" spans="1:13" x14ac:dyDescent="0.25">
      <c r="A460" s="340" t="s">
        <v>1896</v>
      </c>
      <c r="B460" s="319" t="s">
        <v>1714</v>
      </c>
      <c r="C460" s="319" t="s">
        <v>1714</v>
      </c>
      <c r="D460" s="337">
        <v>14.15208194400004</v>
      </c>
      <c r="E460" s="319" t="s">
        <v>1714</v>
      </c>
      <c r="F460" s="319" t="s">
        <v>1714</v>
      </c>
      <c r="G460" s="319" t="s">
        <v>1714</v>
      </c>
      <c r="H460" s="319" t="s">
        <v>1714</v>
      </c>
      <c r="I460" s="319" t="s">
        <v>1714</v>
      </c>
      <c r="J460" s="319" t="s">
        <v>1714</v>
      </c>
      <c r="K460" s="319" t="s">
        <v>1714</v>
      </c>
      <c r="L460" s="319" t="s">
        <v>1714</v>
      </c>
      <c r="M460" s="319" t="s">
        <v>1714</v>
      </c>
    </row>
    <row r="461" spans="1:13" x14ac:dyDescent="0.25">
      <c r="A461" s="340" t="s">
        <v>1897</v>
      </c>
      <c r="B461" s="337" t="s">
        <v>1834</v>
      </c>
      <c r="C461" s="337" t="s">
        <v>1834</v>
      </c>
      <c r="D461" s="337" t="s">
        <v>1834</v>
      </c>
      <c r="E461" s="337" t="s">
        <v>1710</v>
      </c>
      <c r="F461" s="337" t="s">
        <v>1710</v>
      </c>
      <c r="G461" s="337" t="s">
        <v>1710</v>
      </c>
      <c r="H461" s="337" t="s">
        <v>1710</v>
      </c>
      <c r="I461" s="337" t="s">
        <v>1710</v>
      </c>
      <c r="J461" s="337">
        <v>3.0595650574289701</v>
      </c>
      <c r="K461" s="337">
        <v>2.2218459027463999</v>
      </c>
      <c r="L461" s="337">
        <v>3851.2231308671667</v>
      </c>
      <c r="M461" s="337">
        <v>0.17191986356898001</v>
      </c>
    </row>
    <row r="462" spans="1:13" x14ac:dyDescent="0.25">
      <c r="A462" s="248" t="s">
        <v>1898</v>
      </c>
      <c r="B462" s="337" t="s">
        <v>1732</v>
      </c>
      <c r="C462" s="337" t="s">
        <v>1710</v>
      </c>
      <c r="D462" s="337">
        <v>0.41291012709129998</v>
      </c>
      <c r="E462" s="337" t="s">
        <v>1724</v>
      </c>
      <c r="F462" s="337" t="s">
        <v>1724</v>
      </c>
      <c r="G462" s="337" t="s">
        <v>1710</v>
      </c>
      <c r="H462" s="337" t="s">
        <v>1724</v>
      </c>
      <c r="I462" s="337" t="s">
        <v>1724</v>
      </c>
      <c r="J462" s="337">
        <v>453.82441954455231</v>
      </c>
      <c r="K462" s="337">
        <v>613.85632533670321</v>
      </c>
      <c r="L462" s="337">
        <v>1739.7462559347221</v>
      </c>
      <c r="M462" s="337">
        <v>310.00149700742173</v>
      </c>
    </row>
    <row r="464" spans="1:13" x14ac:dyDescent="0.25">
      <c r="A464" s="58" t="s">
        <v>1899</v>
      </c>
      <c r="B464" s="66">
        <f>B415</f>
        <v>194388.53120401071</v>
      </c>
      <c r="C464" s="66">
        <f t="shared" ref="C464:M464" si="8">C415</f>
        <v>4.4228396639999996</v>
      </c>
      <c r="D464" s="66">
        <f t="shared" si="8"/>
        <v>83.655309749766346</v>
      </c>
      <c r="E464" s="66">
        <f t="shared" si="8"/>
        <v>120191.11711244726</v>
      </c>
      <c r="F464" s="66">
        <f t="shared" si="8"/>
        <v>6716.3061943704279</v>
      </c>
      <c r="G464" s="66">
        <f t="shared" si="8"/>
        <v>7230.4559117999988</v>
      </c>
      <c r="H464" s="66">
        <f t="shared" si="8"/>
        <v>0.51771056610323996</v>
      </c>
      <c r="I464" s="66">
        <f t="shared" si="8"/>
        <v>2.8530150025699998E-2</v>
      </c>
      <c r="J464" s="66">
        <f t="shared" si="8"/>
        <v>572.16514495327442</v>
      </c>
      <c r="K464" s="66">
        <f t="shared" si="8"/>
        <v>1557.1939910195872</v>
      </c>
      <c r="L464" s="66">
        <f t="shared" si="8"/>
        <v>5849.2197121443369</v>
      </c>
      <c r="M464" s="66">
        <f t="shared" si="8"/>
        <v>830.75987228203655</v>
      </c>
    </row>
    <row r="466" spans="1:36" ht="17.25" x14ac:dyDescent="0.25">
      <c r="A466" s="431" t="s">
        <v>1900</v>
      </c>
      <c r="B466" s="431"/>
      <c r="C466" s="431"/>
      <c r="D466" s="431"/>
      <c r="E466" s="431"/>
      <c r="F466" s="431"/>
      <c r="G466" s="431"/>
      <c r="H466" s="431"/>
      <c r="I466" s="431"/>
      <c r="J466" s="431"/>
      <c r="K466" s="431"/>
      <c r="L466" s="431"/>
      <c r="M466" s="431"/>
      <c r="N466" s="431"/>
      <c r="O466" s="431"/>
      <c r="P466" s="431"/>
      <c r="Q466" s="431"/>
      <c r="R466" s="219"/>
      <c r="S466" s="219"/>
      <c r="T466" s="219"/>
      <c r="U466" s="219"/>
      <c r="V466" s="219"/>
      <c r="W466" s="219"/>
      <c r="X466" s="219"/>
      <c r="Y466" s="219"/>
      <c r="Z466" s="219"/>
      <c r="AA466" s="219"/>
      <c r="AB466" s="219"/>
      <c r="AC466" s="219"/>
      <c r="AD466" s="219"/>
      <c r="AE466" s="219"/>
      <c r="AF466" s="223"/>
      <c r="AG466" s="219"/>
      <c r="AH466" s="219"/>
      <c r="AI466" s="57" t="s">
        <v>1670</v>
      </c>
      <c r="AJ466" s="217"/>
    </row>
    <row r="467" spans="1:36" ht="15.75" x14ac:dyDescent="0.25">
      <c r="A467" s="224" t="s">
        <v>1901</v>
      </c>
      <c r="B467" s="67"/>
      <c r="C467" s="67"/>
      <c r="D467" s="67"/>
      <c r="E467" s="67"/>
      <c r="F467" s="67"/>
      <c r="G467" s="67"/>
      <c r="H467" s="67"/>
      <c r="I467" s="67"/>
      <c r="J467" s="67"/>
      <c r="K467" s="67"/>
      <c r="L467" s="67"/>
      <c r="M467" s="67"/>
      <c r="N467" s="67"/>
      <c r="O467" s="67"/>
      <c r="P467" s="67"/>
      <c r="Q467" s="67"/>
      <c r="R467" s="219"/>
      <c r="S467" s="219"/>
      <c r="T467" s="219"/>
      <c r="U467" s="219"/>
      <c r="V467" s="219"/>
      <c r="W467" s="219"/>
      <c r="X467" s="219"/>
      <c r="Y467" s="219"/>
      <c r="Z467" s="219"/>
      <c r="AA467" s="219"/>
      <c r="AB467" s="219"/>
      <c r="AC467" s="219"/>
      <c r="AD467" s="219"/>
      <c r="AE467" s="219"/>
      <c r="AF467" s="223"/>
      <c r="AG467" s="217"/>
      <c r="AH467" s="217"/>
      <c r="AI467" s="57" t="s">
        <v>1672</v>
      </c>
      <c r="AJ467" s="217"/>
    </row>
    <row r="468" spans="1:36" x14ac:dyDescent="0.25">
      <c r="A468" s="68"/>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23"/>
      <c r="AG468" s="217"/>
      <c r="AH468" s="217"/>
      <c r="AI468" s="57" t="s">
        <v>1673</v>
      </c>
      <c r="AJ468" s="217"/>
    </row>
    <row r="469" spans="1:36" x14ac:dyDescent="0.25">
      <c r="A469" s="225"/>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spans="1:36" ht="64.5" customHeight="1" x14ac:dyDescent="0.25">
      <c r="A470" s="425" t="s">
        <v>1674</v>
      </c>
      <c r="B470" s="388" t="s">
        <v>1902</v>
      </c>
      <c r="C470" s="342" t="s">
        <v>1903</v>
      </c>
      <c r="D470" s="342" t="s">
        <v>1904</v>
      </c>
      <c r="E470" s="342" t="s">
        <v>1905</v>
      </c>
      <c r="F470" s="342" t="s">
        <v>1906</v>
      </c>
      <c r="G470" s="342" t="s">
        <v>1907</v>
      </c>
      <c r="H470" s="342" t="s">
        <v>1908</v>
      </c>
      <c r="I470" s="342" t="s">
        <v>1909</v>
      </c>
      <c r="J470" s="342" t="s">
        <v>1910</v>
      </c>
      <c r="K470" s="342" t="s">
        <v>1911</v>
      </c>
      <c r="L470" s="342" t="s">
        <v>1912</v>
      </c>
      <c r="M470" s="342" t="s">
        <v>1913</v>
      </c>
      <c r="N470" s="342" t="s">
        <v>1914</v>
      </c>
      <c r="O470" s="342" t="s">
        <v>1915</v>
      </c>
      <c r="P470" s="342" t="s">
        <v>1916</v>
      </c>
      <c r="Q470" s="342" t="s">
        <v>1917</v>
      </c>
      <c r="R470" s="342" t="s">
        <v>1918</v>
      </c>
      <c r="S470" s="389" t="s">
        <v>1919</v>
      </c>
      <c r="T470" s="389" t="s">
        <v>1920</v>
      </c>
      <c r="U470" s="390" t="s">
        <v>1921</v>
      </c>
      <c r="V470" s="342" t="s">
        <v>1922</v>
      </c>
      <c r="W470" s="343" t="s">
        <v>1923</v>
      </c>
      <c r="X470" s="343" t="s">
        <v>1924</v>
      </c>
      <c r="Y470" s="343" t="s">
        <v>1925</v>
      </c>
      <c r="Z470" s="343" t="s">
        <v>1926</v>
      </c>
      <c r="AA470" s="343" t="s">
        <v>1927</v>
      </c>
      <c r="AB470" s="343" t="s">
        <v>1928</v>
      </c>
      <c r="AC470" s="343" t="s">
        <v>1929</v>
      </c>
      <c r="AD470" s="391" t="s">
        <v>1930</v>
      </c>
      <c r="AE470" s="391" t="s">
        <v>1931</v>
      </c>
      <c r="AF470" s="390" t="s">
        <v>1932</v>
      </c>
      <c r="AG470" s="342" t="s">
        <v>1933</v>
      </c>
      <c r="AH470" s="390" t="s">
        <v>1845</v>
      </c>
      <c r="AI470" s="389" t="s">
        <v>1846</v>
      </c>
      <c r="AJ470" s="344" t="s">
        <v>1934</v>
      </c>
    </row>
    <row r="471" spans="1:36" ht="38.25" thickBot="1" x14ac:dyDescent="0.3">
      <c r="A471" s="426"/>
      <c r="B471" s="427" t="s">
        <v>1935</v>
      </c>
      <c r="C471" s="428"/>
      <c r="D471" s="428"/>
      <c r="E471" s="428"/>
      <c r="F471" s="428"/>
      <c r="G471" s="428"/>
      <c r="H471" s="428"/>
      <c r="I471" s="428"/>
      <c r="J471" s="428"/>
      <c r="K471" s="428"/>
      <c r="L471" s="428"/>
      <c r="M471" s="428"/>
      <c r="N471" s="428"/>
      <c r="O471" s="428"/>
      <c r="P471" s="428"/>
      <c r="Q471" s="428"/>
      <c r="R471" s="429"/>
      <c r="S471" s="238"/>
      <c r="T471" s="238"/>
      <c r="U471" s="418" t="s">
        <v>1936</v>
      </c>
      <c r="V471" s="419"/>
      <c r="W471" s="427" t="s">
        <v>1935</v>
      </c>
      <c r="X471" s="428"/>
      <c r="Y471" s="428"/>
      <c r="Z471" s="428"/>
      <c r="AA471" s="428"/>
      <c r="AB471" s="428"/>
      <c r="AC471" s="429"/>
      <c r="AD471" s="238"/>
      <c r="AE471" s="238"/>
      <c r="AF471" s="418" t="s">
        <v>1936</v>
      </c>
      <c r="AG471" s="419"/>
      <c r="AH471" s="226" t="s">
        <v>1850</v>
      </c>
      <c r="AI471" s="239" t="s">
        <v>1935</v>
      </c>
      <c r="AJ471" s="227" t="s">
        <v>1935</v>
      </c>
    </row>
    <row r="472" spans="1:36" ht="15.75" thickTop="1" x14ac:dyDescent="0.25">
      <c r="A472" s="228" t="s">
        <v>1937</v>
      </c>
      <c r="B472" s="337">
        <v>1368.6407622854913</v>
      </c>
      <c r="C472" s="337">
        <v>398.21997774743551</v>
      </c>
      <c r="D472" s="337">
        <v>1.9808273483516601</v>
      </c>
      <c r="E472" s="337" t="s">
        <v>1938</v>
      </c>
      <c r="F472" s="337">
        <v>2580.4423400000001</v>
      </c>
      <c r="G472" s="337" t="s">
        <v>1939</v>
      </c>
      <c r="H472" s="337">
        <v>56029.164606593971</v>
      </c>
      <c r="I472" s="337" t="s">
        <v>1939</v>
      </c>
      <c r="J472" s="337">
        <v>2093.1475999999998</v>
      </c>
      <c r="K472" s="337" t="s">
        <v>1939</v>
      </c>
      <c r="L472" s="337" t="s">
        <v>1938</v>
      </c>
      <c r="M472" s="337" t="s">
        <v>1939</v>
      </c>
      <c r="N472" s="337" t="s">
        <v>1939</v>
      </c>
      <c r="O472" s="337" t="s">
        <v>1939</v>
      </c>
      <c r="P472" s="337" t="s">
        <v>1939</v>
      </c>
      <c r="Q472" s="337">
        <v>117.73</v>
      </c>
      <c r="R472" s="337" t="s">
        <v>1939</v>
      </c>
      <c r="S472" s="337" t="s">
        <v>1938</v>
      </c>
      <c r="T472" s="337" t="s">
        <v>1938</v>
      </c>
      <c r="U472" s="337">
        <v>1.6984600970478201</v>
      </c>
      <c r="V472" s="319" t="s">
        <v>1714</v>
      </c>
      <c r="W472" s="337">
        <v>540.06916717032652</v>
      </c>
      <c r="X472" s="337">
        <v>206.85707686944318</v>
      </c>
      <c r="Y472" s="337">
        <v>9.0276703162196608</v>
      </c>
      <c r="Z472" s="337" t="s">
        <v>1939</v>
      </c>
      <c r="AA472" s="337">
        <v>11.47912170919709</v>
      </c>
      <c r="AB472" s="337" t="s">
        <v>1939</v>
      </c>
      <c r="AC472" s="337" t="s">
        <v>1938</v>
      </c>
      <c r="AD472" s="337" t="s">
        <v>1939</v>
      </c>
      <c r="AE472" s="337" t="s">
        <v>1939</v>
      </c>
      <c r="AF472" s="337">
        <v>3.5894286775586801</v>
      </c>
      <c r="AG472" s="319" t="s">
        <v>1714</v>
      </c>
      <c r="AH472" s="337">
        <v>7230.4559117999988</v>
      </c>
      <c r="AI472" s="337">
        <v>517.71056610324001</v>
      </c>
      <c r="AJ472" s="337">
        <v>28.530150025699999</v>
      </c>
    </row>
    <row r="473" spans="1:36" x14ac:dyDescent="0.25">
      <c r="A473" s="228" t="s">
        <v>1940</v>
      </c>
      <c r="B473" s="337">
        <v>1354.0760204081632</v>
      </c>
      <c r="C473" s="337" t="s">
        <v>1710</v>
      </c>
      <c r="D473" s="337" t="s">
        <v>1710</v>
      </c>
      <c r="E473" s="337" t="s">
        <v>1710</v>
      </c>
      <c r="F473" s="337" t="s">
        <v>1710</v>
      </c>
      <c r="G473" s="337" t="s">
        <v>1710</v>
      </c>
      <c r="H473" s="337" t="s">
        <v>1710</v>
      </c>
      <c r="I473" s="337" t="s">
        <v>1710</v>
      </c>
      <c r="J473" s="337" t="s">
        <v>1710</v>
      </c>
      <c r="K473" s="337" t="s">
        <v>1710</v>
      </c>
      <c r="L473" s="337" t="s">
        <v>1710</v>
      </c>
      <c r="M473" s="337" t="s">
        <v>1710</v>
      </c>
      <c r="N473" s="337" t="s">
        <v>1710</v>
      </c>
      <c r="O473" s="337" t="s">
        <v>1710</v>
      </c>
      <c r="P473" s="337" t="s">
        <v>1710</v>
      </c>
      <c r="Q473" s="337" t="s">
        <v>1710</v>
      </c>
      <c r="R473" s="337" t="s">
        <v>1710</v>
      </c>
      <c r="S473" s="337" t="s">
        <v>1710</v>
      </c>
      <c r="T473" s="337" t="s">
        <v>1710</v>
      </c>
      <c r="U473" s="337" t="s">
        <v>1710</v>
      </c>
      <c r="V473" s="319" t="s">
        <v>1714</v>
      </c>
      <c r="W473" s="337" t="s">
        <v>1710</v>
      </c>
      <c r="X473" s="337" t="s">
        <v>1710</v>
      </c>
      <c r="Y473" s="337" t="s">
        <v>1710</v>
      </c>
      <c r="Z473" s="337" t="s">
        <v>1710</v>
      </c>
      <c r="AA473" s="337" t="s">
        <v>1710</v>
      </c>
      <c r="AB473" s="337" t="s">
        <v>1710</v>
      </c>
      <c r="AC473" s="337" t="s">
        <v>1710</v>
      </c>
      <c r="AD473" s="337" t="s">
        <v>1710</v>
      </c>
      <c r="AE473" s="337" t="s">
        <v>1710</v>
      </c>
      <c r="AF473" s="337" t="s">
        <v>1710</v>
      </c>
      <c r="AG473" s="319" t="s">
        <v>1714</v>
      </c>
      <c r="AH473" s="337" t="s">
        <v>1710</v>
      </c>
      <c r="AI473" s="337" t="s">
        <v>1710</v>
      </c>
      <c r="AJ473" s="337" t="s">
        <v>1710</v>
      </c>
    </row>
    <row r="474" spans="1:36" x14ac:dyDescent="0.25">
      <c r="A474" s="345" t="s">
        <v>1941</v>
      </c>
      <c r="B474" s="337">
        <v>1354.0760204081632</v>
      </c>
      <c r="C474" s="337" t="s">
        <v>1710</v>
      </c>
      <c r="D474" s="337" t="s">
        <v>1710</v>
      </c>
      <c r="E474" s="337" t="s">
        <v>1710</v>
      </c>
      <c r="F474" s="337" t="s">
        <v>1710</v>
      </c>
      <c r="G474" s="337" t="s">
        <v>1710</v>
      </c>
      <c r="H474" s="337" t="s">
        <v>1710</v>
      </c>
      <c r="I474" s="337" t="s">
        <v>1710</v>
      </c>
      <c r="J474" s="337" t="s">
        <v>1710</v>
      </c>
      <c r="K474" s="337" t="s">
        <v>1710</v>
      </c>
      <c r="L474" s="337" t="s">
        <v>1710</v>
      </c>
      <c r="M474" s="337" t="s">
        <v>1710</v>
      </c>
      <c r="N474" s="337" t="s">
        <v>1710</v>
      </c>
      <c r="O474" s="337" t="s">
        <v>1710</v>
      </c>
      <c r="P474" s="337" t="s">
        <v>1710</v>
      </c>
      <c r="Q474" s="337" t="s">
        <v>1710</v>
      </c>
      <c r="R474" s="337" t="s">
        <v>1710</v>
      </c>
      <c r="S474" s="337" t="s">
        <v>1710</v>
      </c>
      <c r="T474" s="337" t="s">
        <v>1710</v>
      </c>
      <c r="U474" s="337" t="s">
        <v>1710</v>
      </c>
      <c r="V474" s="319" t="s">
        <v>1714</v>
      </c>
      <c r="W474" s="337" t="s">
        <v>1710</v>
      </c>
      <c r="X474" s="337" t="s">
        <v>1710</v>
      </c>
      <c r="Y474" s="337" t="s">
        <v>1710</v>
      </c>
      <c r="Z474" s="337" t="s">
        <v>1710</v>
      </c>
      <c r="AA474" s="337" t="s">
        <v>1710</v>
      </c>
      <c r="AB474" s="337" t="s">
        <v>1710</v>
      </c>
      <c r="AC474" s="337" t="s">
        <v>1710</v>
      </c>
      <c r="AD474" s="337" t="s">
        <v>1710</v>
      </c>
      <c r="AE474" s="337" t="s">
        <v>1710</v>
      </c>
      <c r="AF474" s="337" t="s">
        <v>1710</v>
      </c>
      <c r="AG474" s="319" t="s">
        <v>1714</v>
      </c>
      <c r="AH474" s="337" t="s">
        <v>1710</v>
      </c>
      <c r="AI474" s="337" t="s">
        <v>1710</v>
      </c>
      <c r="AJ474" s="337" t="s">
        <v>1710</v>
      </c>
    </row>
    <row r="475" spans="1:36" x14ac:dyDescent="0.25">
      <c r="A475" s="346" t="s">
        <v>1942</v>
      </c>
      <c r="B475" s="337">
        <v>1354.0760204081632</v>
      </c>
      <c r="C475" s="337" t="s">
        <v>1710</v>
      </c>
      <c r="D475" s="337" t="s">
        <v>1710</v>
      </c>
      <c r="E475" s="337" t="s">
        <v>1710</v>
      </c>
      <c r="F475" s="337" t="s">
        <v>1710</v>
      </c>
      <c r="G475" s="337" t="s">
        <v>1710</v>
      </c>
      <c r="H475" s="337" t="s">
        <v>1710</v>
      </c>
      <c r="I475" s="337" t="s">
        <v>1710</v>
      </c>
      <c r="J475" s="337" t="s">
        <v>1710</v>
      </c>
      <c r="K475" s="337" t="s">
        <v>1710</v>
      </c>
      <c r="L475" s="337" t="s">
        <v>1710</v>
      </c>
      <c r="M475" s="337" t="s">
        <v>1710</v>
      </c>
      <c r="N475" s="337" t="s">
        <v>1710</v>
      </c>
      <c r="O475" s="337" t="s">
        <v>1710</v>
      </c>
      <c r="P475" s="337" t="s">
        <v>1710</v>
      </c>
      <c r="Q475" s="337" t="s">
        <v>1710</v>
      </c>
      <c r="R475" s="337" t="s">
        <v>1710</v>
      </c>
      <c r="S475" s="337" t="s">
        <v>1710</v>
      </c>
      <c r="T475" s="337" t="s">
        <v>1710</v>
      </c>
      <c r="U475" s="337" t="s">
        <v>1710</v>
      </c>
      <c r="V475" s="319" t="s">
        <v>1714</v>
      </c>
      <c r="W475" s="337" t="s">
        <v>1710</v>
      </c>
      <c r="X475" s="337" t="s">
        <v>1710</v>
      </c>
      <c r="Y475" s="337" t="s">
        <v>1710</v>
      </c>
      <c r="Z475" s="337" t="s">
        <v>1710</v>
      </c>
      <c r="AA475" s="337" t="s">
        <v>1710</v>
      </c>
      <c r="AB475" s="337" t="s">
        <v>1710</v>
      </c>
      <c r="AC475" s="337" t="s">
        <v>1710</v>
      </c>
      <c r="AD475" s="337" t="s">
        <v>1710</v>
      </c>
      <c r="AE475" s="337" t="s">
        <v>1710</v>
      </c>
      <c r="AF475" s="337" t="s">
        <v>1710</v>
      </c>
      <c r="AG475" s="319" t="s">
        <v>1714</v>
      </c>
      <c r="AH475" s="337" t="s">
        <v>1710</v>
      </c>
      <c r="AI475" s="337" t="s">
        <v>1710</v>
      </c>
      <c r="AJ475" s="337" t="s">
        <v>1710</v>
      </c>
    </row>
    <row r="476" spans="1:36" x14ac:dyDescent="0.25">
      <c r="A476" s="346" t="s">
        <v>1943</v>
      </c>
      <c r="B476" s="337" t="s">
        <v>1710</v>
      </c>
      <c r="C476" s="337" t="s">
        <v>1710</v>
      </c>
      <c r="D476" s="337" t="s">
        <v>1710</v>
      </c>
      <c r="E476" s="337" t="s">
        <v>1710</v>
      </c>
      <c r="F476" s="337" t="s">
        <v>1710</v>
      </c>
      <c r="G476" s="337" t="s">
        <v>1710</v>
      </c>
      <c r="H476" s="337" t="s">
        <v>1710</v>
      </c>
      <c r="I476" s="337" t="s">
        <v>1710</v>
      </c>
      <c r="J476" s="337" t="s">
        <v>1710</v>
      </c>
      <c r="K476" s="337" t="s">
        <v>1710</v>
      </c>
      <c r="L476" s="337" t="s">
        <v>1710</v>
      </c>
      <c r="M476" s="337" t="s">
        <v>1710</v>
      </c>
      <c r="N476" s="337" t="s">
        <v>1710</v>
      </c>
      <c r="O476" s="337" t="s">
        <v>1710</v>
      </c>
      <c r="P476" s="337" t="s">
        <v>1710</v>
      </c>
      <c r="Q476" s="337" t="s">
        <v>1710</v>
      </c>
      <c r="R476" s="337" t="s">
        <v>1710</v>
      </c>
      <c r="S476" s="337" t="s">
        <v>1710</v>
      </c>
      <c r="T476" s="337" t="s">
        <v>1710</v>
      </c>
      <c r="U476" s="337" t="s">
        <v>1710</v>
      </c>
      <c r="V476" s="319" t="s">
        <v>1714</v>
      </c>
      <c r="W476" s="337" t="s">
        <v>1710</v>
      </c>
      <c r="X476" s="337" t="s">
        <v>1710</v>
      </c>
      <c r="Y476" s="337" t="s">
        <v>1710</v>
      </c>
      <c r="Z476" s="337" t="s">
        <v>1710</v>
      </c>
      <c r="AA476" s="337" t="s">
        <v>1710</v>
      </c>
      <c r="AB476" s="337" t="s">
        <v>1710</v>
      </c>
      <c r="AC476" s="337" t="s">
        <v>1710</v>
      </c>
      <c r="AD476" s="337" t="s">
        <v>1710</v>
      </c>
      <c r="AE476" s="337" t="s">
        <v>1710</v>
      </c>
      <c r="AF476" s="337" t="s">
        <v>1710</v>
      </c>
      <c r="AG476" s="319" t="s">
        <v>1714</v>
      </c>
      <c r="AH476" s="337" t="s">
        <v>1710</v>
      </c>
      <c r="AI476" s="337" t="s">
        <v>1710</v>
      </c>
      <c r="AJ476" s="337" t="s">
        <v>1710</v>
      </c>
    </row>
    <row r="477" spans="1:36" x14ac:dyDescent="0.25">
      <c r="A477" s="345" t="s">
        <v>1944</v>
      </c>
      <c r="B477" s="337" t="s">
        <v>1710</v>
      </c>
      <c r="C477" s="337" t="s">
        <v>1710</v>
      </c>
      <c r="D477" s="337" t="s">
        <v>1710</v>
      </c>
      <c r="E477" s="337" t="s">
        <v>1710</v>
      </c>
      <c r="F477" s="337" t="s">
        <v>1710</v>
      </c>
      <c r="G477" s="337" t="s">
        <v>1710</v>
      </c>
      <c r="H477" s="337" t="s">
        <v>1710</v>
      </c>
      <c r="I477" s="337" t="s">
        <v>1710</v>
      </c>
      <c r="J477" s="337" t="s">
        <v>1710</v>
      </c>
      <c r="K477" s="337" t="s">
        <v>1710</v>
      </c>
      <c r="L477" s="337" t="s">
        <v>1710</v>
      </c>
      <c r="M477" s="337" t="s">
        <v>1710</v>
      </c>
      <c r="N477" s="337" t="s">
        <v>1710</v>
      </c>
      <c r="O477" s="337" t="s">
        <v>1710</v>
      </c>
      <c r="P477" s="337" t="s">
        <v>1710</v>
      </c>
      <c r="Q477" s="337" t="s">
        <v>1710</v>
      </c>
      <c r="R477" s="337" t="s">
        <v>1710</v>
      </c>
      <c r="S477" s="337" t="s">
        <v>1710</v>
      </c>
      <c r="T477" s="337" t="s">
        <v>1710</v>
      </c>
      <c r="U477" s="337" t="s">
        <v>1710</v>
      </c>
      <c r="V477" s="319" t="s">
        <v>1714</v>
      </c>
      <c r="W477" s="337" t="s">
        <v>1710</v>
      </c>
      <c r="X477" s="337" t="s">
        <v>1710</v>
      </c>
      <c r="Y477" s="337" t="s">
        <v>1710</v>
      </c>
      <c r="Z477" s="337" t="s">
        <v>1710</v>
      </c>
      <c r="AA477" s="337" t="s">
        <v>1710</v>
      </c>
      <c r="AB477" s="337" t="s">
        <v>1710</v>
      </c>
      <c r="AC477" s="337" t="s">
        <v>1710</v>
      </c>
      <c r="AD477" s="337" t="s">
        <v>1710</v>
      </c>
      <c r="AE477" s="337" t="s">
        <v>1710</v>
      </c>
      <c r="AF477" s="337" t="s">
        <v>1710</v>
      </c>
      <c r="AG477" s="319" t="s">
        <v>1714</v>
      </c>
      <c r="AH477" s="337" t="s">
        <v>1710</v>
      </c>
      <c r="AI477" s="337" t="s">
        <v>1710</v>
      </c>
      <c r="AJ477" s="337" t="s">
        <v>1710</v>
      </c>
    </row>
    <row r="478" spans="1:36" x14ac:dyDescent="0.25">
      <c r="A478" s="228" t="s">
        <v>1945</v>
      </c>
      <c r="B478" s="337" t="s">
        <v>1710</v>
      </c>
      <c r="C478" s="337" t="s">
        <v>1710</v>
      </c>
      <c r="D478" s="337" t="s">
        <v>1710</v>
      </c>
      <c r="E478" s="337" t="s">
        <v>1710</v>
      </c>
      <c r="F478" s="337" t="s">
        <v>1710</v>
      </c>
      <c r="G478" s="337" t="s">
        <v>1710</v>
      </c>
      <c r="H478" s="337" t="s">
        <v>1732</v>
      </c>
      <c r="I478" s="337" t="s">
        <v>1710</v>
      </c>
      <c r="J478" s="337" t="s">
        <v>1710</v>
      </c>
      <c r="K478" s="337" t="s">
        <v>1710</v>
      </c>
      <c r="L478" s="337" t="s">
        <v>1710</v>
      </c>
      <c r="M478" s="337" t="s">
        <v>1710</v>
      </c>
      <c r="N478" s="337" t="s">
        <v>1710</v>
      </c>
      <c r="O478" s="337" t="s">
        <v>1710</v>
      </c>
      <c r="P478" s="337" t="s">
        <v>1710</v>
      </c>
      <c r="Q478" s="337" t="s">
        <v>1710</v>
      </c>
      <c r="R478" s="337" t="s">
        <v>1710</v>
      </c>
      <c r="S478" s="337" t="s">
        <v>1710</v>
      </c>
      <c r="T478" s="337" t="s">
        <v>1710</v>
      </c>
      <c r="U478" s="337" t="s">
        <v>1710</v>
      </c>
      <c r="V478" s="319" t="s">
        <v>1714</v>
      </c>
      <c r="W478" s="337">
        <v>391.00292248704386</v>
      </c>
      <c r="X478" s="337">
        <v>45.101851511540602</v>
      </c>
      <c r="Y478" s="337" t="s">
        <v>1710</v>
      </c>
      <c r="Z478" s="337" t="s">
        <v>1710</v>
      </c>
      <c r="AA478" s="337" t="s">
        <v>1710</v>
      </c>
      <c r="AB478" s="337" t="s">
        <v>1710</v>
      </c>
      <c r="AC478" s="337" t="s">
        <v>1710</v>
      </c>
      <c r="AD478" s="337" t="s">
        <v>1710</v>
      </c>
      <c r="AE478" s="337" t="s">
        <v>1710</v>
      </c>
      <c r="AF478" s="337" t="s">
        <v>1710</v>
      </c>
      <c r="AG478" s="319" t="s">
        <v>1714</v>
      </c>
      <c r="AH478" s="337" t="s">
        <v>1710</v>
      </c>
      <c r="AI478" s="337">
        <v>120.41830440901001</v>
      </c>
      <c r="AJ478" s="337" t="s">
        <v>1710</v>
      </c>
    </row>
    <row r="479" spans="1:36" x14ac:dyDescent="0.25">
      <c r="A479" s="345" t="s">
        <v>1946</v>
      </c>
      <c r="B479" s="319" t="s">
        <v>1714</v>
      </c>
      <c r="C479" s="319" t="s">
        <v>1714</v>
      </c>
      <c r="D479" s="319" t="s">
        <v>1714</v>
      </c>
      <c r="E479" s="319" t="s">
        <v>1714</v>
      </c>
      <c r="F479" s="319" t="s">
        <v>1714</v>
      </c>
      <c r="G479" s="319" t="s">
        <v>1714</v>
      </c>
      <c r="H479" s="319" t="s">
        <v>1714</v>
      </c>
      <c r="I479" s="319" t="s">
        <v>1714</v>
      </c>
      <c r="J479" s="319" t="s">
        <v>1714</v>
      </c>
      <c r="K479" s="319" t="s">
        <v>1714</v>
      </c>
      <c r="L479" s="319" t="s">
        <v>1714</v>
      </c>
      <c r="M479" s="319" t="s">
        <v>1714</v>
      </c>
      <c r="N479" s="319" t="s">
        <v>1714</v>
      </c>
      <c r="O479" s="319" t="s">
        <v>1714</v>
      </c>
      <c r="P479" s="319" t="s">
        <v>1714</v>
      </c>
      <c r="Q479" s="319" t="s">
        <v>1714</v>
      </c>
      <c r="R479" s="319" t="s">
        <v>1714</v>
      </c>
      <c r="S479" s="319" t="s">
        <v>1714</v>
      </c>
      <c r="T479" s="319" t="s">
        <v>1714</v>
      </c>
      <c r="U479" s="319" t="s">
        <v>1714</v>
      </c>
      <c r="V479" s="319" t="s">
        <v>1714</v>
      </c>
      <c r="W479" s="337">
        <v>391.00292248704386</v>
      </c>
      <c r="X479" s="337">
        <v>45.101851511540602</v>
      </c>
      <c r="Y479" s="337" t="s">
        <v>1710</v>
      </c>
      <c r="Z479" s="337" t="s">
        <v>1710</v>
      </c>
      <c r="AA479" s="337" t="s">
        <v>1710</v>
      </c>
      <c r="AB479" s="337" t="s">
        <v>1710</v>
      </c>
      <c r="AC479" s="337" t="s">
        <v>1710</v>
      </c>
      <c r="AD479" s="337" t="s">
        <v>1710</v>
      </c>
      <c r="AE479" s="337" t="s">
        <v>1710</v>
      </c>
      <c r="AF479" s="337" t="s">
        <v>1710</v>
      </c>
      <c r="AG479" s="319" t="s">
        <v>1714</v>
      </c>
      <c r="AH479" s="319" t="s">
        <v>1714</v>
      </c>
      <c r="AI479" s="337" t="s">
        <v>1710</v>
      </c>
      <c r="AJ479" s="319" t="s">
        <v>1714</v>
      </c>
    </row>
    <row r="480" spans="1:36" x14ac:dyDescent="0.25">
      <c r="A480" s="345" t="s">
        <v>1947</v>
      </c>
      <c r="B480" s="337" t="s">
        <v>1710</v>
      </c>
      <c r="C480" s="337" t="s">
        <v>1710</v>
      </c>
      <c r="D480" s="337" t="s">
        <v>1710</v>
      </c>
      <c r="E480" s="337" t="s">
        <v>1710</v>
      </c>
      <c r="F480" s="337" t="s">
        <v>1710</v>
      </c>
      <c r="G480" s="337" t="s">
        <v>1710</v>
      </c>
      <c r="H480" s="337" t="s">
        <v>1717</v>
      </c>
      <c r="I480" s="337" t="s">
        <v>1710</v>
      </c>
      <c r="J480" s="337" t="s">
        <v>1710</v>
      </c>
      <c r="K480" s="337" t="s">
        <v>1710</v>
      </c>
      <c r="L480" s="337" t="s">
        <v>1710</v>
      </c>
      <c r="M480" s="337" t="s">
        <v>1710</v>
      </c>
      <c r="N480" s="337" t="s">
        <v>1710</v>
      </c>
      <c r="O480" s="337" t="s">
        <v>1710</v>
      </c>
      <c r="P480" s="337" t="s">
        <v>1710</v>
      </c>
      <c r="Q480" s="337" t="s">
        <v>1710</v>
      </c>
      <c r="R480" s="337" t="s">
        <v>1710</v>
      </c>
      <c r="S480" s="337" t="s">
        <v>1710</v>
      </c>
      <c r="T480" s="337" t="s">
        <v>1710</v>
      </c>
      <c r="U480" s="337" t="s">
        <v>1710</v>
      </c>
      <c r="V480" s="319" t="s">
        <v>1714</v>
      </c>
      <c r="W480" s="337" t="s">
        <v>1710</v>
      </c>
      <c r="X480" s="337" t="s">
        <v>1710</v>
      </c>
      <c r="Y480" s="337" t="s">
        <v>1710</v>
      </c>
      <c r="Z480" s="337" t="s">
        <v>1710</v>
      </c>
      <c r="AA480" s="337" t="s">
        <v>1710</v>
      </c>
      <c r="AB480" s="337" t="s">
        <v>1710</v>
      </c>
      <c r="AC480" s="337" t="s">
        <v>1710</v>
      </c>
      <c r="AD480" s="337" t="s">
        <v>1710</v>
      </c>
      <c r="AE480" s="337" t="s">
        <v>1710</v>
      </c>
      <c r="AF480" s="337" t="s">
        <v>1710</v>
      </c>
      <c r="AG480" s="319" t="s">
        <v>1714</v>
      </c>
      <c r="AH480" s="337" t="s">
        <v>1710</v>
      </c>
      <c r="AI480" s="337">
        <v>120.41830440900908</v>
      </c>
      <c r="AJ480" s="319" t="s">
        <v>1714</v>
      </c>
    </row>
    <row r="481" spans="1:36" x14ac:dyDescent="0.25">
      <c r="A481" s="392" t="s">
        <v>1948</v>
      </c>
      <c r="B481" s="337" t="s">
        <v>1710</v>
      </c>
      <c r="C481" s="337" t="s">
        <v>1710</v>
      </c>
      <c r="D481" s="337" t="s">
        <v>1710</v>
      </c>
      <c r="E481" s="337" t="s">
        <v>1710</v>
      </c>
      <c r="F481" s="337" t="s">
        <v>1710</v>
      </c>
      <c r="G481" s="337" t="s">
        <v>1710</v>
      </c>
      <c r="H481" s="337" t="s">
        <v>1710</v>
      </c>
      <c r="I481" s="337" t="s">
        <v>1710</v>
      </c>
      <c r="J481" s="337" t="s">
        <v>1710</v>
      </c>
      <c r="K481" s="337" t="s">
        <v>1710</v>
      </c>
      <c r="L481" s="337" t="s">
        <v>1710</v>
      </c>
      <c r="M481" s="337" t="s">
        <v>1710</v>
      </c>
      <c r="N481" s="337" t="s">
        <v>1710</v>
      </c>
      <c r="O481" s="337" t="s">
        <v>1710</v>
      </c>
      <c r="P481" s="337" t="s">
        <v>1710</v>
      </c>
      <c r="Q481" s="337" t="s">
        <v>1710</v>
      </c>
      <c r="R481" s="337" t="s">
        <v>1710</v>
      </c>
      <c r="S481" s="337" t="s">
        <v>1710</v>
      </c>
      <c r="T481" s="337" t="s">
        <v>1710</v>
      </c>
      <c r="U481" s="337" t="s">
        <v>1710</v>
      </c>
      <c r="V481" s="319" t="s">
        <v>1714</v>
      </c>
      <c r="W481" s="337" t="s">
        <v>1710</v>
      </c>
      <c r="X481" s="337" t="s">
        <v>1710</v>
      </c>
      <c r="Y481" s="337" t="s">
        <v>1710</v>
      </c>
      <c r="Z481" s="337" t="s">
        <v>1710</v>
      </c>
      <c r="AA481" s="337" t="s">
        <v>1710</v>
      </c>
      <c r="AB481" s="337" t="s">
        <v>1710</v>
      </c>
      <c r="AC481" s="337" t="s">
        <v>1710</v>
      </c>
      <c r="AD481" s="337" t="s">
        <v>1710</v>
      </c>
      <c r="AE481" s="337" t="s">
        <v>1710</v>
      </c>
      <c r="AF481" s="337" t="s">
        <v>1710</v>
      </c>
      <c r="AG481" s="319" t="s">
        <v>1714</v>
      </c>
      <c r="AH481" s="337" t="s">
        <v>1710</v>
      </c>
      <c r="AI481" s="337" t="s">
        <v>1710</v>
      </c>
      <c r="AJ481" s="337" t="s">
        <v>1710</v>
      </c>
    </row>
    <row r="482" spans="1:36" x14ac:dyDescent="0.25">
      <c r="A482" s="347" t="s">
        <v>1880</v>
      </c>
      <c r="B482" s="337">
        <v>13.68474187732811</v>
      </c>
      <c r="C482" s="337">
        <v>0.90067774743551998</v>
      </c>
      <c r="D482" s="337">
        <v>1.9808273483516601</v>
      </c>
      <c r="E482" s="337" t="s">
        <v>1949</v>
      </c>
      <c r="F482" s="337" t="s">
        <v>1949</v>
      </c>
      <c r="G482" s="337" t="s">
        <v>1817</v>
      </c>
      <c r="H482" s="337">
        <v>9.5065939709600006E-3</v>
      </c>
      <c r="I482" s="337" t="s">
        <v>1817</v>
      </c>
      <c r="J482" s="337" t="s">
        <v>1949</v>
      </c>
      <c r="K482" s="337" t="s">
        <v>1817</v>
      </c>
      <c r="L482" s="337" t="s">
        <v>1949</v>
      </c>
      <c r="M482" s="337" t="s">
        <v>1817</v>
      </c>
      <c r="N482" s="337" t="s">
        <v>1817</v>
      </c>
      <c r="O482" s="337" t="s">
        <v>1817</v>
      </c>
      <c r="P482" s="337" t="s">
        <v>1817</v>
      </c>
      <c r="Q482" s="337" t="s">
        <v>1949</v>
      </c>
      <c r="R482" s="337" t="s">
        <v>1817</v>
      </c>
      <c r="S482" s="337" t="s">
        <v>1949</v>
      </c>
      <c r="T482" s="337" t="s">
        <v>1949</v>
      </c>
      <c r="U482" s="337">
        <v>1.6984600970478201</v>
      </c>
      <c r="V482" s="319" t="s">
        <v>1714</v>
      </c>
      <c r="W482" s="337">
        <v>146.62879409508059</v>
      </c>
      <c r="X482" s="337">
        <v>161.75522535790259</v>
      </c>
      <c r="Y482" s="337">
        <v>9.0276703162196608</v>
      </c>
      <c r="Z482" s="337" t="s">
        <v>1817</v>
      </c>
      <c r="AA482" s="337">
        <v>11.47912170919709</v>
      </c>
      <c r="AB482" s="337" t="s">
        <v>1817</v>
      </c>
      <c r="AC482" s="337" t="s">
        <v>1949</v>
      </c>
      <c r="AD482" s="337" t="s">
        <v>1817</v>
      </c>
      <c r="AE482" s="337" t="s">
        <v>1817</v>
      </c>
      <c r="AF482" s="337">
        <v>3.5894286775586801</v>
      </c>
      <c r="AG482" s="319" t="s">
        <v>1714</v>
      </c>
      <c r="AH482" s="337" t="s">
        <v>1817</v>
      </c>
      <c r="AI482" s="337">
        <v>31.103247907929191</v>
      </c>
      <c r="AJ482" s="337">
        <v>28.530150025703989</v>
      </c>
    </row>
    <row r="483" spans="1:36" x14ac:dyDescent="0.25">
      <c r="A483" s="345" t="s">
        <v>1881</v>
      </c>
      <c r="B483" s="337">
        <v>13.671467518190029</v>
      </c>
      <c r="C483" s="337">
        <v>0.90067774743551998</v>
      </c>
      <c r="D483" s="337">
        <v>1.9808273483516601</v>
      </c>
      <c r="E483" s="337" t="s">
        <v>1717</v>
      </c>
      <c r="F483" s="337" t="s">
        <v>1717</v>
      </c>
      <c r="G483" s="337" t="s">
        <v>1717</v>
      </c>
      <c r="H483" s="337">
        <v>9.5065939709600006E-3</v>
      </c>
      <c r="I483" s="337" t="s">
        <v>1717</v>
      </c>
      <c r="J483" s="337" t="s">
        <v>1717</v>
      </c>
      <c r="K483" s="337" t="s">
        <v>1717</v>
      </c>
      <c r="L483" s="337" t="s">
        <v>1717</v>
      </c>
      <c r="M483" s="337" t="s">
        <v>1717</v>
      </c>
      <c r="N483" s="337" t="s">
        <v>1717</v>
      </c>
      <c r="O483" s="337" t="s">
        <v>1717</v>
      </c>
      <c r="P483" s="337" t="s">
        <v>1717</v>
      </c>
      <c r="Q483" s="337" t="s">
        <v>1717</v>
      </c>
      <c r="R483" s="337" t="s">
        <v>1717</v>
      </c>
      <c r="S483" s="337" t="s">
        <v>1717</v>
      </c>
      <c r="T483" s="337" t="s">
        <v>1717</v>
      </c>
      <c r="U483" s="337" t="s">
        <v>1730</v>
      </c>
      <c r="V483" s="319" t="s">
        <v>1714</v>
      </c>
      <c r="W483" s="337">
        <v>146.16040121254008</v>
      </c>
      <c r="X483" s="337">
        <v>161.67811829648733</v>
      </c>
      <c r="Y483" s="337">
        <v>8.9719417447910903</v>
      </c>
      <c r="Z483" s="337" t="s">
        <v>1717</v>
      </c>
      <c r="AA483" s="337">
        <v>11.42114438969833</v>
      </c>
      <c r="AB483" s="337" t="s">
        <v>1717</v>
      </c>
      <c r="AC483" s="337" t="s">
        <v>1717</v>
      </c>
      <c r="AD483" s="337" t="s">
        <v>1717</v>
      </c>
      <c r="AE483" s="337" t="s">
        <v>1717</v>
      </c>
      <c r="AF483" s="337">
        <v>1.1055156889200001E-3</v>
      </c>
      <c r="AG483" s="319" t="s">
        <v>1714</v>
      </c>
      <c r="AH483" s="337" t="s">
        <v>1730</v>
      </c>
      <c r="AI483" s="337">
        <v>30.668042743204541</v>
      </c>
      <c r="AJ483" s="337">
        <v>28.530150025703989</v>
      </c>
    </row>
    <row r="484" spans="1:36" x14ac:dyDescent="0.25">
      <c r="A484" s="345" t="s">
        <v>1882</v>
      </c>
      <c r="B484" s="337" t="s">
        <v>1730</v>
      </c>
      <c r="C484" s="337" t="s">
        <v>1730</v>
      </c>
      <c r="D484" s="337" t="s">
        <v>1730</v>
      </c>
      <c r="E484" s="337" t="s">
        <v>1730</v>
      </c>
      <c r="F484" s="337" t="s">
        <v>1730</v>
      </c>
      <c r="G484" s="337" t="s">
        <v>1730</v>
      </c>
      <c r="H484" s="337" t="s">
        <v>1730</v>
      </c>
      <c r="I484" s="337" t="s">
        <v>1730</v>
      </c>
      <c r="J484" s="337" t="s">
        <v>1730</v>
      </c>
      <c r="K484" s="337" t="s">
        <v>1730</v>
      </c>
      <c r="L484" s="337" t="s">
        <v>1730</v>
      </c>
      <c r="M484" s="337" t="s">
        <v>1730</v>
      </c>
      <c r="N484" s="337" t="s">
        <v>1730</v>
      </c>
      <c r="O484" s="337" t="s">
        <v>1730</v>
      </c>
      <c r="P484" s="337" t="s">
        <v>1730</v>
      </c>
      <c r="Q484" s="337" t="s">
        <v>1730</v>
      </c>
      <c r="R484" s="337" t="s">
        <v>1730</v>
      </c>
      <c r="S484" s="337" t="s">
        <v>1730</v>
      </c>
      <c r="T484" s="337" t="s">
        <v>1730</v>
      </c>
      <c r="U484" s="337" t="s">
        <v>1730</v>
      </c>
      <c r="V484" s="319" t="s">
        <v>1714</v>
      </c>
      <c r="W484" s="337" t="s">
        <v>1730</v>
      </c>
      <c r="X484" s="337" t="s">
        <v>1730</v>
      </c>
      <c r="Y484" s="337" t="s">
        <v>1730</v>
      </c>
      <c r="Z484" s="337" t="s">
        <v>1730</v>
      </c>
      <c r="AA484" s="337" t="s">
        <v>1730</v>
      </c>
      <c r="AB484" s="337" t="s">
        <v>1730</v>
      </c>
      <c r="AC484" s="337" t="s">
        <v>1730</v>
      </c>
      <c r="AD484" s="337" t="s">
        <v>1730</v>
      </c>
      <c r="AE484" s="337" t="s">
        <v>1730</v>
      </c>
      <c r="AF484" s="337" t="s">
        <v>1730</v>
      </c>
      <c r="AG484" s="319" t="s">
        <v>1714</v>
      </c>
      <c r="AH484" s="337" t="s">
        <v>1730</v>
      </c>
      <c r="AI484" s="337" t="s">
        <v>1730</v>
      </c>
      <c r="AJ484" s="337" t="s">
        <v>1730</v>
      </c>
    </row>
    <row r="485" spans="1:36" x14ac:dyDescent="0.25">
      <c r="A485" s="345" t="s">
        <v>1883</v>
      </c>
      <c r="B485" s="337">
        <v>6.9672162809399996E-3</v>
      </c>
      <c r="C485" s="337" t="s">
        <v>1730</v>
      </c>
      <c r="D485" s="337" t="s">
        <v>1730</v>
      </c>
      <c r="E485" s="337" t="s">
        <v>1730</v>
      </c>
      <c r="F485" s="337" t="s">
        <v>1730</v>
      </c>
      <c r="G485" s="337" t="s">
        <v>1730</v>
      </c>
      <c r="H485" s="337" t="s">
        <v>1730</v>
      </c>
      <c r="I485" s="337" t="s">
        <v>1730</v>
      </c>
      <c r="J485" s="337" t="s">
        <v>1730</v>
      </c>
      <c r="K485" s="337" t="s">
        <v>1730</v>
      </c>
      <c r="L485" s="337" t="s">
        <v>1730</v>
      </c>
      <c r="M485" s="337" t="s">
        <v>1730</v>
      </c>
      <c r="N485" s="337" t="s">
        <v>1730</v>
      </c>
      <c r="O485" s="337" t="s">
        <v>1730</v>
      </c>
      <c r="P485" s="337" t="s">
        <v>1730</v>
      </c>
      <c r="Q485" s="337" t="s">
        <v>1730</v>
      </c>
      <c r="R485" s="337" t="s">
        <v>1730</v>
      </c>
      <c r="S485" s="337" t="s">
        <v>1730</v>
      </c>
      <c r="T485" s="337" t="s">
        <v>1730</v>
      </c>
      <c r="U485" s="337" t="s">
        <v>1730</v>
      </c>
      <c r="V485" s="319" t="s">
        <v>1714</v>
      </c>
      <c r="W485" s="337">
        <v>0.41169288254051001</v>
      </c>
      <c r="X485" s="337">
        <v>5.0035632843830002E-2</v>
      </c>
      <c r="Y485" s="337" t="s">
        <v>1730</v>
      </c>
      <c r="Z485" s="337" t="s">
        <v>1730</v>
      </c>
      <c r="AA485" s="337">
        <v>3.9874807019000001E-4</v>
      </c>
      <c r="AB485" s="337" t="s">
        <v>1730</v>
      </c>
      <c r="AC485" s="337" t="s">
        <v>1730</v>
      </c>
      <c r="AD485" s="337" t="s">
        <v>1730</v>
      </c>
      <c r="AE485" s="337" t="s">
        <v>1730</v>
      </c>
      <c r="AF485" s="337" t="s">
        <v>1730</v>
      </c>
      <c r="AG485" s="319" t="s">
        <v>1714</v>
      </c>
      <c r="AH485" s="337" t="s">
        <v>1730</v>
      </c>
      <c r="AI485" s="337" t="s">
        <v>1717</v>
      </c>
      <c r="AJ485" s="337" t="s">
        <v>1717</v>
      </c>
    </row>
    <row r="486" spans="1:36" x14ac:dyDescent="0.25">
      <c r="A486" s="345" t="s">
        <v>1884</v>
      </c>
      <c r="B486" s="337" t="s">
        <v>1688</v>
      </c>
      <c r="C486" s="337" t="s">
        <v>1688</v>
      </c>
      <c r="D486" s="337" t="s">
        <v>1717</v>
      </c>
      <c r="E486" s="337" t="s">
        <v>1688</v>
      </c>
      <c r="F486" s="337" t="s">
        <v>1688</v>
      </c>
      <c r="G486" s="337" t="s">
        <v>1717</v>
      </c>
      <c r="H486" s="337" t="s">
        <v>1688</v>
      </c>
      <c r="I486" s="337" t="s">
        <v>1717</v>
      </c>
      <c r="J486" s="337" t="s">
        <v>1688</v>
      </c>
      <c r="K486" s="337" t="s">
        <v>1717</v>
      </c>
      <c r="L486" s="337" t="s">
        <v>1688</v>
      </c>
      <c r="M486" s="337" t="s">
        <v>1717</v>
      </c>
      <c r="N486" s="337" t="s">
        <v>1717</v>
      </c>
      <c r="O486" s="337" t="s">
        <v>1717</v>
      </c>
      <c r="P486" s="337" t="s">
        <v>1717</v>
      </c>
      <c r="Q486" s="337" t="s">
        <v>1688</v>
      </c>
      <c r="R486" s="337" t="s">
        <v>1717</v>
      </c>
      <c r="S486" s="337" t="s">
        <v>1688</v>
      </c>
      <c r="T486" s="337" t="s">
        <v>1688</v>
      </c>
      <c r="U486" s="337">
        <v>1.6984600970478201</v>
      </c>
      <c r="V486" s="319" t="s">
        <v>1714</v>
      </c>
      <c r="W486" s="337" t="s">
        <v>1688</v>
      </c>
      <c r="X486" s="337" t="s">
        <v>1688</v>
      </c>
      <c r="Y486" s="337" t="s">
        <v>1717</v>
      </c>
      <c r="Z486" s="337" t="s">
        <v>1717</v>
      </c>
      <c r="AA486" s="337" t="s">
        <v>1717</v>
      </c>
      <c r="AB486" s="337" t="s">
        <v>1717</v>
      </c>
      <c r="AC486" s="337" t="s">
        <v>1688</v>
      </c>
      <c r="AD486" s="337" t="s">
        <v>1717</v>
      </c>
      <c r="AE486" s="337" t="s">
        <v>1717</v>
      </c>
      <c r="AF486" s="337">
        <v>3.5883231618697602</v>
      </c>
      <c r="AG486" s="319" t="s">
        <v>1714</v>
      </c>
      <c r="AH486" s="337" t="s">
        <v>1717</v>
      </c>
      <c r="AI486" s="337">
        <v>0.34476945043893997</v>
      </c>
      <c r="AJ486" s="337" t="s">
        <v>1717</v>
      </c>
    </row>
    <row r="487" spans="1:36" x14ac:dyDescent="0.25">
      <c r="A487" s="345" t="s">
        <v>1950</v>
      </c>
      <c r="B487" s="337">
        <v>6.3071428571400004E-3</v>
      </c>
      <c r="C487" s="337" t="s">
        <v>1730</v>
      </c>
      <c r="D487" s="337" t="s">
        <v>1730</v>
      </c>
      <c r="E487" s="337" t="s">
        <v>1730</v>
      </c>
      <c r="F487" s="337" t="s">
        <v>1730</v>
      </c>
      <c r="G487" s="337" t="s">
        <v>1730</v>
      </c>
      <c r="H487" s="337" t="s">
        <v>1730</v>
      </c>
      <c r="I487" s="337" t="s">
        <v>1730</v>
      </c>
      <c r="J487" s="337" t="s">
        <v>1730</v>
      </c>
      <c r="K487" s="337" t="s">
        <v>1730</v>
      </c>
      <c r="L487" s="337" t="s">
        <v>1730</v>
      </c>
      <c r="M487" s="337" t="s">
        <v>1730</v>
      </c>
      <c r="N487" s="337" t="s">
        <v>1730</v>
      </c>
      <c r="O487" s="337" t="s">
        <v>1730</v>
      </c>
      <c r="P487" s="337" t="s">
        <v>1730</v>
      </c>
      <c r="Q487" s="337" t="s">
        <v>1730</v>
      </c>
      <c r="R487" s="337" t="s">
        <v>1730</v>
      </c>
      <c r="S487" s="337" t="s">
        <v>1730</v>
      </c>
      <c r="T487" s="337" t="s">
        <v>1730</v>
      </c>
      <c r="U487" s="337" t="s">
        <v>1730</v>
      </c>
      <c r="V487" s="319" t="s">
        <v>1714</v>
      </c>
      <c r="W487" s="337">
        <v>5.67E-2</v>
      </c>
      <c r="X487" s="337">
        <v>2.7071428571429999E-2</v>
      </c>
      <c r="Y487" s="337">
        <v>5.5728571428570003E-2</v>
      </c>
      <c r="Z487" s="337" t="s">
        <v>1730</v>
      </c>
      <c r="AA487" s="337">
        <v>5.7578571428570001E-2</v>
      </c>
      <c r="AB487" s="337" t="s">
        <v>1730</v>
      </c>
      <c r="AC487" s="337" t="s">
        <v>1730</v>
      </c>
      <c r="AD487" s="337" t="s">
        <v>1730</v>
      </c>
      <c r="AE487" s="337" t="s">
        <v>1730</v>
      </c>
      <c r="AF487" s="337" t="s">
        <v>1730</v>
      </c>
      <c r="AG487" s="319" t="s">
        <v>1714</v>
      </c>
      <c r="AH487" s="337" t="s">
        <v>1730</v>
      </c>
      <c r="AI487" s="337">
        <v>9.0435714285709998E-2</v>
      </c>
      <c r="AJ487" s="337" t="s">
        <v>1717</v>
      </c>
    </row>
    <row r="488" spans="1:36" x14ac:dyDescent="0.25">
      <c r="A488" s="249" t="s">
        <v>1886</v>
      </c>
      <c r="B488" s="337">
        <v>0.88</v>
      </c>
      <c r="C488" s="337">
        <v>397.31929999999994</v>
      </c>
      <c r="D488" s="337" t="s">
        <v>1710</v>
      </c>
      <c r="E488" s="337" t="s">
        <v>1710</v>
      </c>
      <c r="F488" s="337">
        <v>2580.4423400000001</v>
      </c>
      <c r="G488" s="337" t="s">
        <v>1710</v>
      </c>
      <c r="H488" s="337">
        <v>56029.155100000004</v>
      </c>
      <c r="I488" s="337" t="s">
        <v>1710</v>
      </c>
      <c r="J488" s="337">
        <v>2093.1475999999998</v>
      </c>
      <c r="K488" s="337" t="s">
        <v>1710</v>
      </c>
      <c r="L488" s="337" t="s">
        <v>1710</v>
      </c>
      <c r="M488" s="337" t="s">
        <v>1710</v>
      </c>
      <c r="N488" s="337" t="s">
        <v>1710</v>
      </c>
      <c r="O488" s="337" t="s">
        <v>1710</v>
      </c>
      <c r="P488" s="337" t="s">
        <v>1710</v>
      </c>
      <c r="Q488" s="337">
        <v>117.73</v>
      </c>
      <c r="R488" s="337" t="s">
        <v>1710</v>
      </c>
      <c r="S488" s="337" t="s">
        <v>1710</v>
      </c>
      <c r="T488" s="337" t="s">
        <v>1710</v>
      </c>
      <c r="U488" s="337" t="s">
        <v>1710</v>
      </c>
      <c r="V488" s="319" t="s">
        <v>1714</v>
      </c>
      <c r="W488" s="337">
        <v>2.1192000000000002</v>
      </c>
      <c r="X488" s="337" t="s">
        <v>1710</v>
      </c>
      <c r="Y488" s="337" t="s">
        <v>1710</v>
      </c>
      <c r="Z488" s="337" t="s">
        <v>1710</v>
      </c>
      <c r="AA488" s="337" t="s">
        <v>1710</v>
      </c>
      <c r="AB488" s="337" t="s">
        <v>1710</v>
      </c>
      <c r="AC488" s="337" t="s">
        <v>1710</v>
      </c>
      <c r="AD488" s="337" t="s">
        <v>1710</v>
      </c>
      <c r="AE488" s="337" t="s">
        <v>1710</v>
      </c>
      <c r="AF488" s="337" t="s">
        <v>1710</v>
      </c>
      <c r="AG488" s="319" t="s">
        <v>1714</v>
      </c>
      <c r="AH488" s="337">
        <v>7230.4559117999988</v>
      </c>
      <c r="AI488" s="337" t="s">
        <v>1710</v>
      </c>
      <c r="AJ488" s="337" t="s">
        <v>1710</v>
      </c>
    </row>
    <row r="489" spans="1:36" x14ac:dyDescent="0.25">
      <c r="A489" s="345" t="s">
        <v>1887</v>
      </c>
      <c r="B489" s="337" t="s">
        <v>1710</v>
      </c>
      <c r="C489" s="337">
        <v>397.31929999999994</v>
      </c>
      <c r="D489" s="337" t="s">
        <v>1710</v>
      </c>
      <c r="E489" s="337" t="s">
        <v>1710</v>
      </c>
      <c r="F489" s="337">
        <v>2549.6623400000003</v>
      </c>
      <c r="G489" s="337" t="s">
        <v>1710</v>
      </c>
      <c r="H489" s="337">
        <v>49042.255100000002</v>
      </c>
      <c r="I489" s="337" t="s">
        <v>1710</v>
      </c>
      <c r="J489" s="337">
        <v>2093.1475999999998</v>
      </c>
      <c r="K489" s="337" t="s">
        <v>1710</v>
      </c>
      <c r="L489" s="337" t="s">
        <v>1710</v>
      </c>
      <c r="M489" s="337" t="s">
        <v>1710</v>
      </c>
      <c r="N489" s="337" t="s">
        <v>1710</v>
      </c>
      <c r="O489" s="337" t="s">
        <v>1710</v>
      </c>
      <c r="P489" s="337" t="s">
        <v>1710</v>
      </c>
      <c r="Q489" s="337">
        <v>99.33</v>
      </c>
      <c r="R489" s="337" t="s">
        <v>1710</v>
      </c>
      <c r="S489" s="337" t="s">
        <v>1710</v>
      </c>
      <c r="T489" s="337" t="s">
        <v>1710</v>
      </c>
      <c r="U489" s="337" t="s">
        <v>1710</v>
      </c>
      <c r="V489" s="319" t="s">
        <v>1714</v>
      </c>
      <c r="W489" s="337" t="s">
        <v>1710</v>
      </c>
      <c r="X489" s="337" t="s">
        <v>1710</v>
      </c>
      <c r="Y489" s="337" t="s">
        <v>1710</v>
      </c>
      <c r="Z489" s="337" t="s">
        <v>1710</v>
      </c>
      <c r="AA489" s="337" t="s">
        <v>1710</v>
      </c>
      <c r="AB489" s="337" t="s">
        <v>1710</v>
      </c>
      <c r="AC489" s="337" t="s">
        <v>1710</v>
      </c>
      <c r="AD489" s="337" t="s">
        <v>1710</v>
      </c>
      <c r="AE489" s="337" t="s">
        <v>1710</v>
      </c>
      <c r="AF489" s="337" t="s">
        <v>1710</v>
      </c>
      <c r="AG489" s="319" t="s">
        <v>1714</v>
      </c>
      <c r="AH489" s="337" t="s">
        <v>1764</v>
      </c>
      <c r="AI489" s="337" t="s">
        <v>1710</v>
      </c>
      <c r="AJ489" s="337" t="s">
        <v>1710</v>
      </c>
    </row>
    <row r="490" spans="1:36" x14ac:dyDescent="0.25">
      <c r="A490" s="345" t="s">
        <v>1888</v>
      </c>
      <c r="B490" s="337" t="s">
        <v>1710</v>
      </c>
      <c r="C490" s="337" t="s">
        <v>1710</v>
      </c>
      <c r="D490" s="337" t="s">
        <v>1710</v>
      </c>
      <c r="E490" s="337" t="s">
        <v>1710</v>
      </c>
      <c r="F490" s="337" t="s">
        <v>1710</v>
      </c>
      <c r="G490" s="337" t="s">
        <v>1710</v>
      </c>
      <c r="H490" s="337">
        <v>1019.4</v>
      </c>
      <c r="I490" s="337" t="s">
        <v>1710</v>
      </c>
      <c r="J490" s="337" t="s">
        <v>1710</v>
      </c>
      <c r="K490" s="337" t="s">
        <v>1710</v>
      </c>
      <c r="L490" s="337" t="s">
        <v>1710</v>
      </c>
      <c r="M490" s="337" t="s">
        <v>1710</v>
      </c>
      <c r="N490" s="337" t="s">
        <v>1710</v>
      </c>
      <c r="O490" s="337" t="s">
        <v>1710</v>
      </c>
      <c r="P490" s="337" t="s">
        <v>1710</v>
      </c>
      <c r="Q490" s="337" t="s">
        <v>1710</v>
      </c>
      <c r="R490" s="337" t="s">
        <v>1710</v>
      </c>
      <c r="S490" s="337" t="s">
        <v>1710</v>
      </c>
      <c r="T490" s="337" t="s">
        <v>1710</v>
      </c>
      <c r="U490" s="337" t="s">
        <v>1710</v>
      </c>
      <c r="V490" s="319" t="s">
        <v>1714</v>
      </c>
      <c r="W490" s="337" t="s">
        <v>1710</v>
      </c>
      <c r="X490" s="337" t="s">
        <v>1710</v>
      </c>
      <c r="Y490" s="337" t="s">
        <v>1710</v>
      </c>
      <c r="Z490" s="337" t="s">
        <v>1710</v>
      </c>
      <c r="AA490" s="337" t="s">
        <v>1710</v>
      </c>
      <c r="AB490" s="337" t="s">
        <v>1710</v>
      </c>
      <c r="AC490" s="337" t="s">
        <v>1710</v>
      </c>
      <c r="AD490" s="337" t="s">
        <v>1710</v>
      </c>
      <c r="AE490" s="337" t="s">
        <v>1710</v>
      </c>
      <c r="AF490" s="337" t="s">
        <v>1710</v>
      </c>
      <c r="AG490" s="319" t="s">
        <v>1714</v>
      </c>
      <c r="AH490" s="337" t="s">
        <v>1688</v>
      </c>
      <c r="AI490" s="337" t="s">
        <v>1710</v>
      </c>
      <c r="AJ490" s="337" t="s">
        <v>1710</v>
      </c>
    </row>
    <row r="491" spans="1:36" x14ac:dyDescent="0.25">
      <c r="A491" s="345" t="s">
        <v>1889</v>
      </c>
      <c r="B491" s="337">
        <v>0.88</v>
      </c>
      <c r="C491" s="337" t="s">
        <v>1710</v>
      </c>
      <c r="D491" s="337" t="s">
        <v>1710</v>
      </c>
      <c r="E491" s="337" t="s">
        <v>1710</v>
      </c>
      <c r="F491" s="337">
        <v>30.78</v>
      </c>
      <c r="G491" s="337" t="s">
        <v>1710</v>
      </c>
      <c r="H491" s="337" t="s">
        <v>1710</v>
      </c>
      <c r="I491" s="337" t="s">
        <v>1710</v>
      </c>
      <c r="J491" s="337" t="s">
        <v>1710</v>
      </c>
      <c r="K491" s="337" t="s">
        <v>1710</v>
      </c>
      <c r="L491" s="337" t="s">
        <v>1710</v>
      </c>
      <c r="M491" s="337" t="s">
        <v>1710</v>
      </c>
      <c r="N491" s="337" t="s">
        <v>1710</v>
      </c>
      <c r="O491" s="337" t="s">
        <v>1710</v>
      </c>
      <c r="P491" s="337" t="s">
        <v>1710</v>
      </c>
      <c r="Q491" s="337">
        <v>18.399999999999999</v>
      </c>
      <c r="R491" s="337" t="s">
        <v>1710</v>
      </c>
      <c r="S491" s="337" t="s">
        <v>1710</v>
      </c>
      <c r="T491" s="337" t="s">
        <v>1710</v>
      </c>
      <c r="U491" s="337" t="s">
        <v>1710</v>
      </c>
      <c r="V491" s="319" t="s">
        <v>1714</v>
      </c>
      <c r="W491" s="337">
        <v>2.1192000000000002</v>
      </c>
      <c r="X491" s="337" t="s">
        <v>1710</v>
      </c>
      <c r="Y491" s="337" t="s">
        <v>1710</v>
      </c>
      <c r="Z491" s="337" t="s">
        <v>1710</v>
      </c>
      <c r="AA491" s="337" t="s">
        <v>1710</v>
      </c>
      <c r="AB491" s="337" t="s">
        <v>1710</v>
      </c>
      <c r="AC491" s="337" t="s">
        <v>1710</v>
      </c>
      <c r="AD491" s="337" t="s">
        <v>1710</v>
      </c>
      <c r="AE491" s="337" t="s">
        <v>1710</v>
      </c>
      <c r="AF491" s="337" t="s">
        <v>1710</v>
      </c>
      <c r="AG491" s="319" t="s">
        <v>1714</v>
      </c>
      <c r="AH491" s="337" t="s">
        <v>1688</v>
      </c>
      <c r="AI491" s="337" t="s">
        <v>1710</v>
      </c>
      <c r="AJ491" s="337" t="s">
        <v>1710</v>
      </c>
    </row>
    <row r="492" spans="1:36" x14ac:dyDescent="0.25">
      <c r="A492" s="345" t="s">
        <v>1890</v>
      </c>
      <c r="B492" s="337" t="s">
        <v>1710</v>
      </c>
      <c r="C492" s="337" t="s">
        <v>1710</v>
      </c>
      <c r="D492" s="337" t="s">
        <v>1710</v>
      </c>
      <c r="E492" s="337" t="s">
        <v>1710</v>
      </c>
      <c r="F492" s="337" t="s">
        <v>1710</v>
      </c>
      <c r="G492" s="337" t="s">
        <v>1710</v>
      </c>
      <c r="H492" s="337">
        <v>5967.5</v>
      </c>
      <c r="I492" s="337" t="s">
        <v>1710</v>
      </c>
      <c r="J492" s="337" t="s">
        <v>1710</v>
      </c>
      <c r="K492" s="337" t="s">
        <v>1710</v>
      </c>
      <c r="L492" s="337" t="s">
        <v>1710</v>
      </c>
      <c r="M492" s="337" t="s">
        <v>1710</v>
      </c>
      <c r="N492" s="337" t="s">
        <v>1710</v>
      </c>
      <c r="O492" s="337" t="s">
        <v>1710</v>
      </c>
      <c r="P492" s="337" t="s">
        <v>1710</v>
      </c>
      <c r="Q492" s="337" t="s">
        <v>1710</v>
      </c>
      <c r="R492" s="337" t="s">
        <v>1710</v>
      </c>
      <c r="S492" s="337" t="s">
        <v>1710</v>
      </c>
      <c r="T492" s="337" t="s">
        <v>1710</v>
      </c>
      <c r="U492" s="337" t="s">
        <v>1710</v>
      </c>
      <c r="V492" s="319" t="s">
        <v>1714</v>
      </c>
      <c r="W492" s="337" t="s">
        <v>1710</v>
      </c>
      <c r="X492" s="337" t="s">
        <v>1710</v>
      </c>
      <c r="Y492" s="337" t="s">
        <v>1710</v>
      </c>
      <c r="Z492" s="337" t="s">
        <v>1710</v>
      </c>
      <c r="AA492" s="337" t="s">
        <v>1710</v>
      </c>
      <c r="AB492" s="337" t="s">
        <v>1710</v>
      </c>
      <c r="AC492" s="337" t="s">
        <v>1710</v>
      </c>
      <c r="AD492" s="337" t="s">
        <v>1710</v>
      </c>
      <c r="AE492" s="337" t="s">
        <v>1710</v>
      </c>
      <c r="AF492" s="337" t="s">
        <v>1710</v>
      </c>
      <c r="AG492" s="319" t="s">
        <v>1714</v>
      </c>
      <c r="AH492" s="337" t="s">
        <v>1774</v>
      </c>
      <c r="AI492" s="337" t="s">
        <v>1710</v>
      </c>
      <c r="AJ492" s="337" t="s">
        <v>1710</v>
      </c>
    </row>
    <row r="493" spans="1:36" x14ac:dyDescent="0.25">
      <c r="A493" s="345" t="s">
        <v>1891</v>
      </c>
      <c r="B493" s="337" t="s">
        <v>1710</v>
      </c>
      <c r="C493" s="337" t="s">
        <v>1710</v>
      </c>
      <c r="D493" s="337" t="s">
        <v>1710</v>
      </c>
      <c r="E493" s="337" t="s">
        <v>1710</v>
      </c>
      <c r="F493" s="337" t="s">
        <v>1710</v>
      </c>
      <c r="G493" s="337" t="s">
        <v>1710</v>
      </c>
      <c r="H493" s="337" t="s">
        <v>1710</v>
      </c>
      <c r="I493" s="337" t="s">
        <v>1710</v>
      </c>
      <c r="J493" s="337" t="s">
        <v>1710</v>
      </c>
      <c r="K493" s="337" t="s">
        <v>1710</v>
      </c>
      <c r="L493" s="337" t="s">
        <v>1710</v>
      </c>
      <c r="M493" s="337" t="s">
        <v>1710</v>
      </c>
      <c r="N493" s="337" t="s">
        <v>1710</v>
      </c>
      <c r="O493" s="337" t="s">
        <v>1710</v>
      </c>
      <c r="P493" s="337" t="s">
        <v>1710</v>
      </c>
      <c r="Q493" s="337" t="s">
        <v>1710</v>
      </c>
      <c r="R493" s="337" t="s">
        <v>1710</v>
      </c>
      <c r="S493" s="337" t="s">
        <v>1710</v>
      </c>
      <c r="T493" s="337" t="s">
        <v>1710</v>
      </c>
      <c r="U493" s="337" t="s">
        <v>1710</v>
      </c>
      <c r="V493" s="319" t="s">
        <v>1714</v>
      </c>
      <c r="W493" s="337" t="s">
        <v>1710</v>
      </c>
      <c r="X493" s="337" t="s">
        <v>1710</v>
      </c>
      <c r="Y493" s="337" t="s">
        <v>1710</v>
      </c>
      <c r="Z493" s="337" t="s">
        <v>1710</v>
      </c>
      <c r="AA493" s="337" t="s">
        <v>1710</v>
      </c>
      <c r="AB493" s="337" t="s">
        <v>1710</v>
      </c>
      <c r="AC493" s="337" t="s">
        <v>1710</v>
      </c>
      <c r="AD493" s="337" t="s">
        <v>1710</v>
      </c>
      <c r="AE493" s="337" t="s">
        <v>1710</v>
      </c>
      <c r="AF493" s="337" t="s">
        <v>1710</v>
      </c>
      <c r="AG493" s="319" t="s">
        <v>1714</v>
      </c>
      <c r="AH493" s="337" t="s">
        <v>1688</v>
      </c>
      <c r="AI493" s="337" t="s">
        <v>1710</v>
      </c>
      <c r="AJ493" s="337" t="s">
        <v>1710</v>
      </c>
    </row>
    <row r="494" spans="1:36" x14ac:dyDescent="0.25">
      <c r="A494" s="392" t="s">
        <v>1892</v>
      </c>
      <c r="B494" s="337" t="s">
        <v>1710</v>
      </c>
      <c r="C494" s="337" t="s">
        <v>1710</v>
      </c>
      <c r="D494" s="337" t="s">
        <v>1710</v>
      </c>
      <c r="E494" s="337" t="s">
        <v>1710</v>
      </c>
      <c r="F494" s="337" t="s">
        <v>1710</v>
      </c>
      <c r="G494" s="337" t="s">
        <v>1710</v>
      </c>
      <c r="H494" s="337" t="s">
        <v>1710</v>
      </c>
      <c r="I494" s="337" t="s">
        <v>1710</v>
      </c>
      <c r="J494" s="337" t="s">
        <v>1710</v>
      </c>
      <c r="K494" s="337" t="s">
        <v>1710</v>
      </c>
      <c r="L494" s="337" t="s">
        <v>1710</v>
      </c>
      <c r="M494" s="337" t="s">
        <v>1710</v>
      </c>
      <c r="N494" s="337" t="s">
        <v>1710</v>
      </c>
      <c r="O494" s="337" t="s">
        <v>1710</v>
      </c>
      <c r="P494" s="337" t="s">
        <v>1710</v>
      </c>
      <c r="Q494" s="337" t="s">
        <v>1710</v>
      </c>
      <c r="R494" s="337" t="s">
        <v>1710</v>
      </c>
      <c r="S494" s="337" t="s">
        <v>1710</v>
      </c>
      <c r="T494" s="337" t="s">
        <v>1710</v>
      </c>
      <c r="U494" s="337" t="s">
        <v>1710</v>
      </c>
      <c r="V494" s="319" t="s">
        <v>1714</v>
      </c>
      <c r="W494" s="337" t="s">
        <v>1710</v>
      </c>
      <c r="X494" s="337" t="s">
        <v>1710</v>
      </c>
      <c r="Y494" s="337" t="s">
        <v>1710</v>
      </c>
      <c r="Z494" s="337" t="s">
        <v>1710</v>
      </c>
      <c r="AA494" s="337" t="s">
        <v>1710</v>
      </c>
      <c r="AB494" s="337" t="s">
        <v>1710</v>
      </c>
      <c r="AC494" s="337" t="s">
        <v>1710</v>
      </c>
      <c r="AD494" s="337" t="s">
        <v>1710</v>
      </c>
      <c r="AE494" s="337" t="s">
        <v>1710</v>
      </c>
      <c r="AF494" s="337" t="s">
        <v>1710</v>
      </c>
      <c r="AG494" s="319" t="s">
        <v>1714</v>
      </c>
      <c r="AH494" s="337">
        <v>7230.4559117999988</v>
      </c>
      <c r="AI494" s="337" t="s">
        <v>1710</v>
      </c>
      <c r="AJ494" s="337" t="s">
        <v>1710</v>
      </c>
    </row>
    <row r="495" spans="1:36" x14ac:dyDescent="0.25">
      <c r="A495" s="341" t="s">
        <v>1893</v>
      </c>
      <c r="B495" s="337" t="s">
        <v>1710</v>
      </c>
      <c r="C495" s="337" t="s">
        <v>1710</v>
      </c>
      <c r="D495" s="337" t="s">
        <v>1710</v>
      </c>
      <c r="E495" s="337" t="s">
        <v>1710</v>
      </c>
      <c r="F495" s="337" t="s">
        <v>1710</v>
      </c>
      <c r="G495" s="337" t="s">
        <v>1710</v>
      </c>
      <c r="H495" s="337" t="s">
        <v>1710</v>
      </c>
      <c r="I495" s="337" t="s">
        <v>1710</v>
      </c>
      <c r="J495" s="337" t="s">
        <v>1710</v>
      </c>
      <c r="K495" s="337" t="s">
        <v>1710</v>
      </c>
      <c r="L495" s="337" t="s">
        <v>1710</v>
      </c>
      <c r="M495" s="337" t="s">
        <v>1710</v>
      </c>
      <c r="N495" s="337" t="s">
        <v>1710</v>
      </c>
      <c r="O495" s="337" t="s">
        <v>1710</v>
      </c>
      <c r="P495" s="337" t="s">
        <v>1710</v>
      </c>
      <c r="Q495" s="337" t="s">
        <v>1710</v>
      </c>
      <c r="R495" s="337" t="s">
        <v>1710</v>
      </c>
      <c r="S495" s="337" t="s">
        <v>1710</v>
      </c>
      <c r="T495" s="337" t="s">
        <v>1710</v>
      </c>
      <c r="U495" s="337" t="s">
        <v>1710</v>
      </c>
      <c r="V495" s="319" t="s">
        <v>1714</v>
      </c>
      <c r="W495" s="337">
        <v>0.31825058820208002</v>
      </c>
      <c r="X495" s="337" t="s">
        <v>1710</v>
      </c>
      <c r="Y495" s="337" t="s">
        <v>1710</v>
      </c>
      <c r="Z495" s="337" t="s">
        <v>1710</v>
      </c>
      <c r="AA495" s="337" t="s">
        <v>1710</v>
      </c>
      <c r="AB495" s="337" t="s">
        <v>1710</v>
      </c>
      <c r="AC495" s="337" t="s">
        <v>1710</v>
      </c>
      <c r="AD495" s="337" t="s">
        <v>1710</v>
      </c>
      <c r="AE495" s="337" t="s">
        <v>1710</v>
      </c>
      <c r="AF495" s="337" t="s">
        <v>1710</v>
      </c>
      <c r="AG495" s="319" t="s">
        <v>1714</v>
      </c>
      <c r="AH495" s="337" t="s">
        <v>1710</v>
      </c>
      <c r="AI495" s="337">
        <v>366.18901378629999</v>
      </c>
      <c r="AJ495" s="337" t="s">
        <v>1710</v>
      </c>
    </row>
    <row r="496" spans="1:36" x14ac:dyDescent="0.25">
      <c r="A496" s="345" t="s">
        <v>1894</v>
      </c>
      <c r="B496" s="337" t="s">
        <v>1710</v>
      </c>
      <c r="C496" s="337" t="s">
        <v>1710</v>
      </c>
      <c r="D496" s="337" t="s">
        <v>1710</v>
      </c>
      <c r="E496" s="337" t="s">
        <v>1710</v>
      </c>
      <c r="F496" s="337" t="s">
        <v>1710</v>
      </c>
      <c r="G496" s="337" t="s">
        <v>1710</v>
      </c>
      <c r="H496" s="337" t="s">
        <v>1710</v>
      </c>
      <c r="I496" s="337" t="s">
        <v>1710</v>
      </c>
      <c r="J496" s="337" t="s">
        <v>1710</v>
      </c>
      <c r="K496" s="337" t="s">
        <v>1710</v>
      </c>
      <c r="L496" s="337" t="s">
        <v>1710</v>
      </c>
      <c r="M496" s="337" t="s">
        <v>1710</v>
      </c>
      <c r="N496" s="337" t="s">
        <v>1710</v>
      </c>
      <c r="O496" s="337" t="s">
        <v>1710</v>
      </c>
      <c r="P496" s="337" t="s">
        <v>1710</v>
      </c>
      <c r="Q496" s="337" t="s">
        <v>1710</v>
      </c>
      <c r="R496" s="337" t="s">
        <v>1710</v>
      </c>
      <c r="S496" s="337" t="s">
        <v>1710</v>
      </c>
      <c r="T496" s="337" t="s">
        <v>1710</v>
      </c>
      <c r="U496" s="337" t="s">
        <v>1710</v>
      </c>
      <c r="V496" s="319" t="s">
        <v>1714</v>
      </c>
      <c r="W496" s="337">
        <v>0.31825058820208002</v>
      </c>
      <c r="X496" s="337" t="s">
        <v>1710</v>
      </c>
      <c r="Y496" s="337" t="s">
        <v>1710</v>
      </c>
      <c r="Z496" s="337" t="s">
        <v>1710</v>
      </c>
      <c r="AA496" s="337" t="s">
        <v>1710</v>
      </c>
      <c r="AB496" s="337" t="s">
        <v>1710</v>
      </c>
      <c r="AC496" s="337" t="s">
        <v>1710</v>
      </c>
      <c r="AD496" s="337" t="s">
        <v>1710</v>
      </c>
      <c r="AE496" s="337" t="s">
        <v>1710</v>
      </c>
      <c r="AF496" s="337" t="s">
        <v>1710</v>
      </c>
      <c r="AG496" s="319" t="s">
        <v>1714</v>
      </c>
      <c r="AH496" s="337" t="s">
        <v>1710</v>
      </c>
      <c r="AI496" s="337">
        <v>366.18901378630005</v>
      </c>
      <c r="AJ496" s="337" t="s">
        <v>1710</v>
      </c>
    </row>
    <row r="497" spans="1:36" x14ac:dyDescent="0.25">
      <c r="A497" s="345" t="s">
        <v>1951</v>
      </c>
      <c r="B497" s="319" t="s">
        <v>1714</v>
      </c>
      <c r="C497" s="319" t="s">
        <v>1714</v>
      </c>
      <c r="D497" s="319" t="s">
        <v>1714</v>
      </c>
      <c r="E497" s="319" t="s">
        <v>1714</v>
      </c>
      <c r="F497" s="319" t="s">
        <v>1714</v>
      </c>
      <c r="G497" s="319" t="s">
        <v>1714</v>
      </c>
      <c r="H497" s="319" t="s">
        <v>1714</v>
      </c>
      <c r="I497" s="319" t="s">
        <v>1714</v>
      </c>
      <c r="J497" s="319" t="s">
        <v>1714</v>
      </c>
      <c r="K497" s="319" t="s">
        <v>1714</v>
      </c>
      <c r="L497" s="319" t="s">
        <v>1714</v>
      </c>
      <c r="M497" s="319" t="s">
        <v>1714</v>
      </c>
      <c r="N497" s="319" t="s">
        <v>1714</v>
      </c>
      <c r="O497" s="319" t="s">
        <v>1714</v>
      </c>
      <c r="P497" s="319" t="s">
        <v>1714</v>
      </c>
      <c r="Q497" s="319" t="s">
        <v>1714</v>
      </c>
      <c r="R497" s="319" t="s">
        <v>1714</v>
      </c>
      <c r="S497" s="319" t="s">
        <v>1714</v>
      </c>
      <c r="T497" s="319" t="s">
        <v>1714</v>
      </c>
      <c r="U497" s="319" t="s">
        <v>1714</v>
      </c>
      <c r="V497" s="319" t="s">
        <v>1714</v>
      </c>
      <c r="W497" s="337" t="s">
        <v>1710</v>
      </c>
      <c r="X497" s="337" t="s">
        <v>1710</v>
      </c>
      <c r="Y497" s="337" t="s">
        <v>1710</v>
      </c>
      <c r="Z497" s="337" t="s">
        <v>1710</v>
      </c>
      <c r="AA497" s="337" t="s">
        <v>1710</v>
      </c>
      <c r="AB497" s="337" t="s">
        <v>1710</v>
      </c>
      <c r="AC497" s="337" t="s">
        <v>1710</v>
      </c>
      <c r="AD497" s="337" t="s">
        <v>1710</v>
      </c>
      <c r="AE497" s="337" t="s">
        <v>1710</v>
      </c>
      <c r="AF497" s="337" t="s">
        <v>1710</v>
      </c>
      <c r="AG497" s="319" t="s">
        <v>1714</v>
      </c>
      <c r="AH497" s="319" t="s">
        <v>1714</v>
      </c>
      <c r="AI497" s="337" t="s">
        <v>1730</v>
      </c>
      <c r="AJ497" s="319" t="s">
        <v>1714</v>
      </c>
    </row>
    <row r="498" spans="1:36" x14ac:dyDescent="0.25">
      <c r="A498" s="345" t="s">
        <v>1897</v>
      </c>
      <c r="B498" s="337" t="s">
        <v>1710</v>
      </c>
      <c r="C498" s="337" t="s">
        <v>1710</v>
      </c>
      <c r="D498" s="337" t="s">
        <v>1710</v>
      </c>
      <c r="E498" s="337" t="s">
        <v>1710</v>
      </c>
      <c r="F498" s="337" t="s">
        <v>1710</v>
      </c>
      <c r="G498" s="337" t="s">
        <v>1710</v>
      </c>
      <c r="H498" s="337" t="s">
        <v>1710</v>
      </c>
      <c r="I498" s="337" t="s">
        <v>1710</v>
      </c>
      <c r="J498" s="337" t="s">
        <v>1710</v>
      </c>
      <c r="K498" s="337" t="s">
        <v>1710</v>
      </c>
      <c r="L498" s="337" t="s">
        <v>1710</v>
      </c>
      <c r="M498" s="337" t="s">
        <v>1710</v>
      </c>
      <c r="N498" s="337" t="s">
        <v>1710</v>
      </c>
      <c r="O498" s="337" t="s">
        <v>1710</v>
      </c>
      <c r="P498" s="337" t="s">
        <v>1710</v>
      </c>
      <c r="Q498" s="337" t="s">
        <v>1710</v>
      </c>
      <c r="R498" s="337" t="s">
        <v>1710</v>
      </c>
      <c r="S498" s="337" t="s">
        <v>1710</v>
      </c>
      <c r="T498" s="337" t="s">
        <v>1710</v>
      </c>
      <c r="U498" s="337" t="s">
        <v>1710</v>
      </c>
      <c r="V498" s="319" t="s">
        <v>1714</v>
      </c>
      <c r="W498" s="337" t="s">
        <v>1710</v>
      </c>
      <c r="X498" s="337" t="s">
        <v>1710</v>
      </c>
      <c r="Y498" s="337" t="s">
        <v>1710</v>
      </c>
      <c r="Z498" s="337" t="s">
        <v>1710</v>
      </c>
      <c r="AA498" s="337" t="s">
        <v>1710</v>
      </c>
      <c r="AB498" s="337" t="s">
        <v>1710</v>
      </c>
      <c r="AC498" s="337" t="s">
        <v>1710</v>
      </c>
      <c r="AD498" s="337" t="s">
        <v>1710</v>
      </c>
      <c r="AE498" s="337" t="s">
        <v>1710</v>
      </c>
      <c r="AF498" s="337" t="s">
        <v>1710</v>
      </c>
      <c r="AG498" s="319" t="s">
        <v>1714</v>
      </c>
      <c r="AH498" s="337" t="s">
        <v>1710</v>
      </c>
      <c r="AI498" s="337" t="s">
        <v>1710</v>
      </c>
      <c r="AJ498" s="337" t="s">
        <v>1710</v>
      </c>
    </row>
    <row r="499" spans="1:36" x14ac:dyDescent="0.25">
      <c r="A499" s="229" t="s">
        <v>1952</v>
      </c>
      <c r="B499" s="337" t="s">
        <v>1724</v>
      </c>
      <c r="C499" s="337" t="s">
        <v>1710</v>
      </c>
      <c r="D499" s="337" t="s">
        <v>1710</v>
      </c>
      <c r="E499" s="337" t="s">
        <v>1710</v>
      </c>
      <c r="F499" s="337" t="s">
        <v>1710</v>
      </c>
      <c r="G499" s="337" t="s">
        <v>1710</v>
      </c>
      <c r="H499" s="337" t="s">
        <v>1710</v>
      </c>
      <c r="I499" s="337" t="s">
        <v>1710</v>
      </c>
      <c r="J499" s="337" t="s">
        <v>1710</v>
      </c>
      <c r="K499" s="337" t="s">
        <v>1710</v>
      </c>
      <c r="L499" s="337" t="s">
        <v>1710</v>
      </c>
      <c r="M499" s="337" t="s">
        <v>1710</v>
      </c>
      <c r="N499" s="337" t="s">
        <v>1710</v>
      </c>
      <c r="O499" s="337" t="s">
        <v>1710</v>
      </c>
      <c r="P499" s="337" t="s">
        <v>1710</v>
      </c>
      <c r="Q499" s="337" t="s">
        <v>1710</v>
      </c>
      <c r="R499" s="337" t="s">
        <v>1710</v>
      </c>
      <c r="S499" s="337" t="s">
        <v>1710</v>
      </c>
      <c r="T499" s="337" t="s">
        <v>1710</v>
      </c>
      <c r="U499" s="337" t="s">
        <v>1710</v>
      </c>
      <c r="V499" s="319" t="s">
        <v>1714</v>
      </c>
      <c r="W499" s="337" t="s">
        <v>1724</v>
      </c>
      <c r="X499" s="337" t="s">
        <v>1724</v>
      </c>
      <c r="Y499" s="337" t="s">
        <v>1724</v>
      </c>
      <c r="Z499" s="337" t="s">
        <v>1710</v>
      </c>
      <c r="AA499" s="337" t="s">
        <v>1724</v>
      </c>
      <c r="AB499" s="337" t="s">
        <v>1710</v>
      </c>
      <c r="AC499" s="337" t="s">
        <v>1710</v>
      </c>
      <c r="AD499" s="337" t="s">
        <v>1710</v>
      </c>
      <c r="AE499" s="337" t="s">
        <v>1710</v>
      </c>
      <c r="AF499" s="337" t="s">
        <v>1710</v>
      </c>
      <c r="AG499" s="319" t="s">
        <v>1714</v>
      </c>
      <c r="AH499" s="337" t="s">
        <v>1710</v>
      </c>
      <c r="AI499" s="337" t="s">
        <v>1724</v>
      </c>
      <c r="AJ499" s="337" t="s">
        <v>1724</v>
      </c>
    </row>
    <row r="500" spans="1:36" x14ac:dyDescent="0.25">
      <c r="A500" s="348" t="s">
        <v>1953</v>
      </c>
      <c r="B500" s="337" t="s">
        <v>1724</v>
      </c>
      <c r="C500" s="337" t="s">
        <v>1710</v>
      </c>
      <c r="D500" s="337" t="s">
        <v>1710</v>
      </c>
      <c r="E500" s="337" t="s">
        <v>1710</v>
      </c>
      <c r="F500" s="337" t="s">
        <v>1710</v>
      </c>
      <c r="G500" s="337" t="s">
        <v>1710</v>
      </c>
      <c r="H500" s="337" t="s">
        <v>1710</v>
      </c>
      <c r="I500" s="337" t="s">
        <v>1710</v>
      </c>
      <c r="J500" s="337" t="s">
        <v>1710</v>
      </c>
      <c r="K500" s="337" t="s">
        <v>1710</v>
      </c>
      <c r="L500" s="337" t="s">
        <v>1710</v>
      </c>
      <c r="M500" s="337" t="s">
        <v>1710</v>
      </c>
      <c r="N500" s="337" t="s">
        <v>1710</v>
      </c>
      <c r="O500" s="337" t="s">
        <v>1710</v>
      </c>
      <c r="P500" s="337" t="s">
        <v>1710</v>
      </c>
      <c r="Q500" s="337" t="s">
        <v>1710</v>
      </c>
      <c r="R500" s="337" t="s">
        <v>1710</v>
      </c>
      <c r="S500" s="337" t="s">
        <v>1710</v>
      </c>
      <c r="T500" s="337" t="s">
        <v>1710</v>
      </c>
      <c r="U500" s="337" t="s">
        <v>1710</v>
      </c>
      <c r="V500" s="319" t="s">
        <v>1714</v>
      </c>
      <c r="W500" s="337" t="s">
        <v>1724</v>
      </c>
      <c r="X500" s="337" t="s">
        <v>1724</v>
      </c>
      <c r="Y500" s="337" t="s">
        <v>1724</v>
      </c>
      <c r="Z500" s="337" t="s">
        <v>1710</v>
      </c>
      <c r="AA500" s="337" t="s">
        <v>1724</v>
      </c>
      <c r="AB500" s="337" t="s">
        <v>1710</v>
      </c>
      <c r="AC500" s="337" t="s">
        <v>1710</v>
      </c>
      <c r="AD500" s="337" t="s">
        <v>1710</v>
      </c>
      <c r="AE500" s="337" t="s">
        <v>1710</v>
      </c>
      <c r="AF500" s="337" t="s">
        <v>1710</v>
      </c>
      <c r="AG500" s="319" t="s">
        <v>1714</v>
      </c>
      <c r="AH500" s="337" t="s">
        <v>1710</v>
      </c>
      <c r="AI500" s="337" t="s">
        <v>1724</v>
      </c>
      <c r="AJ500" s="337" t="s">
        <v>1724</v>
      </c>
    </row>
    <row r="501" spans="1:36" ht="15.75" customHeight="1" thickBot="1" x14ac:dyDescent="0.3">
      <c r="A501" s="230" t="s">
        <v>1954</v>
      </c>
      <c r="B501" s="418" t="s">
        <v>1936</v>
      </c>
      <c r="C501" s="432"/>
      <c r="D501" s="432"/>
      <c r="E501" s="432"/>
      <c r="F501" s="432"/>
      <c r="G501" s="432"/>
      <c r="H501" s="432"/>
      <c r="I501" s="432"/>
      <c r="J501" s="432"/>
      <c r="K501" s="432"/>
      <c r="L501" s="432"/>
      <c r="M501" s="432"/>
      <c r="N501" s="432"/>
      <c r="O501" s="432"/>
      <c r="P501" s="432"/>
      <c r="Q501" s="432"/>
      <c r="R501" s="432"/>
      <c r="S501" s="432"/>
      <c r="T501" s="432"/>
      <c r="U501" s="432"/>
      <c r="V501" s="432"/>
      <c r="W501" s="432"/>
      <c r="X501" s="432"/>
      <c r="Y501" s="432"/>
      <c r="Z501" s="432"/>
      <c r="AA501" s="432"/>
      <c r="AB501" s="432"/>
      <c r="AC501" s="432"/>
      <c r="AD501" s="432"/>
      <c r="AE501" s="432"/>
      <c r="AF501" s="432"/>
      <c r="AG501" s="432"/>
      <c r="AH501" s="432"/>
      <c r="AI501" s="432"/>
      <c r="AJ501" s="433"/>
    </row>
    <row r="502" spans="1:36" ht="15.75" thickTop="1" x14ac:dyDescent="0.25">
      <c r="A502" s="228" t="s">
        <v>1955</v>
      </c>
      <c r="B502" s="337">
        <v>20255.88328182527</v>
      </c>
      <c r="C502" s="337">
        <v>268.79848497951895</v>
      </c>
      <c r="D502" s="337">
        <v>0.18223611604834999</v>
      </c>
      <c r="E502" s="337" t="s">
        <v>1938</v>
      </c>
      <c r="F502" s="337">
        <v>9031.5481900000013</v>
      </c>
      <c r="G502" s="337" t="s">
        <v>1939</v>
      </c>
      <c r="H502" s="337">
        <v>80121.705387429378</v>
      </c>
      <c r="I502" s="337" t="s">
        <v>1939</v>
      </c>
      <c r="J502" s="337">
        <v>9356.369772</v>
      </c>
      <c r="K502" s="337" t="s">
        <v>1939</v>
      </c>
      <c r="L502" s="337" t="s">
        <v>1938</v>
      </c>
      <c r="M502" s="337" t="s">
        <v>1939</v>
      </c>
      <c r="N502" s="337" t="s">
        <v>1939</v>
      </c>
      <c r="O502" s="337" t="s">
        <v>1939</v>
      </c>
      <c r="P502" s="337" t="s">
        <v>1939</v>
      </c>
      <c r="Q502" s="337">
        <v>1154.9313</v>
      </c>
      <c r="R502" s="337" t="s">
        <v>1939</v>
      </c>
      <c r="S502" s="337" t="s">
        <v>1938</v>
      </c>
      <c r="T502" s="337" t="s">
        <v>1938</v>
      </c>
      <c r="U502" s="337">
        <v>1.6984600970478201</v>
      </c>
      <c r="V502" s="319" t="s">
        <v>1714</v>
      </c>
      <c r="W502" s="337">
        <v>3991.1111453887138</v>
      </c>
      <c r="X502" s="337">
        <v>2523.6563378072069</v>
      </c>
      <c r="Y502" s="337">
        <v>79.714328892219598</v>
      </c>
      <c r="Z502" s="337" t="s">
        <v>1939</v>
      </c>
      <c r="AA502" s="337">
        <v>118.23495360473002</v>
      </c>
      <c r="AB502" s="337" t="s">
        <v>1939</v>
      </c>
      <c r="AC502" s="337" t="s">
        <v>1938</v>
      </c>
      <c r="AD502" s="337" t="s">
        <v>1939</v>
      </c>
      <c r="AE502" s="337" t="s">
        <v>1939</v>
      </c>
      <c r="AF502" s="337">
        <v>3.5894286775586801</v>
      </c>
      <c r="AG502" s="319" t="s">
        <v>1714</v>
      </c>
      <c r="AH502" s="337">
        <v>7230.4559117999988</v>
      </c>
      <c r="AI502" s="337">
        <v>11803.800907153873</v>
      </c>
      <c r="AJ502" s="337">
        <v>490.71858044203998</v>
      </c>
    </row>
    <row r="503" spans="1:36" x14ac:dyDescent="0.25">
      <c r="A503" s="349" t="s">
        <v>1956</v>
      </c>
      <c r="B503" s="337">
        <v>20040.325102040817</v>
      </c>
      <c r="C503" s="337" t="s">
        <v>1710</v>
      </c>
      <c r="D503" s="337" t="s">
        <v>1710</v>
      </c>
      <c r="E503" s="337" t="s">
        <v>1710</v>
      </c>
      <c r="F503" s="337" t="s">
        <v>1710</v>
      </c>
      <c r="G503" s="337" t="s">
        <v>1710</v>
      </c>
      <c r="H503" s="337" t="s">
        <v>1710</v>
      </c>
      <c r="I503" s="337" t="s">
        <v>1710</v>
      </c>
      <c r="J503" s="337" t="s">
        <v>1710</v>
      </c>
      <c r="K503" s="337" t="s">
        <v>1710</v>
      </c>
      <c r="L503" s="337" t="s">
        <v>1710</v>
      </c>
      <c r="M503" s="337" t="s">
        <v>1710</v>
      </c>
      <c r="N503" s="337" t="s">
        <v>1710</v>
      </c>
      <c r="O503" s="337" t="s">
        <v>1710</v>
      </c>
      <c r="P503" s="337" t="s">
        <v>1710</v>
      </c>
      <c r="Q503" s="337" t="s">
        <v>1710</v>
      </c>
      <c r="R503" s="337" t="s">
        <v>1710</v>
      </c>
      <c r="S503" s="337" t="s">
        <v>1710</v>
      </c>
      <c r="T503" s="337" t="s">
        <v>1710</v>
      </c>
      <c r="U503" s="337" t="s">
        <v>1710</v>
      </c>
      <c r="V503" s="319" t="s">
        <v>1714</v>
      </c>
      <c r="W503" s="337" t="s">
        <v>1710</v>
      </c>
      <c r="X503" s="337" t="s">
        <v>1710</v>
      </c>
      <c r="Y503" s="337" t="s">
        <v>1710</v>
      </c>
      <c r="Z503" s="337" t="s">
        <v>1710</v>
      </c>
      <c r="AA503" s="337" t="s">
        <v>1710</v>
      </c>
      <c r="AB503" s="337" t="s">
        <v>1710</v>
      </c>
      <c r="AC503" s="337" t="s">
        <v>1710</v>
      </c>
      <c r="AD503" s="337" t="s">
        <v>1710</v>
      </c>
      <c r="AE503" s="337" t="s">
        <v>1710</v>
      </c>
      <c r="AF503" s="337" t="s">
        <v>1710</v>
      </c>
      <c r="AG503" s="319" t="s">
        <v>1714</v>
      </c>
      <c r="AH503" s="337" t="s">
        <v>1710</v>
      </c>
      <c r="AI503" s="337" t="s">
        <v>1710</v>
      </c>
      <c r="AJ503" s="337" t="s">
        <v>1710</v>
      </c>
    </row>
    <row r="504" spans="1:36" x14ac:dyDescent="0.25">
      <c r="A504" s="350" t="s">
        <v>1957</v>
      </c>
      <c r="B504" s="337" t="s">
        <v>1710</v>
      </c>
      <c r="C504" s="337" t="s">
        <v>1710</v>
      </c>
      <c r="D504" s="337" t="s">
        <v>1710</v>
      </c>
      <c r="E504" s="337" t="s">
        <v>1710</v>
      </c>
      <c r="F504" s="337" t="s">
        <v>1710</v>
      </c>
      <c r="G504" s="337" t="s">
        <v>1710</v>
      </c>
      <c r="H504" s="337" t="s">
        <v>1732</v>
      </c>
      <c r="I504" s="337" t="s">
        <v>1710</v>
      </c>
      <c r="J504" s="337" t="s">
        <v>1710</v>
      </c>
      <c r="K504" s="337" t="s">
        <v>1710</v>
      </c>
      <c r="L504" s="337" t="s">
        <v>1710</v>
      </c>
      <c r="M504" s="337" t="s">
        <v>1710</v>
      </c>
      <c r="N504" s="337" t="s">
        <v>1710</v>
      </c>
      <c r="O504" s="337" t="s">
        <v>1710</v>
      </c>
      <c r="P504" s="337" t="s">
        <v>1710</v>
      </c>
      <c r="Q504" s="337" t="s">
        <v>1710</v>
      </c>
      <c r="R504" s="337" t="s">
        <v>1710</v>
      </c>
      <c r="S504" s="337" t="s">
        <v>1710</v>
      </c>
      <c r="T504" s="337" t="s">
        <v>1710</v>
      </c>
      <c r="U504" s="337" t="s">
        <v>1710</v>
      </c>
      <c r="V504" s="319" t="s">
        <v>1714</v>
      </c>
      <c r="W504" s="337">
        <v>2889.5115971792543</v>
      </c>
      <c r="X504" s="337">
        <v>550.24258844079532</v>
      </c>
      <c r="Y504" s="337" t="s">
        <v>1710</v>
      </c>
      <c r="Z504" s="337" t="s">
        <v>1710</v>
      </c>
      <c r="AA504" s="337" t="s">
        <v>1710</v>
      </c>
      <c r="AB504" s="337" t="s">
        <v>1710</v>
      </c>
      <c r="AC504" s="337" t="s">
        <v>1710</v>
      </c>
      <c r="AD504" s="337" t="s">
        <v>1710</v>
      </c>
      <c r="AE504" s="337" t="s">
        <v>1710</v>
      </c>
      <c r="AF504" s="337" t="s">
        <v>1710</v>
      </c>
      <c r="AG504" s="319" t="s">
        <v>1714</v>
      </c>
      <c r="AH504" s="337" t="s">
        <v>1710</v>
      </c>
      <c r="AI504" s="337">
        <v>2745.5373405254281</v>
      </c>
      <c r="AJ504" s="337" t="s">
        <v>1710</v>
      </c>
    </row>
    <row r="505" spans="1:36" x14ac:dyDescent="0.25">
      <c r="A505" s="351" t="s">
        <v>1958</v>
      </c>
      <c r="B505" s="337">
        <v>202.53417978445603</v>
      </c>
      <c r="C505" s="337">
        <v>0.60795747951898005</v>
      </c>
      <c r="D505" s="337">
        <v>0.18223611604834999</v>
      </c>
      <c r="E505" s="337" t="s">
        <v>1949</v>
      </c>
      <c r="F505" s="337" t="s">
        <v>1949</v>
      </c>
      <c r="G505" s="337" t="s">
        <v>1817</v>
      </c>
      <c r="H505" s="337">
        <v>1.359442937847E-2</v>
      </c>
      <c r="I505" s="337" t="s">
        <v>1817</v>
      </c>
      <c r="J505" s="337" t="s">
        <v>1949</v>
      </c>
      <c r="K505" s="337" t="s">
        <v>1817</v>
      </c>
      <c r="L505" s="337" t="s">
        <v>1949</v>
      </c>
      <c r="M505" s="337" t="s">
        <v>1817</v>
      </c>
      <c r="N505" s="337" t="s">
        <v>1817</v>
      </c>
      <c r="O505" s="337" t="s">
        <v>1817</v>
      </c>
      <c r="P505" s="337" t="s">
        <v>1817</v>
      </c>
      <c r="Q505" s="337" t="s">
        <v>1949</v>
      </c>
      <c r="R505" s="337" t="s">
        <v>1817</v>
      </c>
      <c r="S505" s="337" t="s">
        <v>1949</v>
      </c>
      <c r="T505" s="337" t="s">
        <v>1949</v>
      </c>
      <c r="U505" s="337">
        <v>1.6984600970478201</v>
      </c>
      <c r="V505" s="319" t="s">
        <v>1714</v>
      </c>
      <c r="W505" s="337">
        <v>1083.5867883626456</v>
      </c>
      <c r="X505" s="337">
        <v>1973.4137493664118</v>
      </c>
      <c r="Y505" s="337">
        <v>79.714328892219598</v>
      </c>
      <c r="Z505" s="337" t="s">
        <v>1817</v>
      </c>
      <c r="AA505" s="337">
        <v>118.23495360473002</v>
      </c>
      <c r="AB505" s="337" t="s">
        <v>1817</v>
      </c>
      <c r="AC505" s="337" t="s">
        <v>1949</v>
      </c>
      <c r="AD505" s="337" t="s">
        <v>1817</v>
      </c>
      <c r="AE505" s="337" t="s">
        <v>1817</v>
      </c>
      <c r="AF505" s="337">
        <v>3.5894286775586801</v>
      </c>
      <c r="AG505" s="319" t="s">
        <v>1714</v>
      </c>
      <c r="AH505" s="337" t="s">
        <v>1817</v>
      </c>
      <c r="AI505" s="337">
        <v>709.15405230078557</v>
      </c>
      <c r="AJ505" s="337">
        <v>490.71858044210865</v>
      </c>
    </row>
    <row r="506" spans="1:36" x14ac:dyDescent="0.25">
      <c r="A506" s="352" t="s">
        <v>1959</v>
      </c>
      <c r="B506" s="337">
        <v>13.023999999999999</v>
      </c>
      <c r="C506" s="337">
        <v>268.19052749999997</v>
      </c>
      <c r="D506" s="337" t="s">
        <v>1710</v>
      </c>
      <c r="E506" s="337" t="s">
        <v>1710</v>
      </c>
      <c r="F506" s="337">
        <v>9031.5481900000013</v>
      </c>
      <c r="G506" s="337" t="s">
        <v>1710</v>
      </c>
      <c r="H506" s="337">
        <v>80121.691793000005</v>
      </c>
      <c r="I506" s="337" t="s">
        <v>1710</v>
      </c>
      <c r="J506" s="337">
        <v>9356.369772</v>
      </c>
      <c r="K506" s="337" t="s">
        <v>1710</v>
      </c>
      <c r="L506" s="337" t="s">
        <v>1710</v>
      </c>
      <c r="M506" s="337" t="s">
        <v>1710</v>
      </c>
      <c r="N506" s="337" t="s">
        <v>1710</v>
      </c>
      <c r="O506" s="337" t="s">
        <v>1710</v>
      </c>
      <c r="P506" s="337" t="s">
        <v>1710</v>
      </c>
      <c r="Q506" s="337">
        <v>1154.9313</v>
      </c>
      <c r="R506" s="337" t="s">
        <v>1710</v>
      </c>
      <c r="S506" s="337" t="s">
        <v>1710</v>
      </c>
      <c r="T506" s="337" t="s">
        <v>1710</v>
      </c>
      <c r="U506" s="337" t="s">
        <v>1710</v>
      </c>
      <c r="V506" s="319" t="s">
        <v>1714</v>
      </c>
      <c r="W506" s="337">
        <v>15.660888</v>
      </c>
      <c r="X506" s="337" t="s">
        <v>1710</v>
      </c>
      <c r="Y506" s="337" t="s">
        <v>1710</v>
      </c>
      <c r="Z506" s="337" t="s">
        <v>1710</v>
      </c>
      <c r="AA506" s="337" t="s">
        <v>1710</v>
      </c>
      <c r="AB506" s="337" t="s">
        <v>1710</v>
      </c>
      <c r="AC506" s="337" t="s">
        <v>1710</v>
      </c>
      <c r="AD506" s="337" t="s">
        <v>1710</v>
      </c>
      <c r="AE506" s="337" t="s">
        <v>1710</v>
      </c>
      <c r="AF506" s="337" t="s">
        <v>1710</v>
      </c>
      <c r="AG506" s="319" t="s">
        <v>1714</v>
      </c>
      <c r="AH506" s="337">
        <v>7230.4559117999988</v>
      </c>
      <c r="AI506" s="337" t="s">
        <v>1710</v>
      </c>
      <c r="AJ506" s="337" t="s">
        <v>1710</v>
      </c>
    </row>
    <row r="507" spans="1:36" x14ac:dyDescent="0.25">
      <c r="A507" s="351" t="s">
        <v>1960</v>
      </c>
      <c r="B507" s="337" t="s">
        <v>1710</v>
      </c>
      <c r="C507" s="337" t="s">
        <v>1710</v>
      </c>
      <c r="D507" s="337" t="s">
        <v>1710</v>
      </c>
      <c r="E507" s="337" t="s">
        <v>1710</v>
      </c>
      <c r="F507" s="337" t="s">
        <v>1710</v>
      </c>
      <c r="G507" s="337" t="s">
        <v>1710</v>
      </c>
      <c r="H507" s="337" t="s">
        <v>1710</v>
      </c>
      <c r="I507" s="337" t="s">
        <v>1710</v>
      </c>
      <c r="J507" s="337" t="s">
        <v>1710</v>
      </c>
      <c r="K507" s="337" t="s">
        <v>1710</v>
      </c>
      <c r="L507" s="337" t="s">
        <v>1710</v>
      </c>
      <c r="M507" s="337" t="s">
        <v>1710</v>
      </c>
      <c r="N507" s="337" t="s">
        <v>1710</v>
      </c>
      <c r="O507" s="337" t="s">
        <v>1710</v>
      </c>
      <c r="P507" s="337" t="s">
        <v>1710</v>
      </c>
      <c r="Q507" s="337" t="s">
        <v>1710</v>
      </c>
      <c r="R507" s="337" t="s">
        <v>1710</v>
      </c>
      <c r="S507" s="337" t="s">
        <v>1710</v>
      </c>
      <c r="T507" s="337" t="s">
        <v>1710</v>
      </c>
      <c r="U507" s="337" t="s">
        <v>1710</v>
      </c>
      <c r="V507" s="319" t="s">
        <v>1714</v>
      </c>
      <c r="W507" s="337">
        <v>2.3518718468133701</v>
      </c>
      <c r="X507" s="337" t="s">
        <v>1710</v>
      </c>
      <c r="Y507" s="337" t="s">
        <v>1710</v>
      </c>
      <c r="Z507" s="337" t="s">
        <v>1710</v>
      </c>
      <c r="AA507" s="337" t="s">
        <v>1710</v>
      </c>
      <c r="AB507" s="337" t="s">
        <v>1710</v>
      </c>
      <c r="AC507" s="337" t="s">
        <v>1710</v>
      </c>
      <c r="AD507" s="337" t="s">
        <v>1710</v>
      </c>
      <c r="AE507" s="337" t="s">
        <v>1710</v>
      </c>
      <c r="AF507" s="337" t="s">
        <v>1710</v>
      </c>
      <c r="AG507" s="319" t="s">
        <v>1714</v>
      </c>
      <c r="AH507" s="337" t="s">
        <v>1710</v>
      </c>
      <c r="AI507" s="337">
        <v>8349.1095143276398</v>
      </c>
      <c r="AJ507" s="337" t="s">
        <v>1710</v>
      </c>
    </row>
    <row r="508" spans="1:36" x14ac:dyDescent="0.25">
      <c r="A508" s="353" t="s">
        <v>1961</v>
      </c>
      <c r="B508" s="337" t="s">
        <v>1724</v>
      </c>
      <c r="C508" s="337" t="s">
        <v>1710</v>
      </c>
      <c r="D508" s="337" t="s">
        <v>1710</v>
      </c>
      <c r="E508" s="337" t="s">
        <v>1710</v>
      </c>
      <c r="F508" s="337" t="s">
        <v>1710</v>
      </c>
      <c r="G508" s="337" t="s">
        <v>1710</v>
      </c>
      <c r="H508" s="337" t="s">
        <v>1710</v>
      </c>
      <c r="I508" s="337" t="s">
        <v>1710</v>
      </c>
      <c r="J508" s="337" t="s">
        <v>1710</v>
      </c>
      <c r="K508" s="337" t="s">
        <v>1710</v>
      </c>
      <c r="L508" s="337" t="s">
        <v>1710</v>
      </c>
      <c r="M508" s="337" t="s">
        <v>1710</v>
      </c>
      <c r="N508" s="337" t="s">
        <v>1710</v>
      </c>
      <c r="O508" s="337" t="s">
        <v>1710</v>
      </c>
      <c r="P508" s="337" t="s">
        <v>1710</v>
      </c>
      <c r="Q508" s="337" t="s">
        <v>1710</v>
      </c>
      <c r="R508" s="337" t="s">
        <v>1710</v>
      </c>
      <c r="S508" s="337" t="s">
        <v>1710</v>
      </c>
      <c r="T508" s="337" t="s">
        <v>1710</v>
      </c>
      <c r="U508" s="337" t="s">
        <v>1710</v>
      </c>
      <c r="V508" s="319" t="s">
        <v>1714</v>
      </c>
      <c r="W508" s="337" t="s">
        <v>1724</v>
      </c>
      <c r="X508" s="337" t="s">
        <v>1724</v>
      </c>
      <c r="Y508" s="337" t="s">
        <v>1724</v>
      </c>
      <c r="Z508" s="337" t="s">
        <v>1710</v>
      </c>
      <c r="AA508" s="337" t="s">
        <v>1724</v>
      </c>
      <c r="AB508" s="337" t="s">
        <v>1710</v>
      </c>
      <c r="AC508" s="337" t="s">
        <v>1710</v>
      </c>
      <c r="AD508" s="337" t="s">
        <v>1710</v>
      </c>
      <c r="AE508" s="337" t="s">
        <v>1710</v>
      </c>
      <c r="AF508" s="337" t="s">
        <v>1710</v>
      </c>
      <c r="AG508" s="319" t="s">
        <v>1714</v>
      </c>
      <c r="AH508" s="337" t="s">
        <v>1710</v>
      </c>
      <c r="AI508" s="337" t="s">
        <v>1724</v>
      </c>
      <c r="AJ508" s="337" t="s">
        <v>1724</v>
      </c>
    </row>
    <row r="510" spans="1:36" ht="30" x14ac:dyDescent="0.25">
      <c r="A510" s="58" t="s">
        <v>1962</v>
      </c>
      <c r="B510" s="66">
        <f>B472</f>
        <v>1368.6407622854913</v>
      </c>
      <c r="C510" s="66">
        <f t="shared" ref="C510:AJ510" si="9">C472</f>
        <v>398.21997774743551</v>
      </c>
      <c r="D510" s="66">
        <f t="shared" si="9"/>
        <v>1.9808273483516601</v>
      </c>
      <c r="E510" s="66" t="str">
        <f t="shared" si="9"/>
        <v>NO,NE,IE,NA</v>
      </c>
      <c r="F510" s="66">
        <f t="shared" si="9"/>
        <v>2580.4423400000001</v>
      </c>
      <c r="G510" s="66" t="str">
        <f t="shared" si="9"/>
        <v>NO,NE,NA</v>
      </c>
      <c r="H510" s="66">
        <f t="shared" si="9"/>
        <v>56029.164606593971</v>
      </c>
      <c r="I510" s="66" t="str">
        <f t="shared" si="9"/>
        <v>NO,NE,NA</v>
      </c>
      <c r="J510" s="66">
        <f t="shared" si="9"/>
        <v>2093.1475999999998</v>
      </c>
      <c r="K510" s="66" t="str">
        <f t="shared" si="9"/>
        <v>NO,NE,NA</v>
      </c>
      <c r="L510" s="66" t="str">
        <f t="shared" si="9"/>
        <v>NO,NE,IE,NA</v>
      </c>
      <c r="M510" s="66" t="str">
        <f t="shared" si="9"/>
        <v>NO,NE,NA</v>
      </c>
      <c r="N510" s="66" t="str">
        <f t="shared" si="9"/>
        <v>NO,NE,NA</v>
      </c>
      <c r="O510" s="66" t="str">
        <f t="shared" si="9"/>
        <v>NO,NE,NA</v>
      </c>
      <c r="P510" s="66" t="str">
        <f t="shared" si="9"/>
        <v>NO,NE,NA</v>
      </c>
      <c r="Q510" s="66">
        <f t="shared" si="9"/>
        <v>117.73</v>
      </c>
      <c r="R510" s="66" t="str">
        <f t="shared" si="9"/>
        <v>NO,NE,NA</v>
      </c>
      <c r="S510" s="66" t="str">
        <f t="shared" si="9"/>
        <v>NO,NE,IE,NA</v>
      </c>
      <c r="T510" s="66" t="str">
        <f t="shared" si="9"/>
        <v>NO,NE,IE,NA</v>
      </c>
      <c r="U510" s="66">
        <f t="shared" si="9"/>
        <v>1.6984600970478201</v>
      </c>
      <c r="V510" s="66" t="str">
        <f t="shared" si="9"/>
        <v/>
      </c>
      <c r="W510" s="66">
        <f t="shared" si="9"/>
        <v>540.06916717032652</v>
      </c>
      <c r="X510" s="66">
        <f t="shared" si="9"/>
        <v>206.85707686944318</v>
      </c>
      <c r="Y510" s="66">
        <f t="shared" si="9"/>
        <v>9.0276703162196608</v>
      </c>
      <c r="Z510" s="66" t="str">
        <f t="shared" si="9"/>
        <v>NO,NE,NA</v>
      </c>
      <c r="AA510" s="66">
        <f t="shared" si="9"/>
        <v>11.47912170919709</v>
      </c>
      <c r="AB510" s="66" t="str">
        <f t="shared" si="9"/>
        <v>NO,NE,NA</v>
      </c>
      <c r="AC510" s="66" t="str">
        <f t="shared" si="9"/>
        <v>NO,NE,IE,NA</v>
      </c>
      <c r="AD510" s="66" t="str">
        <f t="shared" si="9"/>
        <v>NO,NE,NA</v>
      </c>
      <c r="AE510" s="66" t="str">
        <f t="shared" si="9"/>
        <v>NO,NE,NA</v>
      </c>
      <c r="AF510" s="66">
        <f t="shared" si="9"/>
        <v>3.5894286775586801</v>
      </c>
      <c r="AG510" s="66" t="str">
        <f t="shared" si="9"/>
        <v/>
      </c>
      <c r="AH510" s="66">
        <f t="shared" si="9"/>
        <v>7230.4559117999988</v>
      </c>
      <c r="AI510" s="66">
        <f t="shared" si="9"/>
        <v>517.71056610324001</v>
      </c>
      <c r="AJ510" s="66">
        <f t="shared" si="9"/>
        <v>28.530150025699999</v>
      </c>
    </row>
    <row r="513" spans="1:7" ht="15.75" x14ac:dyDescent="0.25">
      <c r="A513" s="224" t="s">
        <v>1963</v>
      </c>
      <c r="B513" s="216"/>
      <c r="C513" s="216"/>
      <c r="D513" s="216"/>
      <c r="E513" s="216"/>
      <c r="F513" s="217"/>
      <c r="G513" s="57" t="s">
        <v>1670</v>
      </c>
    </row>
    <row r="514" spans="1:7" ht="15.75" x14ac:dyDescent="0.25">
      <c r="A514" s="224" t="s">
        <v>1671</v>
      </c>
      <c r="B514" s="216"/>
      <c r="C514" s="216"/>
      <c r="D514" s="216"/>
      <c r="E514" s="216"/>
      <c r="F514" s="217"/>
      <c r="G514" s="57" t="s">
        <v>1672</v>
      </c>
    </row>
    <row r="515" spans="1:7" x14ac:dyDescent="0.25">
      <c r="A515" s="216"/>
      <c r="B515" s="216"/>
      <c r="C515" s="216"/>
      <c r="D515" s="216"/>
      <c r="E515" s="216"/>
      <c r="F515" s="217"/>
      <c r="G515" s="57" t="s">
        <v>1673</v>
      </c>
    </row>
    <row r="516" spans="1:7" x14ac:dyDescent="0.25">
      <c r="A516" s="216"/>
      <c r="B516" s="216"/>
      <c r="C516" s="216"/>
      <c r="D516" s="216"/>
      <c r="E516" s="216"/>
      <c r="F516" s="223"/>
      <c r="G516" s="216"/>
    </row>
    <row r="517" spans="1:7" x14ac:dyDescent="0.25">
      <c r="A517" s="393" t="s">
        <v>1964</v>
      </c>
      <c r="B517" s="394" t="s">
        <v>1675</v>
      </c>
      <c r="C517" s="336" t="s">
        <v>1676</v>
      </c>
      <c r="D517" s="336" t="s">
        <v>1677</v>
      </c>
      <c r="E517" s="336" t="s">
        <v>1848</v>
      </c>
      <c r="F517" s="354" t="s">
        <v>625</v>
      </c>
      <c r="G517" s="354" t="s">
        <v>1679</v>
      </c>
    </row>
    <row r="518" spans="1:7" ht="15.75" thickBot="1" x14ac:dyDescent="0.3">
      <c r="A518" s="250" t="s">
        <v>1965</v>
      </c>
      <c r="B518" s="428" t="s">
        <v>1681</v>
      </c>
      <c r="C518" s="428"/>
      <c r="D518" s="428"/>
      <c r="E518" s="428"/>
      <c r="F518" s="428"/>
      <c r="G518" s="429"/>
    </row>
    <row r="519" spans="1:7" ht="15.75" thickTop="1" x14ac:dyDescent="0.25">
      <c r="A519" s="251" t="s">
        <v>1966</v>
      </c>
      <c r="B519" s="337">
        <v>7853.7090592547993</v>
      </c>
      <c r="C519" s="337">
        <v>9418.7606550076798</v>
      </c>
      <c r="D519" s="337">
        <v>1108.4205949512345</v>
      </c>
      <c r="E519" s="337">
        <v>14.91067980114685</v>
      </c>
      <c r="F519" s="337">
        <v>363.40666610922074</v>
      </c>
      <c r="G519" s="337" t="s">
        <v>1710</v>
      </c>
    </row>
    <row r="520" spans="1:7" x14ac:dyDescent="0.25">
      <c r="A520" s="341" t="s">
        <v>1967</v>
      </c>
      <c r="B520" s="319" t="s">
        <v>1714</v>
      </c>
      <c r="C520" s="337">
        <v>8681.5577516158737</v>
      </c>
      <c r="D520" s="337">
        <v>54.694930480826123</v>
      </c>
      <c r="E520" s="319" t="s">
        <v>1714</v>
      </c>
      <c r="F520" s="319" t="s">
        <v>1714</v>
      </c>
      <c r="G520" s="337" t="s">
        <v>1710</v>
      </c>
    </row>
    <row r="521" spans="1:7" x14ac:dyDescent="0.25">
      <c r="A521" s="341" t="s">
        <v>1968</v>
      </c>
      <c r="B521" s="319" t="s">
        <v>1714</v>
      </c>
      <c r="C521" s="337">
        <v>6721.72746699257</v>
      </c>
      <c r="D521" s="319" t="s">
        <v>1714</v>
      </c>
      <c r="E521" s="319" t="s">
        <v>1714</v>
      </c>
      <c r="F521" s="319" t="s">
        <v>1714</v>
      </c>
      <c r="G521" s="319" t="s">
        <v>1714</v>
      </c>
    </row>
    <row r="522" spans="1:7" x14ac:dyDescent="0.25">
      <c r="A522" s="355" t="s">
        <v>1969</v>
      </c>
      <c r="B522" s="319" t="s">
        <v>1714</v>
      </c>
      <c r="C522" s="337">
        <v>6459.5584610062451</v>
      </c>
      <c r="D522" s="319" t="s">
        <v>1714</v>
      </c>
      <c r="E522" s="319" t="s">
        <v>1714</v>
      </c>
      <c r="F522" s="319" t="s">
        <v>1714</v>
      </c>
      <c r="G522" s="319" t="s">
        <v>1714</v>
      </c>
    </row>
    <row r="523" spans="1:7" x14ac:dyDescent="0.25">
      <c r="A523" s="356" t="s">
        <v>1970</v>
      </c>
      <c r="B523" s="319" t="s">
        <v>1714</v>
      </c>
      <c r="C523" s="319" t="s">
        <v>1714</v>
      </c>
      <c r="D523" s="319" t="s">
        <v>1714</v>
      </c>
      <c r="E523" s="319" t="s">
        <v>1714</v>
      </c>
      <c r="F523" s="319" t="s">
        <v>1714</v>
      </c>
      <c r="G523" s="319" t="s">
        <v>1714</v>
      </c>
    </row>
    <row r="524" spans="1:7" x14ac:dyDescent="0.25">
      <c r="A524" s="357" t="s">
        <v>1971</v>
      </c>
      <c r="B524" s="319" t="s">
        <v>1714</v>
      </c>
      <c r="C524" s="337" t="s">
        <v>1714</v>
      </c>
      <c r="D524" s="319" t="s">
        <v>1714</v>
      </c>
      <c r="E524" s="319" t="s">
        <v>1714</v>
      </c>
      <c r="F524" s="319" t="s">
        <v>1714</v>
      </c>
      <c r="G524" s="319" t="s">
        <v>1714</v>
      </c>
    </row>
    <row r="525" spans="1:7" x14ac:dyDescent="0.25">
      <c r="A525" s="357" t="s">
        <v>1972</v>
      </c>
      <c r="B525" s="319" t="s">
        <v>1714</v>
      </c>
      <c r="C525" s="337" t="s">
        <v>1714</v>
      </c>
      <c r="D525" s="319" t="s">
        <v>1714</v>
      </c>
      <c r="E525" s="319" t="s">
        <v>1714</v>
      </c>
      <c r="F525" s="319" t="s">
        <v>1714</v>
      </c>
      <c r="G525" s="319" t="s">
        <v>1714</v>
      </c>
    </row>
    <row r="526" spans="1:7" x14ac:dyDescent="0.25">
      <c r="A526" s="356" t="s">
        <v>1973</v>
      </c>
      <c r="B526" s="319" t="s">
        <v>1714</v>
      </c>
      <c r="C526" s="319" t="s">
        <v>1714</v>
      </c>
      <c r="D526" s="319" t="s">
        <v>1714</v>
      </c>
      <c r="E526" s="319" t="s">
        <v>1714</v>
      </c>
      <c r="F526" s="319" t="s">
        <v>1714</v>
      </c>
      <c r="G526" s="319" t="s">
        <v>1714</v>
      </c>
    </row>
    <row r="527" spans="1:7" x14ac:dyDescent="0.25">
      <c r="A527" s="357" t="s">
        <v>1974</v>
      </c>
      <c r="B527" s="319" t="s">
        <v>1714</v>
      </c>
      <c r="C527" s="337" t="s">
        <v>1714</v>
      </c>
      <c r="D527" s="319" t="s">
        <v>1714</v>
      </c>
      <c r="E527" s="319" t="s">
        <v>1714</v>
      </c>
      <c r="F527" s="319" t="s">
        <v>1714</v>
      </c>
      <c r="G527" s="319" t="s">
        <v>1714</v>
      </c>
    </row>
    <row r="528" spans="1:7" x14ac:dyDescent="0.25">
      <c r="A528" s="357" t="s">
        <v>1975</v>
      </c>
      <c r="B528" s="319" t="s">
        <v>1714</v>
      </c>
      <c r="C528" s="337" t="s">
        <v>1714</v>
      </c>
      <c r="D528" s="319" t="s">
        <v>1714</v>
      </c>
      <c r="E528" s="319" t="s">
        <v>1714</v>
      </c>
      <c r="F528" s="319" t="s">
        <v>1714</v>
      </c>
      <c r="G528" s="319" t="s">
        <v>1714</v>
      </c>
    </row>
    <row r="529" spans="1:7" x14ac:dyDescent="0.25">
      <c r="A529" s="357" t="s">
        <v>1976</v>
      </c>
      <c r="B529" s="319" t="s">
        <v>1714</v>
      </c>
      <c r="C529" s="337" t="s">
        <v>1714</v>
      </c>
      <c r="D529" s="319" t="s">
        <v>1714</v>
      </c>
      <c r="E529" s="319" t="s">
        <v>1714</v>
      </c>
      <c r="F529" s="319" t="s">
        <v>1714</v>
      </c>
      <c r="G529" s="319" t="s">
        <v>1714</v>
      </c>
    </row>
    <row r="530" spans="1:7" x14ac:dyDescent="0.25">
      <c r="A530" s="356" t="s">
        <v>1977</v>
      </c>
      <c r="B530" s="319" t="s">
        <v>1714</v>
      </c>
      <c r="C530" s="319" t="s">
        <v>1714</v>
      </c>
      <c r="D530" s="319" t="s">
        <v>1714</v>
      </c>
      <c r="E530" s="319" t="s">
        <v>1714</v>
      </c>
      <c r="F530" s="319" t="s">
        <v>1714</v>
      </c>
      <c r="G530" s="319" t="s">
        <v>1714</v>
      </c>
    </row>
    <row r="531" spans="1:7" x14ac:dyDescent="0.25">
      <c r="A531" s="357" t="s">
        <v>1978</v>
      </c>
      <c r="B531" s="319" t="s">
        <v>1714</v>
      </c>
      <c r="C531" s="337">
        <v>6459.5584610062451</v>
      </c>
      <c r="D531" s="319" t="s">
        <v>1714</v>
      </c>
      <c r="E531" s="319" t="s">
        <v>1714</v>
      </c>
      <c r="F531" s="319" t="s">
        <v>1714</v>
      </c>
      <c r="G531" s="319" t="s">
        <v>1714</v>
      </c>
    </row>
    <row r="532" spans="1:7" x14ac:dyDescent="0.25">
      <c r="A532" s="358" t="s">
        <v>1979</v>
      </c>
      <c r="B532" s="319" t="s">
        <v>1714</v>
      </c>
      <c r="C532" s="337">
        <v>473.19623090020355</v>
      </c>
      <c r="D532" s="319"/>
      <c r="E532" s="319" t="s">
        <v>1714</v>
      </c>
      <c r="F532" s="319" t="s">
        <v>1714</v>
      </c>
      <c r="G532" s="319"/>
    </row>
    <row r="533" spans="1:7" x14ac:dyDescent="0.25">
      <c r="A533" s="358" t="s">
        <v>1980</v>
      </c>
      <c r="B533" s="319" t="s">
        <v>1714</v>
      </c>
      <c r="C533" s="337">
        <v>299.39799460361405</v>
      </c>
      <c r="D533" s="319"/>
      <c r="E533" s="319" t="s">
        <v>1714</v>
      </c>
      <c r="F533" s="319" t="s">
        <v>1714</v>
      </c>
      <c r="G533" s="319"/>
    </row>
    <row r="534" spans="1:7" x14ac:dyDescent="0.25">
      <c r="A534" s="358" t="s">
        <v>1981</v>
      </c>
      <c r="B534" s="319" t="s">
        <v>1714</v>
      </c>
      <c r="C534" s="337">
        <v>3035.0507480212009</v>
      </c>
      <c r="D534" s="319"/>
      <c r="E534" s="319" t="s">
        <v>1714</v>
      </c>
      <c r="F534" s="319" t="s">
        <v>1714</v>
      </c>
      <c r="G534" s="319"/>
    </row>
    <row r="535" spans="1:7" x14ac:dyDescent="0.25">
      <c r="A535" s="358" t="s">
        <v>1982</v>
      </c>
      <c r="B535" s="319" t="s">
        <v>1714</v>
      </c>
      <c r="C535" s="337">
        <v>251.93525163617798</v>
      </c>
      <c r="D535" s="319"/>
      <c r="E535" s="319" t="s">
        <v>1714</v>
      </c>
      <c r="F535" s="319" t="s">
        <v>1714</v>
      </c>
      <c r="G535" s="319"/>
    </row>
    <row r="536" spans="1:7" x14ac:dyDescent="0.25">
      <c r="A536" s="358" t="s">
        <v>1983</v>
      </c>
      <c r="B536" s="319" t="s">
        <v>1714</v>
      </c>
      <c r="C536" s="337">
        <v>297.36246326322032</v>
      </c>
      <c r="D536" s="319"/>
      <c r="E536" s="319" t="s">
        <v>1714</v>
      </c>
      <c r="F536" s="319" t="s">
        <v>1714</v>
      </c>
      <c r="G536" s="319"/>
    </row>
    <row r="537" spans="1:7" x14ac:dyDescent="0.25">
      <c r="A537" s="358" t="s">
        <v>1984</v>
      </c>
      <c r="B537" s="319" t="s">
        <v>1714</v>
      </c>
      <c r="C537" s="337">
        <v>309.95636595734669</v>
      </c>
      <c r="D537" s="319"/>
      <c r="E537" s="319" t="s">
        <v>1714</v>
      </c>
      <c r="F537" s="319" t="s">
        <v>1714</v>
      </c>
      <c r="G537" s="319"/>
    </row>
    <row r="538" spans="1:7" x14ac:dyDescent="0.25">
      <c r="A538" s="358" t="s">
        <v>1985</v>
      </c>
      <c r="B538" s="319" t="s">
        <v>1714</v>
      </c>
      <c r="C538" s="337">
        <v>178.40438707912745</v>
      </c>
      <c r="D538" s="319"/>
      <c r="E538" s="319" t="s">
        <v>1714</v>
      </c>
      <c r="F538" s="319" t="s">
        <v>1714</v>
      </c>
      <c r="G538" s="319"/>
    </row>
    <row r="539" spans="1:7" x14ac:dyDescent="0.25">
      <c r="A539" s="358" t="s">
        <v>1986</v>
      </c>
      <c r="B539" s="319" t="s">
        <v>1714</v>
      </c>
      <c r="C539" s="337">
        <v>214.11005793654462</v>
      </c>
      <c r="D539" s="319"/>
      <c r="E539" s="319" t="s">
        <v>1714</v>
      </c>
      <c r="F539" s="319" t="s">
        <v>1714</v>
      </c>
      <c r="G539" s="319"/>
    </row>
    <row r="540" spans="1:7" x14ac:dyDescent="0.25">
      <c r="A540" s="358" t="s">
        <v>1987</v>
      </c>
      <c r="B540" s="319" t="s">
        <v>1714</v>
      </c>
      <c r="C540" s="337">
        <v>1167.114207479091</v>
      </c>
      <c r="D540" s="319"/>
      <c r="E540" s="319" t="s">
        <v>1714</v>
      </c>
      <c r="F540" s="319" t="s">
        <v>1714</v>
      </c>
      <c r="G540" s="319"/>
    </row>
    <row r="541" spans="1:7" x14ac:dyDescent="0.25">
      <c r="A541" s="358" t="s">
        <v>1988</v>
      </c>
      <c r="B541" s="319" t="s">
        <v>1714</v>
      </c>
      <c r="C541" s="337">
        <v>178.70274178817721</v>
      </c>
      <c r="D541" s="319"/>
      <c r="E541" s="319" t="s">
        <v>1714</v>
      </c>
      <c r="F541" s="319" t="s">
        <v>1714</v>
      </c>
      <c r="G541" s="319"/>
    </row>
    <row r="542" spans="1:7" x14ac:dyDescent="0.25">
      <c r="A542" s="358" t="s">
        <v>1989</v>
      </c>
      <c r="B542" s="319" t="s">
        <v>1714</v>
      </c>
      <c r="C542" s="337">
        <v>54.328012341541672</v>
      </c>
      <c r="D542" s="319"/>
      <c r="E542" s="319" t="s">
        <v>1714</v>
      </c>
      <c r="F542" s="319" t="s">
        <v>1714</v>
      </c>
      <c r="G542" s="319"/>
    </row>
    <row r="543" spans="1:7" x14ac:dyDescent="0.25">
      <c r="A543" s="355" t="s">
        <v>1990</v>
      </c>
      <c r="B543" s="319" t="s">
        <v>1714</v>
      </c>
      <c r="C543" s="337">
        <v>55.215000000000003</v>
      </c>
      <c r="D543" s="319" t="s">
        <v>1714</v>
      </c>
      <c r="E543" s="319" t="s">
        <v>1714</v>
      </c>
      <c r="F543" s="319" t="s">
        <v>1714</v>
      </c>
      <c r="G543" s="319" t="s">
        <v>1714</v>
      </c>
    </row>
    <row r="544" spans="1:7" x14ac:dyDescent="0.25">
      <c r="A544" s="355" t="s">
        <v>1991</v>
      </c>
      <c r="B544" s="319" t="s">
        <v>1714</v>
      </c>
      <c r="C544" s="337">
        <v>91.609200000000001</v>
      </c>
      <c r="D544" s="319" t="s">
        <v>1714</v>
      </c>
      <c r="E544" s="319" t="s">
        <v>1714</v>
      </c>
      <c r="F544" s="319" t="s">
        <v>1714</v>
      </c>
      <c r="G544" s="319" t="s">
        <v>1714</v>
      </c>
    </row>
    <row r="545" spans="1:7" x14ac:dyDescent="0.25">
      <c r="A545" s="355" t="s">
        <v>1992</v>
      </c>
      <c r="B545" s="319" t="s">
        <v>1714</v>
      </c>
      <c r="C545" s="337">
        <v>115.34480598632427</v>
      </c>
      <c r="D545" s="319" t="s">
        <v>1714</v>
      </c>
      <c r="E545" s="319" t="s">
        <v>1714</v>
      </c>
      <c r="F545" s="319" t="s">
        <v>1714</v>
      </c>
      <c r="G545" s="319" t="s">
        <v>1714</v>
      </c>
    </row>
    <row r="546" spans="1:7" x14ac:dyDescent="0.25">
      <c r="A546" s="359" t="s">
        <v>1993</v>
      </c>
      <c r="B546" s="319" t="s">
        <v>1714</v>
      </c>
      <c r="C546" s="337" t="s">
        <v>1730</v>
      </c>
      <c r="D546" s="319"/>
      <c r="E546" s="319" t="s">
        <v>1714</v>
      </c>
      <c r="F546" s="319" t="s">
        <v>1714</v>
      </c>
      <c r="G546" s="319"/>
    </row>
    <row r="547" spans="1:7" x14ac:dyDescent="0.25">
      <c r="A547" s="359" t="s">
        <v>1994</v>
      </c>
      <c r="B547" s="319" t="s">
        <v>1714</v>
      </c>
      <c r="C547" s="337">
        <v>26.068534199999998</v>
      </c>
      <c r="D547" s="319"/>
      <c r="E547" s="319" t="s">
        <v>1714</v>
      </c>
      <c r="F547" s="319" t="s">
        <v>1714</v>
      </c>
      <c r="G547" s="319"/>
    </row>
    <row r="548" spans="1:7" x14ac:dyDescent="0.25">
      <c r="A548" s="359" t="s">
        <v>1995</v>
      </c>
      <c r="B548" s="319" t="s">
        <v>1714</v>
      </c>
      <c r="C548" s="337">
        <v>69.750133199999993</v>
      </c>
      <c r="D548" s="319"/>
      <c r="E548" s="319" t="s">
        <v>1714</v>
      </c>
      <c r="F548" s="319" t="s">
        <v>1714</v>
      </c>
      <c r="G548" s="319"/>
    </row>
    <row r="549" spans="1:7" x14ac:dyDescent="0.25">
      <c r="A549" s="359" t="s">
        <v>1996</v>
      </c>
      <c r="B549" s="319" t="s">
        <v>1714</v>
      </c>
      <c r="C549" s="337">
        <v>2.1242679999999998</v>
      </c>
      <c r="D549" s="319"/>
      <c r="E549" s="319" t="s">
        <v>1714</v>
      </c>
      <c r="F549" s="319" t="s">
        <v>1714</v>
      </c>
      <c r="G549" s="319"/>
    </row>
    <row r="550" spans="1:7" x14ac:dyDescent="0.25">
      <c r="A550" s="359" t="s">
        <v>1997</v>
      </c>
      <c r="B550" s="319" t="s">
        <v>1714</v>
      </c>
      <c r="C550" s="337" t="s">
        <v>1730</v>
      </c>
      <c r="D550" s="319"/>
      <c r="E550" s="319" t="s">
        <v>1714</v>
      </c>
      <c r="F550" s="319" t="s">
        <v>1714</v>
      </c>
      <c r="G550" s="319"/>
    </row>
    <row r="551" spans="1:7" x14ac:dyDescent="0.25">
      <c r="A551" s="360" t="s">
        <v>1998</v>
      </c>
      <c r="B551" s="319" t="s">
        <v>1714</v>
      </c>
      <c r="C551" s="337">
        <v>17.401870586324279</v>
      </c>
      <c r="D551" s="319" t="s">
        <v>1714</v>
      </c>
      <c r="E551" s="319" t="s">
        <v>1714</v>
      </c>
      <c r="F551" s="319" t="s">
        <v>1714</v>
      </c>
      <c r="G551" s="319" t="s">
        <v>1714</v>
      </c>
    </row>
    <row r="552" spans="1:7" x14ac:dyDescent="0.25">
      <c r="A552" s="361" t="s">
        <v>1999</v>
      </c>
      <c r="B552" s="319" t="s">
        <v>1714</v>
      </c>
      <c r="C552" s="337">
        <v>17.401870586324279</v>
      </c>
      <c r="D552" s="319"/>
      <c r="E552" s="319" t="s">
        <v>1714</v>
      </c>
      <c r="F552" s="319" t="s">
        <v>1714</v>
      </c>
      <c r="G552" s="319"/>
    </row>
    <row r="553" spans="1:7" x14ac:dyDescent="0.25">
      <c r="A553" s="341" t="s">
        <v>2000</v>
      </c>
      <c r="B553" s="319" t="s">
        <v>1714</v>
      </c>
      <c r="C553" s="337">
        <v>1959.8302846233032</v>
      </c>
      <c r="D553" s="337">
        <v>54.694930480826123</v>
      </c>
      <c r="E553" s="319" t="s">
        <v>1714</v>
      </c>
      <c r="F553" s="319" t="s">
        <v>1714</v>
      </c>
      <c r="G553" s="337" t="s">
        <v>1710</v>
      </c>
    </row>
    <row r="554" spans="1:7" x14ac:dyDescent="0.25">
      <c r="A554" s="258" t="s">
        <v>2001</v>
      </c>
      <c r="B554" s="319" t="s">
        <v>1714</v>
      </c>
      <c r="C554" s="337">
        <v>1009.8520195503449</v>
      </c>
      <c r="D554" s="337">
        <v>42.152764039128421</v>
      </c>
      <c r="E554" s="319" t="s">
        <v>1714</v>
      </c>
      <c r="F554" s="319" t="s">
        <v>1714</v>
      </c>
      <c r="G554" s="337" t="s">
        <v>1710</v>
      </c>
    </row>
    <row r="555" spans="1:7" x14ac:dyDescent="0.25">
      <c r="A555" s="356" t="s">
        <v>1970</v>
      </c>
      <c r="B555" s="319" t="s">
        <v>1714</v>
      </c>
      <c r="C555" s="319" t="s">
        <v>1714</v>
      </c>
      <c r="D555" s="319" t="s">
        <v>1714</v>
      </c>
      <c r="E555" s="319" t="s">
        <v>1714</v>
      </c>
      <c r="F555" s="319" t="s">
        <v>1714</v>
      </c>
      <c r="G555" s="319" t="s">
        <v>1714</v>
      </c>
    </row>
    <row r="556" spans="1:7" x14ac:dyDescent="0.25">
      <c r="A556" s="357" t="s">
        <v>1971</v>
      </c>
      <c r="B556" s="319" t="s">
        <v>1714</v>
      </c>
      <c r="C556" s="337" t="s">
        <v>1714</v>
      </c>
      <c r="D556" s="337" t="s">
        <v>1714</v>
      </c>
      <c r="E556" s="319" t="s">
        <v>1714</v>
      </c>
      <c r="F556" s="319" t="s">
        <v>1714</v>
      </c>
      <c r="G556" s="323" t="s">
        <v>1714</v>
      </c>
    </row>
    <row r="557" spans="1:7" x14ac:dyDescent="0.25">
      <c r="A557" s="357" t="s">
        <v>1972</v>
      </c>
      <c r="B557" s="319" t="s">
        <v>1714</v>
      </c>
      <c r="C557" s="337" t="s">
        <v>1714</v>
      </c>
      <c r="D557" s="337" t="s">
        <v>1714</v>
      </c>
      <c r="E557" s="319" t="s">
        <v>1714</v>
      </c>
      <c r="F557" s="319" t="s">
        <v>1714</v>
      </c>
      <c r="G557" s="323" t="s">
        <v>1714</v>
      </c>
    </row>
    <row r="558" spans="1:7" x14ac:dyDescent="0.25">
      <c r="A558" s="356" t="s">
        <v>1973</v>
      </c>
      <c r="B558" s="319" t="s">
        <v>1714</v>
      </c>
      <c r="C558" s="319" t="s">
        <v>1714</v>
      </c>
      <c r="D558" s="319" t="s">
        <v>1714</v>
      </c>
      <c r="E558" s="319" t="s">
        <v>1714</v>
      </c>
      <c r="F558" s="319" t="s">
        <v>1714</v>
      </c>
      <c r="G558" s="319" t="s">
        <v>1714</v>
      </c>
    </row>
    <row r="559" spans="1:7" x14ac:dyDescent="0.25">
      <c r="A559" s="357" t="s">
        <v>1974</v>
      </c>
      <c r="B559" s="319" t="s">
        <v>1714</v>
      </c>
      <c r="C559" s="337" t="s">
        <v>1714</v>
      </c>
      <c r="D559" s="337" t="s">
        <v>1714</v>
      </c>
      <c r="E559" s="319" t="s">
        <v>1714</v>
      </c>
      <c r="F559" s="319" t="s">
        <v>1714</v>
      </c>
      <c r="G559" s="323" t="s">
        <v>1714</v>
      </c>
    </row>
    <row r="560" spans="1:7" x14ac:dyDescent="0.25">
      <c r="A560" s="357" t="s">
        <v>1975</v>
      </c>
      <c r="B560" s="319" t="s">
        <v>1714</v>
      </c>
      <c r="C560" s="337" t="s">
        <v>1714</v>
      </c>
      <c r="D560" s="337" t="s">
        <v>1714</v>
      </c>
      <c r="E560" s="319" t="s">
        <v>1714</v>
      </c>
      <c r="F560" s="319" t="s">
        <v>1714</v>
      </c>
      <c r="G560" s="323" t="s">
        <v>1714</v>
      </c>
    </row>
    <row r="561" spans="1:7" x14ac:dyDescent="0.25">
      <c r="A561" s="357" t="s">
        <v>1976</v>
      </c>
      <c r="B561" s="319" t="s">
        <v>1714</v>
      </c>
      <c r="C561" s="337" t="s">
        <v>1714</v>
      </c>
      <c r="D561" s="337" t="s">
        <v>1714</v>
      </c>
      <c r="E561" s="319" t="s">
        <v>1714</v>
      </c>
      <c r="F561" s="319" t="s">
        <v>1714</v>
      </c>
      <c r="G561" s="323" t="s">
        <v>1714</v>
      </c>
    </row>
    <row r="562" spans="1:7" x14ac:dyDescent="0.25">
      <c r="A562" s="356" t="s">
        <v>1977</v>
      </c>
      <c r="B562" s="319" t="s">
        <v>1714</v>
      </c>
      <c r="C562" s="319" t="s">
        <v>1714</v>
      </c>
      <c r="D562" s="319" t="s">
        <v>1714</v>
      </c>
      <c r="E562" s="319" t="s">
        <v>1714</v>
      </c>
      <c r="F562" s="319" t="s">
        <v>1714</v>
      </c>
      <c r="G562" s="319" t="s">
        <v>1714</v>
      </c>
    </row>
    <row r="563" spans="1:7" x14ac:dyDescent="0.25">
      <c r="A563" s="357" t="s">
        <v>2002</v>
      </c>
      <c r="B563" s="319" t="s">
        <v>1714</v>
      </c>
      <c r="C563" s="337">
        <v>1009.8520195503449</v>
      </c>
      <c r="D563" s="337">
        <v>42.152764039128421</v>
      </c>
      <c r="E563" s="319" t="s">
        <v>1714</v>
      </c>
      <c r="F563" s="319" t="s">
        <v>1714</v>
      </c>
      <c r="G563" s="323" t="s">
        <v>1710</v>
      </c>
    </row>
    <row r="564" spans="1:7" x14ac:dyDescent="0.25">
      <c r="A564" s="358" t="s">
        <v>2003</v>
      </c>
      <c r="B564" s="319" t="s">
        <v>1714</v>
      </c>
      <c r="C564" s="337" t="s">
        <v>1688</v>
      </c>
      <c r="D564" s="337" t="s">
        <v>1688</v>
      </c>
      <c r="E564" s="319" t="s">
        <v>1714</v>
      </c>
      <c r="F564" s="319" t="s">
        <v>1714</v>
      </c>
      <c r="G564" s="323" t="s">
        <v>1710</v>
      </c>
    </row>
    <row r="565" spans="1:7" x14ac:dyDescent="0.25">
      <c r="A565" s="358" t="s">
        <v>2004</v>
      </c>
      <c r="B565" s="319" t="s">
        <v>1714</v>
      </c>
      <c r="C565" s="337" t="s">
        <v>1688</v>
      </c>
      <c r="D565" s="337" t="s">
        <v>1688</v>
      </c>
      <c r="E565" s="319" t="s">
        <v>1714</v>
      </c>
      <c r="F565" s="319" t="s">
        <v>1714</v>
      </c>
      <c r="G565" s="323" t="s">
        <v>1710</v>
      </c>
    </row>
    <row r="566" spans="1:7" x14ac:dyDescent="0.25">
      <c r="A566" s="358" t="s">
        <v>1979</v>
      </c>
      <c r="B566" s="319" t="s">
        <v>1714</v>
      </c>
      <c r="C566" s="337">
        <v>4.2126418231888598</v>
      </c>
      <c r="D566" s="337" t="s">
        <v>1688</v>
      </c>
      <c r="E566" s="319" t="s">
        <v>1714</v>
      </c>
      <c r="F566" s="319" t="s">
        <v>1714</v>
      </c>
      <c r="G566" s="323" t="s">
        <v>1710</v>
      </c>
    </row>
    <row r="567" spans="1:7" x14ac:dyDescent="0.25">
      <c r="A567" s="358" t="s">
        <v>1980</v>
      </c>
      <c r="B567" s="319" t="s">
        <v>1714</v>
      </c>
      <c r="C567" s="337">
        <v>2.7902546389271099</v>
      </c>
      <c r="D567" s="337" t="s">
        <v>1688</v>
      </c>
      <c r="E567" s="319" t="s">
        <v>1714</v>
      </c>
      <c r="F567" s="319" t="s">
        <v>1714</v>
      </c>
      <c r="G567" s="323" t="s">
        <v>1710</v>
      </c>
    </row>
    <row r="568" spans="1:7" x14ac:dyDescent="0.25">
      <c r="A568" s="358" t="s">
        <v>1981</v>
      </c>
      <c r="B568" s="319" t="s">
        <v>1714</v>
      </c>
      <c r="C568" s="337">
        <v>28.497717298240602</v>
      </c>
      <c r="D568" s="337" t="s">
        <v>1688</v>
      </c>
      <c r="E568" s="319" t="s">
        <v>1714</v>
      </c>
      <c r="F568" s="319" t="s">
        <v>1714</v>
      </c>
      <c r="G568" s="323" t="s">
        <v>1710</v>
      </c>
    </row>
    <row r="569" spans="1:7" x14ac:dyDescent="0.25">
      <c r="A569" s="358" t="s">
        <v>1982</v>
      </c>
      <c r="B569" s="319" t="s">
        <v>1714</v>
      </c>
      <c r="C569" s="337">
        <v>6.66034512616306</v>
      </c>
      <c r="D569" s="337">
        <v>7.8425112598720697</v>
      </c>
      <c r="E569" s="319" t="s">
        <v>1714</v>
      </c>
      <c r="F569" s="319" t="s">
        <v>1714</v>
      </c>
      <c r="G569" s="323" t="s">
        <v>1710</v>
      </c>
    </row>
    <row r="570" spans="1:7" x14ac:dyDescent="0.25">
      <c r="A570" s="358" t="s">
        <v>1983</v>
      </c>
      <c r="B570" s="319" t="s">
        <v>1714</v>
      </c>
      <c r="C570" s="337">
        <v>2.52263043402202</v>
      </c>
      <c r="D570" s="337" t="s">
        <v>1688</v>
      </c>
      <c r="E570" s="319" t="s">
        <v>1714</v>
      </c>
      <c r="F570" s="319" t="s">
        <v>1714</v>
      </c>
      <c r="G570" s="323" t="s">
        <v>1710</v>
      </c>
    </row>
    <row r="571" spans="1:7" x14ac:dyDescent="0.25">
      <c r="A571" s="358" t="s">
        <v>1984</v>
      </c>
      <c r="B571" s="319" t="s">
        <v>1714</v>
      </c>
      <c r="C571" s="337">
        <v>15.278275422757799</v>
      </c>
      <c r="D571" s="337">
        <v>15.52463493848146</v>
      </c>
      <c r="E571" s="319" t="s">
        <v>1714</v>
      </c>
      <c r="F571" s="319" t="s">
        <v>1714</v>
      </c>
      <c r="G571" s="323" t="s">
        <v>1710</v>
      </c>
    </row>
    <row r="572" spans="1:7" x14ac:dyDescent="0.25">
      <c r="A572" s="358" t="s">
        <v>1985</v>
      </c>
      <c r="B572" s="319" t="s">
        <v>1714</v>
      </c>
      <c r="C572" s="337">
        <v>8.8016924452317706</v>
      </c>
      <c r="D572" s="337">
        <v>8.4893956827476593</v>
      </c>
      <c r="E572" s="319" t="s">
        <v>1714</v>
      </c>
      <c r="F572" s="319" t="s">
        <v>1714</v>
      </c>
      <c r="G572" s="323" t="s">
        <v>1710</v>
      </c>
    </row>
    <row r="573" spans="1:7" x14ac:dyDescent="0.25">
      <c r="A573" s="358" t="s">
        <v>1986</v>
      </c>
      <c r="B573" s="319" t="s">
        <v>1714</v>
      </c>
      <c r="C573" s="337">
        <v>2.0137792152480598</v>
      </c>
      <c r="D573" s="337" t="s">
        <v>1688</v>
      </c>
      <c r="E573" s="319" t="s">
        <v>1714</v>
      </c>
      <c r="F573" s="319" t="s">
        <v>1714</v>
      </c>
      <c r="G573" s="323" t="s">
        <v>1710</v>
      </c>
    </row>
    <row r="574" spans="1:7" x14ac:dyDescent="0.25">
      <c r="A574" s="358" t="s">
        <v>1987</v>
      </c>
      <c r="B574" s="319" t="s">
        <v>1714</v>
      </c>
      <c r="C574" s="337">
        <v>935.45098734337898</v>
      </c>
      <c r="D574" s="337">
        <v>10.296222158027231</v>
      </c>
      <c r="E574" s="319" t="s">
        <v>1714</v>
      </c>
      <c r="F574" s="319" t="s">
        <v>1714</v>
      </c>
      <c r="G574" s="323" t="s">
        <v>1710</v>
      </c>
    </row>
    <row r="575" spans="1:7" x14ac:dyDescent="0.25">
      <c r="A575" s="358" t="s">
        <v>1988</v>
      </c>
      <c r="B575" s="319" t="s">
        <v>1714</v>
      </c>
      <c r="C575" s="337">
        <v>2.84526374758499</v>
      </c>
      <c r="D575" s="337" t="s">
        <v>1688</v>
      </c>
      <c r="E575" s="319" t="s">
        <v>1714</v>
      </c>
      <c r="F575" s="319" t="s">
        <v>1714</v>
      </c>
      <c r="G575" s="323" t="s">
        <v>1710</v>
      </c>
    </row>
    <row r="576" spans="1:7" x14ac:dyDescent="0.25">
      <c r="A576" s="358" t="s">
        <v>1989</v>
      </c>
      <c r="B576" s="319" t="s">
        <v>1714</v>
      </c>
      <c r="C576" s="337">
        <v>0.77843205560164996</v>
      </c>
      <c r="D576" s="337" t="s">
        <v>1688</v>
      </c>
      <c r="E576" s="319" t="s">
        <v>1714</v>
      </c>
      <c r="F576" s="319" t="s">
        <v>1714</v>
      </c>
      <c r="G576" s="323" t="s">
        <v>1710</v>
      </c>
    </row>
    <row r="577" spans="1:7" x14ac:dyDescent="0.25">
      <c r="A577" s="355" t="s">
        <v>1990</v>
      </c>
      <c r="B577" s="319" t="s">
        <v>1714</v>
      </c>
      <c r="C577" s="337">
        <v>2.33929947528482</v>
      </c>
      <c r="D577" s="337">
        <v>1.16065025717818</v>
      </c>
      <c r="E577" s="319" t="s">
        <v>1714</v>
      </c>
      <c r="F577" s="319" t="s">
        <v>1714</v>
      </c>
      <c r="G577" s="323" t="s">
        <v>1710</v>
      </c>
    </row>
    <row r="578" spans="1:7" x14ac:dyDescent="0.25">
      <c r="A578" s="355" t="s">
        <v>1991</v>
      </c>
      <c r="B578" s="319" t="s">
        <v>1714</v>
      </c>
      <c r="C578" s="337">
        <v>811.93514606186397</v>
      </c>
      <c r="D578" s="337">
        <v>5.4580785736261301</v>
      </c>
      <c r="E578" s="319" t="s">
        <v>1714</v>
      </c>
      <c r="F578" s="319" t="s">
        <v>1714</v>
      </c>
      <c r="G578" s="323" t="s">
        <v>1710</v>
      </c>
    </row>
    <row r="579" spans="1:7" x14ac:dyDescent="0.25">
      <c r="A579" s="355" t="s">
        <v>1992</v>
      </c>
      <c r="B579" s="319" t="s">
        <v>1714</v>
      </c>
      <c r="C579" s="337">
        <v>135.7038195358096</v>
      </c>
      <c r="D579" s="337">
        <v>5.9234376108933899</v>
      </c>
      <c r="E579" s="319" t="s">
        <v>1714</v>
      </c>
      <c r="F579" s="319" t="s">
        <v>1714</v>
      </c>
      <c r="G579" s="337" t="s">
        <v>1710</v>
      </c>
    </row>
    <row r="580" spans="1:7" x14ac:dyDescent="0.25">
      <c r="A580" s="359" t="s">
        <v>1993</v>
      </c>
      <c r="B580" s="319" t="s">
        <v>1714</v>
      </c>
      <c r="C580" s="337" t="s">
        <v>1730</v>
      </c>
      <c r="D580" s="337" t="s">
        <v>1730</v>
      </c>
      <c r="E580" s="319" t="s">
        <v>1714</v>
      </c>
      <c r="F580" s="319" t="s">
        <v>1714</v>
      </c>
      <c r="G580" s="323" t="s">
        <v>1710</v>
      </c>
    </row>
    <row r="581" spans="1:7" x14ac:dyDescent="0.25">
      <c r="A581" s="359" t="s">
        <v>1994</v>
      </c>
      <c r="B581" s="319" t="s">
        <v>1714</v>
      </c>
      <c r="C581" s="337">
        <v>0.39070037091767001</v>
      </c>
      <c r="D581" s="337">
        <v>8.605344306328E-2</v>
      </c>
      <c r="E581" s="319" t="s">
        <v>1714</v>
      </c>
      <c r="F581" s="319" t="s">
        <v>1714</v>
      </c>
      <c r="G581" s="323" t="s">
        <v>1710</v>
      </c>
    </row>
    <row r="582" spans="1:7" x14ac:dyDescent="0.25">
      <c r="A582" s="359" t="s">
        <v>1995</v>
      </c>
      <c r="B582" s="319" t="s">
        <v>1714</v>
      </c>
      <c r="C582" s="337">
        <v>5.3420648053523196</v>
      </c>
      <c r="D582" s="337">
        <v>0.46691353425823001</v>
      </c>
      <c r="E582" s="319" t="s">
        <v>1714</v>
      </c>
      <c r="F582" s="319" t="s">
        <v>1714</v>
      </c>
      <c r="G582" s="323" t="s">
        <v>1710</v>
      </c>
    </row>
    <row r="583" spans="1:7" x14ac:dyDescent="0.25">
      <c r="A583" s="359" t="s">
        <v>1996</v>
      </c>
      <c r="B583" s="319" t="s">
        <v>1714</v>
      </c>
      <c r="C583" s="337">
        <v>8.5169405120220004E-2</v>
      </c>
      <c r="D583" s="337">
        <v>8.4830813865599992E-3</v>
      </c>
      <c r="E583" s="319" t="s">
        <v>1714</v>
      </c>
      <c r="F583" s="319" t="s">
        <v>1714</v>
      </c>
      <c r="G583" s="323" t="s">
        <v>1710</v>
      </c>
    </row>
    <row r="584" spans="1:7" x14ac:dyDescent="0.25">
      <c r="A584" s="359" t="s">
        <v>1997</v>
      </c>
      <c r="B584" s="319" t="s">
        <v>1714</v>
      </c>
      <c r="C584" s="337">
        <v>129.698664250798</v>
      </c>
      <c r="D584" s="337">
        <v>5.3619875521853197</v>
      </c>
      <c r="E584" s="319" t="s">
        <v>1714</v>
      </c>
      <c r="F584" s="319" t="s">
        <v>1714</v>
      </c>
      <c r="G584" s="323" t="s">
        <v>1710</v>
      </c>
    </row>
    <row r="585" spans="1:7" x14ac:dyDescent="0.25">
      <c r="A585" s="360" t="s">
        <v>1998</v>
      </c>
      <c r="B585" s="319" t="s">
        <v>1714</v>
      </c>
      <c r="C585" s="337">
        <v>0.18722070362137999</v>
      </c>
      <c r="D585" s="337" t="s">
        <v>1688</v>
      </c>
      <c r="E585" s="319" t="s">
        <v>1714</v>
      </c>
      <c r="F585" s="319" t="s">
        <v>1714</v>
      </c>
      <c r="G585" s="337" t="s">
        <v>1710</v>
      </c>
    </row>
    <row r="586" spans="1:7" x14ac:dyDescent="0.25">
      <c r="A586" s="361" t="s">
        <v>1999</v>
      </c>
      <c r="B586" s="319" t="s">
        <v>1714</v>
      </c>
      <c r="C586" s="337">
        <v>0.18722070362137999</v>
      </c>
      <c r="D586" s="337" t="s">
        <v>1688</v>
      </c>
      <c r="E586" s="319" t="s">
        <v>1714</v>
      </c>
      <c r="F586" s="319" t="s">
        <v>1714</v>
      </c>
      <c r="G586" s="323" t="s">
        <v>1710</v>
      </c>
    </row>
    <row r="587" spans="1:7" ht="15.75" thickBot="1" x14ac:dyDescent="0.3">
      <c r="A587" s="355" t="s">
        <v>2005</v>
      </c>
      <c r="B587" s="319" t="s">
        <v>1714</v>
      </c>
      <c r="C587" s="319" t="s">
        <v>1714</v>
      </c>
      <c r="D587" s="337" t="s">
        <v>1688</v>
      </c>
      <c r="E587" s="319" t="s">
        <v>1714</v>
      </c>
      <c r="F587" s="319" t="s">
        <v>1714</v>
      </c>
      <c r="G587" s="319" t="s">
        <v>1714</v>
      </c>
    </row>
    <row r="588" spans="1:7" s="231" customFormat="1" ht="12.75" customHeight="1" thickTop="1" x14ac:dyDescent="0.2">
      <c r="A588" s="69" t="s">
        <v>2006</v>
      </c>
      <c r="B588" s="319" t="s">
        <v>1714</v>
      </c>
      <c r="C588" s="337">
        <v>719.88457694084161</v>
      </c>
      <c r="D588" s="319" t="s">
        <v>1714</v>
      </c>
      <c r="E588" s="319" t="s">
        <v>1714</v>
      </c>
      <c r="F588" s="319" t="s">
        <v>1714</v>
      </c>
      <c r="G588" s="337" t="s">
        <v>1710</v>
      </c>
    </row>
    <row r="589" spans="1:7" s="231" customFormat="1" ht="12.75" customHeight="1" x14ac:dyDescent="0.2">
      <c r="A589" s="362" t="s">
        <v>2007</v>
      </c>
      <c r="B589" s="319" t="s">
        <v>1714</v>
      </c>
      <c r="C589" s="323" t="s">
        <v>1710</v>
      </c>
      <c r="D589" s="337">
        <v>1053.0935979415153</v>
      </c>
      <c r="E589" s="323" t="s">
        <v>1710</v>
      </c>
      <c r="F589" s="323" t="s">
        <v>1710</v>
      </c>
      <c r="G589" s="323" t="s">
        <v>1710</v>
      </c>
    </row>
    <row r="590" spans="1:7" s="231" customFormat="1" ht="12.75" customHeight="1" x14ac:dyDescent="0.2">
      <c r="A590" s="362" t="s">
        <v>2008</v>
      </c>
      <c r="B590" s="319" t="s">
        <v>1714</v>
      </c>
      <c r="C590" s="337" t="s">
        <v>1688</v>
      </c>
      <c r="D590" s="337" t="s">
        <v>1688</v>
      </c>
      <c r="E590" s="323" t="s">
        <v>1688</v>
      </c>
      <c r="F590" s="323" t="s">
        <v>1688</v>
      </c>
      <c r="G590" s="323" t="s">
        <v>1710</v>
      </c>
    </row>
    <row r="591" spans="1:7" s="231" customFormat="1" ht="12.75" customHeight="1" x14ac:dyDescent="0.2">
      <c r="A591" s="362" t="s">
        <v>2009</v>
      </c>
      <c r="B591" s="319" t="s">
        <v>1714</v>
      </c>
      <c r="C591" s="337">
        <v>17.318326450965749</v>
      </c>
      <c r="D591" s="337">
        <v>0.63206652889299997</v>
      </c>
      <c r="E591" s="323">
        <v>14.91067980114685</v>
      </c>
      <c r="F591" s="323">
        <v>363.40666610922074</v>
      </c>
      <c r="G591" s="323" t="s">
        <v>1710</v>
      </c>
    </row>
    <row r="592" spans="1:7" s="231" customFormat="1" ht="14.25" customHeight="1" x14ac:dyDescent="0.2">
      <c r="A592" s="341" t="s">
        <v>2010</v>
      </c>
      <c r="B592" s="337">
        <v>4349.248664685867</v>
      </c>
      <c r="C592" s="319" t="s">
        <v>1714</v>
      </c>
      <c r="D592" s="319" t="s">
        <v>1714</v>
      </c>
      <c r="E592" s="319" t="s">
        <v>1714</v>
      </c>
      <c r="F592" s="319" t="s">
        <v>1714</v>
      </c>
      <c r="G592" s="319" t="s">
        <v>1714</v>
      </c>
    </row>
    <row r="593" spans="1:7" s="231" customFormat="1" ht="12" customHeight="1" x14ac:dyDescent="0.2">
      <c r="A593" s="341" t="s">
        <v>2011</v>
      </c>
      <c r="B593" s="337">
        <v>3504.4603945689328</v>
      </c>
      <c r="C593" s="319" t="s">
        <v>1714</v>
      </c>
      <c r="D593" s="319" t="s">
        <v>1714</v>
      </c>
      <c r="E593" s="319" t="s">
        <v>1714</v>
      </c>
      <c r="F593" s="319" t="s">
        <v>1714</v>
      </c>
      <c r="G593" s="319" t="s">
        <v>1714</v>
      </c>
    </row>
    <row r="594" spans="1:7" s="231" customFormat="1" ht="12" customHeight="1" x14ac:dyDescent="0.2">
      <c r="A594" s="248" t="s">
        <v>2012</v>
      </c>
      <c r="B594" s="337" t="s">
        <v>1710</v>
      </c>
      <c r="C594" s="319" t="s">
        <v>1714</v>
      </c>
      <c r="D594" s="319" t="s">
        <v>1714</v>
      </c>
      <c r="E594" s="319" t="s">
        <v>1714</v>
      </c>
      <c r="F594" s="319" t="s">
        <v>1714</v>
      </c>
      <c r="G594" s="319" t="s">
        <v>1714</v>
      </c>
    </row>
    <row r="595" spans="1:7" s="231" customFormat="1" ht="13.5" customHeight="1" x14ac:dyDescent="0.2">
      <c r="A595" s="70" t="s">
        <v>2013</v>
      </c>
      <c r="B595" s="337" t="s">
        <v>1710</v>
      </c>
      <c r="C595" s="337" t="s">
        <v>1710</v>
      </c>
      <c r="D595" s="337" t="s">
        <v>1710</v>
      </c>
      <c r="E595" s="337" t="s">
        <v>1710</v>
      </c>
      <c r="F595" s="337" t="s">
        <v>1710</v>
      </c>
      <c r="G595" s="337" t="s">
        <v>1710</v>
      </c>
    </row>
    <row r="596" spans="1:7" x14ac:dyDescent="0.25">
      <c r="A596"/>
      <c r="B596"/>
      <c r="C596"/>
      <c r="D596"/>
      <c r="E596"/>
    </row>
    <row r="597" spans="1:7" x14ac:dyDescent="0.25">
      <c r="A597" s="71" t="s">
        <v>2014</v>
      </c>
      <c r="B597" s="72">
        <f>B519</f>
        <v>7853.7090592547993</v>
      </c>
      <c r="C597" s="72">
        <f t="shared" ref="C597:G597" si="10">C519</f>
        <v>9418.7606550076798</v>
      </c>
      <c r="D597" s="72">
        <f t="shared" si="10"/>
        <v>1108.4205949512345</v>
      </c>
      <c r="E597" s="72">
        <f t="shared" si="10"/>
        <v>14.91067980114685</v>
      </c>
      <c r="F597" s="72">
        <f t="shared" si="10"/>
        <v>363.40666610922074</v>
      </c>
      <c r="G597" s="72" t="str">
        <f t="shared" si="10"/>
        <v>NA</v>
      </c>
    </row>
    <row r="598" spans="1:7" x14ac:dyDescent="0.25">
      <c r="A598"/>
      <c r="B598"/>
      <c r="C598"/>
      <c r="D598"/>
      <c r="E598"/>
    </row>
    <row r="600" spans="1:7" ht="15.75" x14ac:dyDescent="0.25">
      <c r="A600" s="213" t="s">
        <v>2015</v>
      </c>
      <c r="B600" s="216"/>
      <c r="C600" s="216"/>
      <c r="D600" s="216"/>
      <c r="E600" s="216"/>
      <c r="F600" s="216"/>
      <c r="G600" s="57" t="s">
        <v>1670</v>
      </c>
    </row>
    <row r="601" spans="1:7" ht="15.75" x14ac:dyDescent="0.25">
      <c r="A601" s="213" t="s">
        <v>1901</v>
      </c>
      <c r="B601" s="216"/>
      <c r="C601" s="216"/>
      <c r="D601" s="216"/>
      <c r="E601" s="216"/>
      <c r="F601" s="216"/>
      <c r="G601" s="57" t="s">
        <v>1672</v>
      </c>
    </row>
    <row r="602" spans="1:7" x14ac:dyDescent="0.25">
      <c r="A602" s="216"/>
      <c r="B602" s="216"/>
      <c r="C602" s="216"/>
      <c r="D602" s="216"/>
      <c r="E602" s="216"/>
      <c r="F602" s="216"/>
      <c r="G602" s="57" t="s">
        <v>1673</v>
      </c>
    </row>
    <row r="603" spans="1:7" x14ac:dyDescent="0.25">
      <c r="A603" s="216"/>
      <c r="B603" s="216"/>
      <c r="C603" s="216"/>
      <c r="D603" s="216"/>
      <c r="E603" s="216"/>
      <c r="F603" s="216"/>
      <c r="G603" s="232"/>
    </row>
    <row r="604" spans="1:7" ht="54" customHeight="1" x14ac:dyDescent="0.25">
      <c r="A604" s="420" t="s">
        <v>1674</v>
      </c>
      <c r="B604" s="395" t="s">
        <v>2016</v>
      </c>
      <c r="C604" s="395" t="s">
        <v>2017</v>
      </c>
      <c r="D604" s="395" t="s">
        <v>2018</v>
      </c>
      <c r="E604" s="395" t="s">
        <v>1848</v>
      </c>
      <c r="F604" s="395" t="s">
        <v>625</v>
      </c>
      <c r="G604" s="395" t="s">
        <v>1679</v>
      </c>
    </row>
    <row r="605" spans="1:7" ht="15.75" thickBot="1" x14ac:dyDescent="0.3">
      <c r="A605" s="421"/>
      <c r="B605" s="422" t="s">
        <v>1681</v>
      </c>
      <c r="C605" s="423"/>
      <c r="D605" s="423"/>
      <c r="E605" s="423"/>
      <c r="F605" s="423"/>
      <c r="G605" s="424"/>
    </row>
    <row r="606" spans="1:7" ht="15.75" thickTop="1" x14ac:dyDescent="0.25">
      <c r="A606" s="73" t="s">
        <v>2019</v>
      </c>
      <c r="B606" s="337">
        <v>-831125.53638504399</v>
      </c>
      <c r="C606" s="337">
        <v>1234.7394602571119</v>
      </c>
      <c r="D606" s="337">
        <v>35.11369899647039</v>
      </c>
      <c r="E606" s="337">
        <v>141.59499629999999</v>
      </c>
      <c r="F606" s="337">
        <v>7641.6606409999995</v>
      </c>
      <c r="G606" s="337" t="s">
        <v>1834</v>
      </c>
    </row>
    <row r="607" spans="1:7" x14ac:dyDescent="0.25">
      <c r="A607" s="74" t="s">
        <v>2020</v>
      </c>
      <c r="B607" s="337">
        <v>-680293.34243705962</v>
      </c>
      <c r="C607" s="337">
        <v>260.14196732065915</v>
      </c>
      <c r="D607" s="337">
        <v>22.501521677555012</v>
      </c>
      <c r="E607" s="337">
        <v>120.1226453</v>
      </c>
      <c r="F607" s="337">
        <v>7283.7881829999997</v>
      </c>
      <c r="G607" s="337" t="s">
        <v>1834</v>
      </c>
    </row>
    <row r="608" spans="1:7" x14ac:dyDescent="0.25">
      <c r="A608" s="363" t="s">
        <v>2021</v>
      </c>
      <c r="B608" s="337">
        <v>-581225.21712432243</v>
      </c>
      <c r="C608" s="337">
        <v>259.58656569999999</v>
      </c>
      <c r="D608" s="337">
        <v>22.303775677555009</v>
      </c>
      <c r="E608" s="323">
        <v>120.1226453</v>
      </c>
      <c r="F608" s="323">
        <v>7283.7881829999997</v>
      </c>
      <c r="G608" s="323" t="s">
        <v>1730</v>
      </c>
    </row>
    <row r="609" spans="1:7" x14ac:dyDescent="0.25">
      <c r="A609" s="396" t="s">
        <v>2022</v>
      </c>
      <c r="B609" s="337">
        <v>-99068.125312737131</v>
      </c>
      <c r="C609" s="337" t="s">
        <v>1688</v>
      </c>
      <c r="D609" s="337" t="s">
        <v>1949</v>
      </c>
      <c r="E609" s="323" t="s">
        <v>1710</v>
      </c>
      <c r="F609" s="323" t="s">
        <v>1710</v>
      </c>
      <c r="G609" s="323" t="s">
        <v>1710</v>
      </c>
    </row>
    <row r="610" spans="1:7" x14ac:dyDescent="0.25">
      <c r="A610" s="364" t="s">
        <v>2023</v>
      </c>
      <c r="B610" s="337">
        <v>23030.524805171535</v>
      </c>
      <c r="C610" s="337" t="s">
        <v>2024</v>
      </c>
      <c r="D610" s="337" t="s">
        <v>2024</v>
      </c>
      <c r="E610" s="337" t="s">
        <v>1710</v>
      </c>
      <c r="F610" s="337" t="s">
        <v>1710</v>
      </c>
      <c r="G610" s="337" t="s">
        <v>1710</v>
      </c>
    </row>
    <row r="611" spans="1:7" x14ac:dyDescent="0.25">
      <c r="A611" s="363" t="s">
        <v>2025</v>
      </c>
      <c r="B611" s="337">
        <v>-29001.50383515003</v>
      </c>
      <c r="C611" s="337" t="s">
        <v>1816</v>
      </c>
      <c r="D611" s="337" t="s">
        <v>1816</v>
      </c>
      <c r="E611" s="323" t="s">
        <v>1710</v>
      </c>
      <c r="F611" s="323" t="s">
        <v>1710</v>
      </c>
      <c r="G611" s="323" t="s">
        <v>1710</v>
      </c>
    </row>
    <row r="612" spans="1:7" x14ac:dyDescent="0.25">
      <c r="A612" s="363" t="s">
        <v>2026</v>
      </c>
      <c r="B612" s="337">
        <v>52032.028640321565</v>
      </c>
      <c r="C612" s="337" t="s">
        <v>1816</v>
      </c>
      <c r="D612" s="337" t="s">
        <v>1816</v>
      </c>
      <c r="E612" s="323" t="s">
        <v>1710</v>
      </c>
      <c r="F612" s="323" t="s">
        <v>1710</v>
      </c>
      <c r="G612" s="323" t="s">
        <v>1710</v>
      </c>
    </row>
    <row r="613" spans="1:7" x14ac:dyDescent="0.25">
      <c r="A613" s="74" t="s">
        <v>2027</v>
      </c>
      <c r="B613" s="337">
        <v>-28216.102686357408</v>
      </c>
      <c r="C613" s="337">
        <v>12.663181</v>
      </c>
      <c r="D613" s="337">
        <v>1.1562030000000001</v>
      </c>
      <c r="E613" s="337">
        <v>21.472351</v>
      </c>
      <c r="F613" s="337">
        <v>357.87245800000005</v>
      </c>
      <c r="G613" s="337" t="s">
        <v>1710</v>
      </c>
    </row>
    <row r="614" spans="1:7" x14ac:dyDescent="0.25">
      <c r="A614" s="363" t="s">
        <v>2028</v>
      </c>
      <c r="B614" s="337">
        <v>8734.4840051914307</v>
      </c>
      <c r="C614" s="337">
        <v>12.663181</v>
      </c>
      <c r="D614" s="337">
        <v>1.1562030000000001</v>
      </c>
      <c r="E614" s="323">
        <v>21.472351</v>
      </c>
      <c r="F614" s="323">
        <v>357.87245800000005</v>
      </c>
      <c r="G614" s="323" t="s">
        <v>1710</v>
      </c>
    </row>
    <row r="615" spans="1:7" x14ac:dyDescent="0.25">
      <c r="A615" s="396" t="s">
        <v>2029</v>
      </c>
      <c r="B615" s="337">
        <v>-36950.586691548837</v>
      </c>
      <c r="C615" s="337" t="s">
        <v>1730</v>
      </c>
      <c r="D615" s="337" t="s">
        <v>1816</v>
      </c>
      <c r="E615" s="323" t="s">
        <v>1710</v>
      </c>
      <c r="F615" s="323" t="s">
        <v>1710</v>
      </c>
      <c r="G615" s="323" t="s">
        <v>1710</v>
      </c>
    </row>
    <row r="616" spans="1:7" x14ac:dyDescent="0.25">
      <c r="A616" s="364" t="s">
        <v>2030</v>
      </c>
      <c r="B616" s="337">
        <v>-5742.2251556353804</v>
      </c>
      <c r="C616" s="337">
        <v>961.93431193645267</v>
      </c>
      <c r="D616" s="337">
        <v>0.59525414428571</v>
      </c>
      <c r="E616" s="337" t="s">
        <v>1710</v>
      </c>
      <c r="F616" s="337" t="s">
        <v>1710</v>
      </c>
      <c r="G616" s="337" t="s">
        <v>1710</v>
      </c>
    </row>
    <row r="617" spans="1:7" x14ac:dyDescent="0.25">
      <c r="A617" s="363" t="s">
        <v>2031</v>
      </c>
      <c r="B617" s="337">
        <v>-10133.615543726639</v>
      </c>
      <c r="C617" s="337" t="s">
        <v>1730</v>
      </c>
      <c r="D617" s="337">
        <v>0.59215403</v>
      </c>
      <c r="E617" s="323" t="s">
        <v>1710</v>
      </c>
      <c r="F617" s="323" t="s">
        <v>1710</v>
      </c>
      <c r="G617" s="323" t="s">
        <v>1710</v>
      </c>
    </row>
    <row r="618" spans="1:7" x14ac:dyDescent="0.25">
      <c r="A618" s="363" t="s">
        <v>2032</v>
      </c>
      <c r="B618" s="337">
        <v>469.44060909762544</v>
      </c>
      <c r="C618" s="337" t="s">
        <v>1730</v>
      </c>
      <c r="D618" s="337" t="s">
        <v>1834</v>
      </c>
      <c r="E618" s="323" t="s">
        <v>1710</v>
      </c>
      <c r="F618" s="323" t="s">
        <v>1710</v>
      </c>
      <c r="G618" s="323" t="s">
        <v>1710</v>
      </c>
    </row>
    <row r="619" spans="1:7" x14ac:dyDescent="0.25">
      <c r="A619" s="74" t="s">
        <v>2033</v>
      </c>
      <c r="B619" s="337">
        <v>-33858.519844496128</v>
      </c>
      <c r="C619" s="337" t="s">
        <v>1730</v>
      </c>
      <c r="D619" s="337">
        <v>6.0475778530394004</v>
      </c>
      <c r="E619" s="337" t="s">
        <v>1730</v>
      </c>
      <c r="F619" s="337" t="s">
        <v>1730</v>
      </c>
      <c r="G619" s="337" t="s">
        <v>1710</v>
      </c>
    </row>
    <row r="620" spans="1:7" x14ac:dyDescent="0.25">
      <c r="A620" s="363" t="s">
        <v>2034</v>
      </c>
      <c r="B620" s="337">
        <v>-116642.3750794526</v>
      </c>
      <c r="C620" s="337" t="s">
        <v>1730</v>
      </c>
      <c r="D620" s="337">
        <v>6.0475778530394004</v>
      </c>
      <c r="E620" s="323" t="s">
        <v>1730</v>
      </c>
      <c r="F620" s="323" t="s">
        <v>1730</v>
      </c>
      <c r="G620" s="323" t="s">
        <v>1710</v>
      </c>
    </row>
    <row r="621" spans="1:7" x14ac:dyDescent="0.25">
      <c r="A621" s="396" t="s">
        <v>2035</v>
      </c>
      <c r="B621" s="337">
        <v>82783.855234956471</v>
      </c>
      <c r="C621" s="337" t="s">
        <v>1730</v>
      </c>
      <c r="D621" s="337" t="s">
        <v>1816</v>
      </c>
      <c r="E621" s="323" t="s">
        <v>1730</v>
      </c>
      <c r="F621" s="323" t="s">
        <v>1730</v>
      </c>
      <c r="G621" s="323" t="s">
        <v>1710</v>
      </c>
    </row>
    <row r="622" spans="1:7" x14ac:dyDescent="0.25">
      <c r="A622" s="364" t="s">
        <v>2036</v>
      </c>
      <c r="B622" s="337" t="s">
        <v>1730</v>
      </c>
      <c r="C622" s="337" t="s">
        <v>1730</v>
      </c>
      <c r="D622" s="337" t="s">
        <v>1730</v>
      </c>
      <c r="E622" s="337" t="s">
        <v>1710</v>
      </c>
      <c r="F622" s="337" t="s">
        <v>1710</v>
      </c>
      <c r="G622" s="337" t="s">
        <v>1710</v>
      </c>
    </row>
    <row r="623" spans="1:7" x14ac:dyDescent="0.25">
      <c r="A623" s="363" t="s">
        <v>2037</v>
      </c>
      <c r="B623" s="319" t="s">
        <v>1714</v>
      </c>
      <c r="C623" s="319" t="s">
        <v>1714</v>
      </c>
      <c r="D623" s="319" t="s">
        <v>1714</v>
      </c>
      <c r="E623" s="319" t="s">
        <v>1714</v>
      </c>
      <c r="F623" s="319" t="s">
        <v>1714</v>
      </c>
      <c r="G623" s="319" t="s">
        <v>1714</v>
      </c>
    </row>
    <row r="624" spans="1:7" x14ac:dyDescent="0.25">
      <c r="A624" s="363" t="s">
        <v>2038</v>
      </c>
      <c r="B624" s="337" t="s">
        <v>1730</v>
      </c>
      <c r="C624" s="337" t="s">
        <v>1730</v>
      </c>
      <c r="D624" s="337" t="s">
        <v>1730</v>
      </c>
      <c r="E624" s="323" t="s">
        <v>1710</v>
      </c>
      <c r="F624" s="323" t="s">
        <v>1710</v>
      </c>
      <c r="G624" s="323" t="s">
        <v>1710</v>
      </c>
    </row>
    <row r="625" spans="1:8" x14ac:dyDescent="0.25">
      <c r="A625" s="74" t="s">
        <v>2039</v>
      </c>
      <c r="B625" s="337">
        <v>-106045.87106666707</v>
      </c>
      <c r="C625" s="319" t="s">
        <v>1714</v>
      </c>
      <c r="D625" s="319" t="s">
        <v>1714</v>
      </c>
      <c r="E625" s="319" t="s">
        <v>1714</v>
      </c>
      <c r="F625" s="319" t="s">
        <v>1714</v>
      </c>
      <c r="G625" s="319" t="s">
        <v>1714</v>
      </c>
    </row>
    <row r="626" spans="1:8" x14ac:dyDescent="0.25">
      <c r="A626" s="365" t="s">
        <v>2040</v>
      </c>
      <c r="B626" s="337" t="s">
        <v>2024</v>
      </c>
      <c r="C626" s="337" t="s">
        <v>1834</v>
      </c>
      <c r="D626" s="337">
        <v>2.41583792</v>
      </c>
      <c r="E626" s="337" t="s">
        <v>1710</v>
      </c>
      <c r="F626" s="337" t="s">
        <v>1710</v>
      </c>
      <c r="G626" s="337" t="s">
        <v>1710</v>
      </c>
    </row>
    <row r="627" spans="1:8" x14ac:dyDescent="0.25">
      <c r="A627" s="348" t="s">
        <v>2041</v>
      </c>
      <c r="B627" s="337" t="s">
        <v>2024</v>
      </c>
      <c r="C627" s="337" t="s">
        <v>1834</v>
      </c>
      <c r="D627" s="337">
        <v>2.41583792</v>
      </c>
      <c r="E627" s="337" t="s">
        <v>1710</v>
      </c>
      <c r="F627" s="337" t="s">
        <v>1710</v>
      </c>
      <c r="G627" s="337" t="s">
        <v>1710</v>
      </c>
    </row>
    <row r="629" spans="1:8" x14ac:dyDescent="0.25">
      <c r="A629" s="58" t="s">
        <v>2042</v>
      </c>
      <c r="B629" s="59">
        <f>B606</f>
        <v>-831125.53638504399</v>
      </c>
      <c r="C629" s="66">
        <f t="shared" ref="C629:G629" si="11">C606</f>
        <v>1234.7394602571119</v>
      </c>
      <c r="D629" s="66">
        <f t="shared" si="11"/>
        <v>35.11369899647039</v>
      </c>
      <c r="E629" s="66">
        <f t="shared" si="11"/>
        <v>141.59499629999999</v>
      </c>
      <c r="F629" s="66">
        <f t="shared" si="11"/>
        <v>7641.6606409999995</v>
      </c>
      <c r="G629" s="66" t="str">
        <f t="shared" si="11"/>
        <v>NE,NA</v>
      </c>
    </row>
    <row r="632" spans="1:8" ht="15.75" x14ac:dyDescent="0.25">
      <c r="A632" s="430" t="s">
        <v>2043</v>
      </c>
      <c r="B632" s="430"/>
      <c r="C632" s="216"/>
      <c r="D632" s="216"/>
      <c r="E632" s="216"/>
      <c r="F632" s="216"/>
      <c r="G632" s="216"/>
      <c r="H632" s="57" t="s">
        <v>1670</v>
      </c>
    </row>
    <row r="633" spans="1:8" ht="15.75" x14ac:dyDescent="0.25">
      <c r="A633" s="224" t="s">
        <v>1901</v>
      </c>
      <c r="B633" s="60"/>
      <c r="C633" s="216"/>
      <c r="D633" s="216"/>
      <c r="E633" s="216"/>
      <c r="F633" s="216"/>
      <c r="G633" s="216"/>
      <c r="H633" s="57" t="s">
        <v>1672</v>
      </c>
    </row>
    <row r="634" spans="1:8" x14ac:dyDescent="0.25">
      <c r="A634" s="216"/>
      <c r="B634" s="216"/>
      <c r="C634" s="216"/>
      <c r="D634" s="216"/>
      <c r="E634" s="216"/>
      <c r="F634" s="216"/>
      <c r="G634" s="216"/>
      <c r="H634" s="57" t="s">
        <v>1673</v>
      </c>
    </row>
    <row r="635" spans="1:8" x14ac:dyDescent="0.25">
      <c r="A635" s="216"/>
      <c r="B635" s="216"/>
      <c r="C635" s="216"/>
      <c r="D635" s="216"/>
      <c r="E635" s="216"/>
      <c r="F635" s="216"/>
      <c r="G635" s="216"/>
      <c r="H635" s="233"/>
    </row>
    <row r="636" spans="1:8" x14ac:dyDescent="0.25">
      <c r="A636" s="413" t="s">
        <v>2044</v>
      </c>
      <c r="B636" s="397" t="s">
        <v>2045</v>
      </c>
      <c r="C636" s="366" t="s">
        <v>1676</v>
      </c>
      <c r="D636" s="366" t="s">
        <v>1677</v>
      </c>
      <c r="E636" s="366" t="s">
        <v>1848</v>
      </c>
      <c r="F636" s="367" t="s">
        <v>625</v>
      </c>
      <c r="G636" s="398" t="s">
        <v>1679</v>
      </c>
      <c r="H636" s="367" t="s">
        <v>1849</v>
      </c>
    </row>
    <row r="637" spans="1:8" ht="15.75" thickBot="1" x14ac:dyDescent="0.3">
      <c r="A637" s="414"/>
      <c r="B637" s="415" t="s">
        <v>1681</v>
      </c>
      <c r="C637" s="416"/>
      <c r="D637" s="416"/>
      <c r="E637" s="416"/>
      <c r="F637" s="416"/>
      <c r="G637" s="416"/>
      <c r="H637" s="417"/>
    </row>
    <row r="638" spans="1:8" ht="15.75" thickTop="1" x14ac:dyDescent="0.25">
      <c r="A638" s="234" t="s">
        <v>2046</v>
      </c>
      <c r="B638" s="337" t="s">
        <v>1764</v>
      </c>
      <c r="C638" s="337">
        <v>6143.8266127488378</v>
      </c>
      <c r="D638" s="337">
        <v>73.757520658580603</v>
      </c>
      <c r="E638" s="337">
        <v>2.3460190219567099</v>
      </c>
      <c r="F638" s="337">
        <v>6.5483463597946603</v>
      </c>
      <c r="G638" s="337">
        <v>114.39560414851302</v>
      </c>
      <c r="H638" s="337">
        <v>0.74349333311907995</v>
      </c>
    </row>
    <row r="639" spans="1:8" x14ac:dyDescent="0.25">
      <c r="A639" s="368" t="s">
        <v>2047</v>
      </c>
      <c r="B639" s="337" t="s">
        <v>1732</v>
      </c>
      <c r="C639" s="337">
        <v>5261.8993888836258</v>
      </c>
      <c r="D639" s="319" t="s">
        <v>1714</v>
      </c>
      <c r="E639" s="337">
        <v>2.3460190219567099</v>
      </c>
      <c r="F639" s="337">
        <v>6.1117899358083498</v>
      </c>
      <c r="G639" s="337">
        <v>21.695718028166269</v>
      </c>
      <c r="H639" s="319" t="s">
        <v>1714</v>
      </c>
    </row>
    <row r="640" spans="1:8" x14ac:dyDescent="0.25">
      <c r="A640" s="345" t="s">
        <v>2048</v>
      </c>
      <c r="B640" s="337" t="s">
        <v>1732</v>
      </c>
      <c r="C640" s="337">
        <v>5261.8993888836258</v>
      </c>
      <c r="D640" s="319" t="s">
        <v>1714</v>
      </c>
      <c r="E640" s="323">
        <v>2.3460190219567099</v>
      </c>
      <c r="F640" s="323">
        <v>6.1117899358083498</v>
      </c>
      <c r="G640" s="323">
        <v>21.695718028166269</v>
      </c>
      <c r="H640" s="319" t="s">
        <v>1714</v>
      </c>
    </row>
    <row r="641" spans="1:8" x14ac:dyDescent="0.25">
      <c r="A641" s="345" t="s">
        <v>2049</v>
      </c>
      <c r="B641" s="337" t="s">
        <v>1717</v>
      </c>
      <c r="C641" s="337" t="s">
        <v>1717</v>
      </c>
      <c r="D641" s="319" t="s">
        <v>1714</v>
      </c>
      <c r="E641" s="323" t="s">
        <v>1717</v>
      </c>
      <c r="F641" s="323" t="s">
        <v>1717</v>
      </c>
      <c r="G641" s="323" t="s">
        <v>1717</v>
      </c>
      <c r="H641" s="319" t="s">
        <v>1714</v>
      </c>
    </row>
    <row r="642" spans="1:8" x14ac:dyDescent="0.25">
      <c r="A642" s="369" t="s">
        <v>2050</v>
      </c>
      <c r="B642" s="337" t="s">
        <v>1717</v>
      </c>
      <c r="C642" s="337" t="s">
        <v>1717</v>
      </c>
      <c r="D642" s="319" t="s">
        <v>1714</v>
      </c>
      <c r="E642" s="337" t="s">
        <v>1717</v>
      </c>
      <c r="F642" s="337" t="s">
        <v>1717</v>
      </c>
      <c r="G642" s="337" t="s">
        <v>1717</v>
      </c>
      <c r="H642" s="319" t="s">
        <v>1714</v>
      </c>
    </row>
    <row r="643" spans="1:8" x14ac:dyDescent="0.25">
      <c r="A643" s="368" t="s">
        <v>2051</v>
      </c>
      <c r="B643" s="319" t="s">
        <v>1714</v>
      </c>
      <c r="C643" s="337">
        <v>76.365222930707887</v>
      </c>
      <c r="D643" s="337">
        <v>5.5964614607999996</v>
      </c>
      <c r="E643" s="337" t="s">
        <v>1730</v>
      </c>
      <c r="F643" s="337" t="s">
        <v>1730</v>
      </c>
      <c r="G643" s="337" t="s">
        <v>1730</v>
      </c>
      <c r="H643" s="319" t="s">
        <v>1714</v>
      </c>
    </row>
    <row r="644" spans="1:8" x14ac:dyDescent="0.25">
      <c r="A644" s="370" t="s">
        <v>2052</v>
      </c>
      <c r="B644" s="319" t="s">
        <v>1714</v>
      </c>
      <c r="C644" s="337">
        <v>74.619486144000007</v>
      </c>
      <c r="D644" s="337">
        <v>5.5964614607999996</v>
      </c>
      <c r="E644" s="323" t="s">
        <v>1730</v>
      </c>
      <c r="F644" s="323" t="s">
        <v>1730</v>
      </c>
      <c r="G644" s="323" t="s">
        <v>1730</v>
      </c>
      <c r="H644" s="319" t="s">
        <v>1714</v>
      </c>
    </row>
    <row r="645" spans="1:8" x14ac:dyDescent="0.25">
      <c r="A645" s="370" t="s">
        <v>2053</v>
      </c>
      <c r="B645" s="319" t="s">
        <v>1714</v>
      </c>
      <c r="C645" s="337">
        <v>1.7457367867078699</v>
      </c>
      <c r="D645" s="337" t="s">
        <v>1774</v>
      </c>
      <c r="E645" s="323" t="s">
        <v>1730</v>
      </c>
      <c r="F645" s="323" t="s">
        <v>1730</v>
      </c>
      <c r="G645" s="323" t="s">
        <v>1730</v>
      </c>
      <c r="H645" s="319" t="s">
        <v>1714</v>
      </c>
    </row>
    <row r="646" spans="1:8" x14ac:dyDescent="0.25">
      <c r="A646" s="368" t="s">
        <v>2054</v>
      </c>
      <c r="B646" s="337" t="s">
        <v>1724</v>
      </c>
      <c r="C646" s="337" t="s">
        <v>1724</v>
      </c>
      <c r="D646" s="337" t="s">
        <v>1724</v>
      </c>
      <c r="E646" s="337" t="s">
        <v>1724</v>
      </c>
      <c r="F646" s="337" t="s">
        <v>1724</v>
      </c>
      <c r="G646" s="337" t="s">
        <v>1724</v>
      </c>
      <c r="H646" s="337" t="s">
        <v>1724</v>
      </c>
    </row>
    <row r="647" spans="1:8" x14ac:dyDescent="0.25">
      <c r="A647" s="345" t="s">
        <v>2055</v>
      </c>
      <c r="B647" s="337" t="s">
        <v>1688</v>
      </c>
      <c r="C647" s="337" t="s">
        <v>1724</v>
      </c>
      <c r="D647" s="337" t="s">
        <v>1724</v>
      </c>
      <c r="E647" s="323" t="s">
        <v>1688</v>
      </c>
      <c r="F647" s="323" t="s">
        <v>1688</v>
      </c>
      <c r="G647" s="323" t="s">
        <v>1688</v>
      </c>
      <c r="H647" s="323" t="s">
        <v>1688</v>
      </c>
    </row>
    <row r="648" spans="1:8" x14ac:dyDescent="0.25">
      <c r="A648" s="345" t="s">
        <v>2056</v>
      </c>
      <c r="B648" s="337" t="s">
        <v>1710</v>
      </c>
      <c r="C648" s="337" t="s">
        <v>1710</v>
      </c>
      <c r="D648" s="337" t="s">
        <v>1710</v>
      </c>
      <c r="E648" s="323" t="s">
        <v>1710</v>
      </c>
      <c r="F648" s="323" t="s">
        <v>1710</v>
      </c>
      <c r="G648" s="323" t="s">
        <v>1710</v>
      </c>
      <c r="H648" s="323" t="s">
        <v>1710</v>
      </c>
    </row>
    <row r="649" spans="1:8" x14ac:dyDescent="0.25">
      <c r="A649" s="368" t="s">
        <v>2057</v>
      </c>
      <c r="B649" s="319" t="s">
        <v>1714</v>
      </c>
      <c r="C649" s="337">
        <v>805.56200093450445</v>
      </c>
      <c r="D649" s="337">
        <v>68.161059197780617</v>
      </c>
      <c r="E649" s="337" t="s">
        <v>1774</v>
      </c>
      <c r="F649" s="337">
        <v>0.43655642398631</v>
      </c>
      <c r="G649" s="337">
        <v>49.308450064014231</v>
      </c>
      <c r="H649" s="319" t="s">
        <v>1714</v>
      </c>
    </row>
    <row r="650" spans="1:8" x14ac:dyDescent="0.25">
      <c r="A650" s="345" t="s">
        <v>2058</v>
      </c>
      <c r="B650" s="319" t="s">
        <v>1714</v>
      </c>
      <c r="C650" s="337">
        <v>566.94660201297143</v>
      </c>
      <c r="D650" s="337">
        <v>66.504112399504038</v>
      </c>
      <c r="E650" s="323" t="s">
        <v>1717</v>
      </c>
      <c r="F650" s="323">
        <v>0.43655642398631</v>
      </c>
      <c r="G650" s="323">
        <v>33.529746043529677</v>
      </c>
      <c r="H650" s="319" t="s">
        <v>1714</v>
      </c>
    </row>
    <row r="651" spans="1:8" x14ac:dyDescent="0.25">
      <c r="A651" s="345" t="s">
        <v>2059</v>
      </c>
      <c r="B651" s="319" t="s">
        <v>1714</v>
      </c>
      <c r="C651" s="337">
        <v>238.61539892153306</v>
      </c>
      <c r="D651" s="337">
        <v>1.65694679827657</v>
      </c>
      <c r="E651" s="323" t="s">
        <v>1717</v>
      </c>
      <c r="F651" s="323" t="s">
        <v>1717</v>
      </c>
      <c r="G651" s="323">
        <v>15.77870402048455</v>
      </c>
      <c r="H651" s="319" t="s">
        <v>1714</v>
      </c>
    </row>
    <row r="652" spans="1:8" x14ac:dyDescent="0.25">
      <c r="A652" s="345" t="s">
        <v>2060</v>
      </c>
      <c r="B652" s="319" t="s">
        <v>1714</v>
      </c>
      <c r="C652" s="337" t="s">
        <v>1688</v>
      </c>
      <c r="D652" s="337" t="s">
        <v>1688</v>
      </c>
      <c r="E652" s="337" t="s">
        <v>1688</v>
      </c>
      <c r="F652" s="337" t="s">
        <v>1688</v>
      </c>
      <c r="G652" s="337" t="s">
        <v>1688</v>
      </c>
      <c r="H652" s="319" t="s">
        <v>1714</v>
      </c>
    </row>
    <row r="653" spans="1:8" x14ac:dyDescent="0.25">
      <c r="A653" s="368" t="s">
        <v>2061</v>
      </c>
      <c r="B653" s="337" t="s">
        <v>1710</v>
      </c>
      <c r="C653" s="337" t="s">
        <v>1710</v>
      </c>
      <c r="D653" s="337" t="s">
        <v>1710</v>
      </c>
      <c r="E653" s="337" t="s">
        <v>1717</v>
      </c>
      <c r="F653" s="337" t="s">
        <v>1717</v>
      </c>
      <c r="G653" s="337">
        <v>43.391436056332523</v>
      </c>
      <c r="H653" s="337">
        <v>0.74349333311907995</v>
      </c>
    </row>
    <row r="654" spans="1:8" x14ac:dyDescent="0.25">
      <c r="A654" s="348" t="s">
        <v>1786</v>
      </c>
      <c r="B654" s="323" t="s">
        <v>1710</v>
      </c>
      <c r="C654" s="323" t="s">
        <v>1710</v>
      </c>
      <c r="D654" s="323" t="s">
        <v>1710</v>
      </c>
      <c r="E654" s="323" t="s">
        <v>1717</v>
      </c>
      <c r="F654" s="323" t="s">
        <v>1717</v>
      </c>
      <c r="G654" s="323">
        <v>43.391436056332523</v>
      </c>
      <c r="H654" s="323">
        <v>0.74349333311907995</v>
      </c>
    </row>
    <row r="655" spans="1:8" x14ac:dyDescent="0.25">
      <c r="A655" s="368" t="s">
        <v>2062</v>
      </c>
      <c r="B655" s="319" t="s">
        <v>1714</v>
      </c>
      <c r="C655" s="319" t="s">
        <v>1714</v>
      </c>
      <c r="D655" s="319" t="s">
        <v>1714</v>
      </c>
      <c r="E655" s="319" t="s">
        <v>1714</v>
      </c>
      <c r="F655" s="319" t="s">
        <v>1714</v>
      </c>
      <c r="G655" s="319" t="s">
        <v>1714</v>
      </c>
      <c r="H655" s="319" t="s">
        <v>1714</v>
      </c>
    </row>
    <row r="656" spans="1:8" x14ac:dyDescent="0.25">
      <c r="A656" s="370" t="s">
        <v>2063</v>
      </c>
      <c r="B656" s="323">
        <v>11397.929630279281</v>
      </c>
      <c r="C656" s="319" t="s">
        <v>1714</v>
      </c>
      <c r="D656" s="319" t="s">
        <v>1714</v>
      </c>
      <c r="E656" s="319" t="s">
        <v>1714</v>
      </c>
      <c r="F656" s="319" t="s">
        <v>1714</v>
      </c>
      <c r="G656" s="319" t="s">
        <v>1714</v>
      </c>
      <c r="H656" s="319" t="s">
        <v>1714</v>
      </c>
    </row>
    <row r="657" spans="1:8" x14ac:dyDescent="0.25">
      <c r="A657" s="370" t="s">
        <v>2064</v>
      </c>
      <c r="B657" s="323" t="s">
        <v>1710</v>
      </c>
      <c r="C657" s="319" t="s">
        <v>1714</v>
      </c>
      <c r="D657" s="319" t="s">
        <v>1714</v>
      </c>
      <c r="E657" s="319" t="s">
        <v>1714</v>
      </c>
      <c r="F657" s="319" t="s">
        <v>1714</v>
      </c>
      <c r="G657" s="319" t="s">
        <v>1714</v>
      </c>
      <c r="H657" s="319" t="s">
        <v>1714</v>
      </c>
    </row>
    <row r="658" spans="1:8" x14ac:dyDescent="0.25">
      <c r="A658" s="371" t="s">
        <v>2065</v>
      </c>
      <c r="B658" s="323" t="s">
        <v>1710</v>
      </c>
      <c r="C658" s="319" t="s">
        <v>1714</v>
      </c>
      <c r="D658" s="319" t="s">
        <v>1714</v>
      </c>
      <c r="E658" s="319" t="s">
        <v>1714</v>
      </c>
      <c r="F658" s="319" t="s">
        <v>1714</v>
      </c>
      <c r="G658" s="319" t="s">
        <v>1714</v>
      </c>
      <c r="H658" s="319" t="s">
        <v>1714</v>
      </c>
    </row>
    <row r="660" spans="1:8" x14ac:dyDescent="0.25">
      <c r="A660" s="58" t="s">
        <v>2066</v>
      </c>
      <c r="B660" s="66" t="str">
        <f>B638</f>
        <v>NO,IE,NA</v>
      </c>
      <c r="C660" s="66">
        <f t="shared" ref="C660:H660" si="12">C638</f>
        <v>6143.8266127488378</v>
      </c>
      <c r="D660" s="66">
        <f t="shared" si="12"/>
        <v>73.757520658580603</v>
      </c>
      <c r="E660" s="66">
        <f t="shared" si="12"/>
        <v>2.3460190219567099</v>
      </c>
      <c r="F660" s="66">
        <f t="shared" si="12"/>
        <v>6.5483463597946603</v>
      </c>
      <c r="G660" s="66">
        <f t="shared" si="12"/>
        <v>114.39560414851302</v>
      </c>
      <c r="H660" s="66">
        <f t="shared" si="12"/>
        <v>0.74349333311907995</v>
      </c>
    </row>
    <row r="663" spans="1:8" ht="18" x14ac:dyDescent="0.25">
      <c r="A663" s="58" t="s">
        <v>2067</v>
      </c>
      <c r="B663" s="75" t="s">
        <v>2068</v>
      </c>
      <c r="C663" s="75" t="s">
        <v>2069</v>
      </c>
      <c r="D663" s="75" t="s">
        <v>2070</v>
      </c>
      <c r="E663" s="75" t="s">
        <v>2071</v>
      </c>
      <c r="F663" s="75" t="s">
        <v>625</v>
      </c>
      <c r="G663" s="75" t="s">
        <v>1679</v>
      </c>
      <c r="H663" s="75" t="s">
        <v>2072</v>
      </c>
    </row>
    <row r="664" spans="1:8" s="9" customFormat="1" x14ac:dyDescent="0.25">
      <c r="A664" s="211" t="s">
        <v>2073</v>
      </c>
      <c r="B664" s="212">
        <f t="shared" ref="B664:H670" si="13">B59</f>
        <v>6048689.0414711749</v>
      </c>
      <c r="C664" s="212">
        <f t="shared" si="13"/>
        <v>12336.648060651123</v>
      </c>
      <c r="D664" s="212">
        <f t="shared" si="13"/>
        <v>258.66228519992751</v>
      </c>
      <c r="E664" s="212">
        <f t="shared" si="13"/>
        <v>18301.073699767901</v>
      </c>
      <c r="F664" s="212">
        <f t="shared" si="13"/>
        <v>65115.232968226752</v>
      </c>
      <c r="G664" s="212">
        <f t="shared" si="13"/>
        <v>7399.0875263533071</v>
      </c>
      <c r="H664" s="212">
        <f t="shared" si="13"/>
        <v>12364.091048770906</v>
      </c>
    </row>
    <row r="665" spans="1:8" s="3" customFormat="1" x14ac:dyDescent="0.25">
      <c r="A665" s="210" t="s">
        <v>828</v>
      </c>
      <c r="B665" s="76">
        <f t="shared" si="13"/>
        <v>2400057.4856406469</v>
      </c>
      <c r="C665" s="76">
        <f t="shared" si="13"/>
        <v>34.823479419570468</v>
      </c>
      <c r="D665" s="76">
        <f t="shared" si="13"/>
        <v>100.86538569159121</v>
      </c>
      <c r="E665" s="76">
        <f t="shared" si="13"/>
        <v>3434.4290996747714</v>
      </c>
      <c r="F665" s="76">
        <f t="shared" si="13"/>
        <v>581.83867235005948</v>
      </c>
      <c r="G665" s="76">
        <f t="shared" si="13"/>
        <v>43.701395420034459</v>
      </c>
      <c r="H665" s="76">
        <f t="shared" si="13"/>
        <v>9439.0432746602182</v>
      </c>
    </row>
    <row r="666" spans="1:8" s="3" customFormat="1" x14ac:dyDescent="0.25">
      <c r="A666" s="210" t="s">
        <v>58</v>
      </c>
      <c r="B666" s="76">
        <f>B61</f>
        <v>1911442.8105552257</v>
      </c>
      <c r="C666" s="76">
        <f t="shared" si="13"/>
        <v>165.57291285866268</v>
      </c>
      <c r="D666" s="76">
        <f t="shared" si="13"/>
        <v>141.22138300660743</v>
      </c>
      <c r="E666" s="76">
        <f t="shared" si="13"/>
        <v>11993.96820796089</v>
      </c>
      <c r="F666" s="76">
        <f t="shared" si="13"/>
        <v>58745.519506243923</v>
      </c>
      <c r="G666" s="76">
        <f t="shared" si="13"/>
        <v>5777.2545334153529</v>
      </c>
      <c r="H666" s="76">
        <f t="shared" si="13"/>
        <v>618.63077203361581</v>
      </c>
    </row>
    <row r="667" spans="1:8" s="3" customFormat="1" x14ac:dyDescent="0.25">
      <c r="A667" s="210" t="s">
        <v>1026</v>
      </c>
      <c r="B667" s="76">
        <f t="shared" si="13"/>
        <v>586027.53370179143</v>
      </c>
      <c r="C667" s="76">
        <f t="shared" si="13"/>
        <v>205.33512877805845</v>
      </c>
      <c r="D667" s="76">
        <f t="shared" si="13"/>
        <v>4.0983274771096498</v>
      </c>
      <c r="E667" s="76">
        <f t="shared" si="13"/>
        <v>908.26373148672474</v>
      </c>
      <c r="F667" s="76">
        <f t="shared" si="13"/>
        <v>3021.64543736223</v>
      </c>
      <c r="G667" s="76">
        <f t="shared" si="13"/>
        <v>706.60096524296171</v>
      </c>
      <c r="H667" s="76">
        <f t="shared" si="13"/>
        <v>527.57585355553215</v>
      </c>
    </row>
    <row r="668" spans="1:8" s="3" customFormat="1" x14ac:dyDescent="0.25">
      <c r="A668" s="210" t="s">
        <v>323</v>
      </c>
      <c r="B668" s="76">
        <f t="shared" si="13"/>
        <v>1137620.3858851495</v>
      </c>
      <c r="C668" s="76">
        <f t="shared" si="13"/>
        <v>11930.898339782843</v>
      </c>
      <c r="D668" s="76">
        <f t="shared" si="13"/>
        <v>11.176634590788881</v>
      </c>
      <c r="E668" s="76">
        <f t="shared" si="13"/>
        <v>1964.4126606455166</v>
      </c>
      <c r="F668" s="76">
        <f t="shared" si="13"/>
        <v>2766.2293522705422</v>
      </c>
      <c r="G668" s="76">
        <f t="shared" si="13"/>
        <v>871.53063227495795</v>
      </c>
      <c r="H668" s="76">
        <f t="shared" si="13"/>
        <v>1778.8411485215402</v>
      </c>
    </row>
    <row r="669" spans="1:8" s="3" customFormat="1" x14ac:dyDescent="0.25">
      <c r="A669" s="210" t="s">
        <v>1024</v>
      </c>
      <c r="B669" s="76">
        <f t="shared" si="13"/>
        <v>257.90976890459297</v>
      </c>
      <c r="C669" s="76">
        <f t="shared" si="13"/>
        <v>1.300499353749E-2</v>
      </c>
      <c r="D669" s="76">
        <f t="shared" si="13"/>
        <v>1.87845249299E-3</v>
      </c>
      <c r="E669" s="76" t="str">
        <f t="shared" si="13"/>
        <v>IE</v>
      </c>
      <c r="F669" s="76" t="str">
        <f t="shared" si="13"/>
        <v>IE</v>
      </c>
      <c r="G669" s="76" t="str">
        <f t="shared" si="13"/>
        <v>IE</v>
      </c>
      <c r="H669" s="76" t="str">
        <f t="shared" si="13"/>
        <v>IE</v>
      </c>
    </row>
    <row r="670" spans="1:8" s="3" customFormat="1" x14ac:dyDescent="0.25">
      <c r="A670" s="210" t="s">
        <v>1740</v>
      </c>
      <c r="B670" s="76">
        <f>B65</f>
        <v>13282.915919456782</v>
      </c>
      <c r="C670" s="76">
        <f t="shared" si="13"/>
        <v>5.1948184495699996E-3</v>
      </c>
      <c r="D670" s="76">
        <f t="shared" si="13"/>
        <v>1.29867598133739</v>
      </c>
      <c r="E670" s="76">
        <f t="shared" si="13"/>
        <v>0</v>
      </c>
      <c r="F670" s="76">
        <f t="shared" si="13"/>
        <v>0</v>
      </c>
      <c r="G670" s="76">
        <f t="shared" si="13"/>
        <v>0</v>
      </c>
      <c r="H670" s="76">
        <f t="shared" si="13"/>
        <v>0</v>
      </c>
    </row>
    <row r="671" spans="1:8" x14ac:dyDescent="0.25">
      <c r="A671" s="211" t="s">
        <v>2074</v>
      </c>
      <c r="B671" s="76">
        <f>G407</f>
        <v>22472.091458330953</v>
      </c>
      <c r="C671" s="76">
        <f>H407</f>
        <v>4.6925847366299997E-3</v>
      </c>
      <c r="D671" s="76">
        <f>I407</f>
        <v>4.8332437122200001E-3</v>
      </c>
      <c r="E671" s="76"/>
      <c r="F671" s="77"/>
      <c r="G671" s="77"/>
      <c r="H671" s="77"/>
    </row>
    <row r="672" spans="1:8" x14ac:dyDescent="0.25">
      <c r="A672" s="211" t="s">
        <v>2075</v>
      </c>
      <c r="B672" s="76">
        <f>B464</f>
        <v>194388.53120401071</v>
      </c>
      <c r="C672" s="76">
        <f>C464</f>
        <v>4.4228396639999996</v>
      </c>
      <c r="D672" s="76">
        <f>D464</f>
        <v>83.655309749766346</v>
      </c>
      <c r="E672" s="76">
        <f>J464</f>
        <v>572.16514495327442</v>
      </c>
      <c r="F672" s="76">
        <f>K464</f>
        <v>1557.1939910195872</v>
      </c>
      <c r="G672" s="76">
        <f>L464</f>
        <v>5849.2197121443369</v>
      </c>
      <c r="H672" s="76">
        <f>M464</f>
        <v>830.75987228203655</v>
      </c>
    </row>
    <row r="673" spans="1:36" x14ac:dyDescent="0.25">
      <c r="A673" s="211" t="s">
        <v>2076</v>
      </c>
      <c r="B673" s="76">
        <f t="shared" ref="B673:H673" si="14">B597</f>
        <v>7853.7090592547993</v>
      </c>
      <c r="C673" s="76">
        <f t="shared" si="14"/>
        <v>9418.7606550076798</v>
      </c>
      <c r="D673" s="76">
        <f t="shared" si="14"/>
        <v>1108.4205949512345</v>
      </c>
      <c r="E673" s="76">
        <f t="shared" si="14"/>
        <v>14.91067980114685</v>
      </c>
      <c r="F673" s="76">
        <f t="shared" si="14"/>
        <v>363.40666610922074</v>
      </c>
      <c r="G673" s="76" t="str">
        <f t="shared" si="14"/>
        <v>NA</v>
      </c>
      <c r="H673" s="76">
        <f t="shared" si="14"/>
        <v>0</v>
      </c>
    </row>
    <row r="674" spans="1:36" x14ac:dyDescent="0.25">
      <c r="A674" s="211" t="s">
        <v>2077</v>
      </c>
      <c r="B674" s="76">
        <f>B629</f>
        <v>-831125.53638504399</v>
      </c>
      <c r="C674" s="76">
        <f t="shared" ref="C674:H674" si="15">C629</f>
        <v>1234.7394602571119</v>
      </c>
      <c r="D674" s="76">
        <f t="shared" si="15"/>
        <v>35.11369899647039</v>
      </c>
      <c r="E674" s="76">
        <f t="shared" si="15"/>
        <v>141.59499629999999</v>
      </c>
      <c r="F674" s="76">
        <f t="shared" si="15"/>
        <v>7641.6606409999995</v>
      </c>
      <c r="G674" s="76" t="str">
        <f t="shared" si="15"/>
        <v>NE,NA</v>
      </c>
      <c r="H674" s="76">
        <f t="shared" si="15"/>
        <v>0</v>
      </c>
    </row>
    <row r="675" spans="1:36" x14ac:dyDescent="0.25">
      <c r="A675" s="211" t="s">
        <v>2078</v>
      </c>
      <c r="B675" s="78" t="str">
        <f>B660</f>
        <v>NO,IE,NA</v>
      </c>
      <c r="C675" s="78">
        <f t="shared" ref="C675:H675" si="16">C660</f>
        <v>6143.8266127488378</v>
      </c>
      <c r="D675" s="78">
        <f t="shared" si="16"/>
        <v>73.757520658580603</v>
      </c>
      <c r="E675" s="78">
        <f t="shared" si="16"/>
        <v>2.3460190219567099</v>
      </c>
      <c r="F675" s="78">
        <f t="shared" si="16"/>
        <v>6.5483463597946603</v>
      </c>
      <c r="G675" s="78">
        <f t="shared" si="16"/>
        <v>114.39560414851302</v>
      </c>
      <c r="H675" s="78">
        <f t="shared" si="16"/>
        <v>0.74349333311907995</v>
      </c>
    </row>
    <row r="676" spans="1:36" x14ac:dyDescent="0.25">
      <c r="A676" s="3" t="s">
        <v>2079</v>
      </c>
      <c r="B676" s="79">
        <f>SUM(B664,B672:B675)</f>
        <v>5419805.745349396</v>
      </c>
      <c r="C676" s="79">
        <f t="shared" ref="C676:H676" si="17">SUM(C664,C672:C675)</f>
        <v>29138.397628328752</v>
      </c>
      <c r="D676" s="79">
        <f t="shared" si="17"/>
        <v>1559.6094095559795</v>
      </c>
      <c r="E676" s="79">
        <f t="shared" si="17"/>
        <v>19032.090539844274</v>
      </c>
      <c r="F676" s="79">
        <f t="shared" si="17"/>
        <v>74684.042612715348</v>
      </c>
      <c r="G676" s="79">
        <f t="shared" si="17"/>
        <v>13362.702842646157</v>
      </c>
      <c r="H676" s="79">
        <f t="shared" si="17"/>
        <v>13195.594414386062</v>
      </c>
    </row>
    <row r="678" spans="1:36" x14ac:dyDescent="0.25">
      <c r="A678" s="58" t="s">
        <v>2080</v>
      </c>
      <c r="B678" s="58" t="s">
        <v>1902</v>
      </c>
      <c r="C678" s="58" t="s">
        <v>1903</v>
      </c>
      <c r="D678" s="58" t="s">
        <v>1904</v>
      </c>
      <c r="E678" s="58" t="s">
        <v>1905</v>
      </c>
      <c r="F678" s="80" t="s">
        <v>1906</v>
      </c>
      <c r="G678" s="80" t="s">
        <v>1907</v>
      </c>
      <c r="H678" s="80" t="s">
        <v>1908</v>
      </c>
      <c r="I678" s="80" t="s">
        <v>1909</v>
      </c>
      <c r="J678" s="80" t="s">
        <v>1910</v>
      </c>
      <c r="K678" s="80" t="s">
        <v>1911</v>
      </c>
      <c r="L678" s="80" t="s">
        <v>1912</v>
      </c>
      <c r="M678" s="80" t="s">
        <v>1913</v>
      </c>
      <c r="N678" s="80" t="s">
        <v>1914</v>
      </c>
      <c r="O678" s="80" t="s">
        <v>1915</v>
      </c>
      <c r="P678" s="80" t="s">
        <v>1916</v>
      </c>
      <c r="Q678" s="80" t="s">
        <v>1917</v>
      </c>
      <c r="R678" s="80" t="s">
        <v>1918</v>
      </c>
      <c r="S678" s="80" t="s">
        <v>1919</v>
      </c>
      <c r="T678" s="80" t="s">
        <v>1920</v>
      </c>
      <c r="U678" s="80" t="s">
        <v>2081</v>
      </c>
      <c r="V678" s="80" t="s">
        <v>1922</v>
      </c>
      <c r="W678" s="80" t="s">
        <v>2082</v>
      </c>
      <c r="X678" s="80" t="s">
        <v>2083</v>
      </c>
      <c r="Y678" s="80" t="s">
        <v>2084</v>
      </c>
      <c r="Z678" s="80" t="s">
        <v>2085</v>
      </c>
      <c r="AA678" s="80" t="s">
        <v>2086</v>
      </c>
      <c r="AB678" s="80" t="s">
        <v>2087</v>
      </c>
      <c r="AC678" s="80" t="s">
        <v>2088</v>
      </c>
      <c r="AD678" s="80" t="s">
        <v>2089</v>
      </c>
      <c r="AE678" s="80" t="s">
        <v>2090</v>
      </c>
      <c r="AF678" s="80" t="s">
        <v>2091</v>
      </c>
      <c r="AG678" s="80" t="s">
        <v>1933</v>
      </c>
      <c r="AH678" s="80" t="s">
        <v>2092</v>
      </c>
      <c r="AI678" s="80" t="s">
        <v>2093</v>
      </c>
      <c r="AJ678" s="80" t="s">
        <v>2094</v>
      </c>
    </row>
    <row r="679" spans="1:36" x14ac:dyDescent="0.25">
      <c r="A679" s="1" t="s">
        <v>2095</v>
      </c>
      <c r="B679" s="81">
        <f>B472</f>
        <v>1368.6407622854913</v>
      </c>
      <c r="C679" s="81">
        <f>C472</f>
        <v>398.21997774743551</v>
      </c>
      <c r="D679" s="81">
        <v>0</v>
      </c>
      <c r="E679" s="81">
        <v>0</v>
      </c>
      <c r="F679" s="81">
        <f>F472</f>
        <v>2580.4423400000001</v>
      </c>
      <c r="G679" s="81">
        <v>0</v>
      </c>
      <c r="H679" s="81">
        <f>H472</f>
        <v>56029.164606593971</v>
      </c>
      <c r="I679" s="81">
        <v>0</v>
      </c>
      <c r="J679" s="81">
        <f>J472</f>
        <v>2093.1475999999998</v>
      </c>
      <c r="K679" s="81">
        <v>0</v>
      </c>
      <c r="L679" s="81">
        <v>0</v>
      </c>
      <c r="M679" s="81">
        <v>0</v>
      </c>
      <c r="N679" s="81">
        <v>0</v>
      </c>
      <c r="O679" s="81">
        <v>0</v>
      </c>
      <c r="P679" s="81">
        <v>0</v>
      </c>
      <c r="Q679" s="81">
        <f>Q472</f>
        <v>117.73</v>
      </c>
      <c r="R679" s="81">
        <v>0</v>
      </c>
      <c r="S679" s="81">
        <v>0</v>
      </c>
      <c r="T679" s="81">
        <v>0</v>
      </c>
      <c r="U679" s="81">
        <v>0</v>
      </c>
      <c r="V679" s="81" t="str">
        <f>V472</f>
        <v/>
      </c>
      <c r="W679" s="81">
        <f>W472</f>
        <v>540.06916717032652</v>
      </c>
      <c r="X679" s="81">
        <f>X472</f>
        <v>206.85707686944318</v>
      </c>
      <c r="Y679" s="81">
        <f>Y472</f>
        <v>9.0276703162196608</v>
      </c>
      <c r="Z679" s="81">
        <v>0</v>
      </c>
      <c r="AA679" s="81">
        <f>AA472</f>
        <v>11.47912170919709</v>
      </c>
      <c r="AB679" s="81">
        <v>0</v>
      </c>
      <c r="AC679" s="81">
        <v>0</v>
      </c>
      <c r="AD679" s="81">
        <v>0</v>
      </c>
      <c r="AE679" s="81">
        <v>0</v>
      </c>
      <c r="AF679" s="81">
        <v>0</v>
      </c>
      <c r="AG679" s="81" t="str">
        <f>AG472</f>
        <v/>
      </c>
      <c r="AH679" s="81">
        <f>AH472</f>
        <v>7230.4559117999988</v>
      </c>
      <c r="AI679" s="81">
        <f>AI472</f>
        <v>517.71056610324001</v>
      </c>
      <c r="AJ679" s="81">
        <f>AJ472</f>
        <v>28.530150025699999</v>
      </c>
    </row>
    <row r="680" spans="1:36" x14ac:dyDescent="0.25">
      <c r="A680" s="1" t="s">
        <v>2096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1">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2079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2097</v>
      </c>
      <c r="B684" s="75" t="s">
        <v>2068</v>
      </c>
      <c r="C684" s="75" t="s">
        <v>2069</v>
      </c>
      <c r="D684" s="75" t="s">
        <v>2070</v>
      </c>
      <c r="E684" s="75" t="s">
        <v>2071</v>
      </c>
      <c r="F684" s="75" t="s">
        <v>625</v>
      </c>
      <c r="G684" s="75" t="s">
        <v>1679</v>
      </c>
      <c r="H684" s="75" t="s">
        <v>2072</v>
      </c>
      <c r="I684" s="75" t="s">
        <v>1570</v>
      </c>
      <c r="J684" s="75" t="s">
        <v>1077</v>
      </c>
      <c r="K684" s="1"/>
      <c r="L684" s="1"/>
      <c r="M684" s="1"/>
      <c r="N684" s="1"/>
      <c r="O684" s="1"/>
      <c r="P684" s="1"/>
      <c r="Q684" s="1"/>
      <c r="R684" s="1"/>
      <c r="S684" s="1"/>
      <c r="T684" s="1"/>
      <c r="U684" s="1"/>
      <c r="V684" s="1"/>
      <c r="W684" s="1"/>
      <c r="X684" s="1"/>
      <c r="Y684" s="1"/>
      <c r="Z684" s="1"/>
      <c r="AA684" s="1"/>
      <c r="AB684" s="1"/>
    </row>
    <row r="685" spans="1:36" x14ac:dyDescent="0.25">
      <c r="A685" s="1" t="s">
        <v>2098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253">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828</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253">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58</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253">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1026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253">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323</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253">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1024</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253">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1035</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253">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2099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253">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82" t="s">
        <v>2100</v>
      </c>
      <c r="B695" s="83">
        <f>SUM(B685:I685)</f>
        <v>6829.3363086771278</v>
      </c>
      <c r="D695" s="252"/>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828</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58</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1026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323</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1024</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1035</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2099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84" t="s">
        <v>2101</v>
      </c>
      <c r="B707" s="85"/>
      <c r="C707" s="85"/>
      <c r="D707" s="85"/>
      <c r="E707" s="85"/>
      <c r="F707" s="85"/>
      <c r="G707" s="85"/>
      <c r="H707" s="85"/>
      <c r="I707" s="85"/>
      <c r="J707" s="85"/>
      <c r="K707" s="85"/>
      <c r="L707" s="85"/>
      <c r="M707" s="85"/>
      <c r="N707" s="85"/>
    </row>
    <row r="708" spans="1:28" x14ac:dyDescent="0.25">
      <c r="A708" s="85" t="s">
        <v>2102</v>
      </c>
      <c r="B708" s="85"/>
      <c r="C708" s="85"/>
      <c r="D708" s="85"/>
      <c r="E708" s="85"/>
      <c r="F708" s="85"/>
      <c r="G708" s="85"/>
      <c r="H708" s="85"/>
      <c r="I708" s="85"/>
      <c r="J708" s="85"/>
      <c r="K708" s="85"/>
      <c r="L708" s="85"/>
      <c r="M708" s="85"/>
      <c r="N708" s="85"/>
    </row>
    <row r="709" spans="1:28" x14ac:dyDescent="0.25">
      <c r="A709" s="85" t="s">
        <v>2103</v>
      </c>
      <c r="B709" s="85"/>
      <c r="C709" s="85"/>
      <c r="D709" s="85"/>
      <c r="E709" s="85"/>
      <c r="F709" s="85"/>
      <c r="G709" s="85"/>
      <c r="H709" s="85"/>
      <c r="I709" s="85"/>
      <c r="J709" s="85"/>
      <c r="K709" s="85"/>
      <c r="L709" s="85"/>
      <c r="M709" s="85"/>
      <c r="N709" s="85"/>
    </row>
    <row r="710" spans="1:28" ht="33.75" x14ac:dyDescent="0.25">
      <c r="A710" s="86" t="s">
        <v>2104</v>
      </c>
      <c r="B710" s="87" t="s">
        <v>2105</v>
      </c>
      <c r="C710" s="88" t="s">
        <v>2106</v>
      </c>
      <c r="D710" s="89" t="s">
        <v>2107</v>
      </c>
      <c r="E710" s="89" t="s">
        <v>2108</v>
      </c>
      <c r="F710" s="90" t="s">
        <v>2109</v>
      </c>
      <c r="G710" s="89" t="s">
        <v>2110</v>
      </c>
      <c r="H710" s="90" t="s">
        <v>2111</v>
      </c>
      <c r="I710" s="89" t="s">
        <v>2112</v>
      </c>
      <c r="J710" s="90" t="s">
        <v>2113</v>
      </c>
      <c r="K710" s="89" t="s">
        <v>2114</v>
      </c>
      <c r="L710" s="90" t="s">
        <v>2115</v>
      </c>
      <c r="M710" s="90" t="s">
        <v>2116</v>
      </c>
      <c r="N710" s="90" t="s">
        <v>2117</v>
      </c>
    </row>
    <row r="711" spans="1:28" x14ac:dyDescent="0.25">
      <c r="A711" s="91" t="s">
        <v>2118</v>
      </c>
      <c r="B711" s="92" t="s">
        <v>2119</v>
      </c>
      <c r="C711" s="93" t="s">
        <v>2120</v>
      </c>
      <c r="D711" s="91" t="s">
        <v>2121</v>
      </c>
      <c r="E711" s="91" t="s">
        <v>2122</v>
      </c>
      <c r="F711" s="94">
        <v>1</v>
      </c>
      <c r="G711" s="91" t="s">
        <v>2123</v>
      </c>
      <c r="H711" s="94">
        <v>1</v>
      </c>
      <c r="I711" s="91" t="s">
        <v>2124</v>
      </c>
      <c r="J711" s="94">
        <v>1</v>
      </c>
      <c r="K711" s="91" t="s">
        <v>2125</v>
      </c>
      <c r="L711" s="94">
        <v>1</v>
      </c>
      <c r="M711" s="91" t="s">
        <v>2126</v>
      </c>
      <c r="N711" s="94">
        <v>1</v>
      </c>
    </row>
    <row r="712" spans="1:28" x14ac:dyDescent="0.25">
      <c r="A712" s="95" t="s">
        <v>2127</v>
      </c>
      <c r="B712" s="96" t="s">
        <v>2128</v>
      </c>
      <c r="C712" s="96" t="s">
        <v>2129</v>
      </c>
      <c r="D712" s="95" t="s">
        <v>2130</v>
      </c>
      <c r="E712" s="95" t="s">
        <v>2131</v>
      </c>
      <c r="F712" s="97">
        <v>84</v>
      </c>
      <c r="G712" s="95" t="s">
        <v>2132</v>
      </c>
      <c r="H712" s="97">
        <v>28</v>
      </c>
      <c r="I712" s="95" t="s">
        <v>2133</v>
      </c>
      <c r="J712" s="97">
        <v>67</v>
      </c>
      <c r="K712" s="95" t="s">
        <v>2134</v>
      </c>
      <c r="L712" s="97">
        <v>14</v>
      </c>
      <c r="M712" s="95" t="s">
        <v>2135</v>
      </c>
      <c r="N712" s="97">
        <v>4</v>
      </c>
    </row>
    <row r="713" spans="1:28" x14ac:dyDescent="0.25">
      <c r="A713" s="98" t="s">
        <v>2136</v>
      </c>
      <c r="B713" s="99" t="s">
        <v>2128</v>
      </c>
      <c r="C713" s="99" t="s">
        <v>2129</v>
      </c>
      <c r="D713" s="98" t="s">
        <v>2130</v>
      </c>
      <c r="E713" s="98" t="s">
        <v>2137</v>
      </c>
      <c r="F713" s="100">
        <v>85</v>
      </c>
      <c r="G713" s="98" t="s">
        <v>2138</v>
      </c>
      <c r="H713" s="100">
        <v>30</v>
      </c>
      <c r="I713" s="98" t="s">
        <v>2139</v>
      </c>
      <c r="J713" s="100">
        <v>68</v>
      </c>
      <c r="K713" s="98" t="s">
        <v>2140</v>
      </c>
      <c r="L713" s="100">
        <v>15</v>
      </c>
      <c r="M713" s="98" t="s">
        <v>2141</v>
      </c>
      <c r="N713" s="100">
        <v>6</v>
      </c>
    </row>
    <row r="714" spans="1:28" x14ac:dyDescent="0.25">
      <c r="A714" s="101" t="s">
        <v>2142</v>
      </c>
      <c r="B714" s="102" t="s">
        <v>2143</v>
      </c>
      <c r="C714" s="102" t="s">
        <v>2144</v>
      </c>
      <c r="D714" s="101" t="s">
        <v>2145</v>
      </c>
      <c r="E714" s="101" t="s">
        <v>2146</v>
      </c>
      <c r="F714" s="103">
        <v>264</v>
      </c>
      <c r="G714" s="101" t="s">
        <v>2147</v>
      </c>
      <c r="H714" s="103">
        <v>265</v>
      </c>
      <c r="I714" s="101" t="s">
        <v>2148</v>
      </c>
      <c r="J714" s="103">
        <v>277</v>
      </c>
      <c r="K714" s="101" t="s">
        <v>2149</v>
      </c>
      <c r="L714" s="103">
        <v>282</v>
      </c>
      <c r="M714" s="101" t="s">
        <v>2150</v>
      </c>
      <c r="N714" s="103">
        <v>234</v>
      </c>
    </row>
    <row r="715" spans="1:28" x14ac:dyDescent="0.25">
      <c r="A715" s="91" t="s">
        <v>2151</v>
      </c>
      <c r="B715" s="92" t="s">
        <v>2152</v>
      </c>
      <c r="C715" s="104">
        <v>45</v>
      </c>
      <c r="D715" s="105">
        <v>0.26</v>
      </c>
      <c r="E715" s="91" t="s">
        <v>2153</v>
      </c>
      <c r="F715" s="94">
        <v>6900</v>
      </c>
      <c r="G715" s="91" t="s">
        <v>2154</v>
      </c>
      <c r="H715" s="94">
        <v>4660</v>
      </c>
      <c r="I715" s="91" t="s">
        <v>2155</v>
      </c>
      <c r="J715" s="94">
        <v>6890</v>
      </c>
      <c r="K715" s="91" t="s">
        <v>2156</v>
      </c>
      <c r="L715" s="94">
        <v>4890</v>
      </c>
      <c r="M715" s="91" t="s">
        <v>2157</v>
      </c>
      <c r="N715" s="94">
        <v>2340</v>
      </c>
    </row>
    <row r="716" spans="1:28" x14ac:dyDescent="0.25">
      <c r="A716" s="95" t="s">
        <v>2158</v>
      </c>
      <c r="B716" s="96" t="s">
        <v>2159</v>
      </c>
      <c r="C716" s="106">
        <v>100</v>
      </c>
      <c r="D716" s="107">
        <v>0.32</v>
      </c>
      <c r="E716" s="95" t="s">
        <v>2160</v>
      </c>
      <c r="F716" s="108">
        <v>10800</v>
      </c>
      <c r="G716" s="95" t="s">
        <v>2161</v>
      </c>
      <c r="H716" s="108">
        <v>10200</v>
      </c>
      <c r="I716" s="95" t="s">
        <v>2162</v>
      </c>
      <c r="J716" s="108">
        <v>11300</v>
      </c>
      <c r="K716" s="95" t="s">
        <v>2163</v>
      </c>
      <c r="L716" s="108">
        <v>11000</v>
      </c>
      <c r="M716" s="95" t="s">
        <v>2164</v>
      </c>
      <c r="N716" s="97">
        <v>8450</v>
      </c>
    </row>
    <row r="717" spans="1:28" x14ac:dyDescent="0.25">
      <c r="A717" s="98" t="s">
        <v>2165</v>
      </c>
      <c r="B717" s="99" t="s">
        <v>2166</v>
      </c>
      <c r="C717" s="109">
        <v>640</v>
      </c>
      <c r="D717" s="110">
        <v>0.25</v>
      </c>
      <c r="E717" s="98" t="s">
        <v>2167</v>
      </c>
      <c r="F717" s="111">
        <v>10900</v>
      </c>
      <c r="G717" s="98" t="s">
        <v>2168</v>
      </c>
      <c r="H717" s="111">
        <v>13900</v>
      </c>
      <c r="I717" s="98" t="s">
        <v>2169</v>
      </c>
      <c r="J717" s="111">
        <v>11700</v>
      </c>
      <c r="K717" s="98" t="s">
        <v>2170</v>
      </c>
      <c r="L717" s="111">
        <v>14200</v>
      </c>
      <c r="M717" s="98" t="s">
        <v>2171</v>
      </c>
      <c r="N717" s="111">
        <v>15900</v>
      </c>
    </row>
    <row r="718" spans="1:28" x14ac:dyDescent="0.25">
      <c r="A718" s="95" t="s">
        <v>2172</v>
      </c>
      <c r="B718" s="112" t="s">
        <v>2173</v>
      </c>
      <c r="C718" s="113">
        <v>85</v>
      </c>
      <c r="D718" s="107">
        <v>0.3</v>
      </c>
      <c r="E718" s="95" t="s">
        <v>2174</v>
      </c>
      <c r="F718" s="97">
        <v>6490</v>
      </c>
      <c r="G718" s="95" t="s">
        <v>2175</v>
      </c>
      <c r="H718" s="97">
        <v>5820</v>
      </c>
      <c r="I718" s="95" t="s">
        <v>2176</v>
      </c>
      <c r="J718" s="97">
        <v>6730</v>
      </c>
      <c r="K718" s="95" t="s">
        <v>2177</v>
      </c>
      <c r="L718" s="97">
        <v>6250</v>
      </c>
      <c r="M718" s="95" t="s">
        <v>2178</v>
      </c>
      <c r="N718" s="97">
        <v>4470</v>
      </c>
    </row>
    <row r="719" spans="1:28" x14ac:dyDescent="0.25">
      <c r="A719" s="98" t="s">
        <v>2179</v>
      </c>
      <c r="B719" s="114" t="s">
        <v>2180</v>
      </c>
      <c r="C719" s="109">
        <v>190</v>
      </c>
      <c r="D719" s="110">
        <v>0.31</v>
      </c>
      <c r="E719" s="98" t="s">
        <v>2181</v>
      </c>
      <c r="F719" s="100">
        <v>7710</v>
      </c>
      <c r="G719" s="98" t="s">
        <v>2182</v>
      </c>
      <c r="H719" s="100">
        <v>8590</v>
      </c>
      <c r="I719" s="98" t="s">
        <v>2183</v>
      </c>
      <c r="J719" s="100">
        <v>8190</v>
      </c>
      <c r="K719" s="98" t="s">
        <v>2184</v>
      </c>
      <c r="L719" s="100">
        <v>9020</v>
      </c>
      <c r="M719" s="98" t="s">
        <v>2185</v>
      </c>
      <c r="N719" s="100">
        <v>8550</v>
      </c>
    </row>
    <row r="720" spans="1:28" x14ac:dyDescent="0.25">
      <c r="A720" s="101" t="s">
        <v>2186</v>
      </c>
      <c r="B720" s="115" t="s">
        <v>2187</v>
      </c>
      <c r="C720" s="116">
        <v>1020</v>
      </c>
      <c r="D720" s="117">
        <v>0.2</v>
      </c>
      <c r="E720" s="101" t="s">
        <v>2188</v>
      </c>
      <c r="F720" s="103">
        <v>5860</v>
      </c>
      <c r="G720" s="101" t="s">
        <v>2189</v>
      </c>
      <c r="H720" s="103">
        <v>7670</v>
      </c>
      <c r="I720" s="101" t="s">
        <v>2190</v>
      </c>
      <c r="J720" s="103">
        <v>6310</v>
      </c>
      <c r="K720" s="101" t="s">
        <v>2191</v>
      </c>
      <c r="L720" s="103">
        <v>7810</v>
      </c>
      <c r="M720" s="101" t="s">
        <v>2192</v>
      </c>
      <c r="N720" s="103">
        <v>8980</v>
      </c>
    </row>
    <row r="721" spans="1:14" x14ac:dyDescent="0.25">
      <c r="A721" s="91" t="s">
        <v>2193</v>
      </c>
      <c r="B721" s="92" t="s">
        <v>2194</v>
      </c>
      <c r="C721" s="104">
        <v>1.7</v>
      </c>
      <c r="D721" s="105">
        <v>0.15</v>
      </c>
      <c r="E721" s="91" t="s">
        <v>2195</v>
      </c>
      <c r="F721" s="94">
        <v>543</v>
      </c>
      <c r="G721" s="91" t="s">
        <v>2195</v>
      </c>
      <c r="H721" s="94">
        <v>148</v>
      </c>
      <c r="I721" s="91" t="s">
        <v>2196</v>
      </c>
      <c r="J721" s="94">
        <v>192</v>
      </c>
      <c r="K721" s="91" t="s">
        <v>2197</v>
      </c>
      <c r="L721" s="94">
        <v>26</v>
      </c>
      <c r="M721" s="91" t="s">
        <v>2198</v>
      </c>
      <c r="N721" s="94">
        <v>20</v>
      </c>
    </row>
    <row r="722" spans="1:14" x14ac:dyDescent="0.25">
      <c r="A722" s="95" t="s">
        <v>2199</v>
      </c>
      <c r="B722" s="96" t="s">
        <v>2200</v>
      </c>
      <c r="C722" s="113">
        <v>11.9</v>
      </c>
      <c r="D722" s="107">
        <v>0.21</v>
      </c>
      <c r="E722" s="95" t="s">
        <v>2201</v>
      </c>
      <c r="F722" s="97">
        <v>5280</v>
      </c>
      <c r="G722" s="95" t="s">
        <v>2174</v>
      </c>
      <c r="H722" s="97">
        <v>1760</v>
      </c>
      <c r="I722" s="95" t="s">
        <v>2202</v>
      </c>
      <c r="J722" s="97">
        <v>4200</v>
      </c>
      <c r="K722" s="95" t="s">
        <v>2203</v>
      </c>
      <c r="L722" s="97">
        <v>832</v>
      </c>
      <c r="M722" s="95" t="s">
        <v>2204</v>
      </c>
      <c r="N722" s="97">
        <v>262</v>
      </c>
    </row>
    <row r="723" spans="1:14" x14ac:dyDescent="0.25">
      <c r="A723" s="98" t="s">
        <v>2205</v>
      </c>
      <c r="B723" s="114" t="s">
        <v>2206</v>
      </c>
      <c r="C723" s="118">
        <v>1</v>
      </c>
      <c r="D723" s="110">
        <v>0.17</v>
      </c>
      <c r="E723" s="98" t="s">
        <v>2207</v>
      </c>
      <c r="F723" s="100">
        <v>218</v>
      </c>
      <c r="G723" s="98" t="s">
        <v>2207</v>
      </c>
      <c r="H723" s="100">
        <v>59</v>
      </c>
      <c r="I723" s="98" t="s">
        <v>2208</v>
      </c>
      <c r="J723" s="100">
        <v>70</v>
      </c>
      <c r="K723" s="98" t="s">
        <v>2209</v>
      </c>
      <c r="L723" s="100">
        <v>10</v>
      </c>
      <c r="M723" s="98" t="s">
        <v>2210</v>
      </c>
      <c r="N723" s="100">
        <v>8</v>
      </c>
    </row>
    <row r="724" spans="1:14" x14ac:dyDescent="0.25">
      <c r="A724" s="95" t="s">
        <v>2211</v>
      </c>
      <c r="B724" s="112" t="s">
        <v>2212</v>
      </c>
      <c r="C724" s="113">
        <v>3.4</v>
      </c>
      <c r="D724" s="107">
        <v>0.21</v>
      </c>
      <c r="E724" s="95" t="s">
        <v>2213</v>
      </c>
      <c r="F724" s="97">
        <v>945</v>
      </c>
      <c r="G724" s="95" t="s">
        <v>2214</v>
      </c>
      <c r="H724" s="97">
        <v>258</v>
      </c>
      <c r="I724" s="95" t="s">
        <v>2215</v>
      </c>
      <c r="J724" s="97">
        <v>426</v>
      </c>
      <c r="K724" s="95" t="s">
        <v>2216</v>
      </c>
      <c r="L724" s="97">
        <v>48</v>
      </c>
      <c r="M724" s="95" t="s">
        <v>2217</v>
      </c>
      <c r="N724" s="97">
        <v>36</v>
      </c>
    </row>
    <row r="725" spans="1:14" x14ac:dyDescent="0.25">
      <c r="A725" s="98" t="s">
        <v>2218</v>
      </c>
      <c r="B725" s="114" t="s">
        <v>2219</v>
      </c>
      <c r="C725" s="118">
        <v>1.3</v>
      </c>
      <c r="D725" s="110">
        <v>0.15</v>
      </c>
      <c r="E725" s="98" t="s">
        <v>2220</v>
      </c>
      <c r="F725" s="100">
        <v>292</v>
      </c>
      <c r="G725" s="98" t="s">
        <v>2220</v>
      </c>
      <c r="H725" s="100">
        <v>79</v>
      </c>
      <c r="I725" s="98" t="s">
        <v>2221</v>
      </c>
      <c r="J725" s="100">
        <v>98</v>
      </c>
      <c r="K725" s="98" t="s">
        <v>2222</v>
      </c>
      <c r="L725" s="100">
        <v>14</v>
      </c>
      <c r="M725" s="98" t="s">
        <v>2223</v>
      </c>
      <c r="N725" s="100">
        <v>11</v>
      </c>
    </row>
    <row r="726" spans="1:14" x14ac:dyDescent="0.25">
      <c r="A726" s="95" t="s">
        <v>2224</v>
      </c>
      <c r="B726" s="112" t="s">
        <v>2225</v>
      </c>
      <c r="C726" s="113">
        <v>4</v>
      </c>
      <c r="D726" s="107">
        <v>0.23</v>
      </c>
      <c r="E726" s="95" t="s">
        <v>2226</v>
      </c>
      <c r="F726" s="97">
        <v>1350</v>
      </c>
      <c r="G726" s="95" t="s">
        <v>2227</v>
      </c>
      <c r="H726" s="97">
        <v>370</v>
      </c>
      <c r="I726" s="95" t="s">
        <v>2228</v>
      </c>
      <c r="J726" s="97">
        <v>659</v>
      </c>
      <c r="K726" s="95" t="s">
        <v>2229</v>
      </c>
      <c r="L726" s="97">
        <v>72</v>
      </c>
      <c r="M726" s="95" t="s">
        <v>2230</v>
      </c>
      <c r="N726" s="97">
        <v>51</v>
      </c>
    </row>
    <row r="727" spans="1:14" x14ac:dyDescent="0.25">
      <c r="A727" s="98" t="s">
        <v>2231</v>
      </c>
      <c r="B727" s="114" t="s">
        <v>2232</v>
      </c>
      <c r="C727" s="118">
        <v>5.9</v>
      </c>
      <c r="D727" s="110">
        <v>0.2</v>
      </c>
      <c r="E727" s="98" t="s">
        <v>2233</v>
      </c>
      <c r="F727" s="100">
        <v>1870</v>
      </c>
      <c r="G727" s="98" t="s">
        <v>2234</v>
      </c>
      <c r="H727" s="100">
        <v>527</v>
      </c>
      <c r="I727" s="98" t="s">
        <v>2235</v>
      </c>
      <c r="J727" s="100">
        <v>1120</v>
      </c>
      <c r="K727" s="98" t="s">
        <v>2236</v>
      </c>
      <c r="L727" s="100">
        <v>121</v>
      </c>
      <c r="M727" s="98" t="s">
        <v>2237</v>
      </c>
      <c r="N727" s="100">
        <v>74</v>
      </c>
    </row>
    <row r="728" spans="1:14" x14ac:dyDescent="0.25">
      <c r="A728" s="95" t="s">
        <v>2238</v>
      </c>
      <c r="B728" s="112" t="s">
        <v>2239</v>
      </c>
      <c r="C728" s="113">
        <v>4.3</v>
      </c>
      <c r="D728" s="107">
        <v>0.17</v>
      </c>
      <c r="E728" s="95" t="s">
        <v>2240</v>
      </c>
      <c r="F728" s="97">
        <v>1230</v>
      </c>
      <c r="G728" s="95" t="s">
        <v>2241</v>
      </c>
      <c r="H728" s="97">
        <v>338</v>
      </c>
      <c r="I728" s="95" t="s">
        <v>2242</v>
      </c>
      <c r="J728" s="97">
        <v>624</v>
      </c>
      <c r="K728" s="95" t="s">
        <v>2243</v>
      </c>
      <c r="L728" s="97">
        <v>67</v>
      </c>
      <c r="M728" s="95" t="s">
        <v>2244</v>
      </c>
      <c r="N728" s="97">
        <v>47</v>
      </c>
    </row>
    <row r="729" spans="1:14" x14ac:dyDescent="0.25">
      <c r="A729" s="98" t="s">
        <v>2245</v>
      </c>
      <c r="B729" s="114" t="s">
        <v>2246</v>
      </c>
      <c r="C729" s="118">
        <v>9.1999999999999993</v>
      </c>
      <c r="D729" s="110">
        <v>0.16</v>
      </c>
      <c r="E729" s="98" t="s">
        <v>2247</v>
      </c>
      <c r="F729" s="100">
        <v>2550</v>
      </c>
      <c r="G729" s="98" t="s">
        <v>2248</v>
      </c>
      <c r="H729" s="100">
        <v>782</v>
      </c>
      <c r="I729" s="98" t="s">
        <v>2249</v>
      </c>
      <c r="J729" s="100">
        <v>1850</v>
      </c>
      <c r="K729" s="98" t="s">
        <v>2250</v>
      </c>
      <c r="L729" s="100">
        <v>271</v>
      </c>
      <c r="M729" s="98" t="s">
        <v>2251</v>
      </c>
      <c r="N729" s="100">
        <v>111</v>
      </c>
    </row>
    <row r="730" spans="1:14" x14ac:dyDescent="0.25">
      <c r="A730" s="95" t="s">
        <v>2252</v>
      </c>
      <c r="B730" s="112" t="s">
        <v>2253</v>
      </c>
      <c r="C730" s="113">
        <v>17.2</v>
      </c>
      <c r="D730" s="107">
        <v>0.19</v>
      </c>
      <c r="E730" s="95" t="s">
        <v>2254</v>
      </c>
      <c r="F730" s="97">
        <v>5020</v>
      </c>
      <c r="G730" s="95" t="s">
        <v>2255</v>
      </c>
      <c r="H730" s="97">
        <v>1980</v>
      </c>
      <c r="I730" s="95" t="s">
        <v>2156</v>
      </c>
      <c r="J730" s="97">
        <v>4390</v>
      </c>
      <c r="K730" s="95" t="s">
        <v>2256</v>
      </c>
      <c r="L730" s="97">
        <v>1370</v>
      </c>
      <c r="M730" s="95" t="s">
        <v>2257</v>
      </c>
      <c r="N730" s="97">
        <v>356</v>
      </c>
    </row>
    <row r="731" spans="1:14" x14ac:dyDescent="0.25">
      <c r="A731" s="98" t="s">
        <v>2258</v>
      </c>
      <c r="B731" s="114" t="s">
        <v>2259</v>
      </c>
      <c r="C731" s="118">
        <v>1.9</v>
      </c>
      <c r="D731" s="110">
        <v>0.22</v>
      </c>
      <c r="E731" s="98" t="s">
        <v>2260</v>
      </c>
      <c r="F731" s="100">
        <v>469</v>
      </c>
      <c r="G731" s="98" t="s">
        <v>2260</v>
      </c>
      <c r="H731" s="100">
        <v>127</v>
      </c>
      <c r="I731" s="98" t="s">
        <v>2261</v>
      </c>
      <c r="J731" s="100">
        <v>170</v>
      </c>
      <c r="K731" s="98" t="s">
        <v>2262</v>
      </c>
      <c r="L731" s="100">
        <v>22</v>
      </c>
      <c r="M731" s="98" t="s">
        <v>2263</v>
      </c>
      <c r="N731" s="100">
        <v>18</v>
      </c>
    </row>
    <row r="732" spans="1:14" ht="18" x14ac:dyDescent="0.25">
      <c r="A732" s="95" t="s">
        <v>2264</v>
      </c>
      <c r="B732" s="112" t="s">
        <v>2265</v>
      </c>
      <c r="C732" s="113">
        <v>5.9</v>
      </c>
      <c r="D732" s="107">
        <v>0.28999999999999998</v>
      </c>
      <c r="E732" s="95" t="s">
        <v>2266</v>
      </c>
      <c r="F732" s="97">
        <v>1860</v>
      </c>
      <c r="G732" s="95" t="s">
        <v>2267</v>
      </c>
      <c r="H732" s="97">
        <v>525</v>
      </c>
      <c r="I732" s="95" t="s">
        <v>2268</v>
      </c>
      <c r="J732" s="97">
        <v>1110</v>
      </c>
      <c r="K732" s="95" t="s">
        <v>2269</v>
      </c>
      <c r="L732" s="97">
        <v>120</v>
      </c>
      <c r="M732" s="95" t="s">
        <v>2270</v>
      </c>
      <c r="N732" s="97">
        <v>73</v>
      </c>
    </row>
    <row r="733" spans="1:14" ht="18" x14ac:dyDescent="0.25">
      <c r="A733" s="119" t="s">
        <v>2271</v>
      </c>
      <c r="B733" s="119" t="s">
        <v>2272</v>
      </c>
      <c r="C733" s="120" t="s">
        <v>2273</v>
      </c>
      <c r="D733" s="121">
        <v>0.04</v>
      </c>
      <c r="E733" s="120" t="s">
        <v>2274</v>
      </c>
      <c r="F733" s="122">
        <v>5</v>
      </c>
      <c r="G733" s="120" t="s">
        <v>2274</v>
      </c>
      <c r="H733" s="122">
        <v>1</v>
      </c>
      <c r="I733" s="120" t="s">
        <v>2275</v>
      </c>
      <c r="J733" s="122">
        <v>2</v>
      </c>
      <c r="K733" s="120" t="s">
        <v>2276</v>
      </c>
      <c r="L733" s="123" t="s">
        <v>2277</v>
      </c>
      <c r="M733" s="120" t="s">
        <v>2278</v>
      </c>
      <c r="N733" s="123" t="s">
        <v>2277</v>
      </c>
    </row>
    <row r="734" spans="1:14" x14ac:dyDescent="0.25">
      <c r="A734" s="91" t="s">
        <v>2279</v>
      </c>
      <c r="B734" s="92" t="s">
        <v>2280</v>
      </c>
      <c r="C734" s="124">
        <v>222</v>
      </c>
      <c r="D734" s="105">
        <v>0.18</v>
      </c>
      <c r="E734" s="91" t="s">
        <v>2281</v>
      </c>
      <c r="F734" s="125">
        <v>10800</v>
      </c>
      <c r="G734" s="91" t="s">
        <v>2282</v>
      </c>
      <c r="H734" s="125">
        <v>12400</v>
      </c>
      <c r="I734" s="91" t="s">
        <v>2283</v>
      </c>
      <c r="J734" s="125">
        <v>11500</v>
      </c>
      <c r="K734" s="91" t="s">
        <v>2169</v>
      </c>
      <c r="L734" s="125">
        <v>13000</v>
      </c>
      <c r="M734" s="91" t="s">
        <v>2284</v>
      </c>
      <c r="N734" s="125">
        <v>12700</v>
      </c>
    </row>
    <row r="735" spans="1:14" x14ac:dyDescent="0.25">
      <c r="A735" s="95" t="s">
        <v>2285</v>
      </c>
      <c r="B735" s="96" t="s">
        <v>2286</v>
      </c>
      <c r="C735" s="113">
        <v>5.2</v>
      </c>
      <c r="D735" s="107">
        <v>0.11</v>
      </c>
      <c r="E735" s="95" t="s">
        <v>2287</v>
      </c>
      <c r="F735" s="126">
        <v>2430</v>
      </c>
      <c r="G735" s="95" t="s">
        <v>2288</v>
      </c>
      <c r="H735" s="126">
        <v>677</v>
      </c>
      <c r="I735" s="95" t="s">
        <v>2289</v>
      </c>
      <c r="J735" s="127">
        <v>1360</v>
      </c>
      <c r="K735" s="95" t="s">
        <v>2290</v>
      </c>
      <c r="L735" s="126">
        <v>145</v>
      </c>
      <c r="M735" s="95" t="s">
        <v>2291</v>
      </c>
      <c r="N735" s="126">
        <v>94</v>
      </c>
    </row>
    <row r="736" spans="1:14" x14ac:dyDescent="0.25">
      <c r="A736" s="98" t="s">
        <v>2292</v>
      </c>
      <c r="B736" s="99" t="s">
        <v>2293</v>
      </c>
      <c r="C736" s="118">
        <v>2.8</v>
      </c>
      <c r="D736" s="110">
        <v>0.02</v>
      </c>
      <c r="E736" s="98" t="s">
        <v>2294</v>
      </c>
      <c r="F736" s="128">
        <v>427</v>
      </c>
      <c r="G736" s="98" t="s">
        <v>2294</v>
      </c>
      <c r="H736" s="128">
        <v>116</v>
      </c>
      <c r="I736" s="98" t="s">
        <v>2295</v>
      </c>
      <c r="J736" s="128">
        <v>177</v>
      </c>
      <c r="K736" s="98" t="s">
        <v>2296</v>
      </c>
      <c r="L736" s="128">
        <v>21</v>
      </c>
      <c r="M736" s="98" t="s">
        <v>2297</v>
      </c>
      <c r="N736" s="128">
        <v>16</v>
      </c>
    </row>
    <row r="737" spans="1:14" x14ac:dyDescent="0.25">
      <c r="A737" s="95" t="s">
        <v>2298</v>
      </c>
      <c r="B737" s="112" t="s">
        <v>2299</v>
      </c>
      <c r="C737" s="113">
        <v>28.2</v>
      </c>
      <c r="D737" s="107">
        <v>0.23</v>
      </c>
      <c r="E737" s="95" t="s">
        <v>2300</v>
      </c>
      <c r="F737" s="126">
        <v>6090</v>
      </c>
      <c r="G737" s="95" t="s">
        <v>2301</v>
      </c>
      <c r="H737" s="127">
        <v>3170</v>
      </c>
      <c r="I737" s="95" t="s">
        <v>2302</v>
      </c>
      <c r="J737" s="127">
        <v>5800</v>
      </c>
      <c r="K737" s="95" t="s">
        <v>2303</v>
      </c>
      <c r="L737" s="126">
        <v>2980</v>
      </c>
      <c r="M737" s="95" t="s">
        <v>2304</v>
      </c>
      <c r="N737" s="126">
        <v>967</v>
      </c>
    </row>
    <row r="738" spans="1:14" x14ac:dyDescent="0.25">
      <c r="A738" s="98" t="s">
        <v>2305</v>
      </c>
      <c r="B738" s="114" t="s">
        <v>2306</v>
      </c>
      <c r="C738" s="118">
        <v>9.6999999999999993</v>
      </c>
      <c r="D738" s="110">
        <v>0.19</v>
      </c>
      <c r="E738" s="98" t="s">
        <v>2307</v>
      </c>
      <c r="F738" s="128">
        <v>3580</v>
      </c>
      <c r="G738" s="98" t="s">
        <v>2308</v>
      </c>
      <c r="H738" s="129">
        <v>1120</v>
      </c>
      <c r="I738" s="98" t="s">
        <v>2309</v>
      </c>
      <c r="J738" s="129">
        <v>2660</v>
      </c>
      <c r="K738" s="98" t="s">
        <v>2310</v>
      </c>
      <c r="L738" s="128">
        <v>412</v>
      </c>
      <c r="M738" s="98" t="s">
        <v>2311</v>
      </c>
      <c r="N738" s="128">
        <v>160</v>
      </c>
    </row>
    <row r="739" spans="1:14" x14ac:dyDescent="0.25">
      <c r="A739" s="95" t="s">
        <v>2312</v>
      </c>
      <c r="B739" s="112" t="s">
        <v>2313</v>
      </c>
      <c r="C739" s="113">
        <v>13.4</v>
      </c>
      <c r="D739" s="107">
        <v>0.16</v>
      </c>
      <c r="E739" s="95" t="s">
        <v>2314</v>
      </c>
      <c r="F739" s="126">
        <v>3710</v>
      </c>
      <c r="G739" s="95" t="s">
        <v>2315</v>
      </c>
      <c r="H739" s="127">
        <v>1300</v>
      </c>
      <c r="I739" s="95" t="s">
        <v>2131</v>
      </c>
      <c r="J739" s="127">
        <v>3050</v>
      </c>
      <c r="K739" s="95" t="s">
        <v>2316</v>
      </c>
      <c r="L739" s="126">
        <v>703</v>
      </c>
      <c r="M739" s="95" t="s">
        <v>2317</v>
      </c>
      <c r="N739" s="126">
        <v>201</v>
      </c>
    </row>
    <row r="740" spans="1:14" x14ac:dyDescent="0.25">
      <c r="A740" s="98" t="s">
        <v>2318</v>
      </c>
      <c r="B740" s="114" t="s">
        <v>2319</v>
      </c>
      <c r="C740" s="118">
        <v>3.5</v>
      </c>
      <c r="D740" s="110">
        <v>0.13</v>
      </c>
      <c r="E740" s="98" t="s">
        <v>2320</v>
      </c>
      <c r="F740" s="128">
        <v>1200</v>
      </c>
      <c r="G740" s="98" t="s">
        <v>2321</v>
      </c>
      <c r="H740" s="128">
        <v>328</v>
      </c>
      <c r="I740" s="98" t="s">
        <v>2322</v>
      </c>
      <c r="J740" s="128">
        <v>549</v>
      </c>
      <c r="K740" s="98" t="s">
        <v>2323</v>
      </c>
      <c r="L740" s="128">
        <v>62</v>
      </c>
      <c r="M740" s="98" t="s">
        <v>2122</v>
      </c>
      <c r="N740" s="128">
        <v>46</v>
      </c>
    </row>
    <row r="741" spans="1:14" x14ac:dyDescent="0.25">
      <c r="A741" s="95" t="s">
        <v>2324</v>
      </c>
      <c r="B741" s="96" t="s">
        <v>2325</v>
      </c>
      <c r="C741" s="113">
        <v>47.1</v>
      </c>
      <c r="D741" s="107">
        <v>0.16</v>
      </c>
      <c r="E741" s="95" t="s">
        <v>2326</v>
      </c>
      <c r="F741" s="126">
        <v>6940</v>
      </c>
      <c r="G741" s="95" t="s">
        <v>2327</v>
      </c>
      <c r="H741" s="127">
        <v>4800</v>
      </c>
      <c r="I741" s="95" t="s">
        <v>2328</v>
      </c>
      <c r="J741" s="127">
        <v>6960</v>
      </c>
      <c r="K741" s="95" t="s">
        <v>2329</v>
      </c>
      <c r="L741" s="126">
        <v>5060</v>
      </c>
      <c r="M741" s="95" t="s">
        <v>2330</v>
      </c>
      <c r="N741" s="127">
        <v>2500</v>
      </c>
    </row>
    <row r="742" spans="1:14" x14ac:dyDescent="0.25">
      <c r="A742" s="98" t="s">
        <v>2331</v>
      </c>
      <c r="B742" s="114" t="s">
        <v>2332</v>
      </c>
      <c r="C742" s="118">
        <v>0.4</v>
      </c>
      <c r="D742" s="110">
        <v>0.04</v>
      </c>
      <c r="E742" s="98" t="s">
        <v>2333</v>
      </c>
      <c r="F742" s="128">
        <v>60</v>
      </c>
      <c r="G742" s="98" t="s">
        <v>2333</v>
      </c>
      <c r="H742" s="128">
        <v>16</v>
      </c>
      <c r="I742" s="98" t="s">
        <v>2334</v>
      </c>
      <c r="J742" s="128">
        <v>18</v>
      </c>
      <c r="K742" s="98" t="s">
        <v>2335</v>
      </c>
      <c r="L742" s="128">
        <v>3</v>
      </c>
      <c r="M742" s="98" t="s">
        <v>2336</v>
      </c>
      <c r="N742" s="128">
        <v>2</v>
      </c>
    </row>
    <row r="743" spans="1:14" x14ac:dyDescent="0.25">
      <c r="A743" s="95" t="s">
        <v>2337</v>
      </c>
      <c r="B743" s="112" t="s">
        <v>2338</v>
      </c>
      <c r="C743" s="113">
        <v>1.5</v>
      </c>
      <c r="D743" s="107">
        <v>0.1</v>
      </c>
      <c r="E743" s="95" t="s">
        <v>2339</v>
      </c>
      <c r="F743" s="126">
        <v>506</v>
      </c>
      <c r="G743" s="95" t="s">
        <v>2339</v>
      </c>
      <c r="H743" s="126">
        <v>138</v>
      </c>
      <c r="I743" s="95" t="s">
        <v>2340</v>
      </c>
      <c r="J743" s="126">
        <v>174</v>
      </c>
      <c r="K743" s="95" t="s">
        <v>2341</v>
      </c>
      <c r="L743" s="126">
        <v>24</v>
      </c>
      <c r="M743" s="95" t="s">
        <v>2342</v>
      </c>
      <c r="N743" s="126">
        <v>19</v>
      </c>
    </row>
    <row r="744" spans="1:14" x14ac:dyDescent="0.25">
      <c r="A744" s="98" t="s">
        <v>2343</v>
      </c>
      <c r="B744" s="114" t="s">
        <v>2344</v>
      </c>
      <c r="C744" s="98" t="s">
        <v>2345</v>
      </c>
      <c r="D744" s="110">
        <v>0.02</v>
      </c>
      <c r="E744" s="98" t="s">
        <v>2346</v>
      </c>
      <c r="F744" s="128">
        <v>13</v>
      </c>
      <c r="G744" s="98" t="s">
        <v>2346</v>
      </c>
      <c r="H744" s="128">
        <v>4</v>
      </c>
      <c r="I744" s="98" t="s">
        <v>2347</v>
      </c>
      <c r="J744" s="128">
        <v>4</v>
      </c>
      <c r="K744" s="98" t="s">
        <v>2348</v>
      </c>
      <c r="L744" s="130" t="s">
        <v>2349</v>
      </c>
      <c r="M744" s="98" t="s">
        <v>2350</v>
      </c>
      <c r="N744" s="130" t="s">
        <v>2349</v>
      </c>
    </row>
    <row r="745" spans="1:14" x14ac:dyDescent="0.25">
      <c r="A745" s="95" t="s">
        <v>2351</v>
      </c>
      <c r="B745" s="112" t="s">
        <v>2352</v>
      </c>
      <c r="C745" s="113">
        <v>28.2</v>
      </c>
      <c r="D745" s="107">
        <v>0.27</v>
      </c>
      <c r="E745" s="95" t="s">
        <v>2353</v>
      </c>
      <c r="F745" s="126">
        <v>5080</v>
      </c>
      <c r="G745" s="95" t="s">
        <v>2354</v>
      </c>
      <c r="H745" s="127">
        <v>2640</v>
      </c>
      <c r="I745" s="95" t="s">
        <v>2355</v>
      </c>
      <c r="J745" s="127">
        <v>4830</v>
      </c>
      <c r="K745" s="95" t="s">
        <v>2356</v>
      </c>
      <c r="L745" s="126">
        <v>2480</v>
      </c>
      <c r="M745" s="95" t="s">
        <v>2357</v>
      </c>
      <c r="N745" s="126">
        <v>806</v>
      </c>
    </row>
    <row r="746" spans="1:14" x14ac:dyDescent="0.25">
      <c r="A746" s="98" t="s">
        <v>2358</v>
      </c>
      <c r="B746" s="114" t="s">
        <v>2359</v>
      </c>
      <c r="C746" s="118">
        <v>38.9</v>
      </c>
      <c r="D746" s="110">
        <v>0.26</v>
      </c>
      <c r="E746" s="98" t="s">
        <v>2360</v>
      </c>
      <c r="F746" s="128">
        <v>5360</v>
      </c>
      <c r="G746" s="98" t="s">
        <v>2361</v>
      </c>
      <c r="H746" s="129">
        <v>3350</v>
      </c>
      <c r="I746" s="98" t="s">
        <v>2362</v>
      </c>
      <c r="J746" s="129">
        <v>5280</v>
      </c>
      <c r="K746" s="98" t="s">
        <v>2363</v>
      </c>
      <c r="L746" s="128">
        <v>3440</v>
      </c>
      <c r="M746" s="98" t="s">
        <v>2364</v>
      </c>
      <c r="N746" s="129">
        <v>1460</v>
      </c>
    </row>
    <row r="747" spans="1:14" x14ac:dyDescent="0.25">
      <c r="A747" s="95" t="s">
        <v>2365</v>
      </c>
      <c r="B747" s="112" t="s">
        <v>2366</v>
      </c>
      <c r="C747" s="113">
        <v>13.1</v>
      </c>
      <c r="D747" s="107">
        <v>0.23</v>
      </c>
      <c r="E747" s="95" t="s">
        <v>2367</v>
      </c>
      <c r="F747" s="126">
        <v>3480</v>
      </c>
      <c r="G747" s="95" t="s">
        <v>2368</v>
      </c>
      <c r="H747" s="127">
        <v>1210</v>
      </c>
      <c r="I747" s="95" t="s">
        <v>2369</v>
      </c>
      <c r="J747" s="127">
        <v>2840</v>
      </c>
      <c r="K747" s="95" t="s">
        <v>2370</v>
      </c>
      <c r="L747" s="126">
        <v>636</v>
      </c>
      <c r="M747" s="95" t="s">
        <v>2371</v>
      </c>
      <c r="N747" s="126">
        <v>185</v>
      </c>
    </row>
    <row r="748" spans="1:14" x14ac:dyDescent="0.25">
      <c r="A748" s="98" t="s">
        <v>2372</v>
      </c>
      <c r="B748" s="114" t="s">
        <v>2373</v>
      </c>
      <c r="C748" s="118">
        <v>11</v>
      </c>
      <c r="D748" s="99" t="s">
        <v>2374</v>
      </c>
      <c r="E748" s="98" t="s">
        <v>2375</v>
      </c>
      <c r="F748" s="128">
        <v>4110</v>
      </c>
      <c r="G748" s="98" t="s">
        <v>2376</v>
      </c>
      <c r="H748" s="129">
        <v>1330</v>
      </c>
      <c r="I748" s="98" t="s">
        <v>2377</v>
      </c>
      <c r="J748" s="129">
        <v>3190</v>
      </c>
      <c r="K748" s="98" t="s">
        <v>2378</v>
      </c>
      <c r="L748" s="128">
        <v>573</v>
      </c>
      <c r="M748" s="98" t="s">
        <v>2379</v>
      </c>
      <c r="N748" s="128">
        <v>195</v>
      </c>
    </row>
    <row r="749" spans="1:14" x14ac:dyDescent="0.25">
      <c r="A749" s="95" t="s">
        <v>2380</v>
      </c>
      <c r="B749" s="112" t="s">
        <v>2381</v>
      </c>
      <c r="C749" s="106">
        <v>242</v>
      </c>
      <c r="D749" s="107">
        <v>0.24</v>
      </c>
      <c r="E749" s="95" t="s">
        <v>2326</v>
      </c>
      <c r="F749" s="126">
        <v>6940</v>
      </c>
      <c r="G749" s="95" t="s">
        <v>2382</v>
      </c>
      <c r="H749" s="127">
        <v>8060</v>
      </c>
      <c r="I749" s="95" t="s">
        <v>2383</v>
      </c>
      <c r="J749" s="127">
        <v>7400</v>
      </c>
      <c r="K749" s="95" t="s">
        <v>2384</v>
      </c>
      <c r="L749" s="126">
        <v>8400</v>
      </c>
      <c r="M749" s="95" t="s">
        <v>2385</v>
      </c>
      <c r="N749" s="127">
        <v>8380</v>
      </c>
    </row>
    <row r="750" spans="1:14" x14ac:dyDescent="0.25">
      <c r="A750" s="98" t="s">
        <v>2386</v>
      </c>
      <c r="B750" s="114" t="s">
        <v>2387</v>
      </c>
      <c r="C750" s="118">
        <v>6.5</v>
      </c>
      <c r="D750" s="99" t="s">
        <v>2388</v>
      </c>
      <c r="E750" s="98" t="s">
        <v>2389</v>
      </c>
      <c r="F750" s="128">
        <v>2510</v>
      </c>
      <c r="G750" s="98" t="s">
        <v>2390</v>
      </c>
      <c r="H750" s="128">
        <v>716</v>
      </c>
      <c r="I750" s="98" t="s">
        <v>2391</v>
      </c>
      <c r="J750" s="129">
        <v>1570</v>
      </c>
      <c r="K750" s="98" t="s">
        <v>2392</v>
      </c>
      <c r="L750" s="128">
        <v>176</v>
      </c>
      <c r="M750" s="98" t="s">
        <v>2393</v>
      </c>
      <c r="N750" s="128">
        <v>100</v>
      </c>
    </row>
    <row r="751" spans="1:14" x14ac:dyDescent="0.25">
      <c r="A751" s="95" t="s">
        <v>2394</v>
      </c>
      <c r="B751" s="112" t="s">
        <v>2395</v>
      </c>
      <c r="C751" s="113">
        <v>47.1</v>
      </c>
      <c r="D751" s="107">
        <v>0.24</v>
      </c>
      <c r="E751" s="95" t="s">
        <v>2396</v>
      </c>
      <c r="F751" s="126">
        <v>6680</v>
      </c>
      <c r="G751" s="95" t="s">
        <v>2397</v>
      </c>
      <c r="H751" s="127">
        <v>4620</v>
      </c>
      <c r="I751" s="95" t="s">
        <v>2385</v>
      </c>
      <c r="J751" s="127">
        <v>6690</v>
      </c>
      <c r="K751" s="95" t="s">
        <v>2398</v>
      </c>
      <c r="L751" s="126">
        <v>4870</v>
      </c>
      <c r="M751" s="95" t="s">
        <v>2399</v>
      </c>
      <c r="N751" s="127">
        <v>2410</v>
      </c>
    </row>
    <row r="752" spans="1:14" x14ac:dyDescent="0.25">
      <c r="A752" s="98" t="s">
        <v>2400</v>
      </c>
      <c r="B752" s="114" t="s">
        <v>2401</v>
      </c>
      <c r="C752" s="118">
        <v>3.2</v>
      </c>
      <c r="D752" s="99" t="s">
        <v>2402</v>
      </c>
      <c r="E752" s="98" t="s">
        <v>2403</v>
      </c>
      <c r="F752" s="128">
        <v>863</v>
      </c>
      <c r="G752" s="98" t="s">
        <v>2404</v>
      </c>
      <c r="H752" s="128">
        <v>235</v>
      </c>
      <c r="I752" s="98" t="s">
        <v>2405</v>
      </c>
      <c r="J752" s="128">
        <v>378</v>
      </c>
      <c r="K752" s="98" t="s">
        <v>2406</v>
      </c>
      <c r="L752" s="128">
        <v>44</v>
      </c>
      <c r="M752" s="98" t="s">
        <v>2407</v>
      </c>
      <c r="N752" s="128">
        <v>33</v>
      </c>
    </row>
    <row r="753" spans="1:14" x14ac:dyDescent="0.25">
      <c r="A753" s="95" t="s">
        <v>2408</v>
      </c>
      <c r="B753" s="112" t="s">
        <v>2409</v>
      </c>
      <c r="C753" s="113">
        <v>3.1</v>
      </c>
      <c r="D753" s="96" t="s">
        <v>2410</v>
      </c>
      <c r="E753" s="95" t="s">
        <v>2411</v>
      </c>
      <c r="F753" s="126">
        <v>1070</v>
      </c>
      <c r="G753" s="95" t="s">
        <v>2411</v>
      </c>
      <c r="H753" s="126">
        <v>290</v>
      </c>
      <c r="I753" s="95" t="s">
        <v>2412</v>
      </c>
      <c r="J753" s="126">
        <v>460</v>
      </c>
      <c r="K753" s="95" t="s">
        <v>2413</v>
      </c>
      <c r="L753" s="126">
        <v>54</v>
      </c>
      <c r="M753" s="95" t="s">
        <v>2414</v>
      </c>
      <c r="N753" s="126">
        <v>40</v>
      </c>
    </row>
    <row r="754" spans="1:14" x14ac:dyDescent="0.25">
      <c r="A754" s="98" t="s">
        <v>2415</v>
      </c>
      <c r="B754" s="114" t="s">
        <v>2416</v>
      </c>
      <c r="C754" s="118">
        <v>7.7</v>
      </c>
      <c r="D754" s="110">
        <v>0.24</v>
      </c>
      <c r="E754" s="98" t="s">
        <v>2417</v>
      </c>
      <c r="F754" s="128">
        <v>2920</v>
      </c>
      <c r="G754" s="98" t="s">
        <v>2418</v>
      </c>
      <c r="H754" s="128">
        <v>858</v>
      </c>
      <c r="I754" s="98" t="s">
        <v>2419</v>
      </c>
      <c r="J754" s="129">
        <v>1970</v>
      </c>
      <c r="K754" s="98" t="s">
        <v>2420</v>
      </c>
      <c r="L754" s="128">
        <v>245</v>
      </c>
      <c r="M754" s="98" t="s">
        <v>2421</v>
      </c>
      <c r="N754" s="128">
        <v>121</v>
      </c>
    </row>
    <row r="755" spans="1:14" x14ac:dyDescent="0.25">
      <c r="A755" s="95" t="s">
        <v>2422</v>
      </c>
      <c r="B755" s="112" t="s">
        <v>2423</v>
      </c>
      <c r="C755" s="113">
        <v>1.2</v>
      </c>
      <c r="D755" s="96" t="s">
        <v>2424</v>
      </c>
      <c r="E755" s="95" t="s">
        <v>2425</v>
      </c>
      <c r="F755" s="126">
        <v>278</v>
      </c>
      <c r="G755" s="95" t="s">
        <v>2425</v>
      </c>
      <c r="H755" s="126">
        <v>76</v>
      </c>
      <c r="I755" s="95" t="s">
        <v>2426</v>
      </c>
      <c r="J755" s="126">
        <v>92</v>
      </c>
      <c r="K755" s="95" t="s">
        <v>2427</v>
      </c>
      <c r="L755" s="126">
        <v>13</v>
      </c>
      <c r="M755" s="95" t="s">
        <v>2428</v>
      </c>
      <c r="N755" s="126">
        <v>10</v>
      </c>
    </row>
    <row r="756" spans="1:14" x14ac:dyDescent="0.25">
      <c r="A756" s="98" t="s">
        <v>2429</v>
      </c>
      <c r="B756" s="114" t="s">
        <v>2430</v>
      </c>
      <c r="C756" s="118">
        <v>2.6</v>
      </c>
      <c r="D756" s="110">
        <v>7.0000000000000007E-2</v>
      </c>
      <c r="E756" s="98" t="s">
        <v>2431</v>
      </c>
      <c r="F756" s="128">
        <v>530</v>
      </c>
      <c r="G756" s="98" t="s">
        <v>2431</v>
      </c>
      <c r="H756" s="128">
        <v>144</v>
      </c>
      <c r="I756" s="98" t="s">
        <v>2432</v>
      </c>
      <c r="J756" s="128">
        <v>213</v>
      </c>
      <c r="K756" s="98" t="s">
        <v>2433</v>
      </c>
      <c r="L756" s="128">
        <v>26</v>
      </c>
      <c r="M756" s="98" t="s">
        <v>2434</v>
      </c>
      <c r="N756" s="128">
        <v>20</v>
      </c>
    </row>
    <row r="757" spans="1:14" ht="18" x14ac:dyDescent="0.25">
      <c r="A757" s="95" t="s">
        <v>2435</v>
      </c>
      <c r="B757" s="112" t="s">
        <v>2436</v>
      </c>
      <c r="C757" s="113">
        <v>28.4</v>
      </c>
      <c r="D757" s="107">
        <v>0.31</v>
      </c>
      <c r="E757" s="95" t="s">
        <v>2437</v>
      </c>
      <c r="F757" s="126">
        <v>4510</v>
      </c>
      <c r="G757" s="95" t="s">
        <v>2438</v>
      </c>
      <c r="H757" s="127">
        <v>2360</v>
      </c>
      <c r="I757" s="95" t="s">
        <v>2439</v>
      </c>
      <c r="J757" s="127">
        <v>4290</v>
      </c>
      <c r="K757" s="95" t="s">
        <v>2330</v>
      </c>
      <c r="L757" s="126">
        <v>2220</v>
      </c>
      <c r="M757" s="95" t="s">
        <v>2440</v>
      </c>
      <c r="N757" s="126">
        <v>725</v>
      </c>
    </row>
    <row r="758" spans="1:14" x14ac:dyDescent="0.25">
      <c r="A758" s="98" t="s">
        <v>2441</v>
      </c>
      <c r="B758" s="114" t="s">
        <v>2442</v>
      </c>
      <c r="C758" s="118">
        <v>8.6999999999999993</v>
      </c>
      <c r="D758" s="110">
        <v>0.22</v>
      </c>
      <c r="E758" s="98" t="s">
        <v>2443</v>
      </c>
      <c r="F758" s="128">
        <v>2660</v>
      </c>
      <c r="G758" s="98" t="s">
        <v>2444</v>
      </c>
      <c r="H758" s="128">
        <v>804</v>
      </c>
      <c r="I758" s="98" t="s">
        <v>2445</v>
      </c>
      <c r="J758" s="129">
        <v>1890</v>
      </c>
      <c r="K758" s="98" t="s">
        <v>2446</v>
      </c>
      <c r="L758" s="128">
        <v>262</v>
      </c>
      <c r="M758" s="98" t="s">
        <v>2447</v>
      </c>
      <c r="N758" s="128">
        <v>114</v>
      </c>
    </row>
    <row r="759" spans="1:14" ht="18" x14ac:dyDescent="0.25">
      <c r="A759" s="95" t="s">
        <v>2448</v>
      </c>
      <c r="B759" s="112" t="s">
        <v>2449</v>
      </c>
      <c r="C759" s="113">
        <v>16.100000000000001</v>
      </c>
      <c r="D759" s="96" t="s">
        <v>2450</v>
      </c>
      <c r="E759" s="95" t="s">
        <v>2451</v>
      </c>
      <c r="F759" s="126">
        <v>4310</v>
      </c>
      <c r="G759" s="95" t="s">
        <v>2452</v>
      </c>
      <c r="H759" s="127">
        <v>1650</v>
      </c>
      <c r="I759" s="95" t="s">
        <v>2453</v>
      </c>
      <c r="J759" s="127">
        <v>3720</v>
      </c>
      <c r="K759" s="95" t="s">
        <v>2454</v>
      </c>
      <c r="L759" s="126">
        <v>1070</v>
      </c>
      <c r="M759" s="95" t="s">
        <v>2455</v>
      </c>
      <c r="N759" s="126">
        <v>281</v>
      </c>
    </row>
    <row r="760" spans="1:14" x14ac:dyDescent="0.25">
      <c r="A760" s="98" t="s">
        <v>2456</v>
      </c>
      <c r="B760" s="114" t="s">
        <v>2457</v>
      </c>
      <c r="C760" s="98" t="s">
        <v>2458</v>
      </c>
      <c r="D760" s="114" t="s">
        <v>2459</v>
      </c>
      <c r="E760" s="98" t="s">
        <v>2460</v>
      </c>
      <c r="F760" s="130" t="s">
        <v>2349</v>
      </c>
      <c r="G760" s="98" t="s">
        <v>2460</v>
      </c>
      <c r="H760" s="130" t="s">
        <v>2349</v>
      </c>
      <c r="I760" s="98" t="s">
        <v>2461</v>
      </c>
      <c r="J760" s="130" t="s">
        <v>2349</v>
      </c>
      <c r="K760" s="98" t="s">
        <v>2462</v>
      </c>
      <c r="L760" s="130" t="s">
        <v>2349</v>
      </c>
      <c r="M760" s="98" t="s">
        <v>2463</v>
      </c>
      <c r="N760" s="130" t="s">
        <v>2349</v>
      </c>
    </row>
    <row r="761" spans="1:14" x14ac:dyDescent="0.25">
      <c r="A761" s="95" t="s">
        <v>2464</v>
      </c>
      <c r="B761" s="112" t="s">
        <v>2465</v>
      </c>
      <c r="C761" s="95" t="s">
        <v>2466</v>
      </c>
      <c r="D761" s="112" t="s">
        <v>2467</v>
      </c>
      <c r="E761" s="95" t="s">
        <v>2468</v>
      </c>
      <c r="F761" s="131" t="s">
        <v>2349</v>
      </c>
      <c r="G761" s="95" t="s">
        <v>2468</v>
      </c>
      <c r="H761" s="131" t="s">
        <v>2349</v>
      </c>
      <c r="I761" s="95" t="s">
        <v>2469</v>
      </c>
      <c r="J761" s="131" t="s">
        <v>2349</v>
      </c>
      <c r="K761" s="95" t="s">
        <v>2470</v>
      </c>
      <c r="L761" s="131" t="s">
        <v>2349</v>
      </c>
      <c r="M761" s="95" t="s">
        <v>2471</v>
      </c>
      <c r="N761" s="131" t="s">
        <v>2349</v>
      </c>
    </row>
    <row r="762" spans="1:14" x14ac:dyDescent="0.25">
      <c r="A762" s="98" t="s">
        <v>2472</v>
      </c>
      <c r="B762" s="114" t="s">
        <v>2473</v>
      </c>
      <c r="C762" s="98" t="s">
        <v>2474</v>
      </c>
      <c r="D762" s="110">
        <v>0.02</v>
      </c>
      <c r="E762" s="98" t="s">
        <v>2475</v>
      </c>
      <c r="F762" s="130" t="s">
        <v>2349</v>
      </c>
      <c r="G762" s="98" t="s">
        <v>2475</v>
      </c>
      <c r="H762" s="130" t="s">
        <v>2349</v>
      </c>
      <c r="I762" s="98" t="s">
        <v>2476</v>
      </c>
      <c r="J762" s="130" t="s">
        <v>2349</v>
      </c>
      <c r="K762" s="98" t="s">
        <v>2477</v>
      </c>
      <c r="L762" s="130" t="s">
        <v>2349</v>
      </c>
      <c r="M762" s="98" t="s">
        <v>2478</v>
      </c>
      <c r="N762" s="130" t="s">
        <v>2349</v>
      </c>
    </row>
    <row r="763" spans="1:14" x14ac:dyDescent="0.25">
      <c r="A763" s="95" t="s">
        <v>2479</v>
      </c>
      <c r="B763" s="112" t="s">
        <v>2480</v>
      </c>
      <c r="C763" s="95" t="s">
        <v>2481</v>
      </c>
      <c r="D763" s="107">
        <v>0.01</v>
      </c>
      <c r="E763" s="95" t="s">
        <v>2482</v>
      </c>
      <c r="F763" s="131" t="s">
        <v>2349</v>
      </c>
      <c r="G763" s="95" t="s">
        <v>2482</v>
      </c>
      <c r="H763" s="131" t="s">
        <v>2349</v>
      </c>
      <c r="I763" s="95" t="s">
        <v>2483</v>
      </c>
      <c r="J763" s="131" t="s">
        <v>2349</v>
      </c>
      <c r="K763" s="95" t="s">
        <v>2484</v>
      </c>
      <c r="L763" s="131" t="s">
        <v>2349</v>
      </c>
      <c r="M763" s="95" t="s">
        <v>2485</v>
      </c>
      <c r="N763" s="131" t="s">
        <v>2349</v>
      </c>
    </row>
    <row r="764" spans="1:14" ht="18" x14ac:dyDescent="0.25">
      <c r="A764" s="98" t="s">
        <v>2486</v>
      </c>
      <c r="B764" s="114" t="s">
        <v>2487</v>
      </c>
      <c r="C764" s="98" t="s">
        <v>2488</v>
      </c>
      <c r="D764" s="110">
        <v>0.02</v>
      </c>
      <c r="E764" s="98" t="s">
        <v>2489</v>
      </c>
      <c r="F764" s="128">
        <v>1</v>
      </c>
      <c r="G764" s="98" t="s">
        <v>2489</v>
      </c>
      <c r="H764" s="130" t="s">
        <v>2349</v>
      </c>
      <c r="I764" s="98" t="s">
        <v>2490</v>
      </c>
      <c r="J764" s="130" t="s">
        <v>2349</v>
      </c>
      <c r="K764" s="98" t="s">
        <v>2491</v>
      </c>
      <c r="L764" s="130" t="s">
        <v>2349</v>
      </c>
      <c r="M764" s="98" t="s">
        <v>2492</v>
      </c>
      <c r="N764" s="130" t="s">
        <v>2349</v>
      </c>
    </row>
    <row r="765" spans="1:14" x14ac:dyDescent="0.25">
      <c r="A765" s="95" t="s">
        <v>2493</v>
      </c>
      <c r="B765" s="112" t="s">
        <v>2494</v>
      </c>
      <c r="C765" s="95" t="s">
        <v>2495</v>
      </c>
      <c r="D765" s="107">
        <v>0.02</v>
      </c>
      <c r="E765" s="95" t="s">
        <v>2496</v>
      </c>
      <c r="F765" s="126">
        <v>1</v>
      </c>
      <c r="G765" s="95" t="s">
        <v>2496</v>
      </c>
      <c r="H765" s="131" t="s">
        <v>2349</v>
      </c>
      <c r="I765" s="95" t="s">
        <v>2497</v>
      </c>
      <c r="J765" s="131" t="s">
        <v>2349</v>
      </c>
      <c r="K765" s="95" t="s">
        <v>2498</v>
      </c>
      <c r="L765" s="131" t="s">
        <v>2349</v>
      </c>
      <c r="M765" s="95" t="s">
        <v>2499</v>
      </c>
      <c r="N765" s="131" t="s">
        <v>2349</v>
      </c>
    </row>
    <row r="766" spans="1:14" ht="18" x14ac:dyDescent="0.25">
      <c r="A766" s="98" t="s">
        <v>2500</v>
      </c>
      <c r="B766" s="114" t="s">
        <v>2501</v>
      </c>
      <c r="C766" s="98" t="s">
        <v>2502</v>
      </c>
      <c r="D766" s="110">
        <v>0.04</v>
      </c>
      <c r="E766" s="98" t="s">
        <v>2503</v>
      </c>
      <c r="F766" s="128">
        <v>4</v>
      </c>
      <c r="G766" s="98" t="s">
        <v>2503</v>
      </c>
      <c r="H766" s="130" t="s">
        <v>2349</v>
      </c>
      <c r="I766" s="98" t="s">
        <v>2504</v>
      </c>
      <c r="J766" s="130" t="s">
        <v>2349</v>
      </c>
      <c r="K766" s="98" t="s">
        <v>2505</v>
      </c>
      <c r="L766" s="130" t="s">
        <v>2349</v>
      </c>
      <c r="M766" s="98" t="s">
        <v>2506</v>
      </c>
      <c r="N766" s="130" t="s">
        <v>2349</v>
      </c>
    </row>
    <row r="767" spans="1:14" ht="18" x14ac:dyDescent="0.25">
      <c r="A767" s="101" t="s">
        <v>2507</v>
      </c>
      <c r="B767" s="115" t="s">
        <v>2508</v>
      </c>
      <c r="C767" s="101" t="s">
        <v>2509</v>
      </c>
      <c r="D767" s="102" t="s">
        <v>2510</v>
      </c>
      <c r="E767" s="101" t="s">
        <v>2455</v>
      </c>
      <c r="F767" s="132">
        <v>6</v>
      </c>
      <c r="G767" s="101" t="s">
        <v>2455</v>
      </c>
      <c r="H767" s="132">
        <v>2</v>
      </c>
      <c r="I767" s="101" t="s">
        <v>2511</v>
      </c>
      <c r="J767" s="132">
        <v>2</v>
      </c>
      <c r="K767" s="101" t="s">
        <v>2512</v>
      </c>
      <c r="L767" s="133" t="s">
        <v>2349</v>
      </c>
      <c r="M767" s="101" t="s">
        <v>2513</v>
      </c>
      <c r="N767" s="133" t="s">
        <v>2349</v>
      </c>
    </row>
    <row r="768" spans="1:14" x14ac:dyDescent="0.25">
      <c r="A768" s="91" t="s">
        <v>2514</v>
      </c>
      <c r="B768" s="134" t="s">
        <v>2515</v>
      </c>
      <c r="C768" s="91" t="s">
        <v>2516</v>
      </c>
      <c r="D768" s="135">
        <v>0.01</v>
      </c>
      <c r="E768" s="91" t="s">
        <v>2517</v>
      </c>
      <c r="F768" s="136">
        <v>1</v>
      </c>
      <c r="G768" s="91" t="s">
        <v>2517</v>
      </c>
      <c r="H768" s="137" t="s">
        <v>2349</v>
      </c>
      <c r="I768" s="91" t="s">
        <v>2518</v>
      </c>
      <c r="J768" s="137" t="s">
        <v>2349</v>
      </c>
      <c r="K768" s="91" t="s">
        <v>2519</v>
      </c>
      <c r="L768" s="137" t="s">
        <v>2349</v>
      </c>
      <c r="M768" s="91" t="s">
        <v>2520</v>
      </c>
      <c r="N768" s="137" t="s">
        <v>2349</v>
      </c>
    </row>
    <row r="769" spans="1:14" x14ac:dyDescent="0.25">
      <c r="A769" s="95" t="s">
        <v>2521</v>
      </c>
      <c r="B769" s="112" t="s">
        <v>2522</v>
      </c>
      <c r="C769" s="95" t="s">
        <v>2523</v>
      </c>
      <c r="D769" s="138">
        <v>0.01</v>
      </c>
      <c r="E769" s="95" t="s">
        <v>2524</v>
      </c>
      <c r="F769" s="131" t="s">
        <v>2349</v>
      </c>
      <c r="G769" s="95" t="s">
        <v>2524</v>
      </c>
      <c r="H769" s="131" t="s">
        <v>2349</v>
      </c>
      <c r="I769" s="95" t="s">
        <v>2525</v>
      </c>
      <c r="J769" s="131" t="s">
        <v>2349</v>
      </c>
      <c r="K769" s="95" t="s">
        <v>2526</v>
      </c>
      <c r="L769" s="131" t="s">
        <v>2349</v>
      </c>
      <c r="M769" s="95" t="s">
        <v>2527</v>
      </c>
      <c r="N769" s="131" t="s">
        <v>2349</v>
      </c>
    </row>
    <row r="770" spans="1:14" x14ac:dyDescent="0.25">
      <c r="A770" s="98" t="s">
        <v>2528</v>
      </c>
      <c r="B770" s="114" t="s">
        <v>2529</v>
      </c>
      <c r="C770" s="98" t="s">
        <v>2523</v>
      </c>
      <c r="D770" s="139">
        <v>0.03</v>
      </c>
      <c r="E770" s="98" t="s">
        <v>2334</v>
      </c>
      <c r="F770" s="130" t="s">
        <v>2349</v>
      </c>
      <c r="G770" s="98" t="s">
        <v>2334</v>
      </c>
      <c r="H770" s="130" t="s">
        <v>2349</v>
      </c>
      <c r="I770" s="98" t="s">
        <v>2530</v>
      </c>
      <c r="J770" s="130" t="s">
        <v>2349</v>
      </c>
      <c r="K770" s="98" t="s">
        <v>2531</v>
      </c>
      <c r="L770" s="130" t="s">
        <v>2349</v>
      </c>
      <c r="M770" s="98" t="s">
        <v>2532</v>
      </c>
      <c r="N770" s="130" t="s">
        <v>2349</v>
      </c>
    </row>
    <row r="771" spans="1:14" x14ac:dyDescent="0.25">
      <c r="A771" s="95" t="s">
        <v>2533</v>
      </c>
      <c r="B771" s="112" t="s">
        <v>2534</v>
      </c>
      <c r="C771" s="95" t="s">
        <v>2523</v>
      </c>
      <c r="D771" s="138">
        <v>0.03</v>
      </c>
      <c r="E771" s="95" t="s">
        <v>2535</v>
      </c>
      <c r="F771" s="131" t="s">
        <v>2349</v>
      </c>
      <c r="G771" s="95" t="s">
        <v>2535</v>
      </c>
      <c r="H771" s="131" t="s">
        <v>2349</v>
      </c>
      <c r="I771" s="95" t="s">
        <v>2536</v>
      </c>
      <c r="J771" s="131" t="s">
        <v>2349</v>
      </c>
      <c r="K771" s="95" t="s">
        <v>2537</v>
      </c>
      <c r="L771" s="131" t="s">
        <v>2349</v>
      </c>
      <c r="M771" s="95" t="s">
        <v>2538</v>
      </c>
      <c r="N771" s="131" t="s">
        <v>2349</v>
      </c>
    </row>
    <row r="772" spans="1:14" ht="18" x14ac:dyDescent="0.25">
      <c r="A772" s="119" t="s">
        <v>2539</v>
      </c>
      <c r="B772" s="119" t="s">
        <v>2540</v>
      </c>
      <c r="C772" s="120" t="s">
        <v>2523</v>
      </c>
      <c r="D772" s="140">
        <v>0.03</v>
      </c>
      <c r="E772" s="120" t="s">
        <v>2541</v>
      </c>
      <c r="F772" s="141" t="s">
        <v>2349</v>
      </c>
      <c r="G772" s="120" t="s">
        <v>2541</v>
      </c>
      <c r="H772" s="141" t="s">
        <v>2349</v>
      </c>
      <c r="I772" s="120" t="s">
        <v>2542</v>
      </c>
      <c r="J772" s="141" t="s">
        <v>2349</v>
      </c>
      <c r="K772" s="120" t="s">
        <v>2543</v>
      </c>
      <c r="L772" s="141" t="s">
        <v>2349</v>
      </c>
      <c r="M772" s="120" t="s">
        <v>2544</v>
      </c>
      <c r="N772" s="141" t="s">
        <v>2349</v>
      </c>
    </row>
    <row r="773" spans="1:14" x14ac:dyDescent="0.25">
      <c r="A773" s="91" t="s">
        <v>2545</v>
      </c>
      <c r="B773" s="92" t="s">
        <v>2546</v>
      </c>
      <c r="C773" s="104">
        <v>5</v>
      </c>
      <c r="D773" s="135">
        <v>7.0000000000000007E-2</v>
      </c>
      <c r="E773" s="91" t="s">
        <v>2547</v>
      </c>
      <c r="F773" s="136">
        <v>578</v>
      </c>
      <c r="G773" s="91" t="s">
        <v>2548</v>
      </c>
      <c r="H773" s="136">
        <v>160</v>
      </c>
      <c r="I773" s="91" t="s">
        <v>2549</v>
      </c>
      <c r="J773" s="136">
        <v>317</v>
      </c>
      <c r="K773" s="91" t="s">
        <v>2550</v>
      </c>
      <c r="L773" s="136">
        <v>34</v>
      </c>
      <c r="M773" s="91" t="s">
        <v>2551</v>
      </c>
      <c r="N773" s="136">
        <v>22</v>
      </c>
    </row>
    <row r="774" spans="1:14" x14ac:dyDescent="0.25">
      <c r="A774" s="95" t="s">
        <v>2552</v>
      </c>
      <c r="B774" s="96" t="s">
        <v>2553</v>
      </c>
      <c r="C774" s="106">
        <v>26</v>
      </c>
      <c r="D774" s="138">
        <v>0.17</v>
      </c>
      <c r="E774" s="95" t="s">
        <v>2554</v>
      </c>
      <c r="F774" s="127">
        <v>3480</v>
      </c>
      <c r="G774" s="95" t="s">
        <v>2555</v>
      </c>
      <c r="H774" s="127">
        <v>1730</v>
      </c>
      <c r="I774" s="95" t="s">
        <v>2556</v>
      </c>
      <c r="J774" s="127">
        <v>3280</v>
      </c>
      <c r="K774" s="95" t="s">
        <v>2557</v>
      </c>
      <c r="L774" s="127">
        <v>1570</v>
      </c>
      <c r="M774" s="95" t="s">
        <v>2558</v>
      </c>
      <c r="N774" s="126">
        <v>479</v>
      </c>
    </row>
    <row r="775" spans="1:14" x14ac:dyDescent="0.25">
      <c r="A775" s="98" t="s">
        <v>2559</v>
      </c>
      <c r="B775" s="99" t="s">
        <v>2560</v>
      </c>
      <c r="C775" s="118">
        <v>1</v>
      </c>
      <c r="D775" s="114" t="s">
        <v>2561</v>
      </c>
      <c r="E775" s="98" t="s">
        <v>2562</v>
      </c>
      <c r="F775" s="128">
        <v>45</v>
      </c>
      <c r="G775" s="98" t="s">
        <v>2562</v>
      </c>
      <c r="H775" s="128">
        <v>12</v>
      </c>
      <c r="I775" s="98" t="s">
        <v>2563</v>
      </c>
      <c r="J775" s="128">
        <v>15</v>
      </c>
      <c r="K775" s="98" t="s">
        <v>2564</v>
      </c>
      <c r="L775" s="128">
        <v>2</v>
      </c>
      <c r="M775" s="98" t="s">
        <v>2565</v>
      </c>
      <c r="N775" s="128">
        <v>2</v>
      </c>
    </row>
    <row r="776" spans="1:14" x14ac:dyDescent="0.25">
      <c r="A776" s="95" t="s">
        <v>2566</v>
      </c>
      <c r="B776" s="96" t="s">
        <v>2567</v>
      </c>
      <c r="C776" s="113">
        <v>0.4</v>
      </c>
      <c r="D776" s="112" t="s">
        <v>2568</v>
      </c>
      <c r="E776" s="95" t="s">
        <v>2569</v>
      </c>
      <c r="F776" s="126">
        <v>33</v>
      </c>
      <c r="G776" s="95" t="s">
        <v>2569</v>
      </c>
      <c r="H776" s="126">
        <v>9</v>
      </c>
      <c r="I776" s="95" t="s">
        <v>2570</v>
      </c>
      <c r="J776" s="126">
        <v>10</v>
      </c>
      <c r="K776" s="95" t="s">
        <v>2571</v>
      </c>
      <c r="L776" s="126">
        <v>2</v>
      </c>
      <c r="M776" s="95" t="s">
        <v>2572</v>
      </c>
      <c r="N776" s="126">
        <v>1</v>
      </c>
    </row>
    <row r="777" spans="1:14" x14ac:dyDescent="0.25">
      <c r="A777" s="98" t="s">
        <v>2573</v>
      </c>
      <c r="B777" s="99" t="s">
        <v>2574</v>
      </c>
      <c r="C777" s="118">
        <v>0.4</v>
      </c>
      <c r="D777" s="139">
        <v>0.08</v>
      </c>
      <c r="E777" s="98" t="s">
        <v>2575</v>
      </c>
      <c r="F777" s="128">
        <v>60</v>
      </c>
      <c r="G777" s="98" t="s">
        <v>2575</v>
      </c>
      <c r="H777" s="128">
        <v>16</v>
      </c>
      <c r="I777" s="98" t="s">
        <v>2334</v>
      </c>
      <c r="J777" s="128">
        <v>18</v>
      </c>
      <c r="K777" s="98" t="s">
        <v>2576</v>
      </c>
      <c r="L777" s="128">
        <v>3</v>
      </c>
      <c r="M777" s="98" t="s">
        <v>2336</v>
      </c>
      <c r="N777" s="128">
        <v>2</v>
      </c>
    </row>
    <row r="778" spans="1:14" x14ac:dyDescent="0.25">
      <c r="A778" s="101" t="s">
        <v>2577</v>
      </c>
      <c r="B778" s="115" t="s">
        <v>2578</v>
      </c>
      <c r="C778" s="101" t="s">
        <v>2579</v>
      </c>
      <c r="D778" s="142">
        <v>0.01</v>
      </c>
      <c r="E778" s="101" t="s">
        <v>2580</v>
      </c>
      <c r="F778" s="132">
        <v>3</v>
      </c>
      <c r="G778" s="101" t="s">
        <v>2580</v>
      </c>
      <c r="H778" s="133" t="s">
        <v>2349</v>
      </c>
      <c r="I778" s="101" t="s">
        <v>2581</v>
      </c>
      <c r="J778" s="133" t="s">
        <v>2349</v>
      </c>
      <c r="K778" s="101" t="s">
        <v>2582</v>
      </c>
      <c r="L778" s="133" t="s">
        <v>2349</v>
      </c>
      <c r="M778" s="101" t="s">
        <v>2583</v>
      </c>
      <c r="N778" s="133" t="s">
        <v>2349</v>
      </c>
    </row>
    <row r="779" spans="1:14" x14ac:dyDescent="0.25">
      <c r="A779" s="91" t="s">
        <v>2584</v>
      </c>
      <c r="B779" s="92" t="s">
        <v>2585</v>
      </c>
      <c r="C779" s="104">
        <v>0.8</v>
      </c>
      <c r="D779" s="143">
        <v>4.0000000000000001E-3</v>
      </c>
      <c r="E779" s="91" t="s">
        <v>2586</v>
      </c>
      <c r="F779" s="136">
        <v>9</v>
      </c>
      <c r="G779" s="91" t="s">
        <v>2586</v>
      </c>
      <c r="H779" s="136">
        <v>2</v>
      </c>
      <c r="I779" s="91" t="s">
        <v>2587</v>
      </c>
      <c r="J779" s="136">
        <v>3</v>
      </c>
      <c r="K779" s="91" t="s">
        <v>2588</v>
      </c>
      <c r="L779" s="137" t="s">
        <v>2349</v>
      </c>
      <c r="M779" s="91" t="s">
        <v>2589</v>
      </c>
      <c r="N779" s="137" t="s">
        <v>2349</v>
      </c>
    </row>
    <row r="780" spans="1:14" x14ac:dyDescent="0.25">
      <c r="A780" s="95" t="s">
        <v>2590</v>
      </c>
      <c r="B780" s="96" t="s">
        <v>2591</v>
      </c>
      <c r="C780" s="113">
        <v>0.3</v>
      </c>
      <c r="D780" s="138">
        <v>0.01</v>
      </c>
      <c r="E780" s="95" t="s">
        <v>2592</v>
      </c>
      <c r="F780" s="126">
        <v>4</v>
      </c>
      <c r="G780" s="95" t="s">
        <v>2592</v>
      </c>
      <c r="H780" s="126">
        <v>1</v>
      </c>
      <c r="I780" s="95" t="s">
        <v>2593</v>
      </c>
      <c r="J780" s="126">
        <v>1</v>
      </c>
      <c r="K780" s="95" t="s">
        <v>2594</v>
      </c>
      <c r="L780" s="131" t="s">
        <v>2349</v>
      </c>
      <c r="M780" s="95" t="s">
        <v>2595</v>
      </c>
      <c r="N780" s="131" t="s">
        <v>2349</v>
      </c>
    </row>
    <row r="781" spans="1:14" x14ac:dyDescent="0.25">
      <c r="A781" s="98" t="s">
        <v>2596</v>
      </c>
      <c r="B781" s="99" t="s">
        <v>2597</v>
      </c>
      <c r="C781" s="118">
        <v>5.2</v>
      </c>
      <c r="D781" s="139">
        <v>0.15</v>
      </c>
      <c r="E781" s="98" t="s">
        <v>2226</v>
      </c>
      <c r="F781" s="129">
        <v>1350</v>
      </c>
      <c r="G781" s="98" t="s">
        <v>2598</v>
      </c>
      <c r="H781" s="128">
        <v>376</v>
      </c>
      <c r="I781" s="98" t="s">
        <v>2599</v>
      </c>
      <c r="J781" s="128">
        <v>756</v>
      </c>
      <c r="K781" s="98" t="s">
        <v>2600</v>
      </c>
      <c r="L781" s="128">
        <v>80</v>
      </c>
      <c r="M781" s="98" t="s">
        <v>2601</v>
      </c>
      <c r="N781" s="128">
        <v>52</v>
      </c>
    </row>
    <row r="782" spans="1:14" x14ac:dyDescent="0.25">
      <c r="A782" s="95" t="s">
        <v>2602</v>
      </c>
      <c r="B782" s="96" t="s">
        <v>2603</v>
      </c>
      <c r="C782" s="113">
        <v>2.9</v>
      </c>
      <c r="D782" s="138">
        <v>0.27</v>
      </c>
      <c r="E782" s="95" t="s">
        <v>2604</v>
      </c>
      <c r="F782" s="126">
        <v>848</v>
      </c>
      <c r="G782" s="95" t="s">
        <v>2604</v>
      </c>
      <c r="H782" s="126">
        <v>231</v>
      </c>
      <c r="I782" s="95" t="s">
        <v>2605</v>
      </c>
      <c r="J782" s="126">
        <v>356</v>
      </c>
      <c r="K782" s="95" t="s">
        <v>2489</v>
      </c>
      <c r="L782" s="126">
        <v>42</v>
      </c>
      <c r="M782" s="95" t="s">
        <v>2606</v>
      </c>
      <c r="N782" s="126">
        <v>32</v>
      </c>
    </row>
    <row r="783" spans="1:14" x14ac:dyDescent="0.25">
      <c r="A783" s="98" t="s">
        <v>2607</v>
      </c>
      <c r="B783" s="99" t="s">
        <v>2608</v>
      </c>
      <c r="C783" s="109">
        <v>16</v>
      </c>
      <c r="D783" s="139">
        <v>0.28999999999999998</v>
      </c>
      <c r="E783" s="98" t="s">
        <v>2609</v>
      </c>
      <c r="F783" s="129">
        <v>4590</v>
      </c>
      <c r="G783" s="98" t="s">
        <v>2610</v>
      </c>
      <c r="H783" s="129">
        <v>1750</v>
      </c>
      <c r="I783" s="98" t="s">
        <v>2611</v>
      </c>
      <c r="J783" s="129">
        <v>3950</v>
      </c>
      <c r="K783" s="98" t="s">
        <v>2612</v>
      </c>
      <c r="L783" s="129">
        <v>1130</v>
      </c>
      <c r="M783" s="98" t="s">
        <v>2446</v>
      </c>
      <c r="N783" s="128">
        <v>297</v>
      </c>
    </row>
    <row r="784" spans="1:14" x14ac:dyDescent="0.25">
      <c r="A784" s="95" t="s">
        <v>2613</v>
      </c>
      <c r="B784" s="96" t="s">
        <v>2614</v>
      </c>
      <c r="C784" s="106">
        <v>65</v>
      </c>
      <c r="D784" s="138">
        <v>0.3</v>
      </c>
      <c r="E784" s="95" t="s">
        <v>2615</v>
      </c>
      <c r="F784" s="127">
        <v>7800</v>
      </c>
      <c r="G784" s="95" t="s">
        <v>2616</v>
      </c>
      <c r="H784" s="127">
        <v>6290</v>
      </c>
      <c r="I784" s="95" t="s">
        <v>2617</v>
      </c>
      <c r="J784" s="127">
        <v>7990</v>
      </c>
      <c r="K784" s="95" t="s">
        <v>2618</v>
      </c>
      <c r="L784" s="127">
        <v>6750</v>
      </c>
      <c r="M784" s="95" t="s">
        <v>2619</v>
      </c>
      <c r="N784" s="126">
        <v>4170</v>
      </c>
    </row>
    <row r="785" spans="1:14" x14ac:dyDescent="0.25">
      <c r="A785" s="98" t="s">
        <v>2620</v>
      </c>
      <c r="B785" s="114" t="s">
        <v>2621</v>
      </c>
      <c r="C785" s="118">
        <v>3.4</v>
      </c>
      <c r="D785" s="139">
        <v>0.14000000000000001</v>
      </c>
      <c r="E785" s="98" t="s">
        <v>2622</v>
      </c>
      <c r="F785" s="128">
        <v>635</v>
      </c>
      <c r="G785" s="98" t="s">
        <v>2622</v>
      </c>
      <c r="H785" s="128">
        <v>173</v>
      </c>
      <c r="I785" s="98" t="s">
        <v>2623</v>
      </c>
      <c r="J785" s="128">
        <v>286</v>
      </c>
      <c r="K785" s="98" t="s">
        <v>2624</v>
      </c>
      <c r="L785" s="128">
        <v>33</v>
      </c>
      <c r="M785" s="98" t="s">
        <v>2625</v>
      </c>
      <c r="N785" s="128">
        <v>24</v>
      </c>
    </row>
    <row r="786" spans="1:14" x14ac:dyDescent="0.25">
      <c r="A786" s="95" t="s">
        <v>2626</v>
      </c>
      <c r="B786" s="112" t="s">
        <v>2627</v>
      </c>
      <c r="C786" s="113">
        <v>1</v>
      </c>
      <c r="D786" s="138">
        <v>0.13</v>
      </c>
      <c r="E786" s="95" t="s">
        <v>2628</v>
      </c>
      <c r="F786" s="126">
        <v>151</v>
      </c>
      <c r="G786" s="95" t="s">
        <v>2628</v>
      </c>
      <c r="H786" s="126">
        <v>41</v>
      </c>
      <c r="I786" s="95" t="s">
        <v>2629</v>
      </c>
      <c r="J786" s="126">
        <v>49</v>
      </c>
      <c r="K786" s="95" t="s">
        <v>2630</v>
      </c>
      <c r="L786" s="126">
        <v>7</v>
      </c>
      <c r="M786" s="95" t="s">
        <v>2631</v>
      </c>
      <c r="N786" s="126">
        <v>6</v>
      </c>
    </row>
    <row r="787" spans="1:14" x14ac:dyDescent="0.25">
      <c r="A787" s="98" t="s">
        <v>2632</v>
      </c>
      <c r="B787" s="114" t="s">
        <v>2633</v>
      </c>
      <c r="C787" s="118">
        <v>2.9</v>
      </c>
      <c r="D787" s="139">
        <v>0.19</v>
      </c>
      <c r="E787" s="98" t="s">
        <v>2634</v>
      </c>
      <c r="F787" s="128">
        <v>674</v>
      </c>
      <c r="G787" s="98" t="s">
        <v>2634</v>
      </c>
      <c r="H787" s="128">
        <v>184</v>
      </c>
      <c r="I787" s="98" t="s">
        <v>2635</v>
      </c>
      <c r="J787" s="128">
        <v>283</v>
      </c>
      <c r="K787" s="98" t="s">
        <v>2550</v>
      </c>
      <c r="L787" s="128">
        <v>34</v>
      </c>
      <c r="M787" s="98" t="s">
        <v>2636</v>
      </c>
      <c r="N787" s="128">
        <v>25</v>
      </c>
    </row>
    <row r="788" spans="1:14" x14ac:dyDescent="0.25">
      <c r="A788" s="101" t="s">
        <v>2637</v>
      </c>
      <c r="B788" s="115" t="s">
        <v>2638</v>
      </c>
      <c r="C788" s="144">
        <v>20</v>
      </c>
      <c r="D788" s="142">
        <v>0.31</v>
      </c>
      <c r="E788" s="101" t="s">
        <v>2639</v>
      </c>
      <c r="F788" s="145">
        <v>3440</v>
      </c>
      <c r="G788" s="101" t="s">
        <v>2640</v>
      </c>
      <c r="H788" s="145">
        <v>1470</v>
      </c>
      <c r="I788" s="101" t="s">
        <v>2363</v>
      </c>
      <c r="J788" s="145">
        <v>3100</v>
      </c>
      <c r="K788" s="101" t="s">
        <v>2641</v>
      </c>
      <c r="L788" s="145">
        <v>1150</v>
      </c>
      <c r="M788" s="101" t="s">
        <v>2642</v>
      </c>
      <c r="N788" s="132">
        <v>304</v>
      </c>
    </row>
    <row r="789" spans="1:14" x14ac:dyDescent="0.25">
      <c r="A789" s="91" t="s">
        <v>2643</v>
      </c>
      <c r="B789" s="92" t="s">
        <v>2644</v>
      </c>
      <c r="C789" s="124">
        <v>500</v>
      </c>
      <c r="D789" s="135">
        <v>0.2</v>
      </c>
      <c r="E789" s="91" t="s">
        <v>2645</v>
      </c>
      <c r="F789" s="125">
        <v>12800</v>
      </c>
      <c r="G789" s="91" t="s">
        <v>2646</v>
      </c>
      <c r="H789" s="125">
        <v>16100</v>
      </c>
      <c r="I789" s="91" t="s">
        <v>2647</v>
      </c>
      <c r="J789" s="125">
        <v>13700</v>
      </c>
      <c r="K789" s="91" t="s">
        <v>2648</v>
      </c>
      <c r="L789" s="125">
        <v>16500</v>
      </c>
      <c r="M789" s="91" t="s">
        <v>2649</v>
      </c>
      <c r="N789" s="125">
        <v>18100</v>
      </c>
    </row>
    <row r="790" spans="1:14" x14ac:dyDescent="0.25">
      <c r="A790" s="95" t="s">
        <v>2650</v>
      </c>
      <c r="B790" s="96" t="s">
        <v>2651</v>
      </c>
      <c r="C790" s="146">
        <v>3200</v>
      </c>
      <c r="D790" s="138">
        <v>0.56999999999999995</v>
      </c>
      <c r="E790" s="95" t="s">
        <v>2652</v>
      </c>
      <c r="F790" s="147">
        <v>17500</v>
      </c>
      <c r="G790" s="95" t="s">
        <v>2653</v>
      </c>
      <c r="H790" s="147">
        <v>23500</v>
      </c>
      <c r="I790" s="95" t="s">
        <v>2654</v>
      </c>
      <c r="J790" s="147">
        <v>18900</v>
      </c>
      <c r="K790" s="95" t="s">
        <v>2548</v>
      </c>
      <c r="L790" s="147">
        <v>23800</v>
      </c>
      <c r="M790" s="95" t="s">
        <v>2655</v>
      </c>
      <c r="N790" s="147">
        <v>28200</v>
      </c>
    </row>
    <row r="791" spans="1:14" x14ac:dyDescent="0.25">
      <c r="A791" s="98" t="s">
        <v>2656</v>
      </c>
      <c r="B791" s="99" t="s">
        <v>2657</v>
      </c>
      <c r="C791" s="109">
        <v>800</v>
      </c>
      <c r="D791" s="139">
        <v>0.59</v>
      </c>
      <c r="E791" s="98" t="s">
        <v>2658</v>
      </c>
      <c r="F791" s="148">
        <v>13500</v>
      </c>
      <c r="G791" s="98" t="s">
        <v>2659</v>
      </c>
      <c r="H791" s="148">
        <v>17400</v>
      </c>
      <c r="I791" s="98" t="s">
        <v>2660</v>
      </c>
      <c r="J791" s="148">
        <v>14500</v>
      </c>
      <c r="K791" s="98" t="s">
        <v>2661</v>
      </c>
      <c r="L791" s="148">
        <v>17800</v>
      </c>
      <c r="M791" s="98" t="s">
        <v>2662</v>
      </c>
      <c r="N791" s="148">
        <v>20200</v>
      </c>
    </row>
    <row r="792" spans="1:14" x14ac:dyDescent="0.25">
      <c r="A792" s="95" t="s">
        <v>2663</v>
      </c>
      <c r="B792" s="96" t="s">
        <v>2664</v>
      </c>
      <c r="C792" s="106">
        <v>36</v>
      </c>
      <c r="D792" s="138">
        <v>0.2</v>
      </c>
      <c r="E792" s="95" t="s">
        <v>2665</v>
      </c>
      <c r="F792" s="127">
        <v>6840</v>
      </c>
      <c r="G792" s="95" t="s">
        <v>2666</v>
      </c>
      <c r="H792" s="127">
        <v>4090</v>
      </c>
      <c r="I792" s="95" t="s">
        <v>2385</v>
      </c>
      <c r="J792" s="127">
        <v>6690</v>
      </c>
      <c r="K792" s="95" t="s">
        <v>2667</v>
      </c>
      <c r="L792" s="127">
        <v>4140</v>
      </c>
      <c r="M792" s="95" t="s">
        <v>2668</v>
      </c>
      <c r="N792" s="126">
        <v>1650</v>
      </c>
    </row>
    <row r="793" spans="1:14" x14ac:dyDescent="0.25">
      <c r="A793" s="98" t="s">
        <v>2669</v>
      </c>
      <c r="B793" s="99" t="s">
        <v>2670</v>
      </c>
      <c r="C793" s="149">
        <v>50000</v>
      </c>
      <c r="D793" s="139">
        <v>0.09</v>
      </c>
      <c r="E793" s="98" t="s">
        <v>2376</v>
      </c>
      <c r="F793" s="129">
        <v>4880</v>
      </c>
      <c r="G793" s="98" t="s">
        <v>2671</v>
      </c>
      <c r="H793" s="129">
        <v>6630</v>
      </c>
      <c r="I793" s="98" t="s">
        <v>2362</v>
      </c>
      <c r="J793" s="129">
        <v>5270</v>
      </c>
      <c r="K793" s="98" t="s">
        <v>2672</v>
      </c>
      <c r="L793" s="129">
        <v>6690</v>
      </c>
      <c r="M793" s="98" t="s">
        <v>2673</v>
      </c>
      <c r="N793" s="128">
        <v>8040</v>
      </c>
    </row>
    <row r="794" spans="1:14" x14ac:dyDescent="0.25">
      <c r="A794" s="95" t="s">
        <v>2674</v>
      </c>
      <c r="B794" s="96" t="s">
        <v>2675</v>
      </c>
      <c r="C794" s="146">
        <v>10000</v>
      </c>
      <c r="D794" s="138">
        <v>0.25</v>
      </c>
      <c r="E794" s="95" t="s">
        <v>2676</v>
      </c>
      <c r="F794" s="127">
        <v>8210</v>
      </c>
      <c r="G794" s="95" t="s">
        <v>2677</v>
      </c>
      <c r="H794" s="147">
        <v>11100</v>
      </c>
      <c r="I794" s="95" t="s">
        <v>2678</v>
      </c>
      <c r="J794" s="127">
        <v>8880</v>
      </c>
      <c r="K794" s="95" t="s">
        <v>2425</v>
      </c>
      <c r="L794" s="147">
        <v>11200</v>
      </c>
      <c r="M794" s="95" t="s">
        <v>2679</v>
      </c>
      <c r="N794" s="147">
        <v>13500</v>
      </c>
    </row>
    <row r="795" spans="1:14" x14ac:dyDescent="0.25">
      <c r="A795" s="98" t="s">
        <v>2680</v>
      </c>
      <c r="B795" s="99" t="s">
        <v>2681</v>
      </c>
      <c r="C795" s="149">
        <v>3000</v>
      </c>
      <c r="D795" s="114" t="s">
        <v>2682</v>
      </c>
      <c r="E795" s="98" t="s">
        <v>2665</v>
      </c>
      <c r="F795" s="129">
        <v>6850</v>
      </c>
      <c r="G795" s="98" t="s">
        <v>2683</v>
      </c>
      <c r="H795" s="129">
        <v>9200</v>
      </c>
      <c r="I795" s="98" t="s">
        <v>2383</v>
      </c>
      <c r="J795" s="129">
        <v>7400</v>
      </c>
      <c r="K795" s="98" t="s">
        <v>2684</v>
      </c>
      <c r="L795" s="129">
        <v>9310</v>
      </c>
      <c r="M795" s="98" t="s">
        <v>2685</v>
      </c>
      <c r="N795" s="148">
        <v>11000</v>
      </c>
    </row>
    <row r="796" spans="1:14" x14ac:dyDescent="0.25">
      <c r="A796" s="95" t="s">
        <v>2686</v>
      </c>
      <c r="B796" s="96" t="s">
        <v>2687</v>
      </c>
      <c r="C796" s="146">
        <v>2600</v>
      </c>
      <c r="D796" s="138">
        <v>0.28000000000000003</v>
      </c>
      <c r="E796" s="95" t="s">
        <v>2688</v>
      </c>
      <c r="F796" s="127">
        <v>6640</v>
      </c>
      <c r="G796" s="95" t="s">
        <v>2689</v>
      </c>
      <c r="H796" s="127">
        <v>8900</v>
      </c>
      <c r="I796" s="95" t="s">
        <v>2192</v>
      </c>
      <c r="J796" s="127">
        <v>7180</v>
      </c>
      <c r="K796" s="95" t="s">
        <v>2184</v>
      </c>
      <c r="L796" s="127">
        <v>9010</v>
      </c>
      <c r="M796" s="95" t="s">
        <v>2690</v>
      </c>
      <c r="N796" s="147">
        <v>10700</v>
      </c>
    </row>
    <row r="797" spans="1:14" x14ac:dyDescent="0.25">
      <c r="A797" s="120" t="s">
        <v>2691</v>
      </c>
      <c r="B797" s="150" t="s">
        <v>2692</v>
      </c>
      <c r="C797" s="151">
        <v>3200</v>
      </c>
      <c r="D797" s="140">
        <v>0.32</v>
      </c>
      <c r="E797" s="120" t="s">
        <v>2693</v>
      </c>
      <c r="F797" s="152">
        <v>7110</v>
      </c>
      <c r="G797" s="120" t="s">
        <v>2694</v>
      </c>
      <c r="H797" s="152">
        <v>9540</v>
      </c>
      <c r="I797" s="120" t="s">
        <v>2695</v>
      </c>
      <c r="J797" s="152">
        <v>7680</v>
      </c>
      <c r="K797" s="120" t="s">
        <v>2696</v>
      </c>
      <c r="L797" s="152">
        <v>9660</v>
      </c>
      <c r="M797" s="120" t="s">
        <v>2697</v>
      </c>
      <c r="N797" s="153">
        <v>11500</v>
      </c>
    </row>
    <row r="798" spans="1:14" x14ac:dyDescent="0.25">
      <c r="A798" s="91" t="s">
        <v>2698</v>
      </c>
      <c r="B798" s="92" t="s">
        <v>2699</v>
      </c>
      <c r="C798" s="154">
        <v>2600</v>
      </c>
      <c r="D798" s="135">
        <v>0.36</v>
      </c>
      <c r="E798" s="91" t="s">
        <v>2665</v>
      </c>
      <c r="F798" s="155">
        <v>6870</v>
      </c>
      <c r="G798" s="91" t="s">
        <v>2683</v>
      </c>
      <c r="H798" s="155">
        <v>9200</v>
      </c>
      <c r="I798" s="91" t="s">
        <v>2700</v>
      </c>
      <c r="J798" s="155">
        <v>7420</v>
      </c>
      <c r="K798" s="91" t="s">
        <v>2701</v>
      </c>
      <c r="L798" s="155">
        <v>9320</v>
      </c>
      <c r="M798" s="91" t="s">
        <v>2702</v>
      </c>
      <c r="N798" s="125">
        <v>11000</v>
      </c>
    </row>
    <row r="799" spans="1:14" x14ac:dyDescent="0.25">
      <c r="A799" s="95" t="s">
        <v>2703</v>
      </c>
      <c r="B799" s="96" t="s">
        <v>2704</v>
      </c>
      <c r="C799" s="95" t="s">
        <v>2705</v>
      </c>
      <c r="D799" s="112" t="s">
        <v>2706</v>
      </c>
      <c r="E799" s="95" t="s">
        <v>2707</v>
      </c>
      <c r="F799" s="126">
        <v>7</v>
      </c>
      <c r="G799" s="95" t="s">
        <v>2707</v>
      </c>
      <c r="H799" s="126">
        <v>2</v>
      </c>
      <c r="I799" s="95" t="s">
        <v>2708</v>
      </c>
      <c r="J799" s="126">
        <v>2</v>
      </c>
      <c r="K799" s="95" t="s">
        <v>2709</v>
      </c>
      <c r="L799" s="131" t="s">
        <v>2349</v>
      </c>
      <c r="M799" s="95" t="s">
        <v>2710</v>
      </c>
      <c r="N799" s="131" t="s">
        <v>2349</v>
      </c>
    </row>
    <row r="800" spans="1:14" x14ac:dyDescent="0.25">
      <c r="A800" s="98" t="s">
        <v>2711</v>
      </c>
      <c r="B800" s="99" t="s">
        <v>2712</v>
      </c>
      <c r="C800" s="149">
        <v>4100</v>
      </c>
      <c r="D800" s="139">
        <v>0.41</v>
      </c>
      <c r="E800" s="98" t="s">
        <v>2713</v>
      </c>
      <c r="F800" s="129">
        <v>6350</v>
      </c>
      <c r="G800" s="98" t="s">
        <v>2714</v>
      </c>
      <c r="H800" s="129">
        <v>8550</v>
      </c>
      <c r="I800" s="98" t="s">
        <v>2715</v>
      </c>
      <c r="J800" s="129">
        <v>6860</v>
      </c>
      <c r="K800" s="98" t="s">
        <v>2716</v>
      </c>
      <c r="L800" s="129">
        <v>8650</v>
      </c>
      <c r="M800" s="98" t="s">
        <v>2717</v>
      </c>
      <c r="N800" s="148">
        <v>10300</v>
      </c>
    </row>
    <row r="801" spans="1:14" x14ac:dyDescent="0.25">
      <c r="A801" s="95" t="s">
        <v>2718</v>
      </c>
      <c r="B801" s="96" t="s">
        <v>2719</v>
      </c>
      <c r="C801" s="146">
        <v>3100</v>
      </c>
      <c r="D801" s="138">
        <v>0.44</v>
      </c>
      <c r="E801" s="95" t="s">
        <v>2720</v>
      </c>
      <c r="F801" s="127">
        <v>5890</v>
      </c>
      <c r="G801" s="95" t="s">
        <v>2721</v>
      </c>
      <c r="H801" s="127">
        <v>7910</v>
      </c>
      <c r="I801" s="95" t="s">
        <v>2722</v>
      </c>
      <c r="J801" s="127">
        <v>6370</v>
      </c>
      <c r="K801" s="95" t="s">
        <v>2723</v>
      </c>
      <c r="L801" s="127">
        <v>8010</v>
      </c>
      <c r="M801" s="95" t="s">
        <v>2724</v>
      </c>
      <c r="N801" s="126">
        <v>9490</v>
      </c>
    </row>
    <row r="802" spans="1:14" x14ac:dyDescent="0.25">
      <c r="A802" s="98" t="s">
        <v>2725</v>
      </c>
      <c r="B802" s="99" t="s">
        <v>2726</v>
      </c>
      <c r="C802" s="149">
        <v>3000</v>
      </c>
      <c r="D802" s="139">
        <v>0.5</v>
      </c>
      <c r="E802" s="98" t="s">
        <v>2727</v>
      </c>
      <c r="F802" s="129">
        <v>5830</v>
      </c>
      <c r="G802" s="98" t="s">
        <v>2728</v>
      </c>
      <c r="H802" s="129">
        <v>7820</v>
      </c>
      <c r="I802" s="98" t="s">
        <v>2729</v>
      </c>
      <c r="J802" s="129">
        <v>6290</v>
      </c>
      <c r="K802" s="98" t="s">
        <v>2730</v>
      </c>
      <c r="L802" s="129">
        <v>7920</v>
      </c>
      <c r="M802" s="98" t="s">
        <v>2731</v>
      </c>
      <c r="N802" s="128">
        <v>9380</v>
      </c>
    </row>
    <row r="803" spans="1:14" x14ac:dyDescent="0.25">
      <c r="A803" s="95" t="s">
        <v>2732</v>
      </c>
      <c r="B803" s="96" t="s">
        <v>2733</v>
      </c>
      <c r="C803" s="146">
        <v>3000</v>
      </c>
      <c r="D803" s="138">
        <v>0.55000000000000004</v>
      </c>
      <c r="E803" s="95" t="s">
        <v>2734</v>
      </c>
      <c r="F803" s="127">
        <v>5680</v>
      </c>
      <c r="G803" s="95" t="s">
        <v>2735</v>
      </c>
      <c r="H803" s="127">
        <v>7620</v>
      </c>
      <c r="I803" s="95" t="s">
        <v>2736</v>
      </c>
      <c r="J803" s="127">
        <v>6130</v>
      </c>
      <c r="K803" s="95" t="s">
        <v>2328</v>
      </c>
      <c r="L803" s="127">
        <v>7710</v>
      </c>
      <c r="M803" s="95" t="s">
        <v>2737</v>
      </c>
      <c r="N803" s="126">
        <v>9140</v>
      </c>
    </row>
    <row r="804" spans="1:14" x14ac:dyDescent="0.25">
      <c r="A804" s="98" t="s">
        <v>2738</v>
      </c>
      <c r="B804" s="99" t="s">
        <v>2739</v>
      </c>
      <c r="C804" s="149">
        <v>2000</v>
      </c>
      <c r="D804" s="139">
        <v>0.55000000000000004</v>
      </c>
      <c r="E804" s="98" t="s">
        <v>2360</v>
      </c>
      <c r="F804" s="129">
        <v>5390</v>
      </c>
      <c r="G804" s="98" t="s">
        <v>2740</v>
      </c>
      <c r="H804" s="129">
        <v>7190</v>
      </c>
      <c r="I804" s="98" t="s">
        <v>2741</v>
      </c>
      <c r="J804" s="129">
        <v>5820</v>
      </c>
      <c r="K804" s="98" t="s">
        <v>2742</v>
      </c>
      <c r="L804" s="129">
        <v>7290</v>
      </c>
      <c r="M804" s="98" t="s">
        <v>2185</v>
      </c>
      <c r="N804" s="128">
        <v>8570</v>
      </c>
    </row>
    <row r="805" spans="1:14" x14ac:dyDescent="0.25">
      <c r="A805" s="95" t="s">
        <v>2743</v>
      </c>
      <c r="B805" s="96" t="s">
        <v>2744</v>
      </c>
      <c r="C805" s="146">
        <v>2000</v>
      </c>
      <c r="D805" s="138">
        <v>0.56000000000000005</v>
      </c>
      <c r="E805" s="95" t="s">
        <v>2640</v>
      </c>
      <c r="F805" s="127">
        <v>5430</v>
      </c>
      <c r="G805" s="95" t="s">
        <v>2745</v>
      </c>
      <c r="H805" s="127">
        <v>7240</v>
      </c>
      <c r="I805" s="95" t="s">
        <v>2746</v>
      </c>
      <c r="J805" s="127">
        <v>5860</v>
      </c>
      <c r="K805" s="95" t="s">
        <v>2747</v>
      </c>
      <c r="L805" s="127">
        <v>7340</v>
      </c>
      <c r="M805" s="95" t="s">
        <v>2748</v>
      </c>
      <c r="N805" s="126">
        <v>8630</v>
      </c>
    </row>
    <row r="806" spans="1:14" x14ac:dyDescent="0.25">
      <c r="A806" s="98" t="s">
        <v>2749</v>
      </c>
      <c r="B806" s="99" t="s">
        <v>2750</v>
      </c>
      <c r="C806" s="149">
        <v>2000</v>
      </c>
      <c r="D806" s="139">
        <v>0.48</v>
      </c>
      <c r="E806" s="98" t="s">
        <v>2751</v>
      </c>
      <c r="F806" s="129">
        <v>4720</v>
      </c>
      <c r="G806" s="98" t="s">
        <v>2616</v>
      </c>
      <c r="H806" s="129">
        <v>6290</v>
      </c>
      <c r="I806" s="98" t="s">
        <v>2752</v>
      </c>
      <c r="J806" s="129">
        <v>5090</v>
      </c>
      <c r="K806" s="98" t="s">
        <v>2753</v>
      </c>
      <c r="L806" s="129">
        <v>6380</v>
      </c>
      <c r="M806" s="98" t="s">
        <v>2754</v>
      </c>
      <c r="N806" s="128">
        <v>7500</v>
      </c>
    </row>
    <row r="807" spans="1:14" x14ac:dyDescent="0.25">
      <c r="A807" s="95" t="s">
        <v>2755</v>
      </c>
      <c r="B807" s="96" t="s">
        <v>2756</v>
      </c>
      <c r="C807" s="95" t="s">
        <v>2757</v>
      </c>
      <c r="D807" s="156">
        <v>2E-3</v>
      </c>
      <c r="E807" s="95" t="s">
        <v>2758</v>
      </c>
      <c r="F807" s="131" t="s">
        <v>2349</v>
      </c>
      <c r="G807" s="95" t="s">
        <v>2758</v>
      </c>
      <c r="H807" s="131" t="s">
        <v>2349</v>
      </c>
      <c r="I807" s="95" t="s">
        <v>2759</v>
      </c>
      <c r="J807" s="131" t="s">
        <v>2349</v>
      </c>
      <c r="K807" s="95" t="s">
        <v>2760</v>
      </c>
      <c r="L807" s="131" t="s">
        <v>2349</v>
      </c>
      <c r="M807" s="95" t="s">
        <v>2761</v>
      </c>
      <c r="N807" s="131" t="s">
        <v>2349</v>
      </c>
    </row>
    <row r="808" spans="1:14" x14ac:dyDescent="0.25">
      <c r="A808" s="98" t="s">
        <v>2762</v>
      </c>
      <c r="B808" s="114" t="s">
        <v>2763</v>
      </c>
      <c r="C808" s="98" t="s">
        <v>2481</v>
      </c>
      <c r="D808" s="139">
        <v>0.01</v>
      </c>
      <c r="E808" s="98" t="s">
        <v>2764</v>
      </c>
      <c r="F808" s="130" t="s">
        <v>2349</v>
      </c>
      <c r="G808" s="98" t="s">
        <v>2764</v>
      </c>
      <c r="H808" s="130" t="s">
        <v>2349</v>
      </c>
      <c r="I808" s="98" t="s">
        <v>2765</v>
      </c>
      <c r="J808" s="130" t="s">
        <v>2349</v>
      </c>
      <c r="K808" s="98" t="s">
        <v>2766</v>
      </c>
      <c r="L808" s="130" t="s">
        <v>2349</v>
      </c>
      <c r="M808" s="98" t="s">
        <v>2767</v>
      </c>
      <c r="N808" s="130" t="s">
        <v>2349</v>
      </c>
    </row>
    <row r="809" spans="1:14" ht="15.75" x14ac:dyDescent="0.25">
      <c r="A809" s="95" t="s">
        <v>2768</v>
      </c>
      <c r="B809" s="112" t="s">
        <v>2769</v>
      </c>
      <c r="C809" s="95" t="s">
        <v>2757</v>
      </c>
      <c r="D809" s="156">
        <v>3.0000000000000001E-3</v>
      </c>
      <c r="E809" s="95" t="s">
        <v>2770</v>
      </c>
      <c r="F809" s="131" t="s">
        <v>2349</v>
      </c>
      <c r="G809" s="95" t="s">
        <v>2770</v>
      </c>
      <c r="H809" s="131" t="s">
        <v>2349</v>
      </c>
      <c r="I809" s="95" t="s">
        <v>2771</v>
      </c>
      <c r="J809" s="131" t="s">
        <v>2349</v>
      </c>
      <c r="K809" s="95" t="s">
        <v>2772</v>
      </c>
      <c r="L809" s="131" t="s">
        <v>2349</v>
      </c>
      <c r="M809" s="95" t="s">
        <v>2773</v>
      </c>
      <c r="N809" s="131" t="s">
        <v>2349</v>
      </c>
    </row>
    <row r="810" spans="1:14" x14ac:dyDescent="0.25">
      <c r="A810" s="98" t="s">
        <v>2774</v>
      </c>
      <c r="B810" s="114" t="s">
        <v>2775</v>
      </c>
      <c r="C810" s="98" t="s">
        <v>2776</v>
      </c>
      <c r="D810" s="139">
        <v>0.02</v>
      </c>
      <c r="E810" s="98" t="s">
        <v>2777</v>
      </c>
      <c r="F810" s="130" t="s">
        <v>2349</v>
      </c>
      <c r="G810" s="98" t="s">
        <v>2777</v>
      </c>
      <c r="H810" s="130" t="s">
        <v>2349</v>
      </c>
      <c r="I810" s="98" t="s">
        <v>2778</v>
      </c>
      <c r="J810" s="130" t="s">
        <v>2349</v>
      </c>
      <c r="K810" s="98" t="s">
        <v>2779</v>
      </c>
      <c r="L810" s="130" t="s">
        <v>2349</v>
      </c>
      <c r="M810" s="98" t="s">
        <v>2780</v>
      </c>
      <c r="N810" s="130" t="s">
        <v>2349</v>
      </c>
    </row>
    <row r="811" spans="1:14" x14ac:dyDescent="0.25">
      <c r="A811" s="101" t="s">
        <v>2781</v>
      </c>
      <c r="B811" s="115" t="s">
        <v>2782</v>
      </c>
      <c r="C811" s="101" t="s">
        <v>2705</v>
      </c>
      <c r="D811" s="142">
        <v>7.0000000000000007E-2</v>
      </c>
      <c r="E811" s="101" t="s">
        <v>2446</v>
      </c>
      <c r="F811" s="132">
        <v>6</v>
      </c>
      <c r="G811" s="101" t="s">
        <v>2446</v>
      </c>
      <c r="H811" s="132">
        <v>2</v>
      </c>
      <c r="I811" s="101" t="s">
        <v>2783</v>
      </c>
      <c r="J811" s="132">
        <v>2</v>
      </c>
      <c r="K811" s="101" t="s">
        <v>2784</v>
      </c>
      <c r="L811" s="133" t="s">
        <v>2349</v>
      </c>
      <c r="M811" s="101" t="s">
        <v>2785</v>
      </c>
      <c r="N811" s="133" t="s">
        <v>2349</v>
      </c>
    </row>
    <row r="812" spans="1:14" x14ac:dyDescent="0.25">
      <c r="A812" s="91" t="s">
        <v>2786</v>
      </c>
      <c r="B812" s="134" t="s">
        <v>2787</v>
      </c>
      <c r="C812" s="124">
        <v>119</v>
      </c>
      <c r="D812" s="135">
        <v>0.41</v>
      </c>
      <c r="E812" s="91" t="s">
        <v>2788</v>
      </c>
      <c r="F812" s="125">
        <v>12400</v>
      </c>
      <c r="G812" s="91" t="s">
        <v>2282</v>
      </c>
      <c r="H812" s="125">
        <v>12400</v>
      </c>
      <c r="I812" s="91" t="s">
        <v>2789</v>
      </c>
      <c r="J812" s="125">
        <v>13000</v>
      </c>
      <c r="K812" s="91" t="s">
        <v>2790</v>
      </c>
      <c r="L812" s="125">
        <v>13200</v>
      </c>
      <c r="M812" s="91" t="s">
        <v>2791</v>
      </c>
      <c r="N812" s="125">
        <v>10900</v>
      </c>
    </row>
    <row r="813" spans="1:14" x14ac:dyDescent="0.25">
      <c r="A813" s="95" t="s">
        <v>2792</v>
      </c>
      <c r="B813" s="112" t="s">
        <v>2793</v>
      </c>
      <c r="C813" s="106">
        <v>24.4</v>
      </c>
      <c r="D813" s="138">
        <v>0.44</v>
      </c>
      <c r="E813" s="95" t="s">
        <v>2794</v>
      </c>
      <c r="F813" s="147">
        <v>11600</v>
      </c>
      <c r="G813" s="95" t="s">
        <v>2795</v>
      </c>
      <c r="H813" s="127">
        <v>5560</v>
      </c>
      <c r="I813" s="95" t="s">
        <v>2796</v>
      </c>
      <c r="J813" s="147">
        <v>10800</v>
      </c>
      <c r="K813" s="95" t="s">
        <v>2797</v>
      </c>
      <c r="L813" s="127">
        <v>4900</v>
      </c>
      <c r="M813" s="95" t="s">
        <v>2798</v>
      </c>
      <c r="N813" s="126">
        <v>1430</v>
      </c>
    </row>
    <row r="814" spans="1:14" x14ac:dyDescent="0.25">
      <c r="A814" s="98" t="s">
        <v>2799</v>
      </c>
      <c r="B814" s="99" t="s">
        <v>2800</v>
      </c>
      <c r="C814" s="118">
        <v>4.8</v>
      </c>
      <c r="D814" s="139">
        <v>0.18</v>
      </c>
      <c r="E814" s="98" t="s">
        <v>2801</v>
      </c>
      <c r="F814" s="129">
        <v>1890</v>
      </c>
      <c r="G814" s="98" t="s">
        <v>2802</v>
      </c>
      <c r="H814" s="128">
        <v>523</v>
      </c>
      <c r="I814" s="98" t="s">
        <v>2803</v>
      </c>
      <c r="J814" s="129">
        <v>1020</v>
      </c>
      <c r="K814" s="98" t="s">
        <v>2804</v>
      </c>
      <c r="L814" s="128">
        <v>108</v>
      </c>
      <c r="M814" s="98" t="s">
        <v>2805</v>
      </c>
      <c r="N814" s="128">
        <v>73</v>
      </c>
    </row>
    <row r="815" spans="1:14" x14ac:dyDescent="0.25">
      <c r="A815" s="95" t="s">
        <v>2806</v>
      </c>
      <c r="B815" s="112" t="s">
        <v>2807</v>
      </c>
      <c r="C815" s="106">
        <v>51.6</v>
      </c>
      <c r="D815" s="138">
        <v>0.44</v>
      </c>
      <c r="E815" s="95" t="s">
        <v>2808</v>
      </c>
      <c r="F815" s="127">
        <v>8900</v>
      </c>
      <c r="G815" s="95" t="s">
        <v>2809</v>
      </c>
      <c r="H815" s="127">
        <v>6450</v>
      </c>
      <c r="I815" s="95" t="s">
        <v>2810</v>
      </c>
      <c r="J815" s="127">
        <v>8980</v>
      </c>
      <c r="K815" s="95" t="s">
        <v>2811</v>
      </c>
      <c r="L815" s="127">
        <v>6850</v>
      </c>
      <c r="M815" s="95" t="s">
        <v>2812</v>
      </c>
      <c r="N815" s="126">
        <v>3630</v>
      </c>
    </row>
    <row r="816" spans="1:14" ht="18" x14ac:dyDescent="0.25">
      <c r="A816" s="98" t="s">
        <v>2813</v>
      </c>
      <c r="B816" s="114" t="s">
        <v>2814</v>
      </c>
      <c r="C816" s="118">
        <v>4.3</v>
      </c>
      <c r="D816" s="139">
        <v>0.41</v>
      </c>
      <c r="E816" s="98" t="s">
        <v>2815</v>
      </c>
      <c r="F816" s="129">
        <v>2120</v>
      </c>
      <c r="G816" s="98" t="s">
        <v>2816</v>
      </c>
      <c r="H816" s="128">
        <v>583</v>
      </c>
      <c r="I816" s="98" t="s">
        <v>2817</v>
      </c>
      <c r="J816" s="129">
        <v>1080</v>
      </c>
      <c r="K816" s="98" t="s">
        <v>2818</v>
      </c>
      <c r="L816" s="128">
        <v>116</v>
      </c>
      <c r="M816" s="98" t="s">
        <v>2229</v>
      </c>
      <c r="N816" s="128">
        <v>81</v>
      </c>
    </row>
    <row r="817" spans="1:14" ht="15.75" x14ac:dyDescent="0.25">
      <c r="A817" s="95" t="s">
        <v>2819</v>
      </c>
      <c r="B817" s="112" t="s">
        <v>2820</v>
      </c>
      <c r="C817" s="113">
        <v>3.5</v>
      </c>
      <c r="D817" s="138">
        <v>0.42</v>
      </c>
      <c r="E817" s="95" t="s">
        <v>2821</v>
      </c>
      <c r="F817" s="127">
        <v>1800</v>
      </c>
      <c r="G817" s="95" t="s">
        <v>2822</v>
      </c>
      <c r="H817" s="126">
        <v>491</v>
      </c>
      <c r="I817" s="95" t="s">
        <v>2823</v>
      </c>
      <c r="J817" s="126">
        <v>822</v>
      </c>
      <c r="K817" s="95" t="s">
        <v>2824</v>
      </c>
      <c r="L817" s="126">
        <v>93</v>
      </c>
      <c r="M817" s="95" t="s">
        <v>2825</v>
      </c>
      <c r="N817" s="126">
        <v>68</v>
      </c>
    </row>
    <row r="818" spans="1:14" ht="15.75" x14ac:dyDescent="0.25">
      <c r="A818" s="98" t="s">
        <v>2826</v>
      </c>
      <c r="B818" s="114" t="s">
        <v>2827</v>
      </c>
      <c r="C818" s="109">
        <v>20.8</v>
      </c>
      <c r="D818" s="114" t="s">
        <v>2828</v>
      </c>
      <c r="E818" s="98" t="s">
        <v>2354</v>
      </c>
      <c r="F818" s="129">
        <v>9710</v>
      </c>
      <c r="G818" s="98" t="s">
        <v>2829</v>
      </c>
      <c r="H818" s="129">
        <v>4240</v>
      </c>
      <c r="I818" s="98" t="s">
        <v>2685</v>
      </c>
      <c r="J818" s="129">
        <v>8820</v>
      </c>
      <c r="K818" s="98" t="s">
        <v>2830</v>
      </c>
      <c r="L818" s="129">
        <v>3400</v>
      </c>
      <c r="M818" s="98" t="s">
        <v>2831</v>
      </c>
      <c r="N818" s="128">
        <v>912</v>
      </c>
    </row>
    <row r="819" spans="1:14" x14ac:dyDescent="0.25">
      <c r="A819" s="95" t="s">
        <v>2832</v>
      </c>
      <c r="B819" s="112" t="s">
        <v>2833</v>
      </c>
      <c r="C819" s="106">
        <v>10.8</v>
      </c>
      <c r="D819" s="138">
        <v>0.45</v>
      </c>
      <c r="E819" s="95" t="s">
        <v>2834</v>
      </c>
      <c r="F819" s="127">
        <v>5550</v>
      </c>
      <c r="G819" s="95" t="s">
        <v>2835</v>
      </c>
      <c r="H819" s="127">
        <v>1790</v>
      </c>
      <c r="I819" s="95" t="s">
        <v>2836</v>
      </c>
      <c r="J819" s="127">
        <v>4280</v>
      </c>
      <c r="K819" s="95" t="s">
        <v>2837</v>
      </c>
      <c r="L819" s="126">
        <v>753</v>
      </c>
      <c r="M819" s="95" t="s">
        <v>2838</v>
      </c>
      <c r="N819" s="126">
        <v>260</v>
      </c>
    </row>
    <row r="820" spans="1:14" x14ac:dyDescent="0.25">
      <c r="A820" s="98" t="s">
        <v>2839</v>
      </c>
      <c r="B820" s="114" t="s">
        <v>2840</v>
      </c>
      <c r="C820" s="118">
        <v>7.5</v>
      </c>
      <c r="D820" s="139">
        <v>0.36</v>
      </c>
      <c r="E820" s="98" t="s">
        <v>2841</v>
      </c>
      <c r="F820" s="129">
        <v>3350</v>
      </c>
      <c r="G820" s="98" t="s">
        <v>2842</v>
      </c>
      <c r="H820" s="128">
        <v>979</v>
      </c>
      <c r="I820" s="98" t="s">
        <v>2356</v>
      </c>
      <c r="J820" s="129">
        <v>2240</v>
      </c>
      <c r="K820" s="98" t="s">
        <v>2843</v>
      </c>
      <c r="L820" s="128">
        <v>273</v>
      </c>
      <c r="M820" s="98" t="s">
        <v>2844</v>
      </c>
      <c r="N820" s="128">
        <v>138</v>
      </c>
    </row>
    <row r="821" spans="1:14" x14ac:dyDescent="0.25">
      <c r="A821" s="95" t="s">
        <v>2845</v>
      </c>
      <c r="B821" s="112" t="s">
        <v>2846</v>
      </c>
      <c r="C821" s="113">
        <v>4.9000000000000004</v>
      </c>
      <c r="D821" s="138">
        <v>0.33</v>
      </c>
      <c r="E821" s="95" t="s">
        <v>2847</v>
      </c>
      <c r="F821" s="127">
        <v>2360</v>
      </c>
      <c r="G821" s="95" t="s">
        <v>2848</v>
      </c>
      <c r="H821" s="126">
        <v>654</v>
      </c>
      <c r="I821" s="95" t="s">
        <v>2849</v>
      </c>
      <c r="J821" s="127">
        <v>1280</v>
      </c>
      <c r="K821" s="95" t="s">
        <v>2850</v>
      </c>
      <c r="L821" s="126">
        <v>136</v>
      </c>
      <c r="M821" s="95" t="s">
        <v>2851</v>
      </c>
      <c r="N821" s="126">
        <v>91</v>
      </c>
    </row>
    <row r="822" spans="1:14" x14ac:dyDescent="0.25">
      <c r="A822" s="98" t="s">
        <v>2852</v>
      </c>
      <c r="B822" s="114" t="s">
        <v>2853</v>
      </c>
      <c r="C822" s="118">
        <v>6.6</v>
      </c>
      <c r="D822" s="139">
        <v>0.31</v>
      </c>
      <c r="E822" s="98" t="s">
        <v>2854</v>
      </c>
      <c r="F822" s="129">
        <v>2900</v>
      </c>
      <c r="G822" s="98" t="s">
        <v>2855</v>
      </c>
      <c r="H822" s="128">
        <v>828</v>
      </c>
      <c r="I822" s="98" t="s">
        <v>2856</v>
      </c>
      <c r="J822" s="129">
        <v>1820</v>
      </c>
      <c r="K822" s="98" t="s">
        <v>2857</v>
      </c>
      <c r="L822" s="128">
        <v>206</v>
      </c>
      <c r="M822" s="98" t="s">
        <v>2858</v>
      </c>
      <c r="N822" s="128">
        <v>116</v>
      </c>
    </row>
    <row r="823" spans="1:14" x14ac:dyDescent="0.25">
      <c r="A823" s="95" t="s">
        <v>2859</v>
      </c>
      <c r="B823" s="112" t="s">
        <v>2860</v>
      </c>
      <c r="C823" s="113">
        <v>5.5</v>
      </c>
      <c r="D823" s="138">
        <v>0.36</v>
      </c>
      <c r="E823" s="95" t="s">
        <v>2861</v>
      </c>
      <c r="F823" s="127">
        <v>2910</v>
      </c>
      <c r="G823" s="95" t="s">
        <v>2862</v>
      </c>
      <c r="H823" s="126">
        <v>812</v>
      </c>
      <c r="I823" s="95" t="s">
        <v>2863</v>
      </c>
      <c r="J823" s="127">
        <v>1670</v>
      </c>
      <c r="K823" s="95" t="s">
        <v>2317</v>
      </c>
      <c r="L823" s="126">
        <v>179</v>
      </c>
      <c r="M823" s="95" t="s">
        <v>2864</v>
      </c>
      <c r="N823" s="126">
        <v>114</v>
      </c>
    </row>
    <row r="824" spans="1:14" x14ac:dyDescent="0.25">
      <c r="A824" s="98" t="s">
        <v>2865</v>
      </c>
      <c r="B824" s="114" t="s">
        <v>2866</v>
      </c>
      <c r="C824" s="118">
        <v>0.3</v>
      </c>
      <c r="D824" s="139">
        <v>0.14000000000000001</v>
      </c>
      <c r="E824" s="98" t="s">
        <v>2867</v>
      </c>
      <c r="F824" s="128">
        <v>69</v>
      </c>
      <c r="G824" s="98" t="s">
        <v>2867</v>
      </c>
      <c r="H824" s="128">
        <v>19</v>
      </c>
      <c r="I824" s="98" t="s">
        <v>2868</v>
      </c>
      <c r="J824" s="128">
        <v>21</v>
      </c>
      <c r="K824" s="98" t="s">
        <v>2869</v>
      </c>
      <c r="L824" s="128">
        <v>3</v>
      </c>
      <c r="M824" s="98" t="s">
        <v>2870</v>
      </c>
      <c r="N824" s="128">
        <v>3</v>
      </c>
    </row>
    <row r="825" spans="1:14" x14ac:dyDescent="0.25">
      <c r="A825" s="95" t="s">
        <v>2871</v>
      </c>
      <c r="B825" s="112" t="s">
        <v>2872</v>
      </c>
      <c r="C825" s="113">
        <v>2.5</v>
      </c>
      <c r="D825" s="138">
        <v>0.26</v>
      </c>
      <c r="E825" s="95" t="s">
        <v>2873</v>
      </c>
      <c r="F825" s="127">
        <v>1110</v>
      </c>
      <c r="G825" s="95" t="s">
        <v>2873</v>
      </c>
      <c r="H825" s="126">
        <v>301</v>
      </c>
      <c r="I825" s="95" t="s">
        <v>2874</v>
      </c>
      <c r="J825" s="126">
        <v>438</v>
      </c>
      <c r="K825" s="95" t="s">
        <v>2875</v>
      </c>
      <c r="L825" s="126">
        <v>54</v>
      </c>
      <c r="M825" s="95" t="s">
        <v>2876</v>
      </c>
      <c r="N825" s="126">
        <v>42</v>
      </c>
    </row>
    <row r="826" spans="1:14" x14ac:dyDescent="0.25">
      <c r="A826" s="98" t="s">
        <v>2877</v>
      </c>
      <c r="B826" s="114" t="s">
        <v>2878</v>
      </c>
      <c r="C826" s="98" t="s">
        <v>2879</v>
      </c>
      <c r="D826" s="139">
        <v>0.04</v>
      </c>
      <c r="E826" s="98" t="s">
        <v>2880</v>
      </c>
      <c r="F826" s="128">
        <v>5</v>
      </c>
      <c r="G826" s="98" t="s">
        <v>2880</v>
      </c>
      <c r="H826" s="128">
        <v>1</v>
      </c>
      <c r="I826" s="98" t="s">
        <v>2881</v>
      </c>
      <c r="J826" s="128">
        <v>1</v>
      </c>
      <c r="K826" s="98" t="s">
        <v>2882</v>
      </c>
      <c r="L826" s="130" t="s">
        <v>2349</v>
      </c>
      <c r="M826" s="98" t="s">
        <v>2883</v>
      </c>
      <c r="N826" s="130" t="s">
        <v>2349</v>
      </c>
    </row>
    <row r="827" spans="1:14" x14ac:dyDescent="0.25">
      <c r="A827" s="95" t="s">
        <v>2884</v>
      </c>
      <c r="B827" s="112" t="s">
        <v>2885</v>
      </c>
      <c r="C827" s="113">
        <v>0.4</v>
      </c>
      <c r="D827" s="138">
        <v>0.13</v>
      </c>
      <c r="E827" s="95" t="s">
        <v>2611</v>
      </c>
      <c r="F827" s="126">
        <v>108</v>
      </c>
      <c r="G827" s="95" t="s">
        <v>2611</v>
      </c>
      <c r="H827" s="126">
        <v>29</v>
      </c>
      <c r="I827" s="95" t="s">
        <v>2886</v>
      </c>
      <c r="J827" s="126">
        <v>33</v>
      </c>
      <c r="K827" s="95" t="s">
        <v>2887</v>
      </c>
      <c r="L827" s="126">
        <v>5</v>
      </c>
      <c r="M827" s="95" t="s">
        <v>2888</v>
      </c>
      <c r="N827" s="126">
        <v>4</v>
      </c>
    </row>
    <row r="828" spans="1:14" x14ac:dyDescent="0.25">
      <c r="A828" s="98" t="s">
        <v>2889</v>
      </c>
      <c r="B828" s="114" t="s">
        <v>2890</v>
      </c>
      <c r="C828" s="98" t="s">
        <v>2891</v>
      </c>
      <c r="D828" s="139">
        <v>0.02</v>
      </c>
      <c r="E828" s="98" t="s">
        <v>2892</v>
      </c>
      <c r="F828" s="128">
        <v>1</v>
      </c>
      <c r="G828" s="98" t="s">
        <v>2892</v>
      </c>
      <c r="H828" s="130" t="s">
        <v>2349</v>
      </c>
      <c r="I828" s="98" t="s">
        <v>2893</v>
      </c>
      <c r="J828" s="130" t="s">
        <v>2349</v>
      </c>
      <c r="K828" s="98" t="s">
        <v>2894</v>
      </c>
      <c r="L828" s="130" t="s">
        <v>2349</v>
      </c>
      <c r="M828" s="98" t="s">
        <v>2491</v>
      </c>
      <c r="N828" s="130" t="s">
        <v>2349</v>
      </c>
    </row>
    <row r="829" spans="1:14" ht="18" x14ac:dyDescent="0.25">
      <c r="A829" s="95" t="s">
        <v>2895</v>
      </c>
      <c r="B829" s="112" t="s">
        <v>2896</v>
      </c>
      <c r="C829" s="106">
        <v>22.5</v>
      </c>
      <c r="D829" s="138">
        <v>0.53</v>
      </c>
      <c r="E829" s="95" t="s">
        <v>2897</v>
      </c>
      <c r="F829" s="127">
        <v>6720</v>
      </c>
      <c r="G829" s="95" t="s">
        <v>2898</v>
      </c>
      <c r="H829" s="127">
        <v>3070</v>
      </c>
      <c r="I829" s="95" t="s">
        <v>2899</v>
      </c>
      <c r="J829" s="127">
        <v>6180</v>
      </c>
      <c r="K829" s="95" t="s">
        <v>2900</v>
      </c>
      <c r="L829" s="127">
        <v>2580</v>
      </c>
      <c r="M829" s="95" t="s">
        <v>2901</v>
      </c>
      <c r="N829" s="126">
        <v>718</v>
      </c>
    </row>
    <row r="830" spans="1:14" ht="15.75" x14ac:dyDescent="0.25">
      <c r="A830" s="120" t="s">
        <v>2902</v>
      </c>
      <c r="B830" s="119" t="s">
        <v>2903</v>
      </c>
      <c r="C830" s="157">
        <v>21.2</v>
      </c>
      <c r="D830" s="140">
        <v>0.44</v>
      </c>
      <c r="E830" s="120" t="s">
        <v>2904</v>
      </c>
      <c r="F830" s="152">
        <v>5940</v>
      </c>
      <c r="G830" s="120" t="s">
        <v>2905</v>
      </c>
      <c r="H830" s="152">
        <v>2620</v>
      </c>
      <c r="I830" s="120" t="s">
        <v>2906</v>
      </c>
      <c r="J830" s="152">
        <v>5410</v>
      </c>
      <c r="K830" s="120" t="s">
        <v>2907</v>
      </c>
      <c r="L830" s="152">
        <v>2130</v>
      </c>
      <c r="M830" s="120" t="s">
        <v>2908</v>
      </c>
      <c r="N830" s="158">
        <v>575</v>
      </c>
    </row>
    <row r="831" spans="1:14" ht="18" x14ac:dyDescent="0.25">
      <c r="A831" s="91" t="s">
        <v>2909</v>
      </c>
      <c r="B831" s="134" t="s">
        <v>2910</v>
      </c>
      <c r="C831" s="104">
        <v>7.5</v>
      </c>
      <c r="D831" s="135">
        <v>0.44</v>
      </c>
      <c r="E831" s="91" t="s">
        <v>2911</v>
      </c>
      <c r="F831" s="155">
        <v>3180</v>
      </c>
      <c r="G831" s="91" t="s">
        <v>2912</v>
      </c>
      <c r="H831" s="136">
        <v>929</v>
      </c>
      <c r="I831" s="91" t="s">
        <v>2913</v>
      </c>
      <c r="J831" s="155">
        <v>2120</v>
      </c>
      <c r="K831" s="91" t="s">
        <v>2914</v>
      </c>
      <c r="L831" s="136">
        <v>259</v>
      </c>
      <c r="M831" s="91" t="s">
        <v>2915</v>
      </c>
      <c r="N831" s="136">
        <v>131</v>
      </c>
    </row>
    <row r="832" spans="1:14" ht="18" x14ac:dyDescent="0.25">
      <c r="A832" s="95" t="s">
        <v>2916</v>
      </c>
      <c r="B832" s="112" t="s">
        <v>2917</v>
      </c>
      <c r="C832" s="113">
        <v>2.2000000000000002</v>
      </c>
      <c r="D832" s="138">
        <v>0.32</v>
      </c>
      <c r="E832" s="95" t="s">
        <v>2918</v>
      </c>
      <c r="F832" s="126">
        <v>795</v>
      </c>
      <c r="G832" s="95" t="s">
        <v>2918</v>
      </c>
      <c r="H832" s="126">
        <v>216</v>
      </c>
      <c r="I832" s="95" t="s">
        <v>2919</v>
      </c>
      <c r="J832" s="126">
        <v>302</v>
      </c>
      <c r="K832" s="95" t="s">
        <v>2920</v>
      </c>
      <c r="L832" s="126">
        <v>38</v>
      </c>
      <c r="M832" s="95" t="s">
        <v>2921</v>
      </c>
      <c r="N832" s="126">
        <v>30</v>
      </c>
    </row>
    <row r="833" spans="1:14" ht="18" x14ac:dyDescent="0.25">
      <c r="A833" s="98" t="s">
        <v>2922</v>
      </c>
      <c r="B833" s="114" t="s">
        <v>2923</v>
      </c>
      <c r="C833" s="118">
        <v>5</v>
      </c>
      <c r="D833" s="139">
        <v>0.35</v>
      </c>
      <c r="E833" s="98" t="s">
        <v>2924</v>
      </c>
      <c r="F833" s="129">
        <v>1910</v>
      </c>
      <c r="G833" s="98" t="s">
        <v>2925</v>
      </c>
      <c r="H833" s="128">
        <v>530</v>
      </c>
      <c r="I833" s="98" t="s">
        <v>2926</v>
      </c>
      <c r="J833" s="129">
        <v>1050</v>
      </c>
      <c r="K833" s="98" t="s">
        <v>2927</v>
      </c>
      <c r="L833" s="128">
        <v>111</v>
      </c>
      <c r="M833" s="98" t="s">
        <v>2928</v>
      </c>
      <c r="N833" s="128">
        <v>74</v>
      </c>
    </row>
    <row r="834" spans="1:14" ht="18" x14ac:dyDescent="0.25">
      <c r="A834" s="95" t="s">
        <v>2929</v>
      </c>
      <c r="B834" s="112" t="s">
        <v>2930</v>
      </c>
      <c r="C834" s="113">
        <v>6.6</v>
      </c>
      <c r="D834" s="138">
        <v>0.42</v>
      </c>
      <c r="E834" s="95" t="s">
        <v>2862</v>
      </c>
      <c r="F834" s="127">
        <v>2990</v>
      </c>
      <c r="G834" s="95" t="s">
        <v>2931</v>
      </c>
      <c r="H834" s="126">
        <v>854</v>
      </c>
      <c r="I834" s="95" t="s">
        <v>2932</v>
      </c>
      <c r="J834" s="127">
        <v>1880</v>
      </c>
      <c r="K834" s="95" t="s">
        <v>2196</v>
      </c>
      <c r="L834" s="126">
        <v>212</v>
      </c>
      <c r="M834" s="95" t="s">
        <v>2933</v>
      </c>
      <c r="N834" s="126">
        <v>120</v>
      </c>
    </row>
    <row r="835" spans="1:14" ht="18" x14ac:dyDescent="0.25">
      <c r="A835" s="98" t="s">
        <v>2934</v>
      </c>
      <c r="B835" s="114" t="s">
        <v>2935</v>
      </c>
      <c r="C835" s="118">
        <v>6</v>
      </c>
      <c r="D835" s="114" t="s">
        <v>2936</v>
      </c>
      <c r="E835" s="98" t="s">
        <v>2937</v>
      </c>
      <c r="F835" s="129">
        <v>3150</v>
      </c>
      <c r="G835" s="98" t="s">
        <v>2938</v>
      </c>
      <c r="H835" s="128">
        <v>889</v>
      </c>
      <c r="I835" s="98" t="s">
        <v>2445</v>
      </c>
      <c r="J835" s="129">
        <v>1900</v>
      </c>
      <c r="K835" s="98" t="s">
        <v>2857</v>
      </c>
      <c r="L835" s="128">
        <v>206</v>
      </c>
      <c r="M835" s="98" t="s">
        <v>2939</v>
      </c>
      <c r="N835" s="128">
        <v>124</v>
      </c>
    </row>
    <row r="836" spans="1:14" x14ac:dyDescent="0.25">
      <c r="A836" s="95" t="s">
        <v>2940</v>
      </c>
      <c r="B836" s="112" t="s">
        <v>2941</v>
      </c>
      <c r="C836" s="113">
        <v>3.7</v>
      </c>
      <c r="D836" s="138">
        <v>0.32</v>
      </c>
      <c r="E836" s="95" t="s">
        <v>2942</v>
      </c>
      <c r="F836" s="127">
        <v>1330</v>
      </c>
      <c r="G836" s="95" t="s">
        <v>2943</v>
      </c>
      <c r="H836" s="126">
        <v>363</v>
      </c>
      <c r="I836" s="95" t="s">
        <v>2242</v>
      </c>
      <c r="J836" s="126">
        <v>624</v>
      </c>
      <c r="K836" s="95" t="s">
        <v>2944</v>
      </c>
      <c r="L836" s="126">
        <v>69</v>
      </c>
      <c r="M836" s="95" t="s">
        <v>2945</v>
      </c>
      <c r="N836" s="126">
        <v>51</v>
      </c>
    </row>
    <row r="837" spans="1:14" ht="18" x14ac:dyDescent="0.25">
      <c r="A837" s="98" t="s">
        <v>2946</v>
      </c>
      <c r="B837" s="114" t="s">
        <v>2947</v>
      </c>
      <c r="C837" s="118">
        <v>3.8</v>
      </c>
      <c r="D837" s="139">
        <v>0.3</v>
      </c>
      <c r="E837" s="98" t="s">
        <v>2948</v>
      </c>
      <c r="F837" s="129">
        <v>1410</v>
      </c>
      <c r="G837" s="98" t="s">
        <v>2949</v>
      </c>
      <c r="H837" s="128">
        <v>387</v>
      </c>
      <c r="I837" s="98" t="s">
        <v>2950</v>
      </c>
      <c r="J837" s="128">
        <v>673</v>
      </c>
      <c r="K837" s="98" t="s">
        <v>2951</v>
      </c>
      <c r="L837" s="128">
        <v>74</v>
      </c>
      <c r="M837" s="98" t="s">
        <v>2952</v>
      </c>
      <c r="N837" s="128">
        <v>54</v>
      </c>
    </row>
    <row r="838" spans="1:14" ht="18" x14ac:dyDescent="0.25">
      <c r="A838" s="95" t="s">
        <v>2953</v>
      </c>
      <c r="B838" s="112" t="s">
        <v>2954</v>
      </c>
      <c r="C838" s="112" t="s">
        <v>2955</v>
      </c>
      <c r="D838" s="138">
        <v>0.17</v>
      </c>
      <c r="E838" s="95" t="s">
        <v>2956</v>
      </c>
      <c r="F838" s="126">
        <v>62</v>
      </c>
      <c r="G838" s="95" t="s">
        <v>2956</v>
      </c>
      <c r="H838" s="126">
        <v>17</v>
      </c>
      <c r="I838" s="95" t="s">
        <v>2957</v>
      </c>
      <c r="J838" s="126">
        <v>18</v>
      </c>
      <c r="K838" s="95" t="s">
        <v>2958</v>
      </c>
      <c r="L838" s="126">
        <v>3</v>
      </c>
      <c r="M838" s="95" t="s">
        <v>2959</v>
      </c>
      <c r="N838" s="126">
        <v>2</v>
      </c>
    </row>
    <row r="839" spans="1:14" ht="18" x14ac:dyDescent="0.25">
      <c r="A839" s="98" t="s">
        <v>2960</v>
      </c>
      <c r="B839" s="114" t="s">
        <v>2961</v>
      </c>
      <c r="C839" s="118">
        <v>5.7</v>
      </c>
      <c r="D839" s="139">
        <v>0.37</v>
      </c>
      <c r="E839" s="98" t="s">
        <v>2962</v>
      </c>
      <c r="F839" s="129">
        <v>2560</v>
      </c>
      <c r="G839" s="98" t="s">
        <v>2963</v>
      </c>
      <c r="H839" s="128">
        <v>719</v>
      </c>
      <c r="I839" s="98" t="s">
        <v>2964</v>
      </c>
      <c r="J839" s="129">
        <v>1500</v>
      </c>
      <c r="K839" s="98" t="s">
        <v>2965</v>
      </c>
      <c r="L839" s="128">
        <v>162</v>
      </c>
      <c r="M839" s="98" t="s">
        <v>2966</v>
      </c>
      <c r="N839" s="128">
        <v>101</v>
      </c>
    </row>
    <row r="840" spans="1:14" ht="18" x14ac:dyDescent="0.25">
      <c r="A840" s="95" t="s">
        <v>2967</v>
      </c>
      <c r="B840" s="112" t="s">
        <v>2968</v>
      </c>
      <c r="C840" s="113">
        <v>3.5</v>
      </c>
      <c r="D840" s="138">
        <v>0.38</v>
      </c>
      <c r="E840" s="95" t="s">
        <v>2969</v>
      </c>
      <c r="F840" s="127">
        <v>1640</v>
      </c>
      <c r="G840" s="95" t="s">
        <v>2970</v>
      </c>
      <c r="H840" s="126">
        <v>446</v>
      </c>
      <c r="I840" s="95" t="s">
        <v>2971</v>
      </c>
      <c r="J840" s="126">
        <v>747</v>
      </c>
      <c r="K840" s="95" t="s">
        <v>2972</v>
      </c>
      <c r="L840" s="126">
        <v>84</v>
      </c>
      <c r="M840" s="95" t="s">
        <v>2973</v>
      </c>
      <c r="N840" s="126">
        <v>62</v>
      </c>
    </row>
    <row r="841" spans="1:14" ht="18" x14ac:dyDescent="0.25">
      <c r="A841" s="98" t="s">
        <v>2974</v>
      </c>
      <c r="B841" s="114" t="s">
        <v>2975</v>
      </c>
      <c r="C841" s="118">
        <v>3.8</v>
      </c>
      <c r="D841" s="139">
        <v>0.32</v>
      </c>
      <c r="E841" s="98" t="s">
        <v>2976</v>
      </c>
      <c r="F841" s="129">
        <v>1510</v>
      </c>
      <c r="G841" s="98" t="s">
        <v>2977</v>
      </c>
      <c r="H841" s="128">
        <v>413</v>
      </c>
      <c r="I841" s="98" t="s">
        <v>2978</v>
      </c>
      <c r="J841" s="128">
        <v>718</v>
      </c>
      <c r="K841" s="98" t="s">
        <v>2979</v>
      </c>
      <c r="L841" s="128">
        <v>79</v>
      </c>
      <c r="M841" s="98" t="s">
        <v>2980</v>
      </c>
      <c r="N841" s="128">
        <v>57</v>
      </c>
    </row>
    <row r="842" spans="1:14" x14ac:dyDescent="0.25">
      <c r="A842" s="95" t="s">
        <v>2981</v>
      </c>
      <c r="B842" s="112" t="s">
        <v>2982</v>
      </c>
      <c r="C842" s="95" t="s">
        <v>2983</v>
      </c>
      <c r="D842" s="138">
        <v>0.15</v>
      </c>
      <c r="E842" s="95" t="s">
        <v>2856</v>
      </c>
      <c r="F842" s="126">
        <v>50</v>
      </c>
      <c r="G842" s="95" t="s">
        <v>2856</v>
      </c>
      <c r="H842" s="126">
        <v>14</v>
      </c>
      <c r="I842" s="95" t="s">
        <v>2984</v>
      </c>
      <c r="J842" s="126">
        <v>15</v>
      </c>
      <c r="K842" s="95" t="s">
        <v>2985</v>
      </c>
      <c r="L842" s="126">
        <v>2</v>
      </c>
      <c r="M842" s="95" t="s">
        <v>2986</v>
      </c>
      <c r="N842" s="126">
        <v>2</v>
      </c>
    </row>
    <row r="843" spans="1:14" ht="18" x14ac:dyDescent="0.25">
      <c r="A843" s="98" t="s">
        <v>2987</v>
      </c>
      <c r="B843" s="114" t="s">
        <v>2988</v>
      </c>
      <c r="C843" s="98" t="s">
        <v>2989</v>
      </c>
      <c r="D843" s="139">
        <v>0.05</v>
      </c>
      <c r="E843" s="98" t="s">
        <v>2990</v>
      </c>
      <c r="F843" s="128">
        <v>3</v>
      </c>
      <c r="G843" s="98" t="s">
        <v>2990</v>
      </c>
      <c r="H843" s="130" t="s">
        <v>2349</v>
      </c>
      <c r="I843" s="98" t="s">
        <v>2991</v>
      </c>
      <c r="J843" s="130" t="s">
        <v>2349</v>
      </c>
      <c r="K843" s="98" t="s">
        <v>2992</v>
      </c>
      <c r="L843" s="130" t="s">
        <v>2349</v>
      </c>
      <c r="M843" s="98" t="s">
        <v>2993</v>
      </c>
      <c r="N843" s="130" t="s">
        <v>2349</v>
      </c>
    </row>
    <row r="844" spans="1:14" ht="18" x14ac:dyDescent="0.25">
      <c r="A844" s="95" t="s">
        <v>2994</v>
      </c>
      <c r="B844" s="112" t="s">
        <v>2995</v>
      </c>
      <c r="C844" s="113">
        <v>0.6</v>
      </c>
      <c r="D844" s="112" t="s">
        <v>2996</v>
      </c>
      <c r="E844" s="95" t="s">
        <v>2997</v>
      </c>
      <c r="F844" s="126">
        <v>215</v>
      </c>
      <c r="G844" s="95" t="s">
        <v>2997</v>
      </c>
      <c r="H844" s="126">
        <v>58</v>
      </c>
      <c r="I844" s="95" t="s">
        <v>2998</v>
      </c>
      <c r="J844" s="126">
        <v>66</v>
      </c>
      <c r="K844" s="95" t="s">
        <v>2999</v>
      </c>
      <c r="L844" s="126">
        <v>10</v>
      </c>
      <c r="M844" s="95" t="s">
        <v>3000</v>
      </c>
      <c r="N844" s="126">
        <v>8</v>
      </c>
    </row>
    <row r="845" spans="1:14" ht="18" x14ac:dyDescent="0.25">
      <c r="A845" s="98" t="s">
        <v>3001</v>
      </c>
      <c r="B845" s="114" t="s">
        <v>3002</v>
      </c>
      <c r="C845" s="118">
        <v>5</v>
      </c>
      <c r="D845" s="139">
        <v>0.3</v>
      </c>
      <c r="E845" s="98" t="s">
        <v>3003</v>
      </c>
      <c r="F845" s="129">
        <v>2260</v>
      </c>
      <c r="G845" s="98" t="s">
        <v>3004</v>
      </c>
      <c r="H845" s="128">
        <v>627</v>
      </c>
      <c r="I845" s="98" t="s">
        <v>3005</v>
      </c>
      <c r="J845" s="129">
        <v>1240</v>
      </c>
      <c r="K845" s="98" t="s">
        <v>3006</v>
      </c>
      <c r="L845" s="128">
        <v>132</v>
      </c>
      <c r="M845" s="98" t="s">
        <v>3007</v>
      </c>
      <c r="N845" s="128">
        <v>88</v>
      </c>
    </row>
    <row r="846" spans="1:14" ht="18" x14ac:dyDescent="0.25">
      <c r="A846" s="95" t="s">
        <v>3008</v>
      </c>
      <c r="B846" s="112" t="s">
        <v>3009</v>
      </c>
      <c r="C846" s="95" t="s">
        <v>2458</v>
      </c>
      <c r="D846" s="138">
        <v>0.01</v>
      </c>
      <c r="E846" s="95" t="s">
        <v>3010</v>
      </c>
      <c r="F846" s="131" t="s">
        <v>2349</v>
      </c>
      <c r="G846" s="95" t="s">
        <v>3010</v>
      </c>
      <c r="H846" s="131" t="s">
        <v>2349</v>
      </c>
      <c r="I846" s="95" t="s">
        <v>3011</v>
      </c>
      <c r="J846" s="131" t="s">
        <v>2349</v>
      </c>
      <c r="K846" s="95" t="s">
        <v>3012</v>
      </c>
      <c r="L846" s="131" t="s">
        <v>2349</v>
      </c>
      <c r="M846" s="95" t="s">
        <v>3013</v>
      </c>
      <c r="N846" s="131" t="s">
        <v>2349</v>
      </c>
    </row>
    <row r="847" spans="1:14" x14ac:dyDescent="0.25">
      <c r="A847" s="98" t="s">
        <v>3014</v>
      </c>
      <c r="B847" s="114" t="s">
        <v>3015</v>
      </c>
      <c r="C847" s="118">
        <v>0.3</v>
      </c>
      <c r="D847" s="139">
        <v>0.16</v>
      </c>
      <c r="E847" s="98" t="s">
        <v>3016</v>
      </c>
      <c r="F847" s="128">
        <v>47</v>
      </c>
      <c r="G847" s="98" t="s">
        <v>3016</v>
      </c>
      <c r="H847" s="128">
        <v>13</v>
      </c>
      <c r="I847" s="98" t="s">
        <v>3017</v>
      </c>
      <c r="J847" s="128">
        <v>14</v>
      </c>
      <c r="K847" s="98" t="s">
        <v>3018</v>
      </c>
      <c r="L847" s="128">
        <v>2</v>
      </c>
      <c r="M847" s="98" t="s">
        <v>3019</v>
      </c>
      <c r="N847" s="128">
        <v>2</v>
      </c>
    </row>
    <row r="848" spans="1:14" ht="18" x14ac:dyDescent="0.25">
      <c r="A848" s="95" t="s">
        <v>3020</v>
      </c>
      <c r="B848" s="112" t="s">
        <v>3021</v>
      </c>
      <c r="C848" s="106">
        <v>13.5</v>
      </c>
      <c r="D848" s="138">
        <v>1.02</v>
      </c>
      <c r="E848" s="95" t="s">
        <v>3022</v>
      </c>
      <c r="F848" s="127">
        <v>8010</v>
      </c>
      <c r="G848" s="95" t="s">
        <v>3023</v>
      </c>
      <c r="H848" s="127">
        <v>2820</v>
      </c>
      <c r="I848" s="95" t="s">
        <v>2747</v>
      </c>
      <c r="J848" s="127">
        <v>6600</v>
      </c>
      <c r="K848" s="95" t="s">
        <v>3024</v>
      </c>
      <c r="L848" s="127">
        <v>1530</v>
      </c>
      <c r="M848" s="95" t="s">
        <v>3025</v>
      </c>
      <c r="N848" s="126">
        <v>436</v>
      </c>
    </row>
    <row r="849" spans="1:14" x14ac:dyDescent="0.25">
      <c r="A849" s="98" t="s">
        <v>3026</v>
      </c>
      <c r="B849" s="114" t="s">
        <v>3027</v>
      </c>
      <c r="C849" s="118">
        <v>4.7</v>
      </c>
      <c r="D849" s="139">
        <v>0.36</v>
      </c>
      <c r="E849" s="98" t="s">
        <v>3028</v>
      </c>
      <c r="F849" s="129">
        <v>1530</v>
      </c>
      <c r="G849" s="98" t="s">
        <v>3029</v>
      </c>
      <c r="H849" s="128">
        <v>421</v>
      </c>
      <c r="I849" s="98" t="s">
        <v>3030</v>
      </c>
      <c r="J849" s="128">
        <v>809</v>
      </c>
      <c r="K849" s="98" t="s">
        <v>3031</v>
      </c>
      <c r="L849" s="128">
        <v>86</v>
      </c>
      <c r="M849" s="98" t="s">
        <v>3032</v>
      </c>
      <c r="N849" s="128">
        <v>59</v>
      </c>
    </row>
    <row r="850" spans="1:14" x14ac:dyDescent="0.25">
      <c r="A850" s="95" t="s">
        <v>3033</v>
      </c>
      <c r="B850" s="112" t="s">
        <v>3034</v>
      </c>
      <c r="C850" s="113">
        <v>4.7</v>
      </c>
      <c r="D850" s="138">
        <v>0.42</v>
      </c>
      <c r="E850" s="95" t="s">
        <v>3035</v>
      </c>
      <c r="F850" s="127">
        <v>1760</v>
      </c>
      <c r="G850" s="95" t="s">
        <v>3036</v>
      </c>
      <c r="H850" s="126">
        <v>486</v>
      </c>
      <c r="I850" s="95" t="s">
        <v>3037</v>
      </c>
      <c r="J850" s="126">
        <v>934</v>
      </c>
      <c r="K850" s="95" t="s">
        <v>3038</v>
      </c>
      <c r="L850" s="126">
        <v>99</v>
      </c>
      <c r="M850" s="95" t="s">
        <v>3039</v>
      </c>
      <c r="N850" s="126">
        <v>68</v>
      </c>
    </row>
    <row r="851" spans="1:14" x14ac:dyDescent="0.25">
      <c r="A851" s="98" t="s">
        <v>3040</v>
      </c>
      <c r="B851" s="114" t="s">
        <v>3041</v>
      </c>
      <c r="C851" s="118">
        <v>4.7</v>
      </c>
      <c r="D851" s="139">
        <v>0.35</v>
      </c>
      <c r="E851" s="98" t="s">
        <v>3042</v>
      </c>
      <c r="F851" s="129">
        <v>1480</v>
      </c>
      <c r="G851" s="98" t="s">
        <v>3043</v>
      </c>
      <c r="H851" s="128">
        <v>407</v>
      </c>
      <c r="I851" s="98" t="s">
        <v>3044</v>
      </c>
      <c r="J851" s="128">
        <v>783</v>
      </c>
      <c r="K851" s="98" t="s">
        <v>3045</v>
      </c>
      <c r="L851" s="128">
        <v>83</v>
      </c>
      <c r="M851" s="98" t="s">
        <v>3046</v>
      </c>
      <c r="N851" s="128">
        <v>57</v>
      </c>
    </row>
    <row r="852" spans="1:14" x14ac:dyDescent="0.25">
      <c r="A852" s="95" t="s">
        <v>3047</v>
      </c>
      <c r="B852" s="112" t="s">
        <v>3048</v>
      </c>
      <c r="C852" s="113">
        <v>0.8</v>
      </c>
      <c r="D852" s="138">
        <v>0.3</v>
      </c>
      <c r="E852" s="95" t="s">
        <v>3049</v>
      </c>
      <c r="F852" s="126">
        <v>209</v>
      </c>
      <c r="G852" s="95" t="s">
        <v>3049</v>
      </c>
      <c r="H852" s="126">
        <v>57</v>
      </c>
      <c r="I852" s="95" t="s">
        <v>3050</v>
      </c>
      <c r="J852" s="126">
        <v>66</v>
      </c>
      <c r="K852" s="95" t="s">
        <v>3051</v>
      </c>
      <c r="L852" s="126">
        <v>10</v>
      </c>
      <c r="M852" s="95" t="s">
        <v>3052</v>
      </c>
      <c r="N852" s="126">
        <v>8</v>
      </c>
    </row>
    <row r="853" spans="1:14" x14ac:dyDescent="0.25">
      <c r="A853" s="98" t="s">
        <v>3053</v>
      </c>
      <c r="B853" s="114" t="s">
        <v>3054</v>
      </c>
      <c r="C853" s="118">
        <v>0.8</v>
      </c>
      <c r="D853" s="114" t="s">
        <v>3055</v>
      </c>
      <c r="E853" s="98" t="s">
        <v>3056</v>
      </c>
      <c r="F853" s="128">
        <v>237</v>
      </c>
      <c r="G853" s="98" t="s">
        <v>3056</v>
      </c>
      <c r="H853" s="128">
        <v>65</v>
      </c>
      <c r="I853" s="98" t="s">
        <v>3045</v>
      </c>
      <c r="J853" s="128">
        <v>75</v>
      </c>
      <c r="K853" s="98" t="s">
        <v>2570</v>
      </c>
      <c r="L853" s="128">
        <v>11</v>
      </c>
      <c r="M853" s="98" t="s">
        <v>3057</v>
      </c>
      <c r="N853" s="128">
        <v>9</v>
      </c>
    </row>
    <row r="854" spans="1:14" x14ac:dyDescent="0.25">
      <c r="A854" s="95" t="s">
        <v>3058</v>
      </c>
      <c r="B854" s="112" t="s">
        <v>3059</v>
      </c>
      <c r="C854" s="113">
        <v>0.8</v>
      </c>
      <c r="D854" s="138">
        <v>0.24</v>
      </c>
      <c r="E854" s="95" t="s">
        <v>3060</v>
      </c>
      <c r="F854" s="126">
        <v>163</v>
      </c>
      <c r="G854" s="95" t="s">
        <v>3060</v>
      </c>
      <c r="H854" s="126">
        <v>44</v>
      </c>
      <c r="I854" s="95" t="s">
        <v>3061</v>
      </c>
      <c r="J854" s="126">
        <v>52</v>
      </c>
      <c r="K854" s="95" t="s">
        <v>3062</v>
      </c>
      <c r="L854" s="126">
        <v>8</v>
      </c>
      <c r="M854" s="95" t="s">
        <v>3063</v>
      </c>
      <c r="N854" s="126">
        <v>6</v>
      </c>
    </row>
    <row r="855" spans="1:14" ht="18" x14ac:dyDescent="0.25">
      <c r="A855" s="98" t="s">
        <v>3064</v>
      </c>
      <c r="B855" s="114" t="s">
        <v>3065</v>
      </c>
      <c r="C855" s="109">
        <v>25</v>
      </c>
      <c r="D855" s="139">
        <v>0.65</v>
      </c>
      <c r="E855" s="98" t="s">
        <v>3066</v>
      </c>
      <c r="F855" s="148">
        <v>11000</v>
      </c>
      <c r="G855" s="98" t="s">
        <v>3067</v>
      </c>
      <c r="H855" s="129">
        <v>5350</v>
      </c>
      <c r="I855" s="98" t="s">
        <v>3068</v>
      </c>
      <c r="J855" s="148">
        <v>10300</v>
      </c>
      <c r="K855" s="98" t="s">
        <v>2439</v>
      </c>
      <c r="L855" s="129">
        <v>4770</v>
      </c>
      <c r="M855" s="98" t="s">
        <v>3069</v>
      </c>
      <c r="N855" s="128">
        <v>1420</v>
      </c>
    </row>
    <row r="856" spans="1:14" ht="18" x14ac:dyDescent="0.25">
      <c r="A856" s="95" t="s">
        <v>3070</v>
      </c>
      <c r="B856" s="112" t="s">
        <v>3071</v>
      </c>
      <c r="C856" s="106">
        <v>12.9</v>
      </c>
      <c r="D856" s="138">
        <v>0.86</v>
      </c>
      <c r="E856" s="95" t="s">
        <v>3072</v>
      </c>
      <c r="F856" s="127">
        <v>8430</v>
      </c>
      <c r="G856" s="95" t="s">
        <v>3073</v>
      </c>
      <c r="H856" s="127">
        <v>2910</v>
      </c>
      <c r="I856" s="95" t="s">
        <v>2715</v>
      </c>
      <c r="J856" s="127">
        <v>6860</v>
      </c>
      <c r="K856" s="95" t="s">
        <v>3074</v>
      </c>
      <c r="L856" s="127">
        <v>1500</v>
      </c>
      <c r="M856" s="95" t="s">
        <v>3075</v>
      </c>
      <c r="N856" s="126">
        <v>442</v>
      </c>
    </row>
    <row r="857" spans="1:14" x14ac:dyDescent="0.25">
      <c r="A857" s="98" t="s">
        <v>3076</v>
      </c>
      <c r="B857" s="114" t="s">
        <v>3077</v>
      </c>
      <c r="C857" s="118">
        <v>1.9</v>
      </c>
      <c r="D857" s="139">
        <v>0.26</v>
      </c>
      <c r="E857" s="98" t="s">
        <v>3078</v>
      </c>
      <c r="F857" s="128">
        <v>668</v>
      </c>
      <c r="G857" s="98" t="s">
        <v>3078</v>
      </c>
      <c r="H857" s="128">
        <v>182</v>
      </c>
      <c r="I857" s="98" t="s">
        <v>2642</v>
      </c>
      <c r="J857" s="128">
        <v>243</v>
      </c>
      <c r="K857" s="98" t="s">
        <v>3079</v>
      </c>
      <c r="L857" s="128">
        <v>32</v>
      </c>
      <c r="M857" s="98" t="s">
        <v>2262</v>
      </c>
      <c r="N857" s="128">
        <v>25</v>
      </c>
    </row>
    <row r="858" spans="1:14" ht="18" x14ac:dyDescent="0.25">
      <c r="A858" s="95" t="s">
        <v>3080</v>
      </c>
      <c r="B858" s="112" t="s">
        <v>3081</v>
      </c>
      <c r="C858" s="106">
        <v>12.9</v>
      </c>
      <c r="D858" s="112" t="s">
        <v>3082</v>
      </c>
      <c r="E858" s="95" t="s">
        <v>3083</v>
      </c>
      <c r="F858" s="127">
        <v>7900</v>
      </c>
      <c r="G858" s="95" t="s">
        <v>3084</v>
      </c>
      <c r="H858" s="127">
        <v>2730</v>
      </c>
      <c r="I858" s="95" t="s">
        <v>2673</v>
      </c>
      <c r="J858" s="127">
        <v>6430</v>
      </c>
      <c r="K858" s="95" t="s">
        <v>3085</v>
      </c>
      <c r="L858" s="127">
        <v>1410</v>
      </c>
      <c r="M858" s="95" t="s">
        <v>3086</v>
      </c>
      <c r="N858" s="126">
        <v>415</v>
      </c>
    </row>
    <row r="859" spans="1:14" ht="18" x14ac:dyDescent="0.25">
      <c r="A859" s="98" t="s">
        <v>3087</v>
      </c>
      <c r="B859" s="114" t="s">
        <v>3088</v>
      </c>
      <c r="C859" s="109">
        <v>12.9</v>
      </c>
      <c r="D859" s="114" t="s">
        <v>3089</v>
      </c>
      <c r="E859" s="98" t="s">
        <v>3090</v>
      </c>
      <c r="F859" s="129">
        <v>8270</v>
      </c>
      <c r="G859" s="98" t="s">
        <v>3091</v>
      </c>
      <c r="H859" s="129">
        <v>2850</v>
      </c>
      <c r="I859" s="98" t="s">
        <v>2176</v>
      </c>
      <c r="J859" s="129">
        <v>6730</v>
      </c>
      <c r="K859" s="98" t="s">
        <v>3092</v>
      </c>
      <c r="L859" s="129">
        <v>1480</v>
      </c>
      <c r="M859" s="98" t="s">
        <v>3093</v>
      </c>
      <c r="N859" s="128">
        <v>434</v>
      </c>
    </row>
    <row r="860" spans="1:14" ht="18" x14ac:dyDescent="0.25">
      <c r="A860" s="95" t="s">
        <v>3094</v>
      </c>
      <c r="B860" s="112" t="s">
        <v>3095</v>
      </c>
      <c r="C860" s="106">
        <v>25</v>
      </c>
      <c r="D860" s="112" t="s">
        <v>3096</v>
      </c>
      <c r="E860" s="95" t="s">
        <v>3097</v>
      </c>
      <c r="F860" s="147">
        <v>10900</v>
      </c>
      <c r="G860" s="95" t="s">
        <v>3098</v>
      </c>
      <c r="H860" s="127">
        <v>5300</v>
      </c>
      <c r="I860" s="95" t="s">
        <v>3099</v>
      </c>
      <c r="J860" s="147">
        <v>10200</v>
      </c>
      <c r="K860" s="95" t="s">
        <v>3100</v>
      </c>
      <c r="L860" s="127">
        <v>4730</v>
      </c>
      <c r="M860" s="95" t="s">
        <v>3101</v>
      </c>
      <c r="N860" s="126">
        <v>1400</v>
      </c>
    </row>
    <row r="861" spans="1:14" ht="36" x14ac:dyDescent="0.25">
      <c r="A861" s="120" t="s">
        <v>3102</v>
      </c>
      <c r="B861" s="119" t="s">
        <v>3103</v>
      </c>
      <c r="C861" s="157">
        <v>13.5</v>
      </c>
      <c r="D861" s="119" t="s">
        <v>3104</v>
      </c>
      <c r="E861" s="120" t="s">
        <v>3105</v>
      </c>
      <c r="F861" s="153">
        <v>11100</v>
      </c>
      <c r="G861" s="120" t="s">
        <v>3106</v>
      </c>
      <c r="H861" s="152">
        <v>3890</v>
      </c>
      <c r="I861" s="120" t="s">
        <v>3107</v>
      </c>
      <c r="J861" s="152">
        <v>9110</v>
      </c>
      <c r="K861" s="120" t="s">
        <v>2907</v>
      </c>
      <c r="L861" s="152">
        <v>2120</v>
      </c>
      <c r="M861" s="120" t="s">
        <v>3108</v>
      </c>
      <c r="N861" s="158">
        <v>602</v>
      </c>
    </row>
    <row r="862" spans="1:14" ht="18" x14ac:dyDescent="0.25">
      <c r="A862" s="91" t="s">
        <v>3109</v>
      </c>
      <c r="B862" s="134" t="s">
        <v>3110</v>
      </c>
      <c r="C862" s="124">
        <v>25</v>
      </c>
      <c r="D862" s="134" t="s">
        <v>3111</v>
      </c>
      <c r="E862" s="91" t="s">
        <v>3112</v>
      </c>
      <c r="F862" s="125">
        <v>15100</v>
      </c>
      <c r="G862" s="91" t="s">
        <v>3113</v>
      </c>
      <c r="H862" s="155">
        <v>7330</v>
      </c>
      <c r="I862" s="91" t="s">
        <v>3114</v>
      </c>
      <c r="J862" s="125">
        <v>14100</v>
      </c>
      <c r="K862" s="91" t="s">
        <v>3115</v>
      </c>
      <c r="L862" s="155">
        <v>6530</v>
      </c>
      <c r="M862" s="91" t="s">
        <v>3116</v>
      </c>
      <c r="N862" s="136">
        <v>1940</v>
      </c>
    </row>
    <row r="863" spans="1:14" ht="18" x14ac:dyDescent="0.25">
      <c r="A863" s="95" t="s">
        <v>3117</v>
      </c>
      <c r="B863" s="112" t="s">
        <v>3118</v>
      </c>
      <c r="C863" s="113">
        <v>0.8</v>
      </c>
      <c r="D863" s="112" t="s">
        <v>3119</v>
      </c>
      <c r="E863" s="95" t="s">
        <v>2184</v>
      </c>
      <c r="F863" s="126">
        <v>223</v>
      </c>
      <c r="G863" s="95" t="s">
        <v>2184</v>
      </c>
      <c r="H863" s="126">
        <v>61</v>
      </c>
      <c r="I863" s="95" t="s">
        <v>3120</v>
      </c>
      <c r="J863" s="126">
        <v>70</v>
      </c>
      <c r="K863" s="95" t="s">
        <v>3121</v>
      </c>
      <c r="L863" s="126">
        <v>10</v>
      </c>
      <c r="M863" s="95" t="s">
        <v>3122</v>
      </c>
      <c r="N863" s="126">
        <v>8</v>
      </c>
    </row>
    <row r="864" spans="1:14" ht="18" x14ac:dyDescent="0.25">
      <c r="A864" s="98" t="s">
        <v>3123</v>
      </c>
      <c r="B864" s="114" t="s">
        <v>3124</v>
      </c>
      <c r="C864" s="98" t="s">
        <v>3125</v>
      </c>
      <c r="D864" s="114" t="s">
        <v>3126</v>
      </c>
      <c r="E864" s="98" t="s">
        <v>3127</v>
      </c>
      <c r="F864" s="130" t="s">
        <v>2349</v>
      </c>
      <c r="G864" s="98" t="s">
        <v>3127</v>
      </c>
      <c r="H864" s="130" t="s">
        <v>2349</v>
      </c>
      <c r="I864" s="98" t="s">
        <v>3128</v>
      </c>
      <c r="J864" s="130" t="s">
        <v>2349</v>
      </c>
      <c r="K864" s="98" t="s">
        <v>3129</v>
      </c>
      <c r="L864" s="130" t="s">
        <v>2349</v>
      </c>
      <c r="M864" s="98" t="s">
        <v>3130</v>
      </c>
      <c r="N864" s="130" t="s">
        <v>2349</v>
      </c>
    </row>
    <row r="865" spans="1:14" ht="18" x14ac:dyDescent="0.25">
      <c r="A865" s="95" t="s">
        <v>3131</v>
      </c>
      <c r="B865" s="112" t="s">
        <v>3132</v>
      </c>
      <c r="C865" s="113">
        <v>6.2</v>
      </c>
      <c r="D865" s="112" t="s">
        <v>3133</v>
      </c>
      <c r="E865" s="95" t="s">
        <v>3134</v>
      </c>
      <c r="F865" s="127">
        <v>3080</v>
      </c>
      <c r="G865" s="95" t="s">
        <v>3135</v>
      </c>
      <c r="H865" s="126">
        <v>871</v>
      </c>
      <c r="I865" s="95" t="s">
        <v>2932</v>
      </c>
      <c r="J865" s="127">
        <v>1880</v>
      </c>
      <c r="K865" s="95" t="s">
        <v>2150</v>
      </c>
      <c r="L865" s="126">
        <v>207</v>
      </c>
      <c r="M865" s="95" t="s">
        <v>3136</v>
      </c>
      <c r="N865" s="126">
        <v>122</v>
      </c>
    </row>
    <row r="866" spans="1:14" ht="18" x14ac:dyDescent="0.25">
      <c r="A866" s="98" t="s">
        <v>3137</v>
      </c>
      <c r="B866" s="114" t="s">
        <v>3138</v>
      </c>
      <c r="C866" s="118">
        <v>1</v>
      </c>
      <c r="D866" s="114" t="s">
        <v>3139</v>
      </c>
      <c r="E866" s="98" t="s">
        <v>3140</v>
      </c>
      <c r="F866" s="128">
        <v>204</v>
      </c>
      <c r="G866" s="98" t="s">
        <v>3140</v>
      </c>
      <c r="H866" s="128">
        <v>56</v>
      </c>
      <c r="I866" s="98" t="s">
        <v>2998</v>
      </c>
      <c r="J866" s="128">
        <v>66</v>
      </c>
      <c r="K866" s="98" t="s">
        <v>3141</v>
      </c>
      <c r="L866" s="128">
        <v>10</v>
      </c>
      <c r="M866" s="98" t="s">
        <v>3142</v>
      </c>
      <c r="N866" s="128">
        <v>8</v>
      </c>
    </row>
    <row r="867" spans="1:14" x14ac:dyDescent="0.25">
      <c r="A867" s="95" t="s">
        <v>3143</v>
      </c>
      <c r="B867" s="112" t="s">
        <v>3144</v>
      </c>
      <c r="C867" s="95" t="s">
        <v>3145</v>
      </c>
      <c r="D867" s="112" t="s">
        <v>3146</v>
      </c>
      <c r="E867" s="95" t="s">
        <v>2863</v>
      </c>
      <c r="F867" s="126">
        <v>46</v>
      </c>
      <c r="G867" s="95" t="s">
        <v>2863</v>
      </c>
      <c r="H867" s="126">
        <v>13</v>
      </c>
      <c r="I867" s="95" t="s">
        <v>3147</v>
      </c>
      <c r="J867" s="126">
        <v>14</v>
      </c>
      <c r="K867" s="95" t="s">
        <v>2783</v>
      </c>
      <c r="L867" s="126">
        <v>2</v>
      </c>
      <c r="M867" s="95" t="s">
        <v>3148</v>
      </c>
      <c r="N867" s="126">
        <v>2</v>
      </c>
    </row>
    <row r="868" spans="1:14" x14ac:dyDescent="0.25">
      <c r="A868" s="98" t="s">
        <v>3149</v>
      </c>
      <c r="B868" s="114" t="s">
        <v>3150</v>
      </c>
      <c r="C868" s="118">
        <v>1.1000000000000001</v>
      </c>
      <c r="D868" s="114" t="s">
        <v>3151</v>
      </c>
      <c r="E868" s="98" t="s">
        <v>2431</v>
      </c>
      <c r="F868" s="128">
        <v>528</v>
      </c>
      <c r="G868" s="98" t="s">
        <v>2431</v>
      </c>
      <c r="H868" s="128">
        <v>144</v>
      </c>
      <c r="I868" s="98" t="s">
        <v>3152</v>
      </c>
      <c r="J868" s="128">
        <v>173</v>
      </c>
      <c r="K868" s="98" t="s">
        <v>3153</v>
      </c>
      <c r="L868" s="128">
        <v>25</v>
      </c>
      <c r="M868" s="98" t="s">
        <v>3154</v>
      </c>
      <c r="N868" s="128">
        <v>20</v>
      </c>
    </row>
    <row r="869" spans="1:14" x14ac:dyDescent="0.25">
      <c r="A869" s="95" t="s">
        <v>3155</v>
      </c>
      <c r="B869" s="112" t="s">
        <v>3156</v>
      </c>
      <c r="C869" s="113">
        <v>0.9</v>
      </c>
      <c r="D869" s="112" t="s">
        <v>3157</v>
      </c>
      <c r="E869" s="95" t="s">
        <v>3158</v>
      </c>
      <c r="F869" s="126">
        <v>479</v>
      </c>
      <c r="G869" s="95" t="s">
        <v>3158</v>
      </c>
      <c r="H869" s="126">
        <v>130</v>
      </c>
      <c r="I869" s="95" t="s">
        <v>3159</v>
      </c>
      <c r="J869" s="126">
        <v>153</v>
      </c>
      <c r="K869" s="95" t="s">
        <v>2517</v>
      </c>
      <c r="L869" s="126">
        <v>22</v>
      </c>
      <c r="M869" s="95" t="s">
        <v>3160</v>
      </c>
      <c r="N869" s="126">
        <v>18</v>
      </c>
    </row>
    <row r="870" spans="1:14" x14ac:dyDescent="0.25">
      <c r="A870" s="98" t="s">
        <v>3161</v>
      </c>
      <c r="B870" s="114" t="s">
        <v>3162</v>
      </c>
      <c r="C870" s="118">
        <v>3.3</v>
      </c>
      <c r="D870" s="114" t="s">
        <v>3163</v>
      </c>
      <c r="E870" s="98" t="s">
        <v>3003</v>
      </c>
      <c r="F870" s="129">
        <v>2260</v>
      </c>
      <c r="G870" s="98" t="s">
        <v>3164</v>
      </c>
      <c r="H870" s="128">
        <v>617</v>
      </c>
      <c r="I870" s="98" t="s">
        <v>3165</v>
      </c>
      <c r="J870" s="129">
        <v>1010</v>
      </c>
      <c r="K870" s="98" t="s">
        <v>3166</v>
      </c>
      <c r="L870" s="128">
        <v>115</v>
      </c>
      <c r="M870" s="98" t="s">
        <v>3167</v>
      </c>
      <c r="N870" s="128">
        <v>86</v>
      </c>
    </row>
    <row r="871" spans="1:14" x14ac:dyDescent="0.25">
      <c r="A871" s="95" t="s">
        <v>3168</v>
      </c>
      <c r="B871" s="112" t="s">
        <v>3169</v>
      </c>
      <c r="C871" s="113">
        <v>4.4000000000000004</v>
      </c>
      <c r="D871" s="112" t="s">
        <v>3170</v>
      </c>
      <c r="E871" s="95" t="s">
        <v>3171</v>
      </c>
      <c r="F871" s="127">
        <v>2730</v>
      </c>
      <c r="G871" s="95" t="s">
        <v>3172</v>
      </c>
      <c r="H871" s="126">
        <v>751</v>
      </c>
      <c r="I871" s="95" t="s">
        <v>3173</v>
      </c>
      <c r="J871" s="127">
        <v>1400</v>
      </c>
      <c r="K871" s="95" t="s">
        <v>3174</v>
      </c>
      <c r="L871" s="126">
        <v>150</v>
      </c>
      <c r="M871" s="95" t="s">
        <v>2824</v>
      </c>
      <c r="N871" s="126">
        <v>105</v>
      </c>
    </row>
    <row r="872" spans="1:14" ht="18" x14ac:dyDescent="0.25">
      <c r="A872" s="98" t="s">
        <v>3175</v>
      </c>
      <c r="B872" s="114" t="s">
        <v>3176</v>
      </c>
      <c r="C872" s="118">
        <v>2</v>
      </c>
      <c r="D872" s="139">
        <v>0.28999999999999998</v>
      </c>
      <c r="E872" s="98" t="s">
        <v>3177</v>
      </c>
      <c r="F872" s="128">
        <v>815</v>
      </c>
      <c r="G872" s="98" t="s">
        <v>3177</v>
      </c>
      <c r="H872" s="128">
        <v>222</v>
      </c>
      <c r="I872" s="98" t="s">
        <v>2919</v>
      </c>
      <c r="J872" s="128">
        <v>301</v>
      </c>
      <c r="K872" s="98" t="s">
        <v>3178</v>
      </c>
      <c r="L872" s="128">
        <v>39</v>
      </c>
      <c r="M872" s="98" t="s">
        <v>3179</v>
      </c>
      <c r="N872" s="128">
        <v>31</v>
      </c>
    </row>
    <row r="873" spans="1:14" ht="18" x14ac:dyDescent="0.25">
      <c r="A873" s="95" t="s">
        <v>3180</v>
      </c>
      <c r="B873" s="112" t="s">
        <v>3181</v>
      </c>
      <c r="C873" s="113">
        <v>2</v>
      </c>
      <c r="D873" s="138">
        <v>0.56000000000000005</v>
      </c>
      <c r="E873" s="95" t="s">
        <v>2404</v>
      </c>
      <c r="F873" s="126">
        <v>868</v>
      </c>
      <c r="G873" s="95" t="s">
        <v>2404</v>
      </c>
      <c r="H873" s="126">
        <v>236</v>
      </c>
      <c r="I873" s="95" t="s">
        <v>3182</v>
      </c>
      <c r="J873" s="126">
        <v>320</v>
      </c>
      <c r="K873" s="95" t="s">
        <v>3183</v>
      </c>
      <c r="L873" s="126">
        <v>42</v>
      </c>
      <c r="M873" s="95" t="s">
        <v>2407</v>
      </c>
      <c r="N873" s="126">
        <v>33</v>
      </c>
    </row>
    <row r="874" spans="1:14" ht="18" x14ac:dyDescent="0.25">
      <c r="A874" s="98" t="s">
        <v>3184</v>
      </c>
      <c r="B874" s="114" t="s">
        <v>3185</v>
      </c>
      <c r="C874" s="118">
        <v>2</v>
      </c>
      <c r="D874" s="139">
        <v>0.76</v>
      </c>
      <c r="E874" s="98" t="s">
        <v>3177</v>
      </c>
      <c r="F874" s="128">
        <v>812</v>
      </c>
      <c r="G874" s="98" t="s">
        <v>3177</v>
      </c>
      <c r="H874" s="128">
        <v>221</v>
      </c>
      <c r="I874" s="98" t="s">
        <v>3186</v>
      </c>
      <c r="J874" s="128">
        <v>299</v>
      </c>
      <c r="K874" s="98" t="s">
        <v>3187</v>
      </c>
      <c r="L874" s="128">
        <v>39</v>
      </c>
      <c r="M874" s="98" t="s">
        <v>3188</v>
      </c>
      <c r="N874" s="128">
        <v>31</v>
      </c>
    </row>
    <row r="875" spans="1:14" ht="18" x14ac:dyDescent="0.25">
      <c r="A875" s="95" t="s">
        <v>3189</v>
      </c>
      <c r="B875" s="112" t="s">
        <v>3190</v>
      </c>
      <c r="C875" s="106">
        <v>40</v>
      </c>
      <c r="D875" s="138">
        <v>0.48</v>
      </c>
      <c r="E875" s="95" t="s">
        <v>3191</v>
      </c>
      <c r="F875" s="127">
        <v>7170</v>
      </c>
      <c r="G875" s="95" t="s">
        <v>3192</v>
      </c>
      <c r="H875" s="127">
        <v>4550</v>
      </c>
      <c r="I875" s="95" t="s">
        <v>3193</v>
      </c>
      <c r="J875" s="127">
        <v>7090</v>
      </c>
      <c r="K875" s="95" t="s">
        <v>3194</v>
      </c>
      <c r="L875" s="127">
        <v>4690</v>
      </c>
      <c r="M875" s="95" t="s">
        <v>2562</v>
      </c>
      <c r="N875" s="126">
        <v>2040</v>
      </c>
    </row>
    <row r="876" spans="1:14" ht="18" x14ac:dyDescent="0.25">
      <c r="A876" s="98" t="s">
        <v>3195</v>
      </c>
      <c r="B876" s="114" t="s">
        <v>3196</v>
      </c>
      <c r="C876" s="98" t="s">
        <v>3197</v>
      </c>
      <c r="D876" s="139">
        <v>0.06</v>
      </c>
      <c r="E876" s="98" t="s">
        <v>3198</v>
      </c>
      <c r="F876" s="128">
        <v>2</v>
      </c>
      <c r="G876" s="98" t="s">
        <v>3198</v>
      </c>
      <c r="H876" s="130" t="s">
        <v>2349</v>
      </c>
      <c r="I876" s="98" t="s">
        <v>3199</v>
      </c>
      <c r="J876" s="130" t="s">
        <v>2349</v>
      </c>
      <c r="K876" s="98" t="s">
        <v>3200</v>
      </c>
      <c r="L876" s="130" t="s">
        <v>2349</v>
      </c>
      <c r="M876" s="98" t="s">
        <v>3201</v>
      </c>
      <c r="N876" s="130" t="s">
        <v>2349</v>
      </c>
    </row>
    <row r="877" spans="1:14" ht="18" x14ac:dyDescent="0.25">
      <c r="A877" s="95" t="s">
        <v>3202</v>
      </c>
      <c r="B877" s="112" t="s">
        <v>3203</v>
      </c>
      <c r="C877" s="95" t="s">
        <v>3197</v>
      </c>
      <c r="D877" s="138">
        <v>7.0000000000000007E-2</v>
      </c>
      <c r="E877" s="95" t="s">
        <v>3204</v>
      </c>
      <c r="F877" s="126">
        <v>1</v>
      </c>
      <c r="G877" s="95" t="s">
        <v>3204</v>
      </c>
      <c r="H877" s="131" t="s">
        <v>2349</v>
      </c>
      <c r="I877" s="95" t="s">
        <v>3205</v>
      </c>
      <c r="J877" s="131" t="s">
        <v>2349</v>
      </c>
      <c r="K877" s="95" t="s">
        <v>3206</v>
      </c>
      <c r="L877" s="131" t="s">
        <v>2349</v>
      </c>
      <c r="M877" s="95" t="s">
        <v>3207</v>
      </c>
      <c r="N877" s="131" t="s">
        <v>2349</v>
      </c>
    </row>
    <row r="878" spans="1:14" ht="18" x14ac:dyDescent="0.25">
      <c r="A878" s="114" t="s">
        <v>3208</v>
      </c>
      <c r="B878" s="114" t="s">
        <v>3209</v>
      </c>
      <c r="C878" s="98" t="s">
        <v>3197</v>
      </c>
      <c r="D878" s="139">
        <v>0.05</v>
      </c>
      <c r="E878" s="98" t="s">
        <v>3210</v>
      </c>
      <c r="F878" s="130" t="s">
        <v>2349</v>
      </c>
      <c r="G878" s="98" t="s">
        <v>3210</v>
      </c>
      <c r="H878" s="130" t="s">
        <v>2349</v>
      </c>
      <c r="I878" s="98" t="s">
        <v>2882</v>
      </c>
      <c r="J878" s="130" t="s">
        <v>2349</v>
      </c>
      <c r="K878" s="98" t="s">
        <v>3211</v>
      </c>
      <c r="L878" s="130" t="s">
        <v>2349</v>
      </c>
      <c r="M878" s="98" t="s">
        <v>3212</v>
      </c>
      <c r="N878" s="130" t="s">
        <v>2349</v>
      </c>
    </row>
    <row r="879" spans="1:14" ht="18" x14ac:dyDescent="0.25">
      <c r="A879" s="95" t="s">
        <v>3213</v>
      </c>
      <c r="B879" s="112" t="s">
        <v>3214</v>
      </c>
      <c r="C879" s="113">
        <v>1.4</v>
      </c>
      <c r="D879" s="138">
        <v>0.21</v>
      </c>
      <c r="E879" s="95" t="s">
        <v>3215</v>
      </c>
      <c r="F879" s="126">
        <v>449</v>
      </c>
      <c r="G879" s="95" t="s">
        <v>3215</v>
      </c>
      <c r="H879" s="126">
        <v>122</v>
      </c>
      <c r="I879" s="95" t="s">
        <v>3159</v>
      </c>
      <c r="J879" s="126">
        <v>153</v>
      </c>
      <c r="K879" s="95" t="s">
        <v>2296</v>
      </c>
      <c r="L879" s="126">
        <v>21</v>
      </c>
      <c r="M879" s="95" t="s">
        <v>3216</v>
      </c>
      <c r="N879" s="126">
        <v>17</v>
      </c>
    </row>
    <row r="880" spans="1:14" ht="18" x14ac:dyDescent="0.25">
      <c r="A880" s="98" t="s">
        <v>3217</v>
      </c>
      <c r="B880" s="114" t="s">
        <v>3218</v>
      </c>
      <c r="C880" s="109">
        <v>800</v>
      </c>
      <c r="D880" s="139">
        <v>0.65</v>
      </c>
      <c r="E880" s="98" t="s">
        <v>3219</v>
      </c>
      <c r="F880" s="129">
        <v>7500</v>
      </c>
      <c r="G880" s="98" t="s">
        <v>3220</v>
      </c>
      <c r="H880" s="129">
        <v>9710</v>
      </c>
      <c r="I880" s="98" t="s">
        <v>3221</v>
      </c>
      <c r="J880" s="129">
        <v>8070</v>
      </c>
      <c r="K880" s="98" t="s">
        <v>3222</v>
      </c>
      <c r="L880" s="129">
        <v>9910</v>
      </c>
      <c r="M880" s="98" t="s">
        <v>2810</v>
      </c>
      <c r="N880" s="148">
        <v>11300</v>
      </c>
    </row>
    <row r="881" spans="1:14" x14ac:dyDescent="0.25">
      <c r="A881" s="95" t="s">
        <v>3223</v>
      </c>
      <c r="B881" s="112" t="s">
        <v>3224</v>
      </c>
      <c r="C881" s="95" t="s">
        <v>3225</v>
      </c>
      <c r="D881" s="138">
        <v>0.02</v>
      </c>
      <c r="E881" s="95" t="s">
        <v>3226</v>
      </c>
      <c r="F881" s="131" t="s">
        <v>2349</v>
      </c>
      <c r="G881" s="95" t="s">
        <v>3226</v>
      </c>
      <c r="H881" s="131" t="s">
        <v>2349</v>
      </c>
      <c r="I881" s="95" t="s">
        <v>3227</v>
      </c>
      <c r="J881" s="131" t="s">
        <v>2349</v>
      </c>
      <c r="K881" s="95" t="s">
        <v>3228</v>
      </c>
      <c r="L881" s="131" t="s">
        <v>2349</v>
      </c>
      <c r="M881" s="95" t="s">
        <v>3229</v>
      </c>
      <c r="N881" s="131" t="s">
        <v>2349</v>
      </c>
    </row>
    <row r="882" spans="1:14" x14ac:dyDescent="0.25">
      <c r="A882" s="98" t="s">
        <v>3230</v>
      </c>
      <c r="B882" s="114" t="s">
        <v>3231</v>
      </c>
      <c r="C882" s="118">
        <v>3.5</v>
      </c>
      <c r="D882" s="114" t="s">
        <v>3232</v>
      </c>
      <c r="E882" s="98" t="s">
        <v>3233</v>
      </c>
      <c r="F882" s="129">
        <v>2150</v>
      </c>
      <c r="G882" s="98" t="s">
        <v>3234</v>
      </c>
      <c r="H882" s="128">
        <v>588</v>
      </c>
      <c r="I882" s="98" t="s">
        <v>3235</v>
      </c>
      <c r="J882" s="128">
        <v>984</v>
      </c>
      <c r="K882" s="98" t="s">
        <v>3236</v>
      </c>
      <c r="L882" s="128">
        <v>111</v>
      </c>
      <c r="M882" s="98" t="s">
        <v>3237</v>
      </c>
      <c r="N882" s="128">
        <v>82</v>
      </c>
    </row>
    <row r="883" spans="1:14" x14ac:dyDescent="0.25">
      <c r="A883" s="95" t="s">
        <v>3238</v>
      </c>
      <c r="B883" s="112" t="s">
        <v>3239</v>
      </c>
      <c r="C883" s="113">
        <v>3.5</v>
      </c>
      <c r="D883" s="112" t="s">
        <v>3240</v>
      </c>
      <c r="E883" s="95" t="s">
        <v>2815</v>
      </c>
      <c r="F883" s="127">
        <v>2130</v>
      </c>
      <c r="G883" s="95" t="s">
        <v>3241</v>
      </c>
      <c r="H883" s="126">
        <v>580</v>
      </c>
      <c r="I883" s="95" t="s">
        <v>3242</v>
      </c>
      <c r="J883" s="126">
        <v>971</v>
      </c>
      <c r="K883" s="95" t="s">
        <v>3243</v>
      </c>
      <c r="L883" s="126">
        <v>110</v>
      </c>
      <c r="M883" s="95" t="s">
        <v>3244</v>
      </c>
      <c r="N883" s="126">
        <v>81</v>
      </c>
    </row>
    <row r="884" spans="1:14" ht="18" x14ac:dyDescent="0.25">
      <c r="A884" s="98" t="s">
        <v>3245</v>
      </c>
      <c r="B884" s="114" t="s">
        <v>3246</v>
      </c>
      <c r="C884" s="118">
        <v>2.6</v>
      </c>
      <c r="D884" s="114" t="s">
        <v>3247</v>
      </c>
      <c r="E884" s="98" t="s">
        <v>2598</v>
      </c>
      <c r="F884" s="129">
        <v>1380</v>
      </c>
      <c r="G884" s="98" t="s">
        <v>2598</v>
      </c>
      <c r="H884" s="128">
        <v>376</v>
      </c>
      <c r="I884" s="98" t="s">
        <v>3248</v>
      </c>
      <c r="J884" s="128">
        <v>555</v>
      </c>
      <c r="K884" s="98" t="s">
        <v>3249</v>
      </c>
      <c r="L884" s="128">
        <v>68</v>
      </c>
      <c r="M884" s="98" t="s">
        <v>3250</v>
      </c>
      <c r="N884" s="128">
        <v>52</v>
      </c>
    </row>
    <row r="885" spans="1:14" ht="18" x14ac:dyDescent="0.25">
      <c r="A885" s="95" t="s">
        <v>3251</v>
      </c>
      <c r="B885" s="112" t="s">
        <v>3252</v>
      </c>
      <c r="C885" s="113">
        <v>3</v>
      </c>
      <c r="D885" s="112" t="s">
        <v>3253</v>
      </c>
      <c r="E885" s="95" t="s">
        <v>3254</v>
      </c>
      <c r="F885" s="127">
        <v>1440</v>
      </c>
      <c r="G885" s="95" t="s">
        <v>3254</v>
      </c>
      <c r="H885" s="126">
        <v>392</v>
      </c>
      <c r="I885" s="95" t="s">
        <v>3255</v>
      </c>
      <c r="J885" s="126">
        <v>613</v>
      </c>
      <c r="K885" s="95" t="s">
        <v>3256</v>
      </c>
      <c r="L885" s="126">
        <v>72</v>
      </c>
      <c r="M885" s="95" t="s">
        <v>3257</v>
      </c>
      <c r="N885" s="126">
        <v>54</v>
      </c>
    </row>
    <row r="886" spans="1:14" x14ac:dyDescent="0.25">
      <c r="A886" s="98" t="s">
        <v>3258</v>
      </c>
      <c r="B886" s="114" t="s">
        <v>3259</v>
      </c>
      <c r="C886" s="118">
        <v>0.4</v>
      </c>
      <c r="D886" s="114" t="s">
        <v>3260</v>
      </c>
      <c r="E886" s="98" t="s">
        <v>3261</v>
      </c>
      <c r="F886" s="128">
        <v>123</v>
      </c>
      <c r="G886" s="98" t="s">
        <v>3261</v>
      </c>
      <c r="H886" s="128">
        <v>33</v>
      </c>
      <c r="I886" s="98" t="s">
        <v>3262</v>
      </c>
      <c r="J886" s="128">
        <v>37</v>
      </c>
      <c r="K886" s="98" t="s">
        <v>3263</v>
      </c>
      <c r="L886" s="128">
        <v>6</v>
      </c>
      <c r="M886" s="98" t="s">
        <v>3264</v>
      </c>
      <c r="N886" s="128">
        <v>5</v>
      </c>
    </row>
    <row r="887" spans="1:14" ht="18" x14ac:dyDescent="0.25">
      <c r="A887" s="95" t="s">
        <v>3265</v>
      </c>
      <c r="B887" s="112" t="s">
        <v>3266</v>
      </c>
      <c r="C887" s="113">
        <v>0.3</v>
      </c>
      <c r="D887" s="112" t="s">
        <v>3267</v>
      </c>
      <c r="E887" s="95" t="s">
        <v>3268</v>
      </c>
      <c r="F887" s="126">
        <v>64</v>
      </c>
      <c r="G887" s="95" t="s">
        <v>3268</v>
      </c>
      <c r="H887" s="126">
        <v>17</v>
      </c>
      <c r="I887" s="95" t="s">
        <v>2296</v>
      </c>
      <c r="J887" s="126">
        <v>19</v>
      </c>
      <c r="K887" s="95" t="s">
        <v>3269</v>
      </c>
      <c r="L887" s="126">
        <v>3</v>
      </c>
      <c r="M887" s="95" t="s">
        <v>3270</v>
      </c>
      <c r="N887" s="126">
        <v>2</v>
      </c>
    </row>
    <row r="888" spans="1:14" x14ac:dyDescent="0.25">
      <c r="A888" s="98" t="s">
        <v>3271</v>
      </c>
      <c r="B888" s="114" t="s">
        <v>3272</v>
      </c>
      <c r="C888" s="118">
        <v>3.2</v>
      </c>
      <c r="D888" s="114" t="s">
        <v>3055</v>
      </c>
      <c r="E888" s="98" t="s">
        <v>3273</v>
      </c>
      <c r="F888" s="129">
        <v>1720</v>
      </c>
      <c r="G888" s="98" t="s">
        <v>3274</v>
      </c>
      <c r="H888" s="128">
        <v>470</v>
      </c>
      <c r="I888" s="98" t="s">
        <v>2599</v>
      </c>
      <c r="J888" s="128">
        <v>755</v>
      </c>
      <c r="K888" s="98" t="s">
        <v>3275</v>
      </c>
      <c r="L888" s="128">
        <v>87</v>
      </c>
      <c r="M888" s="98" t="s">
        <v>2892</v>
      </c>
      <c r="N888" s="128">
        <v>65</v>
      </c>
    </row>
    <row r="889" spans="1:14" ht="15.75" x14ac:dyDescent="0.25">
      <c r="A889" s="95" t="s">
        <v>3276</v>
      </c>
      <c r="B889" s="112" t="s">
        <v>3277</v>
      </c>
      <c r="C889" s="113">
        <v>3.2</v>
      </c>
      <c r="D889" s="112" t="s">
        <v>3278</v>
      </c>
      <c r="E889" s="95" t="s">
        <v>3279</v>
      </c>
      <c r="F889" s="127">
        <v>1220</v>
      </c>
      <c r="G889" s="95" t="s">
        <v>3279</v>
      </c>
      <c r="H889" s="126">
        <v>333</v>
      </c>
      <c r="I889" s="95" t="s">
        <v>3280</v>
      </c>
      <c r="J889" s="126">
        <v>535</v>
      </c>
      <c r="K889" s="95" t="s">
        <v>3281</v>
      </c>
      <c r="L889" s="126">
        <v>62</v>
      </c>
      <c r="M889" s="95" t="s">
        <v>3282</v>
      </c>
      <c r="N889" s="126">
        <v>46</v>
      </c>
    </row>
    <row r="890" spans="1:14" ht="18" x14ac:dyDescent="0.25">
      <c r="A890" s="98" t="s">
        <v>3283</v>
      </c>
      <c r="B890" s="114" t="s">
        <v>3284</v>
      </c>
      <c r="C890" s="98" t="s">
        <v>3285</v>
      </c>
      <c r="D890" s="114" t="s">
        <v>3286</v>
      </c>
      <c r="E890" s="98" t="s">
        <v>3287</v>
      </c>
      <c r="F890" s="128">
        <v>6</v>
      </c>
      <c r="G890" s="98" t="s">
        <v>3287</v>
      </c>
      <c r="H890" s="128">
        <v>2</v>
      </c>
      <c r="I890" s="98" t="s">
        <v>3288</v>
      </c>
      <c r="J890" s="128">
        <v>2</v>
      </c>
      <c r="K890" s="98" t="s">
        <v>3289</v>
      </c>
      <c r="L890" s="130" t="s">
        <v>2349</v>
      </c>
      <c r="M890" s="98" t="s">
        <v>3290</v>
      </c>
      <c r="N890" s="130" t="s">
        <v>2349</v>
      </c>
    </row>
    <row r="891" spans="1:14" ht="18" x14ac:dyDescent="0.25">
      <c r="A891" s="95" t="s">
        <v>3291</v>
      </c>
      <c r="B891" s="112" t="s">
        <v>3292</v>
      </c>
      <c r="C891" s="95" t="s">
        <v>3285</v>
      </c>
      <c r="D891" s="112" t="s">
        <v>3293</v>
      </c>
      <c r="E891" s="95" t="s">
        <v>3294</v>
      </c>
      <c r="F891" s="126">
        <v>6</v>
      </c>
      <c r="G891" s="95" t="s">
        <v>3294</v>
      </c>
      <c r="H891" s="126">
        <v>2</v>
      </c>
      <c r="I891" s="95" t="s">
        <v>3295</v>
      </c>
      <c r="J891" s="126">
        <v>2</v>
      </c>
      <c r="K891" s="95" t="s">
        <v>2589</v>
      </c>
      <c r="L891" s="131" t="s">
        <v>2349</v>
      </c>
      <c r="M891" s="95" t="s">
        <v>3296</v>
      </c>
      <c r="N891" s="131" t="s">
        <v>2349</v>
      </c>
    </row>
    <row r="892" spans="1:14" ht="18" x14ac:dyDescent="0.25">
      <c r="A892" s="98" t="s">
        <v>3297</v>
      </c>
      <c r="B892" s="114" t="s">
        <v>3298</v>
      </c>
      <c r="C892" s="98" t="s">
        <v>3285</v>
      </c>
      <c r="D892" s="114" t="s">
        <v>3299</v>
      </c>
      <c r="E892" s="98" t="s">
        <v>2148</v>
      </c>
      <c r="F892" s="128">
        <v>8</v>
      </c>
      <c r="G892" s="98" t="s">
        <v>2148</v>
      </c>
      <c r="H892" s="128">
        <v>2</v>
      </c>
      <c r="I892" s="98" t="s">
        <v>3300</v>
      </c>
      <c r="J892" s="128">
        <v>2</v>
      </c>
      <c r="K892" s="98" t="s">
        <v>3301</v>
      </c>
      <c r="L892" s="130" t="s">
        <v>2349</v>
      </c>
      <c r="M892" s="98" t="s">
        <v>3302</v>
      </c>
      <c r="N892" s="130" t="s">
        <v>2349</v>
      </c>
    </row>
    <row r="893" spans="1:14" x14ac:dyDescent="0.25">
      <c r="A893" s="101" t="s">
        <v>3303</v>
      </c>
      <c r="B893" s="115" t="s">
        <v>3304</v>
      </c>
      <c r="C893" s="101" t="s">
        <v>3285</v>
      </c>
      <c r="D893" s="115" t="s">
        <v>3305</v>
      </c>
      <c r="E893" s="101" t="s">
        <v>3306</v>
      </c>
      <c r="F893" s="132">
        <v>8</v>
      </c>
      <c r="G893" s="101" t="s">
        <v>3306</v>
      </c>
      <c r="H893" s="132">
        <v>2</v>
      </c>
      <c r="I893" s="101" t="s">
        <v>3307</v>
      </c>
      <c r="J893" s="132">
        <v>2</v>
      </c>
      <c r="K893" s="101" t="s">
        <v>3308</v>
      </c>
      <c r="L893" s="133" t="s">
        <v>2349</v>
      </c>
      <c r="M893" s="101" t="s">
        <v>3309</v>
      </c>
      <c r="N893" s="133" t="s">
        <v>2349</v>
      </c>
    </row>
    <row r="894" spans="1:14" x14ac:dyDescent="0.25">
      <c r="A894" s="91" t="s">
        <v>3310</v>
      </c>
      <c r="B894" s="134" t="s">
        <v>3311</v>
      </c>
      <c r="C894" s="104">
        <v>1.8</v>
      </c>
      <c r="D894" s="134" t="s">
        <v>3305</v>
      </c>
      <c r="E894" s="91" t="s">
        <v>3312</v>
      </c>
      <c r="F894" s="136">
        <v>350</v>
      </c>
      <c r="G894" s="91" t="s">
        <v>3312</v>
      </c>
      <c r="H894" s="136">
        <v>95</v>
      </c>
      <c r="I894" s="91" t="s">
        <v>3313</v>
      </c>
      <c r="J894" s="136">
        <v>126</v>
      </c>
      <c r="K894" s="91" t="s">
        <v>3314</v>
      </c>
      <c r="L894" s="136">
        <v>17</v>
      </c>
      <c r="M894" s="91" t="s">
        <v>3315</v>
      </c>
      <c r="N894" s="136">
        <v>13</v>
      </c>
    </row>
    <row r="895" spans="1:14" x14ac:dyDescent="0.25">
      <c r="A895" s="95" t="s">
        <v>3316</v>
      </c>
      <c r="B895" s="112" t="s">
        <v>3317</v>
      </c>
      <c r="C895" s="113">
        <v>0.3</v>
      </c>
      <c r="D895" s="112" t="s">
        <v>3318</v>
      </c>
      <c r="E895" s="95" t="s">
        <v>3319</v>
      </c>
      <c r="F895" s="126">
        <v>99</v>
      </c>
      <c r="G895" s="95" t="s">
        <v>3319</v>
      </c>
      <c r="H895" s="126">
        <v>27</v>
      </c>
      <c r="I895" s="95" t="s">
        <v>3320</v>
      </c>
      <c r="J895" s="126">
        <v>30</v>
      </c>
      <c r="K895" s="95" t="s">
        <v>3321</v>
      </c>
      <c r="L895" s="126">
        <v>5</v>
      </c>
      <c r="M895" s="95" t="s">
        <v>3322</v>
      </c>
      <c r="N895" s="126">
        <v>4</v>
      </c>
    </row>
    <row r="896" spans="1:14" ht="18" x14ac:dyDescent="0.25">
      <c r="A896" s="98" t="s">
        <v>3323</v>
      </c>
      <c r="B896" s="114" t="s">
        <v>3324</v>
      </c>
      <c r="C896" s="118">
        <v>0.3</v>
      </c>
      <c r="D896" s="114" t="s">
        <v>3325</v>
      </c>
      <c r="E896" s="98" t="s">
        <v>3326</v>
      </c>
      <c r="F896" s="128">
        <v>113</v>
      </c>
      <c r="G896" s="98" t="s">
        <v>3326</v>
      </c>
      <c r="H896" s="128">
        <v>31</v>
      </c>
      <c r="I896" s="98" t="s">
        <v>3327</v>
      </c>
      <c r="J896" s="128">
        <v>34</v>
      </c>
      <c r="K896" s="98" t="s">
        <v>3328</v>
      </c>
      <c r="L896" s="128">
        <v>5</v>
      </c>
      <c r="M896" s="98" t="s">
        <v>3329</v>
      </c>
      <c r="N896" s="128">
        <v>4</v>
      </c>
    </row>
    <row r="897" spans="1:14" ht="18" x14ac:dyDescent="0.25">
      <c r="A897" s="95" t="s">
        <v>3330</v>
      </c>
      <c r="B897" s="112" t="s">
        <v>3331</v>
      </c>
      <c r="C897" s="95" t="s">
        <v>3285</v>
      </c>
      <c r="D897" s="112" t="s">
        <v>3332</v>
      </c>
      <c r="E897" s="95" t="s">
        <v>3333</v>
      </c>
      <c r="F897" s="126">
        <v>5</v>
      </c>
      <c r="G897" s="95" t="s">
        <v>3333</v>
      </c>
      <c r="H897" s="126">
        <v>1</v>
      </c>
      <c r="I897" s="95" t="s">
        <v>3334</v>
      </c>
      <c r="J897" s="126">
        <v>1</v>
      </c>
      <c r="K897" s="95" t="s">
        <v>3335</v>
      </c>
      <c r="L897" s="131" t="s">
        <v>2349</v>
      </c>
      <c r="M897" s="95" t="s">
        <v>3336</v>
      </c>
      <c r="N897" s="131" t="s">
        <v>2349</v>
      </c>
    </row>
    <row r="898" spans="1:14" ht="18" x14ac:dyDescent="0.25">
      <c r="A898" s="98" t="s">
        <v>3337</v>
      </c>
      <c r="B898" s="114" t="s">
        <v>3338</v>
      </c>
      <c r="C898" s="98" t="s">
        <v>3339</v>
      </c>
      <c r="D898" s="114" t="s">
        <v>3340</v>
      </c>
      <c r="E898" s="98" t="s">
        <v>3341</v>
      </c>
      <c r="F898" s="128">
        <v>25</v>
      </c>
      <c r="G898" s="98" t="s">
        <v>3341</v>
      </c>
      <c r="H898" s="128">
        <v>7</v>
      </c>
      <c r="I898" s="98" t="s">
        <v>3342</v>
      </c>
      <c r="J898" s="128">
        <v>7</v>
      </c>
      <c r="K898" s="98" t="s">
        <v>3343</v>
      </c>
      <c r="L898" s="128">
        <v>1</v>
      </c>
      <c r="M898" s="98" t="s">
        <v>3344</v>
      </c>
      <c r="N898" s="130" t="s">
        <v>2349</v>
      </c>
    </row>
    <row r="899" spans="1:14" x14ac:dyDescent="0.25">
      <c r="A899" s="95" t="s">
        <v>3345</v>
      </c>
      <c r="B899" s="112" t="s">
        <v>3346</v>
      </c>
      <c r="C899" s="113">
        <v>0.6</v>
      </c>
      <c r="D899" s="112" t="s">
        <v>3347</v>
      </c>
      <c r="E899" s="95" t="s">
        <v>3348</v>
      </c>
      <c r="F899" s="126">
        <v>192</v>
      </c>
      <c r="G899" s="95" t="s">
        <v>3348</v>
      </c>
      <c r="H899" s="126">
        <v>52</v>
      </c>
      <c r="I899" s="95" t="s">
        <v>3349</v>
      </c>
      <c r="J899" s="126">
        <v>60</v>
      </c>
      <c r="K899" s="95" t="s">
        <v>3350</v>
      </c>
      <c r="L899" s="126">
        <v>9</v>
      </c>
      <c r="M899" s="95" t="s">
        <v>3351</v>
      </c>
      <c r="N899" s="126">
        <v>7</v>
      </c>
    </row>
    <row r="900" spans="1:14" x14ac:dyDescent="0.25">
      <c r="A900" s="98" t="s">
        <v>3352</v>
      </c>
      <c r="B900" s="114" t="s">
        <v>3353</v>
      </c>
      <c r="C900" s="98" t="s">
        <v>3354</v>
      </c>
      <c r="D900" s="114" t="s">
        <v>3332</v>
      </c>
      <c r="E900" s="98" t="s">
        <v>3355</v>
      </c>
      <c r="F900" s="128">
        <v>12</v>
      </c>
      <c r="G900" s="98" t="s">
        <v>3355</v>
      </c>
      <c r="H900" s="128">
        <v>3</v>
      </c>
      <c r="I900" s="98" t="s">
        <v>3356</v>
      </c>
      <c r="J900" s="128">
        <v>4</v>
      </c>
      <c r="K900" s="98" t="s">
        <v>3357</v>
      </c>
      <c r="L900" s="130" t="s">
        <v>2349</v>
      </c>
      <c r="M900" s="98" t="s">
        <v>2588</v>
      </c>
      <c r="N900" s="130" t="s">
        <v>2349</v>
      </c>
    </row>
    <row r="901" spans="1:14" x14ac:dyDescent="0.25">
      <c r="A901" s="95" t="s">
        <v>3358</v>
      </c>
      <c r="B901" s="112" t="s">
        <v>3359</v>
      </c>
      <c r="C901" s="113">
        <v>0.3</v>
      </c>
      <c r="D901" s="112" t="s">
        <v>3360</v>
      </c>
      <c r="E901" s="95" t="s">
        <v>3361</v>
      </c>
      <c r="F901" s="126">
        <v>99</v>
      </c>
      <c r="G901" s="95" t="s">
        <v>3361</v>
      </c>
      <c r="H901" s="126">
        <v>27</v>
      </c>
      <c r="I901" s="95" t="s">
        <v>3362</v>
      </c>
      <c r="J901" s="126">
        <v>30</v>
      </c>
      <c r="K901" s="95" t="s">
        <v>3363</v>
      </c>
      <c r="L901" s="126">
        <v>5</v>
      </c>
      <c r="M901" s="95" t="s">
        <v>3364</v>
      </c>
      <c r="N901" s="126">
        <v>4</v>
      </c>
    </row>
    <row r="902" spans="1:14" x14ac:dyDescent="0.25">
      <c r="A902" s="98" t="s">
        <v>3365</v>
      </c>
      <c r="B902" s="114" t="s">
        <v>3366</v>
      </c>
      <c r="C902" s="118">
        <v>0.6</v>
      </c>
      <c r="D902" s="139">
        <v>0.2</v>
      </c>
      <c r="E902" s="98" t="s">
        <v>3367</v>
      </c>
      <c r="F902" s="128">
        <v>124</v>
      </c>
      <c r="G902" s="98" t="s">
        <v>3367</v>
      </c>
      <c r="H902" s="128">
        <v>34</v>
      </c>
      <c r="I902" s="98" t="s">
        <v>2489</v>
      </c>
      <c r="J902" s="128">
        <v>38</v>
      </c>
      <c r="K902" s="98" t="s">
        <v>3368</v>
      </c>
      <c r="L902" s="128">
        <v>6</v>
      </c>
      <c r="M902" s="98" t="s">
        <v>3369</v>
      </c>
      <c r="N902" s="128">
        <v>5</v>
      </c>
    </row>
    <row r="903" spans="1:14" x14ac:dyDescent="0.25">
      <c r="A903" s="95" t="s">
        <v>3370</v>
      </c>
      <c r="B903" s="112" t="s">
        <v>3371</v>
      </c>
      <c r="C903" s="113">
        <v>9.8000000000000007</v>
      </c>
      <c r="D903" s="138">
        <v>0.35</v>
      </c>
      <c r="E903" s="95" t="s">
        <v>3372</v>
      </c>
      <c r="F903" s="127">
        <v>3970</v>
      </c>
      <c r="G903" s="95" t="s">
        <v>3373</v>
      </c>
      <c r="H903" s="127">
        <v>1240</v>
      </c>
      <c r="I903" s="95" t="s">
        <v>3374</v>
      </c>
      <c r="J903" s="127">
        <v>2960</v>
      </c>
      <c r="K903" s="95" t="s">
        <v>3375</v>
      </c>
      <c r="L903" s="126">
        <v>467</v>
      </c>
      <c r="M903" s="95" t="s">
        <v>3376</v>
      </c>
      <c r="N903" s="126">
        <v>178</v>
      </c>
    </row>
    <row r="904" spans="1:14" ht="18" x14ac:dyDescent="0.25">
      <c r="A904" s="98" t="s">
        <v>3377</v>
      </c>
      <c r="B904" s="114" t="s">
        <v>3378</v>
      </c>
      <c r="C904" s="118">
        <v>0.4</v>
      </c>
      <c r="D904" s="139">
        <v>0.19</v>
      </c>
      <c r="E904" s="98" t="s">
        <v>3379</v>
      </c>
      <c r="F904" s="128">
        <v>86</v>
      </c>
      <c r="G904" s="98" t="s">
        <v>3379</v>
      </c>
      <c r="H904" s="128">
        <v>23</v>
      </c>
      <c r="I904" s="98" t="s">
        <v>3380</v>
      </c>
      <c r="J904" s="128">
        <v>26</v>
      </c>
      <c r="K904" s="98" t="s">
        <v>3381</v>
      </c>
      <c r="L904" s="128">
        <v>4</v>
      </c>
      <c r="M904" s="98" t="s">
        <v>3382</v>
      </c>
      <c r="N904" s="128">
        <v>3</v>
      </c>
    </row>
    <row r="905" spans="1:14" ht="18" x14ac:dyDescent="0.25">
      <c r="A905" s="112" t="s">
        <v>3383</v>
      </c>
      <c r="B905" s="112" t="s">
        <v>3384</v>
      </c>
      <c r="C905" s="106">
        <v>67</v>
      </c>
      <c r="D905" s="138">
        <v>0.57999999999999996</v>
      </c>
      <c r="E905" s="95" t="s">
        <v>3385</v>
      </c>
      <c r="F905" s="127">
        <v>7940</v>
      </c>
      <c r="G905" s="95" t="s">
        <v>3386</v>
      </c>
      <c r="H905" s="127">
        <v>6490</v>
      </c>
      <c r="I905" s="95" t="s">
        <v>3387</v>
      </c>
      <c r="J905" s="127">
        <v>8140</v>
      </c>
      <c r="K905" s="95" t="s">
        <v>3388</v>
      </c>
      <c r="L905" s="127">
        <v>6960</v>
      </c>
      <c r="M905" s="95" t="s">
        <v>3389</v>
      </c>
      <c r="N905" s="126">
        <v>4380</v>
      </c>
    </row>
    <row r="906" spans="1:14" ht="18" x14ac:dyDescent="0.25">
      <c r="A906" s="98" t="s">
        <v>3390</v>
      </c>
      <c r="B906" s="114" t="s">
        <v>3391</v>
      </c>
      <c r="C906" s="98" t="s">
        <v>3392</v>
      </c>
      <c r="D906" s="139">
        <v>0.11</v>
      </c>
      <c r="E906" s="98" t="s">
        <v>3393</v>
      </c>
      <c r="F906" s="128">
        <v>48</v>
      </c>
      <c r="G906" s="98" t="s">
        <v>3393</v>
      </c>
      <c r="H906" s="128">
        <v>13</v>
      </c>
      <c r="I906" s="98" t="s">
        <v>3394</v>
      </c>
      <c r="J906" s="128">
        <v>14</v>
      </c>
      <c r="K906" s="98" t="s">
        <v>3395</v>
      </c>
      <c r="L906" s="128">
        <v>2</v>
      </c>
      <c r="M906" s="98" t="s">
        <v>3396</v>
      </c>
      <c r="N906" s="128">
        <v>2</v>
      </c>
    </row>
    <row r="907" spans="1:14" ht="18" x14ac:dyDescent="0.25">
      <c r="A907" s="95" t="s">
        <v>3397</v>
      </c>
      <c r="B907" s="112" t="s">
        <v>3398</v>
      </c>
      <c r="C907" s="95" t="s">
        <v>3399</v>
      </c>
      <c r="D907" s="138">
        <v>0.19</v>
      </c>
      <c r="E907" s="95" t="s">
        <v>3400</v>
      </c>
      <c r="F907" s="126">
        <v>63</v>
      </c>
      <c r="G907" s="95" t="s">
        <v>3400</v>
      </c>
      <c r="H907" s="126">
        <v>17</v>
      </c>
      <c r="I907" s="95" t="s">
        <v>3401</v>
      </c>
      <c r="J907" s="126">
        <v>19</v>
      </c>
      <c r="K907" s="95" t="s">
        <v>3382</v>
      </c>
      <c r="L907" s="126">
        <v>3</v>
      </c>
      <c r="M907" s="95" t="s">
        <v>3402</v>
      </c>
      <c r="N907" s="126">
        <v>2</v>
      </c>
    </row>
    <row r="908" spans="1:14" ht="18" x14ac:dyDescent="0.25">
      <c r="A908" s="98" t="s">
        <v>3403</v>
      </c>
      <c r="B908" s="114" t="s">
        <v>3404</v>
      </c>
      <c r="C908" s="118">
        <v>0.3</v>
      </c>
      <c r="D908" s="139">
        <v>0.16</v>
      </c>
      <c r="E908" s="98" t="s">
        <v>3405</v>
      </c>
      <c r="F908" s="128">
        <v>60</v>
      </c>
      <c r="G908" s="98" t="s">
        <v>3405</v>
      </c>
      <c r="H908" s="128">
        <v>16</v>
      </c>
      <c r="I908" s="98" t="s">
        <v>3406</v>
      </c>
      <c r="J908" s="128">
        <v>18</v>
      </c>
      <c r="K908" s="98" t="s">
        <v>3407</v>
      </c>
      <c r="L908" s="128">
        <v>3</v>
      </c>
      <c r="M908" s="98" t="s">
        <v>2511</v>
      </c>
      <c r="N908" s="128">
        <v>2</v>
      </c>
    </row>
    <row r="909" spans="1:14" ht="18" x14ac:dyDescent="0.25">
      <c r="A909" s="95" t="s">
        <v>3408</v>
      </c>
      <c r="B909" s="112" t="s">
        <v>3409</v>
      </c>
      <c r="C909" s="95" t="s">
        <v>3410</v>
      </c>
      <c r="D909" s="138">
        <v>0.03</v>
      </c>
      <c r="E909" s="95" t="s">
        <v>3411</v>
      </c>
      <c r="F909" s="126">
        <v>2</v>
      </c>
      <c r="G909" s="95" t="s">
        <v>3411</v>
      </c>
      <c r="H909" s="131" t="s">
        <v>2349</v>
      </c>
      <c r="I909" s="95" t="s">
        <v>3412</v>
      </c>
      <c r="J909" s="131" t="s">
        <v>2349</v>
      </c>
      <c r="K909" s="95" t="s">
        <v>3413</v>
      </c>
      <c r="L909" s="131" t="s">
        <v>2349</v>
      </c>
      <c r="M909" s="95" t="s">
        <v>3414</v>
      </c>
      <c r="N909" s="131" t="s">
        <v>2349</v>
      </c>
    </row>
    <row r="910" spans="1:14" ht="18" x14ac:dyDescent="0.25">
      <c r="A910" s="98" t="s">
        <v>3415</v>
      </c>
      <c r="B910" s="114" t="s">
        <v>3416</v>
      </c>
      <c r="C910" s="98" t="s">
        <v>2516</v>
      </c>
      <c r="D910" s="139">
        <v>0.03</v>
      </c>
      <c r="E910" s="98" t="s">
        <v>3417</v>
      </c>
      <c r="F910" s="130" t="s">
        <v>2349</v>
      </c>
      <c r="G910" s="98" t="s">
        <v>3417</v>
      </c>
      <c r="H910" s="130" t="s">
        <v>2349</v>
      </c>
      <c r="I910" s="98" t="s">
        <v>3418</v>
      </c>
      <c r="J910" s="130" t="s">
        <v>2349</v>
      </c>
      <c r="K910" s="98" t="s">
        <v>3419</v>
      </c>
      <c r="L910" s="130" t="s">
        <v>2349</v>
      </c>
      <c r="M910" s="98" t="s">
        <v>3420</v>
      </c>
      <c r="N910" s="130" t="s">
        <v>2349</v>
      </c>
    </row>
    <row r="911" spans="1:14" x14ac:dyDescent="0.25">
      <c r="A911" s="95" t="s">
        <v>3421</v>
      </c>
      <c r="B911" s="112" t="s">
        <v>3422</v>
      </c>
      <c r="C911" s="95" t="s">
        <v>3423</v>
      </c>
      <c r="D911" s="156">
        <v>4.0000000000000001E-3</v>
      </c>
      <c r="E911" s="95" t="s">
        <v>3424</v>
      </c>
      <c r="F911" s="131" t="s">
        <v>2349</v>
      </c>
      <c r="G911" s="95" t="s">
        <v>3424</v>
      </c>
      <c r="H911" s="131" t="s">
        <v>2349</v>
      </c>
      <c r="I911" s="95" t="s">
        <v>3425</v>
      </c>
      <c r="J911" s="131" t="s">
        <v>2349</v>
      </c>
      <c r="K911" s="95" t="s">
        <v>3426</v>
      </c>
      <c r="L911" s="131" t="s">
        <v>2349</v>
      </c>
      <c r="M911" s="95" t="s">
        <v>3427</v>
      </c>
      <c r="N911" s="131" t="s">
        <v>2349</v>
      </c>
    </row>
    <row r="912" spans="1:14" x14ac:dyDescent="0.25">
      <c r="A912" s="98" t="s">
        <v>3428</v>
      </c>
      <c r="B912" s="114" t="s">
        <v>3429</v>
      </c>
      <c r="C912" s="98" t="s">
        <v>3430</v>
      </c>
      <c r="D912" s="139">
        <v>0.02</v>
      </c>
      <c r="E912" s="98" t="s">
        <v>3431</v>
      </c>
      <c r="F912" s="128">
        <v>3</v>
      </c>
      <c r="G912" s="98" t="s">
        <v>3431</v>
      </c>
      <c r="H912" s="130" t="s">
        <v>2349</v>
      </c>
      <c r="I912" s="98" t="s">
        <v>3432</v>
      </c>
      <c r="J912" s="130" t="s">
        <v>2349</v>
      </c>
      <c r="K912" s="98" t="s">
        <v>3433</v>
      </c>
      <c r="L912" s="130" t="s">
        <v>2349</v>
      </c>
      <c r="M912" s="98" t="s">
        <v>3434</v>
      </c>
      <c r="N912" s="130" t="s">
        <v>2349</v>
      </c>
    </row>
    <row r="913" spans="1:14" x14ac:dyDescent="0.25">
      <c r="A913" s="95" t="s">
        <v>3435</v>
      </c>
      <c r="B913" s="112" t="s">
        <v>3436</v>
      </c>
      <c r="C913" s="95" t="s">
        <v>3437</v>
      </c>
      <c r="D913" s="138">
        <v>0.04</v>
      </c>
      <c r="E913" s="95" t="s">
        <v>3438</v>
      </c>
      <c r="F913" s="126">
        <v>11</v>
      </c>
      <c r="G913" s="95" t="s">
        <v>3438</v>
      </c>
      <c r="H913" s="126">
        <v>3</v>
      </c>
      <c r="I913" s="95" t="s">
        <v>3439</v>
      </c>
      <c r="J913" s="126">
        <v>3</v>
      </c>
      <c r="K913" s="95" t="s">
        <v>3199</v>
      </c>
      <c r="L913" s="131" t="s">
        <v>2349</v>
      </c>
      <c r="M913" s="95" t="s">
        <v>3440</v>
      </c>
      <c r="N913" s="131" t="s">
        <v>2349</v>
      </c>
    </row>
    <row r="914" spans="1:14" x14ac:dyDescent="0.25">
      <c r="A914" s="98" t="s">
        <v>3441</v>
      </c>
      <c r="B914" s="114" t="s">
        <v>3442</v>
      </c>
      <c r="C914" s="118">
        <v>0.3</v>
      </c>
      <c r="D914" s="139">
        <v>0.1</v>
      </c>
      <c r="E914" s="98" t="s">
        <v>3443</v>
      </c>
      <c r="F914" s="128">
        <v>73</v>
      </c>
      <c r="G914" s="98" t="s">
        <v>3443</v>
      </c>
      <c r="H914" s="128">
        <v>20</v>
      </c>
      <c r="I914" s="98" t="s">
        <v>3444</v>
      </c>
      <c r="J914" s="128">
        <v>22</v>
      </c>
      <c r="K914" s="98" t="s">
        <v>3445</v>
      </c>
      <c r="L914" s="128">
        <v>3</v>
      </c>
      <c r="M914" s="98" t="s">
        <v>3446</v>
      </c>
      <c r="N914" s="128">
        <v>3</v>
      </c>
    </row>
    <row r="915" spans="1:14" ht="18" x14ac:dyDescent="0.25">
      <c r="A915" s="95" t="s">
        <v>3447</v>
      </c>
      <c r="B915" s="112" t="s">
        <v>3448</v>
      </c>
      <c r="C915" s="106">
        <v>26</v>
      </c>
      <c r="D915" s="112" t="s">
        <v>3449</v>
      </c>
      <c r="E915" s="95" t="s">
        <v>3450</v>
      </c>
      <c r="F915" s="127">
        <v>9910</v>
      </c>
      <c r="G915" s="95" t="s">
        <v>3451</v>
      </c>
      <c r="H915" s="127">
        <v>4920</v>
      </c>
      <c r="I915" s="95" t="s">
        <v>3452</v>
      </c>
      <c r="J915" s="127">
        <v>9320</v>
      </c>
      <c r="K915" s="95" t="s">
        <v>3453</v>
      </c>
      <c r="L915" s="127">
        <v>4460</v>
      </c>
      <c r="M915" s="95" t="s">
        <v>3454</v>
      </c>
      <c r="N915" s="126">
        <v>1360</v>
      </c>
    </row>
    <row r="916" spans="1:14" ht="18" x14ac:dyDescent="0.25">
      <c r="A916" s="114" t="s">
        <v>3455</v>
      </c>
      <c r="B916" s="114" t="s">
        <v>3456</v>
      </c>
      <c r="C916" s="109">
        <v>26</v>
      </c>
      <c r="D916" s="114" t="s">
        <v>3457</v>
      </c>
      <c r="E916" s="98" t="s">
        <v>3458</v>
      </c>
      <c r="F916" s="129">
        <v>9050</v>
      </c>
      <c r="G916" s="98" t="s">
        <v>3459</v>
      </c>
      <c r="H916" s="129">
        <v>4490</v>
      </c>
      <c r="I916" s="98" t="s">
        <v>2690</v>
      </c>
      <c r="J916" s="129">
        <v>8520</v>
      </c>
      <c r="K916" s="98" t="s">
        <v>3460</v>
      </c>
      <c r="L916" s="129">
        <v>4080</v>
      </c>
      <c r="M916" s="98" t="s">
        <v>3461</v>
      </c>
      <c r="N916" s="128">
        <v>1250</v>
      </c>
    </row>
    <row r="917" spans="1:14" ht="18" x14ac:dyDescent="0.25">
      <c r="A917" s="115" t="s">
        <v>3462</v>
      </c>
      <c r="B917" s="115" t="s">
        <v>3463</v>
      </c>
      <c r="C917" s="144">
        <v>26</v>
      </c>
      <c r="D917" s="115" t="s">
        <v>3464</v>
      </c>
      <c r="E917" s="101" t="s">
        <v>3465</v>
      </c>
      <c r="F917" s="145">
        <v>7320</v>
      </c>
      <c r="G917" s="101" t="s">
        <v>3466</v>
      </c>
      <c r="H917" s="145">
        <v>3630</v>
      </c>
      <c r="I917" s="101" t="s">
        <v>2155</v>
      </c>
      <c r="J917" s="145">
        <v>6880</v>
      </c>
      <c r="K917" s="101" t="s">
        <v>3374</v>
      </c>
      <c r="L917" s="145">
        <v>3300</v>
      </c>
      <c r="M917" s="101" t="s">
        <v>3467</v>
      </c>
      <c r="N917" s="132">
        <v>1010</v>
      </c>
    </row>
    <row r="918" spans="1:14" x14ac:dyDescent="0.25">
      <c r="A918"/>
      <c r="B918"/>
      <c r="C918"/>
      <c r="D918"/>
      <c r="E918"/>
    </row>
    <row r="919" spans="1:14" x14ac:dyDescent="0.25">
      <c r="A919" s="159"/>
      <c r="B919" s="160" t="s">
        <v>3468</v>
      </c>
      <c r="C919" s="160" t="s">
        <v>3469</v>
      </c>
      <c r="D919" s="42" t="s">
        <v>3470</v>
      </c>
      <c r="E919"/>
    </row>
    <row r="920" spans="1:14" x14ac:dyDescent="0.25">
      <c r="A920" t="s">
        <v>1038</v>
      </c>
      <c r="B920" s="161">
        <v>1</v>
      </c>
      <c r="C920" s="161">
        <v>1</v>
      </c>
      <c r="D920" t="s">
        <v>3471</v>
      </c>
      <c r="E920"/>
    </row>
    <row r="921" spans="1:14" x14ac:dyDescent="0.25">
      <c r="A921" t="s">
        <v>621</v>
      </c>
      <c r="B921" s="161">
        <v>16.2</v>
      </c>
      <c r="C921" s="161">
        <v>5</v>
      </c>
      <c r="D921" t="s">
        <v>3472</v>
      </c>
      <c r="E921"/>
    </row>
    <row r="922" spans="1:14" x14ac:dyDescent="0.25">
      <c r="A922" t="s">
        <v>625</v>
      </c>
      <c r="B922" s="161">
        <v>5.6</v>
      </c>
      <c r="C922" s="161">
        <v>1.8</v>
      </c>
      <c r="D922" t="s">
        <v>3473</v>
      </c>
      <c r="E922"/>
    </row>
    <row r="923" spans="1:14" x14ac:dyDescent="0.25">
      <c r="A923" t="s">
        <v>626</v>
      </c>
      <c r="B923" s="161">
        <v>-2.4</v>
      </c>
      <c r="C923" s="161">
        <v>-8.1999999999999993</v>
      </c>
      <c r="D923" t="s">
        <v>3474</v>
      </c>
      <c r="E923"/>
    </row>
    <row r="924" spans="1:14" x14ac:dyDescent="0.25">
      <c r="A924" t="s">
        <v>627</v>
      </c>
      <c r="B924" s="161">
        <v>0</v>
      </c>
      <c r="C924" s="161">
        <v>0</v>
      </c>
      <c r="D924" t="s">
        <v>3475</v>
      </c>
      <c r="E924"/>
    </row>
    <row r="925" spans="1:14" x14ac:dyDescent="0.25">
      <c r="A925" t="s">
        <v>628</v>
      </c>
      <c r="B925" s="161">
        <v>0</v>
      </c>
      <c r="C925" s="161">
        <v>0</v>
      </c>
      <c r="D925" t="s">
        <v>3475</v>
      </c>
      <c r="E925"/>
    </row>
    <row r="926" spans="1:14" x14ac:dyDescent="0.25">
      <c r="A926" t="s">
        <v>630</v>
      </c>
      <c r="B926" s="161">
        <v>0</v>
      </c>
      <c r="C926" s="161">
        <v>0</v>
      </c>
      <c r="D926" t="s">
        <v>3476</v>
      </c>
      <c r="E926"/>
    </row>
    <row r="927" spans="1:14" x14ac:dyDescent="0.25">
      <c r="A927" t="s">
        <v>631</v>
      </c>
      <c r="B927" s="161">
        <v>1200</v>
      </c>
      <c r="C927" s="161">
        <v>345</v>
      </c>
      <c r="D927" t="s">
        <v>3477</v>
      </c>
      <c r="E927"/>
    </row>
    <row r="928" spans="1:14" x14ac:dyDescent="0.25">
      <c r="A928" t="s">
        <v>632</v>
      </c>
      <c r="B928" s="161">
        <v>-160</v>
      </c>
      <c r="C928" s="161">
        <v>-46</v>
      </c>
      <c r="D928" t="s">
        <v>3478</v>
      </c>
      <c r="E928"/>
    </row>
    <row r="929" spans="1:5" x14ac:dyDescent="0.25">
      <c r="A929" t="s">
        <v>633</v>
      </c>
      <c r="B929" s="161">
        <v>84</v>
      </c>
      <c r="C929" s="161">
        <v>28</v>
      </c>
      <c r="D929" t="s">
        <v>3479</v>
      </c>
      <c r="E929"/>
    </row>
    <row r="930" spans="1:5" x14ac:dyDescent="0.25">
      <c r="A930" t="s">
        <v>635</v>
      </c>
      <c r="B930" s="161">
        <v>264</v>
      </c>
      <c r="C930" s="161">
        <v>265</v>
      </c>
      <c r="D930" t="s">
        <v>3480</v>
      </c>
      <c r="E930"/>
    </row>
    <row r="931" spans="1:5" x14ac:dyDescent="0.25">
      <c r="A931" t="s">
        <v>3481</v>
      </c>
      <c r="B931" s="161">
        <v>1</v>
      </c>
      <c r="C931" s="161">
        <v>1</v>
      </c>
      <c r="D931" t="s">
        <v>3482</v>
      </c>
      <c r="E931"/>
    </row>
    <row r="932" spans="1:5" x14ac:dyDescent="0.25">
      <c r="A932"/>
      <c r="B932"/>
      <c r="C932"/>
      <c r="D932" t="s">
        <v>3483</v>
      </c>
      <c r="E932"/>
    </row>
    <row r="933" spans="1:5" x14ac:dyDescent="0.25">
      <c r="A933"/>
      <c r="B933"/>
      <c r="C933"/>
      <c r="D933" t="s">
        <v>3484</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465" t="s">
        <v>99</v>
      </c>
      <c r="B1" s="465"/>
      <c r="C1" s="465"/>
      <c r="D1" s="465"/>
      <c r="E1" s="465"/>
    </row>
    <row r="2" spans="1:5" x14ac:dyDescent="0.25">
      <c r="A2" s="466" t="s">
        <v>3485</v>
      </c>
      <c r="B2" s="466"/>
      <c r="C2" s="466"/>
      <c r="D2" s="466"/>
      <c r="E2" s="466"/>
    </row>
    <row r="19" spans="1:5" x14ac:dyDescent="0.25">
      <c r="A19" t="s">
        <v>3486</v>
      </c>
    </row>
    <row r="20" spans="1:5" x14ac:dyDescent="0.25">
      <c r="A20">
        <v>155400</v>
      </c>
      <c r="B20" t="s">
        <v>3487</v>
      </c>
    </row>
    <row r="21" spans="1:5" x14ac:dyDescent="0.25">
      <c r="A21" s="466" t="s">
        <v>3488</v>
      </c>
      <c r="B21" s="466"/>
      <c r="C21" s="466"/>
      <c r="D21" s="466"/>
      <c r="E21" s="466"/>
    </row>
    <row r="38" spans="1:5" x14ac:dyDescent="0.25">
      <c r="A38" t="s">
        <v>3486</v>
      </c>
    </row>
    <row r="39" spans="1:5" x14ac:dyDescent="0.25">
      <c r="A39">
        <v>100800</v>
      </c>
      <c r="B39" t="s">
        <v>3487</v>
      </c>
    </row>
    <row r="40" spans="1:5" x14ac:dyDescent="0.25">
      <c r="A40" s="466" t="s">
        <v>3489</v>
      </c>
      <c r="B40" s="466"/>
      <c r="C40" s="466"/>
      <c r="D40" s="466"/>
      <c r="E40" s="466"/>
    </row>
    <row r="57" spans="1:5" ht="15.75" thickBot="1" x14ac:dyDescent="0.3">
      <c r="A57" t="s">
        <v>3486</v>
      </c>
    </row>
    <row r="58" spans="1:5" ht="15.75" thickBot="1" x14ac:dyDescent="0.3">
      <c r="A58" s="7">
        <v>194000</v>
      </c>
      <c r="B58" t="s">
        <v>3490</v>
      </c>
    </row>
    <row r="60" spans="1:5" x14ac:dyDescent="0.25">
      <c r="A60" s="465" t="s">
        <v>3491</v>
      </c>
      <c r="B60" s="465"/>
      <c r="C60" s="465"/>
      <c r="D60" s="465"/>
      <c r="E60" s="465"/>
    </row>
    <row r="85" spans="1:37" s="8" customFormat="1" x14ac:dyDescent="0.25">
      <c r="A85" t="s">
        <v>3492</v>
      </c>
      <c r="B85">
        <v>55.1</v>
      </c>
      <c r="C85" t="s">
        <v>3493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3494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3495</v>
      </c>
      <c r="B88" s="10">
        <f>(B86-B85)/B85</f>
        <v>1.0254083484573502</v>
      </c>
    </row>
    <row r="89" spans="1:37" x14ac:dyDescent="0.25">
      <c r="A89" s="465" t="s">
        <v>3496</v>
      </c>
      <c r="B89" s="465"/>
      <c r="C89" s="465"/>
      <c r="D89" s="465"/>
      <c r="E89" s="465"/>
    </row>
    <row r="90" spans="1:37" x14ac:dyDescent="0.25">
      <c r="A90">
        <v>6.6290250000000004</v>
      </c>
      <c r="B90" t="s">
        <v>3497</v>
      </c>
      <c r="E90" t="s">
        <v>3498</v>
      </c>
    </row>
    <row r="91" spans="1:37" x14ac:dyDescent="0.25">
      <c r="A91">
        <f>1/A90</f>
        <v>0.15085174667466181</v>
      </c>
      <c r="B91" t="s">
        <v>3499</v>
      </c>
      <c r="E91" t="s">
        <v>3500</v>
      </c>
    </row>
    <row r="92" spans="1:37" x14ac:dyDescent="0.25">
      <c r="A92" s="11">
        <v>0.5</v>
      </c>
      <c r="B92" t="s">
        <v>3501</v>
      </c>
      <c r="E92" t="s">
        <v>3502</v>
      </c>
    </row>
    <row r="93" spans="1:37" x14ac:dyDescent="0.25">
      <c r="A93">
        <f>A92*A91</f>
        <v>7.5425873337330904E-2</v>
      </c>
      <c r="B93" t="s">
        <v>3503</v>
      </c>
      <c r="E93" t="s">
        <v>3500</v>
      </c>
    </row>
    <row r="94" spans="1:37" x14ac:dyDescent="0.25">
      <c r="A94">
        <f>1/A93</f>
        <v>13.258050000000001</v>
      </c>
      <c r="B94" t="s">
        <v>3504</v>
      </c>
      <c r="E94" t="s">
        <v>3500</v>
      </c>
      <c r="J94" s="11"/>
    </row>
    <row r="95" spans="1:37" ht="15.75" thickBot="1" x14ac:dyDescent="0.3">
      <c r="A95">
        <v>8.0274920000000005</v>
      </c>
      <c r="B95" t="s">
        <v>3505</v>
      </c>
      <c r="E95" t="s">
        <v>3506</v>
      </c>
      <c r="J95" s="11"/>
    </row>
    <row r="96" spans="1:37" ht="15.75" thickBot="1" x14ac:dyDescent="0.3">
      <c r="A96" s="12">
        <f>(A94-A95)/A95</f>
        <v>0.65158059329115492</v>
      </c>
      <c r="B96" t="s">
        <v>3507</v>
      </c>
      <c r="C96" s="13"/>
      <c r="E96" t="s">
        <v>3500</v>
      </c>
    </row>
    <row r="98" spans="1:5" x14ac:dyDescent="0.25">
      <c r="A98" s="465" t="s">
        <v>3508</v>
      </c>
      <c r="B98" s="465"/>
      <c r="C98" s="465"/>
      <c r="D98" s="465"/>
      <c r="E98" s="465"/>
    </row>
    <row r="99" spans="1:5" x14ac:dyDescent="0.25">
      <c r="A99" s="13">
        <v>0.3</v>
      </c>
      <c r="B99" s="11" t="s">
        <v>3509</v>
      </c>
    </row>
    <row r="100" spans="1:5" x14ac:dyDescent="0.25">
      <c r="A100">
        <v>63.5</v>
      </c>
      <c r="B100" t="s">
        <v>3510</v>
      </c>
    </row>
    <row r="101" spans="1:5" x14ac:dyDescent="0.25">
      <c r="A101">
        <f>1/A100</f>
        <v>1.5748031496062992E-2</v>
      </c>
      <c r="B101" t="s">
        <v>3511</v>
      </c>
    </row>
    <row r="102" spans="1:5" x14ac:dyDescent="0.25">
      <c r="A102" s="14">
        <f>A101*(1-A99)</f>
        <v>1.1023622047244094E-2</v>
      </c>
      <c r="B102" t="s">
        <v>3512</v>
      </c>
    </row>
    <row r="103" spans="1:5" x14ac:dyDescent="0.25">
      <c r="A103" s="14">
        <f>1/A102</f>
        <v>90.714285714285722</v>
      </c>
      <c r="B103" t="s">
        <v>3513</v>
      </c>
    </row>
    <row r="104" spans="1:5" x14ac:dyDescent="0.25">
      <c r="A104" s="13">
        <v>0.35</v>
      </c>
      <c r="B104" t="s">
        <v>3514</v>
      </c>
    </row>
    <row r="105" spans="1:5" x14ac:dyDescent="0.25">
      <c r="A105">
        <f>A102*(1-A104)</f>
        <v>7.1653543307086615E-3</v>
      </c>
      <c r="B105" t="s">
        <v>3515</v>
      </c>
    </row>
    <row r="106" spans="1:5" ht="15.75" thickBot="1" x14ac:dyDescent="0.3">
      <c r="A106">
        <f>1/A105</f>
        <v>139.56043956043956</v>
      </c>
      <c r="B106" t="s">
        <v>3516</v>
      </c>
    </row>
    <row r="107" spans="1:5" ht="15.75" thickBot="1" x14ac:dyDescent="0.3">
      <c r="A107" s="12">
        <f>(A106-A103)/A103</f>
        <v>0.53846153846153832</v>
      </c>
      <c r="B107" t="s">
        <v>3517</v>
      </c>
    </row>
    <row r="108" spans="1:5" x14ac:dyDescent="0.25">
      <c r="A108" s="15"/>
    </row>
    <row r="109" spans="1:5" x14ac:dyDescent="0.25">
      <c r="A109" s="465" t="s">
        <v>3518</v>
      </c>
      <c r="B109" s="465"/>
      <c r="C109" s="465"/>
      <c r="D109" s="465"/>
      <c r="E109" s="465"/>
    </row>
    <row r="110" spans="1:5" ht="15.75" thickBot="1" x14ac:dyDescent="0.3"/>
    <row r="111" spans="1:5" ht="15.75" thickBot="1" x14ac:dyDescent="0.3">
      <c r="A111" s="12">
        <f>A122</f>
        <v>0.20481927710843381</v>
      </c>
      <c r="B111" t="s">
        <v>3519</v>
      </c>
    </row>
    <row r="113" spans="1:12" x14ac:dyDescent="0.25">
      <c r="A113" s="465" t="s">
        <v>3520</v>
      </c>
      <c r="B113" s="465"/>
      <c r="C113" s="465"/>
      <c r="D113" s="465"/>
      <c r="E113" s="465"/>
    </row>
    <row r="114" spans="1:12" x14ac:dyDescent="0.25">
      <c r="A114" s="13">
        <v>0.2</v>
      </c>
      <c r="B114" s="11" t="s">
        <v>3509</v>
      </c>
    </row>
    <row r="115" spans="1:12" x14ac:dyDescent="0.25">
      <c r="A115">
        <v>1.95</v>
      </c>
      <c r="B115" t="s">
        <v>3521</v>
      </c>
    </row>
    <row r="116" spans="1:12" x14ac:dyDescent="0.25">
      <c r="A116">
        <f>1/A115</f>
        <v>0.51282051282051289</v>
      </c>
      <c r="B116" t="s">
        <v>3511</v>
      </c>
    </row>
    <row r="117" spans="1:12" x14ac:dyDescent="0.25">
      <c r="A117" s="14">
        <f>A116*(1-A114)</f>
        <v>0.41025641025641035</v>
      </c>
      <c r="B117" t="s">
        <v>3512</v>
      </c>
    </row>
    <row r="118" spans="1:12" x14ac:dyDescent="0.25">
      <c r="A118" s="14">
        <f>1/A117</f>
        <v>2.4374999999999996</v>
      </c>
      <c r="B118" t="s">
        <v>3513</v>
      </c>
    </row>
    <row r="119" spans="1:12" x14ac:dyDescent="0.25">
      <c r="A119" s="13">
        <v>0.17</v>
      </c>
      <c r="B119" t="s">
        <v>3514</v>
      </c>
    </row>
    <row r="120" spans="1:12" x14ac:dyDescent="0.25">
      <c r="A120">
        <f>A117*(1-A119)</f>
        <v>0.34051282051282056</v>
      </c>
      <c r="B120" t="s">
        <v>3515</v>
      </c>
    </row>
    <row r="121" spans="1:12" ht="15.75" thickBot="1" x14ac:dyDescent="0.3">
      <c r="A121">
        <f>1/A120</f>
        <v>2.9367469879518069</v>
      </c>
      <c r="B121" t="s">
        <v>3516</v>
      </c>
    </row>
    <row r="122" spans="1:12" ht="15.75" thickBot="1" x14ac:dyDescent="0.3">
      <c r="A122" s="12">
        <f>(A121-A118)/A118</f>
        <v>0.20481927710843381</v>
      </c>
      <c r="B122" t="s">
        <v>3517</v>
      </c>
    </row>
    <row r="124" spans="1:12" x14ac:dyDescent="0.25">
      <c r="A124" s="465" t="s">
        <v>3522</v>
      </c>
      <c r="B124" s="465"/>
      <c r="C124" s="465"/>
      <c r="D124" s="465"/>
      <c r="E124" s="465"/>
      <c r="J124" s="16"/>
    </row>
    <row r="125" spans="1:12" x14ac:dyDescent="0.25">
      <c r="A125" s="17">
        <v>4.4824543659231753E-4</v>
      </c>
      <c r="B125" t="s">
        <v>3523</v>
      </c>
      <c r="K125" s="11"/>
      <c r="L125" s="11"/>
    </row>
    <row r="126" spans="1:12" x14ac:dyDescent="0.25">
      <c r="A126">
        <v>1.27</v>
      </c>
      <c r="B126" t="s">
        <v>3524</v>
      </c>
      <c r="F126" s="18"/>
      <c r="J126" s="1"/>
      <c r="K126" s="17"/>
      <c r="L126" s="17"/>
    </row>
    <row r="127" spans="1:12" x14ac:dyDescent="0.25">
      <c r="A127">
        <f>(1/CONVERT(A125/A126,"mi","km")*0.00105505585)</f>
        <v>1.857438352962903</v>
      </c>
      <c r="B127" t="s">
        <v>3525</v>
      </c>
      <c r="K127" s="17"/>
      <c r="L127" s="17"/>
    </row>
    <row r="128" spans="1:12" x14ac:dyDescent="0.25">
      <c r="A128">
        <f>1/A127</f>
        <v>0.53837587578874124</v>
      </c>
      <c r="B128" t="s">
        <v>3526</v>
      </c>
      <c r="F128" s="18"/>
      <c r="K128" s="13"/>
      <c r="L128" s="11"/>
    </row>
    <row r="129" spans="1:12" x14ac:dyDescent="0.25">
      <c r="A129">
        <v>1.07</v>
      </c>
      <c r="B129" t="s">
        <v>3527</v>
      </c>
      <c r="F129" s="18"/>
      <c r="K129" s="13"/>
      <c r="L129" s="11"/>
    </row>
    <row r="130" spans="1:12" ht="15.75" thickBot="1" x14ac:dyDescent="0.3">
      <c r="A130">
        <f>1/A129</f>
        <v>0.93457943925233644</v>
      </c>
      <c r="B130" t="s">
        <v>3528</v>
      </c>
      <c r="F130" s="18"/>
      <c r="K130" s="11"/>
      <c r="L130" s="11"/>
    </row>
    <row r="131" spans="1:12" ht="15.75" thickBot="1" x14ac:dyDescent="0.3">
      <c r="A131" s="12">
        <f>(A130-A128)/A128</f>
        <v>0.73592369435785332</v>
      </c>
      <c r="B131" t="s">
        <v>3517</v>
      </c>
      <c r="F131" s="18"/>
    </row>
    <row r="133" spans="1:12" x14ac:dyDescent="0.25">
      <c r="A133" s="16"/>
      <c r="B133" s="11"/>
      <c r="C133" s="11"/>
    </row>
    <row r="134" spans="1:12" x14ac:dyDescent="0.25">
      <c r="A134" s="465" t="s">
        <v>147</v>
      </c>
      <c r="B134" s="465"/>
      <c r="C134" s="465"/>
      <c r="D134" s="465"/>
      <c r="E134" s="465"/>
    </row>
    <row r="135" spans="1:12" x14ac:dyDescent="0.25">
      <c r="A135" s="19" t="s">
        <v>3529</v>
      </c>
      <c r="B135" s="20"/>
      <c r="C135" s="20"/>
      <c r="D135" s="20"/>
      <c r="E135" s="20"/>
      <c r="F135" s="20"/>
      <c r="G135" s="20"/>
    </row>
    <row r="136" spans="1:12" ht="15.75" x14ac:dyDescent="0.3">
      <c r="A136" s="21"/>
      <c r="B136" s="462" t="s">
        <v>3530</v>
      </c>
      <c r="C136" s="463"/>
      <c r="D136" s="463"/>
      <c r="E136" s="464"/>
      <c r="F136" s="20"/>
      <c r="G136" s="20"/>
    </row>
    <row r="137" spans="1:12" ht="15.75" x14ac:dyDescent="0.3">
      <c r="A137" s="22"/>
      <c r="B137" s="462" t="s">
        <v>3531</v>
      </c>
      <c r="C137" s="464"/>
      <c r="D137" s="462" t="s">
        <v>3532</v>
      </c>
      <c r="E137" s="464"/>
      <c r="F137" s="20"/>
      <c r="G137" s="20"/>
    </row>
    <row r="138" spans="1:12" ht="15.75" x14ac:dyDescent="0.3">
      <c r="A138" s="23" t="s">
        <v>3533</v>
      </c>
      <c r="B138" s="24" t="s">
        <v>3534</v>
      </c>
      <c r="C138" s="24" t="s">
        <v>3535</v>
      </c>
      <c r="D138" s="24" t="s">
        <v>3534</v>
      </c>
      <c r="E138" s="24" t="s">
        <v>3535</v>
      </c>
      <c r="F138" s="20"/>
      <c r="G138" s="25" t="s">
        <v>3536</v>
      </c>
    </row>
    <row r="139" spans="1:12" x14ac:dyDescent="0.25">
      <c r="A139" s="26" t="s">
        <v>3537</v>
      </c>
      <c r="B139" s="27">
        <v>95</v>
      </c>
      <c r="C139" s="28">
        <v>95</v>
      </c>
      <c r="D139" s="27">
        <v>50</v>
      </c>
      <c r="E139" s="28">
        <v>50</v>
      </c>
      <c r="F139" s="25" t="s">
        <v>669</v>
      </c>
      <c r="G139" s="20">
        <f>(C139-E139)/C139</f>
        <v>0.47368421052631576</v>
      </c>
    </row>
    <row r="140" spans="1:12" x14ac:dyDescent="0.25">
      <c r="A140" s="29" t="s">
        <v>3538</v>
      </c>
      <c r="B140" s="30">
        <v>100</v>
      </c>
      <c r="C140" s="31">
        <v>100</v>
      </c>
      <c r="D140" s="30">
        <v>70</v>
      </c>
      <c r="E140" s="31">
        <v>70</v>
      </c>
      <c r="F140" s="25" t="s">
        <v>669</v>
      </c>
      <c r="G140" s="20">
        <f t="shared" ref="G140:G156" si="0">(C140-E140)/C140</f>
        <v>0.3</v>
      </c>
    </row>
    <row r="141" spans="1:12" x14ac:dyDescent="0.25">
      <c r="A141" s="29" t="s">
        <v>3539</v>
      </c>
      <c r="B141" s="30">
        <v>95</v>
      </c>
      <c r="C141" s="31">
        <v>95</v>
      </c>
      <c r="D141" s="30">
        <v>50</v>
      </c>
      <c r="E141" s="31">
        <v>50</v>
      </c>
      <c r="F141" s="25" t="s">
        <v>669</v>
      </c>
      <c r="G141" s="20">
        <f t="shared" si="0"/>
        <v>0.47368421052631576</v>
      </c>
    </row>
    <row r="142" spans="1:12" x14ac:dyDescent="0.25">
      <c r="A142" s="29" t="s">
        <v>3540</v>
      </c>
      <c r="B142" s="30">
        <v>105</v>
      </c>
      <c r="C142" s="31">
        <v>105</v>
      </c>
      <c r="D142" s="30">
        <v>110</v>
      </c>
      <c r="E142" s="31">
        <v>110</v>
      </c>
      <c r="F142" s="32" t="s">
        <v>3541</v>
      </c>
      <c r="G142" s="20">
        <f t="shared" si="0"/>
        <v>-4.7619047619047616E-2</v>
      </c>
    </row>
    <row r="143" spans="1:12" x14ac:dyDescent="0.25">
      <c r="A143" s="29" t="s">
        <v>3542</v>
      </c>
      <c r="B143" s="30">
        <v>80</v>
      </c>
      <c r="C143" s="31">
        <v>80</v>
      </c>
      <c r="D143" s="30">
        <v>35</v>
      </c>
      <c r="E143" s="31">
        <v>35</v>
      </c>
      <c r="F143" s="25" t="s">
        <v>669</v>
      </c>
      <c r="G143" s="20">
        <f t="shared" si="0"/>
        <v>0.5625</v>
      </c>
    </row>
    <row r="144" spans="1:12" x14ac:dyDescent="0.25">
      <c r="A144" s="29" t="s">
        <v>3543</v>
      </c>
      <c r="B144" s="30">
        <v>70</v>
      </c>
      <c r="C144" s="31">
        <v>70</v>
      </c>
      <c r="D144" s="30">
        <v>50</v>
      </c>
      <c r="E144" s="31">
        <v>50</v>
      </c>
      <c r="F144" s="25" t="s">
        <v>669</v>
      </c>
      <c r="G144" s="20">
        <f t="shared" si="0"/>
        <v>0.2857142857142857</v>
      </c>
    </row>
    <row r="145" spans="1:9" x14ac:dyDescent="0.25">
      <c r="A145" s="29" t="s">
        <v>3544</v>
      </c>
      <c r="B145" s="30">
        <v>90</v>
      </c>
      <c r="C145" s="31">
        <v>90</v>
      </c>
      <c r="D145" s="30">
        <v>80</v>
      </c>
      <c r="E145" s="31">
        <v>80</v>
      </c>
      <c r="F145" s="25" t="s">
        <v>3545</v>
      </c>
      <c r="G145" s="20">
        <f t="shared" si="0"/>
        <v>0.1111111111111111</v>
      </c>
    </row>
    <row r="146" spans="1:9" x14ac:dyDescent="0.25">
      <c r="A146" s="29" t="s">
        <v>3546</v>
      </c>
      <c r="B146" s="30">
        <v>100</v>
      </c>
      <c r="C146" s="31">
        <v>100</v>
      </c>
      <c r="D146" s="30">
        <v>90</v>
      </c>
      <c r="E146" s="31">
        <v>90</v>
      </c>
      <c r="F146" s="25" t="s">
        <v>669</v>
      </c>
      <c r="G146" s="20">
        <f t="shared" si="0"/>
        <v>0.1</v>
      </c>
    </row>
    <row r="147" spans="1:9" x14ac:dyDescent="0.25">
      <c r="A147" s="29" t="s">
        <v>3547</v>
      </c>
      <c r="B147" s="30">
        <v>80</v>
      </c>
      <c r="C147" s="31">
        <v>80</v>
      </c>
      <c r="D147" s="30">
        <v>40</v>
      </c>
      <c r="E147" s="31">
        <v>40</v>
      </c>
      <c r="F147" s="25" t="s">
        <v>669</v>
      </c>
      <c r="G147" s="20">
        <f t="shared" si="0"/>
        <v>0.5</v>
      </c>
    </row>
    <row r="148" spans="1:9" x14ac:dyDescent="0.25">
      <c r="A148" s="29" t="s">
        <v>3548</v>
      </c>
      <c r="B148" s="30">
        <v>80</v>
      </c>
      <c r="C148" s="31">
        <v>80</v>
      </c>
      <c r="D148" s="30">
        <v>50</v>
      </c>
      <c r="E148" s="31">
        <v>50</v>
      </c>
      <c r="F148" s="25" t="s">
        <v>669</v>
      </c>
      <c r="G148" s="20">
        <f t="shared" si="0"/>
        <v>0.375</v>
      </c>
    </row>
    <row r="149" spans="1:9" x14ac:dyDescent="0.25">
      <c r="A149" s="29" t="s">
        <v>3549</v>
      </c>
      <c r="B149" s="30">
        <v>90</v>
      </c>
      <c r="C149" s="31">
        <v>90</v>
      </c>
      <c r="D149" s="30">
        <v>80</v>
      </c>
      <c r="E149" s="31">
        <v>80</v>
      </c>
      <c r="F149" s="25" t="s">
        <v>3545</v>
      </c>
      <c r="G149" s="20">
        <f t="shared" si="0"/>
        <v>0.1111111111111111</v>
      </c>
    </row>
    <row r="150" spans="1:9" x14ac:dyDescent="0.25">
      <c r="A150" s="29" t="s">
        <v>3550</v>
      </c>
      <c r="B150" s="30">
        <v>95</v>
      </c>
      <c r="C150" s="31">
        <v>95</v>
      </c>
      <c r="D150" s="30">
        <v>90</v>
      </c>
      <c r="E150" s="31">
        <v>90</v>
      </c>
      <c r="F150" s="32" t="s">
        <v>3541</v>
      </c>
      <c r="G150" s="20">
        <f t="shared" si="0"/>
        <v>5.2631578947368418E-2</v>
      </c>
    </row>
    <row r="151" spans="1:9" x14ac:dyDescent="0.25">
      <c r="A151" s="29" t="s">
        <v>3551</v>
      </c>
      <c r="B151" s="30">
        <v>95</v>
      </c>
      <c r="C151" s="31">
        <v>95</v>
      </c>
      <c r="D151" s="30">
        <v>90</v>
      </c>
      <c r="E151" s="31">
        <v>90</v>
      </c>
      <c r="F151" s="32" t="s">
        <v>3541</v>
      </c>
      <c r="G151" s="20">
        <f t="shared" si="0"/>
        <v>5.2631578947368418E-2</v>
      </c>
    </row>
    <row r="152" spans="1:9" x14ac:dyDescent="0.25">
      <c r="A152" s="29" t="s">
        <v>3552</v>
      </c>
      <c r="B152" s="30">
        <v>80</v>
      </c>
      <c r="C152" s="31">
        <v>50</v>
      </c>
      <c r="D152" s="30">
        <v>30</v>
      </c>
      <c r="E152" s="31">
        <v>30</v>
      </c>
      <c r="F152" s="25" t="s">
        <v>667</v>
      </c>
      <c r="G152" s="20">
        <f>(C152-E152)/C152</f>
        <v>0.4</v>
      </c>
    </row>
    <row r="153" spans="1:9" x14ac:dyDescent="0.25">
      <c r="A153" s="29" t="s">
        <v>3553</v>
      </c>
      <c r="B153" s="30">
        <v>90</v>
      </c>
      <c r="C153" s="31">
        <v>90</v>
      </c>
      <c r="D153" s="30">
        <v>70</v>
      </c>
      <c r="E153" s="31">
        <v>70</v>
      </c>
      <c r="F153" s="25" t="s">
        <v>662</v>
      </c>
      <c r="G153" s="20">
        <f t="shared" si="0"/>
        <v>0.22222222222222221</v>
      </c>
    </row>
    <row r="154" spans="1:9" x14ac:dyDescent="0.25">
      <c r="A154" s="29" t="s">
        <v>3554</v>
      </c>
      <c r="B154" s="30">
        <v>95</v>
      </c>
      <c r="C154" s="31">
        <v>90</v>
      </c>
      <c r="D154" s="30">
        <v>80</v>
      </c>
      <c r="E154" s="31">
        <v>80</v>
      </c>
      <c r="F154" s="32" t="s">
        <v>3541</v>
      </c>
      <c r="G154" s="20">
        <f t="shared" si="0"/>
        <v>0.1111111111111111</v>
      </c>
      <c r="I154" s="33"/>
    </row>
    <row r="155" spans="1:9" x14ac:dyDescent="0.25">
      <c r="A155" s="29" t="s">
        <v>3555</v>
      </c>
      <c r="B155" s="30">
        <v>80</v>
      </c>
      <c r="C155" s="31">
        <v>65</v>
      </c>
      <c r="D155" s="30">
        <v>60</v>
      </c>
      <c r="E155" s="31">
        <v>30</v>
      </c>
      <c r="F155" s="25" t="s">
        <v>665</v>
      </c>
      <c r="G155" s="20">
        <f t="shared" si="0"/>
        <v>0.53846153846153844</v>
      </c>
    </row>
    <row r="156" spans="1:9" x14ac:dyDescent="0.25">
      <c r="A156" s="34" t="s">
        <v>3556</v>
      </c>
      <c r="B156" s="35">
        <v>90</v>
      </c>
      <c r="C156" s="36">
        <v>90</v>
      </c>
      <c r="D156" s="35">
        <v>70</v>
      </c>
      <c r="E156" s="36">
        <v>70</v>
      </c>
      <c r="F156" s="25" t="s">
        <v>665</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669</v>
      </c>
      <c r="B159" s="20">
        <f>AVERAGEIF(F139:F156,A159,G139:G156)</f>
        <v>0.38382283834586467</v>
      </c>
      <c r="C159" s="20"/>
      <c r="D159" s="20"/>
      <c r="E159" s="20"/>
      <c r="F159" s="20"/>
      <c r="G159" s="20"/>
    </row>
    <row r="160" spans="1:9" x14ac:dyDescent="0.25">
      <c r="A160" s="20" t="s">
        <v>3545</v>
      </c>
      <c r="B160" s="20">
        <f>AVERAGEIF(F139:F156,A160,G139:G156)</f>
        <v>0.1111111111111111</v>
      </c>
      <c r="C160" s="20"/>
      <c r="D160" s="20"/>
      <c r="E160" s="20"/>
      <c r="F160" s="20"/>
      <c r="G160" s="20"/>
    </row>
    <row r="161" spans="1:7" x14ac:dyDescent="0.25">
      <c r="A161" s="20" t="s">
        <v>667</v>
      </c>
      <c r="B161" s="20">
        <f>AVERAGEIF(F139:F156,A161,G139:G156)</f>
        <v>0.4</v>
      </c>
      <c r="C161" s="20"/>
      <c r="D161" s="20"/>
      <c r="E161" s="20"/>
      <c r="F161" s="20"/>
      <c r="G161" s="20"/>
    </row>
    <row r="162" spans="1:7" x14ac:dyDescent="0.25">
      <c r="A162" s="20" t="s">
        <v>662</v>
      </c>
      <c r="B162" s="20">
        <f>AVERAGEIF(F139:F156,A162,G139:G156)</f>
        <v>0.22222222222222221</v>
      </c>
      <c r="C162" s="20"/>
      <c r="D162" s="20"/>
      <c r="E162" s="20"/>
      <c r="F162" s="20"/>
      <c r="G162" s="20"/>
    </row>
    <row r="163" spans="1:7" x14ac:dyDescent="0.25">
      <c r="A163" s="20" t="s">
        <v>665</v>
      </c>
      <c r="B163" s="20">
        <f>AVERAGEIF(F139:F156,A163,G139:G156)</f>
        <v>0.38034188034188032</v>
      </c>
      <c r="C163" s="20"/>
      <c r="D163" s="20"/>
      <c r="E163" s="20"/>
      <c r="F163" s="20"/>
      <c r="G163" s="20"/>
    </row>
    <row r="165" spans="1:7" x14ac:dyDescent="0.25">
      <c r="A165" s="465" t="s">
        <v>3557</v>
      </c>
      <c r="B165" s="465"/>
      <c r="C165" s="465"/>
      <c r="D165" s="465"/>
      <c r="E165" s="465"/>
    </row>
    <row r="166" spans="1:7" ht="15.75" thickBot="1" x14ac:dyDescent="0.3">
      <c r="A166" t="s">
        <v>3558</v>
      </c>
      <c r="B166" s="13">
        <v>0.4</v>
      </c>
    </row>
    <row r="167" spans="1:7" ht="15.75" thickBot="1" x14ac:dyDescent="0.3">
      <c r="A167" t="s">
        <v>3559</v>
      </c>
      <c r="B167" s="37">
        <f>(1+B166)^(1/(2020-2010))-1</f>
        <v>3.4219694129380196E-2</v>
      </c>
    </row>
    <row r="168" spans="1:7" x14ac:dyDescent="0.25">
      <c r="B168" s="38"/>
    </row>
    <row r="169" spans="1:7" x14ac:dyDescent="0.25">
      <c r="A169" s="465" t="s">
        <v>3560</v>
      </c>
      <c r="B169" s="465"/>
    </row>
    <row r="170" spans="1:7" x14ac:dyDescent="0.25">
      <c r="A170" t="s">
        <v>3561</v>
      </c>
      <c r="B170" s="39">
        <v>972.7</v>
      </c>
    </row>
    <row r="171" spans="1:7" ht="15.75" thickBot="1" x14ac:dyDescent="0.3">
      <c r="A171" t="s">
        <v>3562</v>
      </c>
      <c r="B171" s="40">
        <f>400.9+53.5+276.5+255.7+63.5+462.5+B170+975.4+227.6+436.5</f>
        <v>4124.8</v>
      </c>
    </row>
    <row r="172" spans="1:7" ht="15.75" thickBot="1" x14ac:dyDescent="0.3">
      <c r="A172" t="s">
        <v>3563</v>
      </c>
      <c r="B172" s="37">
        <f>B170/B171</f>
        <v>0.23581749418153608</v>
      </c>
    </row>
    <row r="173" spans="1:7" x14ac:dyDescent="0.25">
      <c r="B173" s="38"/>
    </row>
    <row r="174" spans="1:7" x14ac:dyDescent="0.25">
      <c r="A174" s="465" t="s">
        <v>3564</v>
      </c>
      <c r="B174" s="465"/>
      <c r="C174" s="465"/>
      <c r="D174" s="465"/>
      <c r="E174" s="465"/>
    </row>
    <row r="175" spans="1:7" ht="15.75" thickBot="1" x14ac:dyDescent="0.3">
      <c r="A175" t="s">
        <v>3565</v>
      </c>
      <c r="B175" s="38">
        <v>0.1246</v>
      </c>
    </row>
    <row r="176" spans="1:7" ht="15.75" thickBot="1" x14ac:dyDescent="0.3">
      <c r="A176" t="s">
        <v>3566</v>
      </c>
      <c r="B176" s="37">
        <f>1-B175</f>
        <v>0.87539999999999996</v>
      </c>
    </row>
    <row r="178" spans="1:5" x14ac:dyDescent="0.25">
      <c r="A178" s="465" t="s">
        <v>3567</v>
      </c>
      <c r="B178" s="465"/>
      <c r="C178" s="465"/>
      <c r="D178" s="465"/>
      <c r="E178" s="465"/>
    </row>
    <row r="179" spans="1:5" x14ac:dyDescent="0.25">
      <c r="A179" t="s">
        <v>3568</v>
      </c>
      <c r="B179">
        <v>197000</v>
      </c>
    </row>
    <row r="180" spans="1:5" ht="15.75" thickBot="1" x14ac:dyDescent="0.3">
      <c r="A180" t="s">
        <v>3569</v>
      </c>
      <c r="B180">
        <v>175000</v>
      </c>
    </row>
    <row r="181" spans="1:5" ht="15.75" thickBot="1" x14ac:dyDescent="0.3">
      <c r="A181" t="s">
        <v>3570</v>
      </c>
      <c r="B181" s="12">
        <f>B179/B180</f>
        <v>1.1257142857142857</v>
      </c>
    </row>
    <row r="183" spans="1:5" x14ac:dyDescent="0.25">
      <c r="A183" s="465" t="s">
        <v>3571</v>
      </c>
      <c r="B183" s="465"/>
      <c r="C183" s="465"/>
      <c r="D183" s="465"/>
      <c r="E183" s="465"/>
    </row>
    <row r="184" spans="1:5" x14ac:dyDescent="0.25">
      <c r="A184" t="s">
        <v>3572</v>
      </c>
      <c r="B184" s="162">
        <v>1.2E-2</v>
      </c>
    </row>
    <row r="185" spans="1:5" x14ac:dyDescent="0.25">
      <c r="A185" t="s">
        <v>3573</v>
      </c>
      <c r="B185" s="162">
        <v>2.4E-2</v>
      </c>
    </row>
    <row r="186" spans="1:5" x14ac:dyDescent="0.25">
      <c r="A186" t="s">
        <v>3574</v>
      </c>
      <c r="B186">
        <f>2050-2018+1</f>
        <v>33</v>
      </c>
    </row>
    <row r="187" spans="1:5" x14ac:dyDescent="0.25">
      <c r="A187" t="s">
        <v>3575</v>
      </c>
      <c r="B187" s="11">
        <f>(1-B184)^B186</f>
        <v>0.67139665221009714</v>
      </c>
    </row>
    <row r="188" spans="1:5" ht="15.75" thickBot="1" x14ac:dyDescent="0.3">
      <c r="A188" t="s">
        <v>3576</v>
      </c>
      <c r="B188" s="11">
        <f>(1-B185)^B186</f>
        <v>0.44858421050781644</v>
      </c>
    </row>
    <row r="189" spans="1:5" ht="15.75" thickBot="1" x14ac:dyDescent="0.3">
      <c r="A189" t="s">
        <v>3577</v>
      </c>
      <c r="B189" s="12">
        <f>(B187-B188)/B187</f>
        <v>0.33186409400289502</v>
      </c>
    </row>
    <row r="191" spans="1:5" x14ac:dyDescent="0.25">
      <c r="A191" s="465" t="s">
        <v>3578</v>
      </c>
      <c r="B191" s="465"/>
      <c r="C191" s="465"/>
      <c r="D191" s="465"/>
      <c r="E191" s="465"/>
    </row>
    <row r="192" spans="1:5" x14ac:dyDescent="0.25">
      <c r="A192" s="16" t="s">
        <v>3579</v>
      </c>
      <c r="B192" s="16" t="s">
        <v>3580</v>
      </c>
      <c r="C192" s="16"/>
    </row>
    <row r="193" spans="1:9" x14ac:dyDescent="0.25">
      <c r="A193" t="s">
        <v>3581</v>
      </c>
      <c r="B193" s="17">
        <v>15277777.777777778</v>
      </c>
      <c r="C193" t="s">
        <v>3582</v>
      </c>
    </row>
    <row r="194" spans="1:9" x14ac:dyDescent="0.25">
      <c r="A194" t="s">
        <v>3583</v>
      </c>
      <c r="B194" s="17">
        <f>3.4*10^6</f>
        <v>3400000</v>
      </c>
      <c r="C194" s="41"/>
    </row>
    <row r="195" spans="1:9" x14ac:dyDescent="0.25">
      <c r="A195" t="s">
        <v>3584</v>
      </c>
      <c r="B195">
        <v>2</v>
      </c>
    </row>
    <row r="196" spans="1:9" ht="15.75" thickBot="1" x14ac:dyDescent="0.3">
      <c r="A196" t="s">
        <v>3585</v>
      </c>
      <c r="B196" s="17">
        <f>B195*B194</f>
        <v>6800000</v>
      </c>
    </row>
    <row r="197" spans="1:9" ht="15.75" thickBot="1" x14ac:dyDescent="0.3">
      <c r="A197" t="s">
        <v>3586</v>
      </c>
      <c r="B197" s="12">
        <f>B196/B193</f>
        <v>0.44509090909090909</v>
      </c>
    </row>
    <row r="199" spans="1:9" x14ac:dyDescent="0.25">
      <c r="A199" s="202" t="s">
        <v>131</v>
      </c>
    </row>
    <row r="201" spans="1:9" x14ac:dyDescent="0.25">
      <c r="A201" s="203" t="s">
        <v>3587</v>
      </c>
      <c r="B201" s="461" t="s">
        <v>3588</v>
      </c>
      <c r="C201" s="461"/>
      <c r="D201" s="461"/>
      <c r="E201" s="461"/>
      <c r="F201" s="461"/>
      <c r="G201" s="461"/>
      <c r="H201" s="461"/>
      <c r="I201" s="461"/>
    </row>
    <row r="202" spans="1:9" x14ac:dyDescent="0.25">
      <c r="A202" s="42" t="s">
        <v>3589</v>
      </c>
      <c r="B202" s="42" t="s">
        <v>3590</v>
      </c>
      <c r="C202" s="42" t="s">
        <v>3591</v>
      </c>
      <c r="D202" s="42" t="s">
        <v>3592</v>
      </c>
      <c r="E202" s="42" t="s">
        <v>652</v>
      </c>
      <c r="F202" s="42" t="s">
        <v>655</v>
      </c>
      <c r="G202" s="42" t="s">
        <v>3593</v>
      </c>
      <c r="H202" s="42" t="s">
        <v>3594</v>
      </c>
      <c r="I202" s="42" t="s">
        <v>3595</v>
      </c>
    </row>
    <row r="203" spans="1:9" x14ac:dyDescent="0.25">
      <c r="A203" s="42" t="s">
        <v>3596</v>
      </c>
      <c r="B203">
        <v>0</v>
      </c>
      <c r="C203">
        <v>6</v>
      </c>
      <c r="D203">
        <v>9</v>
      </c>
      <c r="E203">
        <v>25</v>
      </c>
      <c r="F203">
        <v>21</v>
      </c>
      <c r="G203">
        <v>215</v>
      </c>
      <c r="H203">
        <v>81</v>
      </c>
      <c r="I203">
        <v>134</v>
      </c>
    </row>
    <row r="204" spans="1:9" x14ac:dyDescent="0.25">
      <c r="A204" s="42" t="s">
        <v>3597</v>
      </c>
      <c r="B204">
        <v>4</v>
      </c>
      <c r="C204">
        <v>3</v>
      </c>
      <c r="D204">
        <v>15</v>
      </c>
      <c r="E204">
        <v>40</v>
      </c>
      <c r="F204">
        <v>43</v>
      </c>
      <c r="G204">
        <v>163</v>
      </c>
      <c r="H204">
        <v>56</v>
      </c>
      <c r="I204">
        <v>94</v>
      </c>
    </row>
    <row r="205" spans="1:9" ht="15.75" thickBot="1" x14ac:dyDescent="0.3">
      <c r="A205" s="42" t="s">
        <v>3598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3599</v>
      </c>
      <c r="B206" s="12">
        <f>SUM(G205:H205)/SUM(G203:H203)</f>
        <v>-0.26013513513513514</v>
      </c>
    </row>
    <row r="207" spans="1:9" ht="15.75" thickBot="1" x14ac:dyDescent="0.3">
      <c r="A207" t="s">
        <v>3600</v>
      </c>
      <c r="B207" s="12">
        <f>I205/I203</f>
        <v>-0.29850746268656714</v>
      </c>
    </row>
    <row r="209" spans="1:9" x14ac:dyDescent="0.25">
      <c r="A209" s="203" t="s">
        <v>3601</v>
      </c>
      <c r="B209" s="461" t="s">
        <v>3588</v>
      </c>
      <c r="C209" s="461"/>
      <c r="D209" s="461"/>
      <c r="E209" s="461"/>
      <c r="F209" s="461"/>
      <c r="G209" s="461"/>
      <c r="H209" s="461"/>
      <c r="I209" s="461"/>
    </row>
    <row r="210" spans="1:9" x14ac:dyDescent="0.25">
      <c r="A210" s="42" t="s">
        <v>3589</v>
      </c>
      <c r="B210" s="42" t="s">
        <v>3590</v>
      </c>
      <c r="C210" s="42" t="s">
        <v>3591</v>
      </c>
      <c r="D210" s="42" t="s">
        <v>3592</v>
      </c>
      <c r="E210" s="42" t="s">
        <v>652</v>
      </c>
      <c r="F210" s="42" t="s">
        <v>655</v>
      </c>
      <c r="G210" s="42" t="s">
        <v>3593</v>
      </c>
      <c r="H210" s="42" t="s">
        <v>3594</v>
      </c>
      <c r="I210" s="42" t="s">
        <v>3595</v>
      </c>
    </row>
    <row r="211" spans="1:9" x14ac:dyDescent="0.25">
      <c r="A211" s="42" t="s">
        <v>3596</v>
      </c>
      <c r="B211">
        <v>0</v>
      </c>
      <c r="C211">
        <v>17</v>
      </c>
      <c r="D211">
        <v>18</v>
      </c>
      <c r="E211">
        <v>22</v>
      </c>
      <c r="F211">
        <v>12</v>
      </c>
      <c r="G211">
        <v>73</v>
      </c>
      <c r="H211">
        <v>21</v>
      </c>
      <c r="I211">
        <v>21</v>
      </c>
    </row>
    <row r="212" spans="1:9" x14ac:dyDescent="0.25">
      <c r="A212" s="42" t="s">
        <v>3597</v>
      </c>
      <c r="B212">
        <v>0</v>
      </c>
      <c r="C212">
        <v>15</v>
      </c>
      <c r="D212">
        <v>22</v>
      </c>
      <c r="E212">
        <v>39</v>
      </c>
      <c r="F212">
        <v>23</v>
      </c>
      <c r="G212">
        <v>51</v>
      </c>
      <c r="H212">
        <v>17</v>
      </c>
      <c r="I212">
        <v>19</v>
      </c>
    </row>
    <row r="213" spans="1:9" ht="15.75" thickBot="1" x14ac:dyDescent="0.3">
      <c r="A213" s="42" t="s">
        <v>3598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3599</v>
      </c>
      <c r="B214" s="12">
        <f>SUM(G213:H213)/SUM(G211:H211)</f>
        <v>-0.27659574468085107</v>
      </c>
    </row>
    <row r="215" spans="1:9" ht="15.75" thickBot="1" x14ac:dyDescent="0.3">
      <c r="A215" t="s">
        <v>3600</v>
      </c>
      <c r="B215" s="12">
        <f>I213/I211</f>
        <v>-9.5238095238095233E-2</v>
      </c>
    </row>
    <row r="217" spans="1:9" x14ac:dyDescent="0.25">
      <c r="A217" s="203" t="s">
        <v>3602</v>
      </c>
      <c r="B217" s="461" t="s">
        <v>3588</v>
      </c>
      <c r="C217" s="461"/>
      <c r="D217" s="461"/>
      <c r="E217" s="461"/>
    </row>
    <row r="218" spans="1:9" x14ac:dyDescent="0.25">
      <c r="A218" s="42" t="s">
        <v>3589</v>
      </c>
      <c r="B218" s="42" t="s">
        <v>3603</v>
      </c>
      <c r="C218" s="42" t="s">
        <v>3604</v>
      </c>
      <c r="D218" s="42" t="s">
        <v>3605</v>
      </c>
      <c r="E218" s="42" t="s">
        <v>655</v>
      </c>
    </row>
    <row r="219" spans="1:9" x14ac:dyDescent="0.25">
      <c r="A219" s="42" t="s">
        <v>3596</v>
      </c>
      <c r="B219">
        <v>112</v>
      </c>
      <c r="C219">
        <v>16</v>
      </c>
      <c r="D219">
        <v>9</v>
      </c>
      <c r="E219">
        <v>134</v>
      </c>
    </row>
    <row r="220" spans="1:9" x14ac:dyDescent="0.25">
      <c r="A220" s="42" t="s">
        <v>3597</v>
      </c>
      <c r="B220">
        <v>87</v>
      </c>
      <c r="C220">
        <v>17</v>
      </c>
      <c r="D220">
        <v>9</v>
      </c>
      <c r="E220">
        <v>151</v>
      </c>
    </row>
    <row r="221" spans="1:9" ht="15.75" thickBot="1" x14ac:dyDescent="0.3">
      <c r="A221" s="42" t="s">
        <v>3598</v>
      </c>
      <c r="B221">
        <f>B220-B219</f>
        <v>-25</v>
      </c>
      <c r="C221">
        <f t="shared" ref="C221:E221" si="9">C220-C219</f>
        <v>1</v>
      </c>
      <c r="D221">
        <f t="shared" si="9"/>
        <v>0</v>
      </c>
      <c r="E221">
        <f t="shared" si="9"/>
        <v>17</v>
      </c>
    </row>
    <row r="222" spans="1:9" ht="15.75" thickBot="1" x14ac:dyDescent="0.3">
      <c r="A222" t="s">
        <v>3606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2E3C-A3F7-47C8-89C0-3350B8F929AB}">
  <dimension ref="B3:C14"/>
  <sheetViews>
    <sheetView workbookViewId="0"/>
  </sheetViews>
  <sheetFormatPr defaultRowHeight="15" x14ac:dyDescent="0.25"/>
  <cols>
    <col min="2" max="2" width="55.42578125" bestFit="1" customWidth="1"/>
  </cols>
  <sheetData>
    <row r="3" spans="2:3" x14ac:dyDescent="0.25">
      <c r="B3" t="s">
        <v>3608</v>
      </c>
      <c r="C3">
        <f>COUNTIF(PolicyLevers!$I:$I,"Yes")</f>
        <v>622</v>
      </c>
    </row>
    <row r="4" spans="2:3" x14ac:dyDescent="0.25">
      <c r="B4" t="s">
        <v>3609</v>
      </c>
      <c r="C4">
        <f>COUNTIF(PolicyLevers!$I:$I,"No")</f>
        <v>657</v>
      </c>
    </row>
    <row r="5" spans="2:3" x14ac:dyDescent="0.25">
      <c r="B5" s="407" t="s">
        <v>3607</v>
      </c>
      <c r="C5" s="406">
        <f>COUNTA(PolicyLevers!I2:I1048576)-C3-C4</f>
        <v>0</v>
      </c>
    </row>
    <row r="7" spans="2:3" x14ac:dyDescent="0.25">
      <c r="B7" t="s">
        <v>3610</v>
      </c>
      <c r="C7">
        <f>COUNTA('Policy Characteristics'!J4:J1048576)</f>
        <v>95</v>
      </c>
    </row>
    <row r="8" spans="2:3" x14ac:dyDescent="0.25">
      <c r="B8" t="s">
        <v>3612</v>
      </c>
      <c r="C8">
        <v>7</v>
      </c>
    </row>
    <row r="9" spans="2:3" x14ac:dyDescent="0.25">
      <c r="C9">
        <f>C7-C8</f>
        <v>88</v>
      </c>
    </row>
    <row r="11" spans="2:3" x14ac:dyDescent="0.25">
      <c r="B11" t="s">
        <v>3613</v>
      </c>
      <c r="C11">
        <v>74</v>
      </c>
    </row>
    <row r="12" spans="2:3" x14ac:dyDescent="0.25">
      <c r="B12" t="s">
        <v>3614</v>
      </c>
      <c r="C12">
        <v>5</v>
      </c>
    </row>
    <row r="13" spans="2:3" x14ac:dyDescent="0.25">
      <c r="C13">
        <f>SUM(C11:C12)</f>
        <v>79</v>
      </c>
    </row>
    <row r="14" spans="2:3" x14ac:dyDescent="0.25">
      <c r="B14" t="s">
        <v>3615</v>
      </c>
      <c r="C14">
        <f>C13-C9</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68482-0CD0-4DEB-8E13-FD694093C300}">
  <dimension ref="A3:D102"/>
  <sheetViews>
    <sheetView workbookViewId="0"/>
  </sheetViews>
  <sheetFormatPr defaultRowHeight="15" x14ac:dyDescent="0.25"/>
  <cols>
    <col min="1" max="1" width="47.140625" bestFit="1" customWidth="1"/>
    <col min="2" max="2" width="68.28515625" bestFit="1" customWidth="1"/>
    <col min="3" max="3" width="21" bestFit="1" customWidth="1"/>
    <col min="4" max="5" width="4.140625" bestFit="1" customWidth="1"/>
    <col min="6" max="6" width="28.28515625" bestFit="1" customWidth="1"/>
  </cols>
  <sheetData>
    <row r="3" spans="1:4" x14ac:dyDescent="0.25">
      <c r="A3" s="408" t="s">
        <v>3611</v>
      </c>
      <c r="C3" s="408" t="s">
        <v>619</v>
      </c>
    </row>
    <row r="4" spans="1:4" x14ac:dyDescent="0.25">
      <c r="A4" s="408" t="s">
        <v>44</v>
      </c>
      <c r="B4" s="408" t="s">
        <v>46</v>
      </c>
      <c r="C4" t="s">
        <v>634</v>
      </c>
      <c r="D4" t="s">
        <v>624</v>
      </c>
    </row>
    <row r="5" spans="1:4" x14ac:dyDescent="0.25">
      <c r="A5" t="s">
        <v>422</v>
      </c>
      <c r="B5" t="s">
        <v>424</v>
      </c>
      <c r="D5">
        <v>1</v>
      </c>
    </row>
    <row r="6" spans="1:4" x14ac:dyDescent="0.25">
      <c r="B6" t="s">
        <v>431</v>
      </c>
      <c r="D6">
        <v>1</v>
      </c>
    </row>
    <row r="7" spans="1:4" x14ac:dyDescent="0.25">
      <c r="B7" t="s">
        <v>453</v>
      </c>
      <c r="D7">
        <v>1</v>
      </c>
    </row>
    <row r="8" spans="1:4" x14ac:dyDescent="0.25">
      <c r="B8" t="s">
        <v>448</v>
      </c>
      <c r="D8">
        <v>1</v>
      </c>
    </row>
    <row r="9" spans="1:4" x14ac:dyDescent="0.25">
      <c r="B9" t="s">
        <v>437</v>
      </c>
      <c r="D9">
        <v>1</v>
      </c>
    </row>
    <row r="10" spans="1:4" x14ac:dyDescent="0.25">
      <c r="B10" t="s">
        <v>443</v>
      </c>
      <c r="D10">
        <v>1</v>
      </c>
    </row>
    <row r="11" spans="1:4" x14ac:dyDescent="0.25">
      <c r="B11" t="s">
        <v>456</v>
      </c>
      <c r="D11">
        <v>1</v>
      </c>
    </row>
    <row r="12" spans="1:4" x14ac:dyDescent="0.25">
      <c r="B12" t="s">
        <v>461</v>
      </c>
      <c r="D12">
        <v>1</v>
      </c>
    </row>
    <row r="13" spans="1:4" x14ac:dyDescent="0.25">
      <c r="B13" t="s">
        <v>466</v>
      </c>
      <c r="D13">
        <v>1</v>
      </c>
    </row>
    <row r="14" spans="1:4" x14ac:dyDescent="0.25">
      <c r="B14" t="s">
        <v>471</v>
      </c>
      <c r="D14">
        <v>1</v>
      </c>
    </row>
    <row r="15" spans="1:4" x14ac:dyDescent="0.25">
      <c r="A15" t="s">
        <v>138</v>
      </c>
      <c r="B15" t="s">
        <v>157</v>
      </c>
      <c r="D15">
        <v>1</v>
      </c>
    </row>
    <row r="16" spans="1:4" x14ac:dyDescent="0.25">
      <c r="B16" t="s">
        <v>180</v>
      </c>
      <c r="D16">
        <v>1</v>
      </c>
    </row>
    <row r="17" spans="1:4" x14ac:dyDescent="0.25">
      <c r="B17" t="s">
        <v>196</v>
      </c>
      <c r="C17">
        <v>3</v>
      </c>
      <c r="D17">
        <v>3</v>
      </c>
    </row>
    <row r="18" spans="1:4" x14ac:dyDescent="0.25">
      <c r="B18" t="s">
        <v>140</v>
      </c>
      <c r="C18">
        <v>6</v>
      </c>
      <c r="D18">
        <v>9</v>
      </c>
    </row>
    <row r="19" spans="1:4" x14ac:dyDescent="0.25">
      <c r="B19" t="s">
        <v>163</v>
      </c>
      <c r="D19">
        <v>1</v>
      </c>
    </row>
    <row r="20" spans="1:4" x14ac:dyDescent="0.25">
      <c r="B20" t="s">
        <v>172</v>
      </c>
      <c r="D20">
        <v>1</v>
      </c>
    </row>
    <row r="21" spans="1:4" x14ac:dyDescent="0.25">
      <c r="B21" t="s">
        <v>148</v>
      </c>
      <c r="D21">
        <v>18</v>
      </c>
    </row>
    <row r="22" spans="1:4" x14ac:dyDescent="0.25">
      <c r="B22" t="s">
        <v>187</v>
      </c>
      <c r="D22">
        <v>3</v>
      </c>
    </row>
    <row r="23" spans="1:4" x14ac:dyDescent="0.25">
      <c r="A23" t="s">
        <v>606</v>
      </c>
      <c r="B23" s="184" t="s">
        <v>612</v>
      </c>
      <c r="C23" s="184">
        <v>1</v>
      </c>
      <c r="D23" s="184"/>
    </row>
    <row r="24" spans="1:4" x14ac:dyDescent="0.25">
      <c r="B24" s="184" t="s">
        <v>608</v>
      </c>
      <c r="C24" s="184">
        <v>1</v>
      </c>
      <c r="D24" s="184"/>
    </row>
    <row r="25" spans="1:4" x14ac:dyDescent="0.25">
      <c r="A25" t="s">
        <v>501</v>
      </c>
      <c r="B25" t="s">
        <v>502</v>
      </c>
      <c r="D25">
        <v>6</v>
      </c>
    </row>
    <row r="26" spans="1:4" x14ac:dyDescent="0.25">
      <c r="B26" t="s">
        <v>534</v>
      </c>
      <c r="C26">
        <v>12</v>
      </c>
      <c r="D26">
        <v>5</v>
      </c>
    </row>
    <row r="27" spans="1:4" x14ac:dyDescent="0.25">
      <c r="B27" t="s">
        <v>524</v>
      </c>
      <c r="D27">
        <v>1</v>
      </c>
    </row>
    <row r="28" spans="1:4" x14ac:dyDescent="0.25">
      <c r="B28" t="s">
        <v>520</v>
      </c>
      <c r="C28">
        <v>19</v>
      </c>
      <c r="D28">
        <v>6</v>
      </c>
    </row>
    <row r="29" spans="1:4" x14ac:dyDescent="0.25">
      <c r="B29" t="s">
        <v>528</v>
      </c>
      <c r="C29">
        <v>15</v>
      </c>
    </row>
    <row r="30" spans="1:4" x14ac:dyDescent="0.25">
      <c r="B30" t="s">
        <v>509</v>
      </c>
      <c r="C30">
        <v>15</v>
      </c>
      <c r="D30">
        <v>6</v>
      </c>
    </row>
    <row r="31" spans="1:4" x14ac:dyDescent="0.25">
      <c r="B31" s="184" t="s">
        <v>516</v>
      </c>
      <c r="C31" s="184">
        <v>1</v>
      </c>
      <c r="D31" s="184"/>
    </row>
    <row r="32" spans="1:4" x14ac:dyDescent="0.25">
      <c r="B32" t="s">
        <v>526</v>
      </c>
      <c r="C32">
        <v>15</v>
      </c>
    </row>
    <row r="33" spans="1:4" x14ac:dyDescent="0.25">
      <c r="A33" t="s">
        <v>477</v>
      </c>
      <c r="B33" t="s">
        <v>487</v>
      </c>
      <c r="D33">
        <v>1</v>
      </c>
    </row>
    <row r="34" spans="1:4" x14ac:dyDescent="0.25">
      <c r="B34" t="s">
        <v>495</v>
      </c>
      <c r="D34">
        <v>1</v>
      </c>
    </row>
    <row r="35" spans="1:4" x14ac:dyDescent="0.25">
      <c r="B35" t="s">
        <v>479</v>
      </c>
      <c r="D35">
        <v>1</v>
      </c>
    </row>
    <row r="36" spans="1:4" x14ac:dyDescent="0.25">
      <c r="A36" t="s">
        <v>201</v>
      </c>
      <c r="B36" t="s">
        <v>251</v>
      </c>
      <c r="C36">
        <v>12</v>
      </c>
      <c r="D36">
        <v>4</v>
      </c>
    </row>
    <row r="37" spans="1:4" x14ac:dyDescent="0.25">
      <c r="B37" t="s">
        <v>203</v>
      </c>
      <c r="C37">
        <v>12</v>
      </c>
      <c r="D37">
        <v>4</v>
      </c>
    </row>
    <row r="38" spans="1:4" x14ac:dyDescent="0.25">
      <c r="B38" t="s">
        <v>274</v>
      </c>
      <c r="C38">
        <v>15</v>
      </c>
      <c r="D38">
        <v>1</v>
      </c>
    </row>
    <row r="39" spans="1:4" x14ac:dyDescent="0.25">
      <c r="B39" t="s">
        <v>240</v>
      </c>
      <c r="C39">
        <v>1</v>
      </c>
    </row>
    <row r="40" spans="1:4" x14ac:dyDescent="0.25">
      <c r="B40" t="s">
        <v>276</v>
      </c>
      <c r="C40">
        <v>14</v>
      </c>
      <c r="D40">
        <v>2</v>
      </c>
    </row>
    <row r="41" spans="1:4" x14ac:dyDescent="0.25">
      <c r="B41" s="184" t="s">
        <v>278</v>
      </c>
      <c r="C41" s="184">
        <v>1</v>
      </c>
      <c r="D41" s="184"/>
    </row>
    <row r="42" spans="1:4" x14ac:dyDescent="0.25">
      <c r="B42" t="s">
        <v>209</v>
      </c>
      <c r="C42">
        <v>10</v>
      </c>
      <c r="D42">
        <v>6</v>
      </c>
    </row>
    <row r="43" spans="1:4" x14ac:dyDescent="0.25">
      <c r="B43" t="s">
        <v>243</v>
      </c>
      <c r="D43">
        <v>1</v>
      </c>
    </row>
    <row r="44" spans="1:4" x14ac:dyDescent="0.25">
      <c r="B44" t="s">
        <v>259</v>
      </c>
      <c r="D44">
        <v>1</v>
      </c>
    </row>
    <row r="45" spans="1:4" x14ac:dyDescent="0.25">
      <c r="B45" s="184" t="s">
        <v>281</v>
      </c>
      <c r="C45" s="184">
        <v>1</v>
      </c>
      <c r="D45" s="184"/>
    </row>
    <row r="46" spans="1:4" x14ac:dyDescent="0.25">
      <c r="B46" t="s">
        <v>312</v>
      </c>
      <c r="C46">
        <v>9</v>
      </c>
      <c r="D46">
        <v>7</v>
      </c>
    </row>
    <row r="47" spans="1:4" x14ac:dyDescent="0.25">
      <c r="B47" t="s">
        <v>224</v>
      </c>
      <c r="D47">
        <v>1</v>
      </c>
    </row>
    <row r="48" spans="1:4" x14ac:dyDescent="0.25">
      <c r="B48" t="s">
        <v>233</v>
      </c>
      <c r="C48">
        <v>8</v>
      </c>
      <c r="D48">
        <v>8</v>
      </c>
    </row>
    <row r="49" spans="1:4" x14ac:dyDescent="0.25">
      <c r="B49" t="s">
        <v>296</v>
      </c>
      <c r="D49">
        <v>3</v>
      </c>
    </row>
    <row r="50" spans="1:4" x14ac:dyDescent="0.25">
      <c r="B50" t="s">
        <v>265</v>
      </c>
      <c r="D50">
        <v>1</v>
      </c>
    </row>
    <row r="51" spans="1:4" x14ac:dyDescent="0.25">
      <c r="B51" t="s">
        <v>289</v>
      </c>
      <c r="C51">
        <v>41</v>
      </c>
      <c r="D51">
        <v>4</v>
      </c>
    </row>
    <row r="52" spans="1:4" x14ac:dyDescent="0.25">
      <c r="B52" t="s">
        <v>303</v>
      </c>
      <c r="D52">
        <v>1</v>
      </c>
    </row>
    <row r="53" spans="1:4" x14ac:dyDescent="0.25">
      <c r="B53" t="s">
        <v>217</v>
      </c>
      <c r="D53">
        <v>1</v>
      </c>
    </row>
    <row r="54" spans="1:4" x14ac:dyDescent="0.25">
      <c r="B54" t="s">
        <v>319</v>
      </c>
      <c r="C54">
        <v>32</v>
      </c>
      <c r="D54">
        <v>16</v>
      </c>
    </row>
    <row r="55" spans="1:4" x14ac:dyDescent="0.25">
      <c r="A55" t="s">
        <v>578</v>
      </c>
      <c r="B55" t="s">
        <v>580</v>
      </c>
      <c r="D55">
        <v>5</v>
      </c>
    </row>
    <row r="56" spans="1:4" x14ac:dyDescent="0.25">
      <c r="B56" t="s">
        <v>595</v>
      </c>
      <c r="D56">
        <v>5</v>
      </c>
    </row>
    <row r="57" spans="1:4" x14ac:dyDescent="0.25">
      <c r="B57" t="s">
        <v>593</v>
      </c>
      <c r="D57">
        <v>5</v>
      </c>
    </row>
    <row r="58" spans="1:4" x14ac:dyDescent="0.25">
      <c r="B58" t="s">
        <v>590</v>
      </c>
      <c r="D58">
        <v>5</v>
      </c>
    </row>
    <row r="59" spans="1:4" x14ac:dyDescent="0.25">
      <c r="B59" t="s">
        <v>587</v>
      </c>
      <c r="D59">
        <v>5</v>
      </c>
    </row>
    <row r="60" spans="1:4" x14ac:dyDescent="0.25">
      <c r="B60" t="s">
        <v>598</v>
      </c>
      <c r="D60">
        <v>5</v>
      </c>
    </row>
    <row r="61" spans="1:4" x14ac:dyDescent="0.25">
      <c r="B61" t="s">
        <v>585</v>
      </c>
      <c r="D61">
        <v>5</v>
      </c>
    </row>
    <row r="62" spans="1:4" x14ac:dyDescent="0.25">
      <c r="B62" t="s">
        <v>601</v>
      </c>
      <c r="D62">
        <v>5</v>
      </c>
    </row>
    <row r="63" spans="1:4" x14ac:dyDescent="0.25">
      <c r="B63" t="s">
        <v>604</v>
      </c>
      <c r="D63">
        <v>5</v>
      </c>
    </row>
    <row r="64" spans="1:4" x14ac:dyDescent="0.25">
      <c r="A64" t="s">
        <v>323</v>
      </c>
      <c r="B64" t="s">
        <v>334</v>
      </c>
      <c r="D64">
        <v>1</v>
      </c>
    </row>
    <row r="65" spans="2:4" x14ac:dyDescent="0.25">
      <c r="B65" t="s">
        <v>347</v>
      </c>
      <c r="D65">
        <v>1</v>
      </c>
    </row>
    <row r="66" spans="2:4" x14ac:dyDescent="0.25">
      <c r="B66" t="s">
        <v>382</v>
      </c>
      <c r="D66">
        <v>1</v>
      </c>
    </row>
    <row r="67" spans="2:4" x14ac:dyDescent="0.25">
      <c r="B67" t="s">
        <v>390</v>
      </c>
      <c r="D67">
        <v>2</v>
      </c>
    </row>
    <row r="68" spans="2:4" x14ac:dyDescent="0.25">
      <c r="B68" t="s">
        <v>386</v>
      </c>
      <c r="D68">
        <v>1</v>
      </c>
    </row>
    <row r="69" spans="2:4" x14ac:dyDescent="0.25">
      <c r="B69" t="s">
        <v>375</v>
      </c>
      <c r="D69">
        <v>1</v>
      </c>
    </row>
    <row r="70" spans="2:4" x14ac:dyDescent="0.25">
      <c r="B70" t="s">
        <v>325</v>
      </c>
      <c r="D70">
        <v>25</v>
      </c>
    </row>
    <row r="71" spans="2:4" x14ac:dyDescent="0.25">
      <c r="B71" t="s">
        <v>359</v>
      </c>
      <c r="D71">
        <v>1</v>
      </c>
    </row>
    <row r="72" spans="2:4" x14ac:dyDescent="0.25">
      <c r="B72" t="s">
        <v>372</v>
      </c>
      <c r="C72">
        <v>1</v>
      </c>
      <c r="D72">
        <v>24</v>
      </c>
    </row>
    <row r="73" spans="2:4" x14ac:dyDescent="0.25">
      <c r="B73" t="s">
        <v>365</v>
      </c>
      <c r="C73">
        <v>204</v>
      </c>
      <c r="D73">
        <v>46</v>
      </c>
    </row>
    <row r="74" spans="2:4" x14ac:dyDescent="0.25">
      <c r="B74" t="s">
        <v>400</v>
      </c>
      <c r="D74">
        <v>4</v>
      </c>
    </row>
    <row r="75" spans="2:4" x14ac:dyDescent="0.25">
      <c r="B75" t="s">
        <v>407</v>
      </c>
      <c r="D75">
        <v>4</v>
      </c>
    </row>
    <row r="76" spans="2:4" x14ac:dyDescent="0.25">
      <c r="B76" t="s">
        <v>413</v>
      </c>
      <c r="D76">
        <v>1</v>
      </c>
    </row>
    <row r="77" spans="2:4" x14ac:dyDescent="0.25">
      <c r="B77" t="s">
        <v>341</v>
      </c>
      <c r="D77">
        <v>1</v>
      </c>
    </row>
    <row r="78" spans="2:4" x14ac:dyDescent="0.25">
      <c r="B78" t="s">
        <v>328</v>
      </c>
      <c r="C78">
        <v>26</v>
      </c>
      <c r="D78">
        <v>24</v>
      </c>
    </row>
    <row r="79" spans="2:4" x14ac:dyDescent="0.25">
      <c r="B79" t="s">
        <v>417</v>
      </c>
      <c r="C79">
        <v>1</v>
      </c>
      <c r="D79">
        <v>8</v>
      </c>
    </row>
    <row r="80" spans="2:4" x14ac:dyDescent="0.25">
      <c r="B80" t="s">
        <v>394</v>
      </c>
      <c r="D80">
        <v>3</v>
      </c>
    </row>
    <row r="81" spans="1:4" x14ac:dyDescent="0.25">
      <c r="B81" t="s">
        <v>353</v>
      </c>
      <c r="C81">
        <v>128</v>
      </c>
      <c r="D81">
        <v>122</v>
      </c>
    </row>
    <row r="82" spans="1:4" x14ac:dyDescent="0.25">
      <c r="A82" t="s">
        <v>541</v>
      </c>
      <c r="B82" t="s">
        <v>559</v>
      </c>
      <c r="D82">
        <v>1</v>
      </c>
    </row>
    <row r="83" spans="1:4" x14ac:dyDescent="0.25">
      <c r="B83" t="s">
        <v>543</v>
      </c>
      <c r="D83">
        <v>6</v>
      </c>
    </row>
    <row r="84" spans="1:4" x14ac:dyDescent="0.25">
      <c r="B84" t="s">
        <v>565</v>
      </c>
      <c r="C84">
        <v>1</v>
      </c>
      <c r="D84">
        <v>5</v>
      </c>
    </row>
    <row r="85" spans="1:4" x14ac:dyDescent="0.25">
      <c r="B85" t="s">
        <v>550</v>
      </c>
      <c r="D85">
        <v>1</v>
      </c>
    </row>
    <row r="86" spans="1:4" x14ac:dyDescent="0.25">
      <c r="B86" t="s">
        <v>570</v>
      </c>
      <c r="D86">
        <v>1</v>
      </c>
    </row>
    <row r="87" spans="1:4" x14ac:dyDescent="0.25">
      <c r="B87" t="s">
        <v>552</v>
      </c>
      <c r="C87">
        <v>1</v>
      </c>
      <c r="D87">
        <v>10</v>
      </c>
    </row>
    <row r="88" spans="1:4" x14ac:dyDescent="0.25">
      <c r="B88" t="s">
        <v>572</v>
      </c>
      <c r="C88">
        <v>6</v>
      </c>
      <c r="D88">
        <v>5</v>
      </c>
    </row>
    <row r="89" spans="1:4" x14ac:dyDescent="0.25">
      <c r="B89" t="s">
        <v>554</v>
      </c>
      <c r="D89">
        <v>25</v>
      </c>
    </row>
    <row r="90" spans="1:4" x14ac:dyDescent="0.25">
      <c r="B90" t="s">
        <v>574</v>
      </c>
      <c r="D90">
        <v>25</v>
      </c>
    </row>
    <row r="91" spans="1:4" x14ac:dyDescent="0.25">
      <c r="B91" t="s">
        <v>556</v>
      </c>
      <c r="D91">
        <v>7</v>
      </c>
    </row>
    <row r="92" spans="1:4" x14ac:dyDescent="0.25">
      <c r="B92" t="s">
        <v>576</v>
      </c>
      <c r="D92">
        <v>7</v>
      </c>
    </row>
    <row r="93" spans="1:4" x14ac:dyDescent="0.25">
      <c r="A93" t="s">
        <v>58</v>
      </c>
      <c r="B93" t="s">
        <v>91</v>
      </c>
      <c r="C93">
        <v>11</v>
      </c>
      <c r="D93">
        <v>1</v>
      </c>
    </row>
    <row r="94" spans="1:4" x14ac:dyDescent="0.25">
      <c r="B94" t="s">
        <v>125</v>
      </c>
      <c r="D94">
        <v>1</v>
      </c>
    </row>
    <row r="95" spans="1:4" x14ac:dyDescent="0.25">
      <c r="B95" t="s">
        <v>83</v>
      </c>
      <c r="D95">
        <v>12</v>
      </c>
    </row>
    <row r="96" spans="1:4" x14ac:dyDescent="0.25">
      <c r="B96" s="184" t="s">
        <v>68</v>
      </c>
      <c r="C96" s="184">
        <v>1</v>
      </c>
      <c r="D96" s="184"/>
    </row>
    <row r="97" spans="2:4" x14ac:dyDescent="0.25">
      <c r="B97" t="s">
        <v>100</v>
      </c>
      <c r="D97">
        <v>1</v>
      </c>
    </row>
    <row r="98" spans="2:4" x14ac:dyDescent="0.25">
      <c r="B98" t="s">
        <v>118</v>
      </c>
      <c r="C98">
        <v>1</v>
      </c>
      <c r="D98">
        <v>11</v>
      </c>
    </row>
    <row r="99" spans="2:4" x14ac:dyDescent="0.25">
      <c r="B99" t="s">
        <v>132</v>
      </c>
      <c r="C99">
        <v>8</v>
      </c>
      <c r="D99">
        <v>4</v>
      </c>
    </row>
    <row r="100" spans="2:4" x14ac:dyDescent="0.25">
      <c r="B100" t="s">
        <v>109</v>
      </c>
      <c r="D100">
        <v>12</v>
      </c>
    </row>
    <row r="101" spans="2:4" x14ac:dyDescent="0.25">
      <c r="B101" t="s">
        <v>60</v>
      </c>
      <c r="C101">
        <v>20</v>
      </c>
      <c r="D101">
        <v>40</v>
      </c>
    </row>
    <row r="102" spans="2:4" x14ac:dyDescent="0.25">
      <c r="B102" s="184" t="s">
        <v>75</v>
      </c>
      <c r="C102" s="184">
        <v>1</v>
      </c>
      <c r="D102" s="18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787e5950a9249679d0130235a9a791b xmlns="52604411-7aeb-406e-8b34-4ce79a7293cc">
      <Terms xmlns="http://schemas.microsoft.com/office/infopath/2007/PartnerControls"/>
    </l787e5950a9249679d0130235a9a791b>
    <of2ed5e60f3c4f8984f283882cb94320 xmlns="52604411-7aeb-406e-8b34-4ce79a7293cc">
      <Terms xmlns="http://schemas.microsoft.com/office/infopath/2007/PartnerControls"/>
    </of2ed5e60f3c4f8984f283882cb94320>
    <TaxCatchAll xmlns="52604411-7aeb-406e-8b34-4ce79a7293cc" xsi:nil="true"/>
    <lcf76f155ced4ddcb4097134ff3c332f xmlns="de340059-046a-4f1a-8b62-ade039df3700">
      <Terms xmlns="http://schemas.microsoft.com/office/infopath/2007/PartnerControls"/>
    </lcf76f155ced4ddcb4097134ff3c332f>
    <ff7c4ad8664a4671b57370e258acad6a xmlns="52604411-7aeb-406e-8b34-4ce79a7293cc">
      <Terms xmlns="http://schemas.microsoft.com/office/infopath/2007/PartnerControls"/>
    </ff7c4ad8664a4671b57370e258acad6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E2B501-8AFD-42B5-9163-D8CD381C34BC}">
  <ds:schemaRefs>
    <ds:schemaRef ds:uri="http://schemas.microsoft.com/sharepoint/v3/contenttype/forms"/>
  </ds:schemaRefs>
</ds:datastoreItem>
</file>

<file path=customXml/itemProps2.xml><?xml version="1.0" encoding="utf-8"?>
<ds:datastoreItem xmlns:ds="http://schemas.openxmlformats.org/officeDocument/2006/customXml" ds:itemID="{47D5B2A2-C12C-4656-AF3E-F6B21BB66665}">
  <ds:schemaRefs>
    <ds:schemaRef ds:uri="d580559a-617d-4d7d-8fb9-71ff64b58360"/>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 ds:uri="52604411-7aeb-406e-8b34-4ce79a7293cc"/>
    <ds:schemaRef ds:uri="de340059-046a-4f1a-8b62-ade039df3700"/>
    <ds:schemaRef ds:uri="http://purl.org/dc/dcmitype/"/>
    <ds:schemaRef ds:uri="http://purl.org/dc/terms/"/>
  </ds:schemaRefs>
</ds:datastoreItem>
</file>

<file path=customXml/itemProps3.xml><?xml version="1.0" encoding="utf-8"?>
<ds:datastoreItem xmlns:ds="http://schemas.openxmlformats.org/officeDocument/2006/customXml" ds:itemID="{BC7B0A8C-ED6A-404D-8A2B-E800794292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lpstr>Checks</vt:lpstr>
      <vt:lpstr>Sheet2</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Jason Lam</cp:lastModifiedBy>
  <cp:revision/>
  <dcterms:created xsi:type="dcterms:W3CDTF">2014-07-10T20:44:47Z</dcterms:created>
  <dcterms:modified xsi:type="dcterms:W3CDTF">2023-05-23T21:39:02Z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gion">
    <vt:lpwstr/>
  </property>
  <property fmtid="{D5CDD505-2E9C-101B-9397-08002B2CF9AE}" pid="3" name="MediaServiceImageTags">
    <vt:lpwstr/>
  </property>
  <property fmtid="{D5CDD505-2E9C-101B-9397-08002B2CF9AE}" pid="4" name="ContentTypeId">
    <vt:lpwstr>0x01010010EB76B7FE121F489C7B2A4727FCE3E9</vt:lpwstr>
  </property>
  <property fmtid="{D5CDD505-2E9C-101B-9397-08002B2CF9AE}" pid="5" name="Topics">
    <vt:lpwstr/>
  </property>
  <property fmtid="{D5CDD505-2E9C-101B-9397-08002B2CF9AE}" pid="6" name="ProposedRetention">
    <vt:lpwstr/>
  </property>
</Properties>
</file>