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41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CANADA-inputData/land/BLAPE/"/>
    </mc:Choice>
  </mc:AlternateContent>
  <xr:revisionPtr revIDLastSave="541" documentId="11_5405EDD4148383FD4B3BD6143CB5EE8768C9057E" xr6:coauthVersionLast="47" xr6:coauthVersionMax="47" xr10:uidLastSave="{29543F6C-6AD1-44CF-80AB-1864F9397350}"/>
  <bookViews>
    <workbookView xWindow="-120" yWindow="-120" windowWidth="29040" windowHeight="15720" firstSheet="2" xr2:uid="{00000000-000D-0000-FFFF-FFFF00000000}"/>
  </bookViews>
  <sheets>
    <sheet name="About" sheetId="1" r:id="rId1"/>
    <sheet name="Data" sheetId="6" r:id="rId2"/>
    <sheet name="Calculations" sheetId="7" r:id="rId3"/>
    <sheet name="BLAPE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7" l="1"/>
  <c r="C6" i="7"/>
  <c r="D6" i="7"/>
  <c r="E6" i="7"/>
  <c r="F6" i="7"/>
  <c r="G6" i="7"/>
  <c r="H6" i="7"/>
  <c r="I6" i="7"/>
  <c r="J6" i="7"/>
  <c r="K6" i="7"/>
  <c r="B7" i="7"/>
  <c r="C7" i="7"/>
  <c r="D7" i="7"/>
  <c r="E7" i="7"/>
  <c r="F7" i="7"/>
  <c r="G7" i="7"/>
  <c r="H7" i="7"/>
  <c r="I7" i="7"/>
  <c r="J7" i="7"/>
  <c r="K7" i="7"/>
  <c r="F2" i="7" l="1"/>
  <c r="B11" i="7" s="1"/>
  <c r="B12" i="7" s="1"/>
  <c r="G2" i="7" s="1"/>
  <c r="E2" i="7"/>
  <c r="D2" i="7"/>
  <c r="C2" i="7"/>
  <c r="B2" i="7"/>
  <c r="H2" i="7" l="1"/>
  <c r="I2" i="7" s="1"/>
  <c r="J2" i="7" s="1"/>
  <c r="K2" i="7" s="1"/>
  <c r="L2" i="7" s="1"/>
  <c r="M2" i="7" s="1"/>
  <c r="N2" i="7" s="1"/>
  <c r="O2" i="7" s="1"/>
  <c r="P2" i="7" s="1"/>
  <c r="Q3" i="7"/>
  <c r="Q2" i="3" s="1"/>
  <c r="C3" i="7"/>
  <c r="C2" i="3" s="1"/>
  <c r="G3" i="7"/>
  <c r="G2" i="3" s="1"/>
  <c r="E3" i="7"/>
  <c r="E2" i="3" s="1"/>
  <c r="D3" i="7"/>
  <c r="D2" i="3" s="1"/>
  <c r="B3" i="7"/>
  <c r="B2" i="3" s="1"/>
  <c r="R3" i="7" l="1"/>
  <c r="R2" i="3" s="1"/>
  <c r="AD3" i="7"/>
  <c r="AD2" i="3" s="1"/>
  <c r="AH3" i="7"/>
  <c r="AH2" i="3" s="1"/>
  <c r="F3" i="7"/>
  <c r="F2" i="3" s="1"/>
  <c r="X3" i="7"/>
  <c r="X2" i="3" s="1"/>
  <c r="AB3" i="7"/>
  <c r="AB2" i="3" s="1"/>
  <c r="AF3" i="7"/>
  <c r="AF2" i="3" s="1"/>
  <c r="AK3" i="7"/>
  <c r="AK2" i="3" s="1"/>
  <c r="S3" i="7"/>
  <c r="S2" i="3" s="1"/>
  <c r="W3" i="7"/>
  <c r="W2" i="3" s="1"/>
  <c r="T3" i="7"/>
  <c r="T2" i="3" s="1"/>
  <c r="AA3" i="7"/>
  <c r="AA2" i="3" s="1"/>
  <c r="AE3" i="7"/>
  <c r="AE2" i="3" s="1"/>
  <c r="AI3" i="7"/>
  <c r="AI2" i="3" s="1"/>
  <c r="U3" i="7"/>
  <c r="U2" i="3" s="1"/>
  <c r="AJ3" i="7"/>
  <c r="AJ2" i="3" s="1"/>
  <c r="Y3" i="7"/>
  <c r="Y2" i="3" s="1"/>
  <c r="V3" i="7"/>
  <c r="V2" i="3" s="1"/>
  <c r="AC3" i="7"/>
  <c r="AC2" i="3" s="1"/>
  <c r="Z3" i="7"/>
  <c r="Z2" i="3" s="1"/>
  <c r="AG3" i="7"/>
  <c r="AG2" i="3" s="1"/>
  <c r="H3" i="7" l="1"/>
  <c r="H2" i="3" s="1"/>
  <c r="I3" i="7" l="1"/>
  <c r="I2" i="3" s="1"/>
  <c r="J3" i="7" l="1"/>
  <c r="J2" i="3" s="1"/>
  <c r="K3" i="7" l="1"/>
  <c r="K2" i="3" s="1"/>
  <c r="L3" i="7" l="1"/>
  <c r="L2" i="3" s="1"/>
  <c r="M3" i="7" l="1"/>
  <c r="M2" i="3" s="1"/>
  <c r="N3" i="7" l="1"/>
  <c r="N2" i="3" s="1"/>
  <c r="O3" i="7" l="1"/>
  <c r="O2" i="3" s="1"/>
  <c r="P3" i="7" l="1"/>
  <c r="P2" i="3" s="1"/>
</calcChain>
</file>

<file path=xl/sharedStrings.xml><?xml version="1.0" encoding="utf-8"?>
<sst xmlns="http://schemas.openxmlformats.org/spreadsheetml/2006/main" count="90" uniqueCount="80">
  <si>
    <t>BLAPE BAU LULUCF Anthropogenic Pollutant Emissions</t>
  </si>
  <si>
    <t>Source:</t>
  </si>
  <si>
    <t>CO2 Sequestration Start Year</t>
  </si>
  <si>
    <t>Government of Canada</t>
  </si>
  <si>
    <t>CANADA’S 8th NATIONAL COMMUNICATION AND 5th BIENNIAL REPORT</t>
  </si>
  <si>
    <t>https://unfccc.int/sites/default/files/resource/Canada%20NC8%20BR5%20EN.pdf</t>
  </si>
  <si>
    <t>Table 5A-57: Net GHG flux estimates for selected years from LULUCF sub-sectors for which
projections are currently available</t>
  </si>
  <si>
    <t>Environment and Climate Change Canada</t>
  </si>
  <si>
    <t>2030 Emissions Reduction Plan</t>
  </si>
  <si>
    <t>https://www.canada.ca/content/dam/eccc/documents/pdf/climate-change/erp/Canada-2030-Emissions-Reduction-Plan-eng.pdf</t>
  </si>
  <si>
    <t>Section 3.2 Canada's 2030 Trajectory</t>
  </si>
  <si>
    <t>Notes</t>
  </si>
  <si>
    <t>We only have projections up to 2020, 2030 and 2035.</t>
  </si>
  <si>
    <t>We used a straight line method to fill values from 2019 to 2030, using the -30 Mt CO2e reduction from the Canada's 2030 ERP plan for the 2030 value.</t>
  </si>
  <si>
    <t>We held the land use value of -30 Mt CO2e after 2030 up to 2050.</t>
  </si>
  <si>
    <t>The biennial report was selected due to projecting the furthest for the land use. Different data sets are found in the "data" tab.</t>
  </si>
  <si>
    <t>Table A.35</t>
  </si>
  <si>
    <t>Canada’s Greenhouse Gas and Air Pollutant Emissions Projections 2020</t>
  </si>
  <si>
    <t>https://publications.gc.ca/collections/collection_2021/eccc/En1-78-2020-eng.pdf</t>
  </si>
  <si>
    <t>kt CO2 eq</t>
  </si>
  <si>
    <t xml:space="preserve">⁰ Historical estimates and projections do not include net emissions from drainage, as these projections are not yet available. </t>
  </si>
  <si>
    <t xml:space="preserve">¹ Negative sign indicates net removals of CO₂ from the atmosphere. </t>
  </si>
  <si>
    <t xml:space="preserve">² Historical estimates and projections do not include net emissions from agricultural woody biomass, as these projections are not yet </t>
  </si>
  <si>
    <t xml:space="preserve">available. </t>
  </si>
  <si>
    <t xml:space="preserve">³ Historical estimates and projections are only for Forest Land converted to Cropland. </t>
  </si>
  <si>
    <t xml:space="preserve">⁴ No projections are available for grasslands. </t>
  </si>
  <si>
    <t xml:space="preserve">⁵ Historical estimates and projections are only for Forest Land converted to Wetlands. </t>
  </si>
  <si>
    <t xml:space="preserve">⁶ Historical estimates and projections are only for Forest Land converted to Settlements. </t>
  </si>
  <si>
    <t xml:space="preserve">⁷ Totals may not add up to due to rounding. </t>
  </si>
  <si>
    <t xml:space="preserve">⁸ Shown for information only. Forest Conversion overlaps with the sub-sectors of Cropland remaining Cropland (CLCL), Land converted to </t>
  </si>
  <si>
    <t xml:space="preserve">Cropland (LCL), Wetlands remaining Wetlands (WLWL), Land converted to Wetlands (LWL), Land converted to Settlements (LSL) and </t>
  </si>
  <si>
    <t>Harvested Wood Products (HWP).</t>
  </si>
  <si>
    <t>For reference:</t>
  </si>
  <si>
    <t>Table 6-1, NIR 2021</t>
  </si>
  <si>
    <t>Table ES-2, NATIONAL INVENTORY REPORT 1990 –2020: GREENHOUSE GAS SOURCES AND SINKS IN CANADA</t>
  </si>
  <si>
    <t>Mt CO2 eq</t>
  </si>
  <si>
    <t>Table A.35, Canada's Greenhouse Gas and Air Pollutant Emissions Projections 2021</t>
  </si>
  <si>
    <t>Table 5A-57, Canada's 8th National Communication and 5th biennial report, 2022</t>
  </si>
  <si>
    <t>Notes:</t>
  </si>
  <si>
    <t>a) Negative sign indicates net removals of CO2 from the atmosphere.</t>
  </si>
  <si>
    <t>b) Historical estimates and projections do not include net emissions from drainage, as these projections are not yet</t>
  </si>
  <si>
    <t>available.</t>
  </si>
  <si>
    <t>c) Historical estimates and projections do not include net emissions from agricultural woody biomass, as these projections</t>
  </si>
  <si>
    <t>Remove the Forestry harvesting from dataset</t>
  </si>
  <si>
    <t>are not yet available.</t>
  </si>
  <si>
    <t>d) Historical estimates and projections are only for Forest Land converted to Cropland.</t>
  </si>
  <si>
    <t>e) No projections are available for grasslands.</t>
  </si>
  <si>
    <t>f) Historical estimates and projections are only for Forest Land converted to Wetlands.</t>
  </si>
  <si>
    <t>g) Historical estimates and projections are only for Forest Land converted to Settlements.</t>
  </si>
  <si>
    <t>h) Emissions for different components shown separately for information and because the accounting approach differs</t>
  </si>
  <si>
    <t>between “HWP from FLFL” (Reference Level) and “HWP from Forest Conversion” (Net-Net).</t>
  </si>
  <si>
    <t>i) This series represents HWP emissions from Residential Firewood coming from Cropland and Settlements only, for</t>
  </si>
  <si>
    <t>which projections are not currently available. HWP emissions from Residential Firewood coming from Forest Land is</t>
  </si>
  <si>
    <t>included in the “HWP from FLFL series”.</t>
  </si>
  <si>
    <t>j) Totals may not add up due to rounding.</t>
  </si>
  <si>
    <t>k) Shown for information only. Forest Conversion overlaps with the sub-sectors of “Cropland remaining Cropland (CLCL)”,</t>
  </si>
  <si>
    <t>“Land converted to Cropland (LCL)”, “Wetlands remaining Wetlands (WLWL)”, “Land converted to Wetlands (LWL)”, “Land</t>
  </si>
  <si>
    <t>converted to Settlements (LSL)”, and “Harvested Wood Products (HWP)”.</t>
  </si>
  <si>
    <t>Natural Climate Solutions for Canada</t>
  </si>
  <si>
    <t>https://nature4climate.org/nature-in-action/canada-ncs-mapper/</t>
  </si>
  <si>
    <t>Year</t>
  </si>
  <si>
    <t>CO2 (kt)</t>
  </si>
  <si>
    <t>CO2 (g)</t>
  </si>
  <si>
    <t>Filled values between 2020-2030, and 2030-2035</t>
  </si>
  <si>
    <t>straight line calculation from 2020 to 2030</t>
  </si>
  <si>
    <t>step 1</t>
  </si>
  <si>
    <t>change each year</t>
  </si>
  <si>
    <t>conversion</t>
  </si>
  <si>
    <t>1 kt =  10^9 g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</si>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</sst>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0" fillId="0" borderId="1" xfId="0" applyBorder="1"/>
    <xf numFmtId="11" fontId="0" fillId="0" borderId="0" xfId="0" applyNumberFormat="1"/>
    <xf numFmtId="11" fontId="0" fillId="0" borderId="1" xfId="0" applyNumberFormat="1" applyBorder="1"/>
    <xf numFmtId="0" fontId="0" fillId="0" borderId="0" xfId="0" applyAlignment="1">
      <alignment horizontal="left"/>
    </xf>
    <xf numFmtId="0" fontId="0" fillId="2" borderId="0" xfId="0" applyFill="1"/>
    <xf numFmtId="0" fontId="1" fillId="3" borderId="0" xfId="0" applyFont="1" applyFill="1"/>
    <xf numFmtId="11" fontId="0" fillId="2" borderId="0" xfId="0" applyNumberFormat="1" applyFill="1"/>
    <xf numFmtId="0" fontId="0" fillId="0" borderId="0" xfId="0" applyAlignment="1">
      <alignment wrapText="1"/>
    </xf>
    <xf numFmtId="3" fontId="0" fillId="0" borderId="0" xfId="0" applyNumberFormat="1"/>
    <xf numFmtId="0" fontId="4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Data!$B$6:$K$6</c:f>
              <c:numCache>
                <c:formatCode>General</c:formatCode>
                <c:ptCount val="10"/>
                <c:pt idx="0">
                  <c:v>1990</c:v>
                </c:pt>
                <c:pt idx="1">
                  <c:v>2005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2020</c:v>
                </c:pt>
                <c:pt idx="9">
                  <c:v>2030</c:v>
                </c:pt>
              </c:numCache>
            </c:numRef>
          </c:cat>
          <c:val>
            <c:numRef>
              <c:f>Data!$B$7:$K$7</c:f>
              <c:numCache>
                <c:formatCode>General</c:formatCode>
                <c:ptCount val="10"/>
                <c:pt idx="0">
                  <c:v>-58000</c:v>
                </c:pt>
                <c:pt idx="1">
                  <c:v>-10000</c:v>
                </c:pt>
                <c:pt idx="2">
                  <c:v>-23000</c:v>
                </c:pt>
                <c:pt idx="3">
                  <c:v>-23000</c:v>
                </c:pt>
                <c:pt idx="4">
                  <c:v>-16000</c:v>
                </c:pt>
                <c:pt idx="5">
                  <c:v>-17000</c:v>
                </c:pt>
                <c:pt idx="6">
                  <c:v>-15000</c:v>
                </c:pt>
                <c:pt idx="7">
                  <c:v>-11000</c:v>
                </c:pt>
                <c:pt idx="8">
                  <c:v>-13000</c:v>
                </c:pt>
                <c:pt idx="9">
                  <c:v>-9500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E-4D06-9547-B8CAC9C5B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792047"/>
        <c:axId val="23906239"/>
      </c:lineChart>
      <c:catAx>
        <c:axId val="72479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6239"/>
        <c:crosses val="autoZero"/>
        <c:auto val="1"/>
        <c:lblAlgn val="ctr"/>
        <c:lblOffset val="100"/>
        <c:noMultiLvlLbl val="0"/>
      </c:catAx>
      <c:valAx>
        <c:axId val="2390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9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Data!$B$47:$K$47</c:f>
              <c:numCache>
                <c:formatCode>General</c:formatCode>
                <c:ptCount val="10"/>
                <c:pt idx="0">
                  <c:v>1990</c:v>
                </c:pt>
                <c:pt idx="1">
                  <c:v>2005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2030</c:v>
                </c:pt>
                <c:pt idx="9">
                  <c:v>2035</c:v>
                </c:pt>
              </c:numCache>
            </c:numRef>
          </c:cat>
          <c:val>
            <c:numRef>
              <c:f>Data!$B$48:$K$48</c:f>
              <c:numCache>
                <c:formatCode>#,##0</c:formatCode>
                <c:ptCount val="10"/>
                <c:pt idx="0">
                  <c:v>-62000</c:v>
                </c:pt>
                <c:pt idx="1">
                  <c:v>-2900</c:v>
                </c:pt>
                <c:pt idx="2">
                  <c:v>1100</c:v>
                </c:pt>
                <c:pt idx="3">
                  <c:v>-9500</c:v>
                </c:pt>
                <c:pt idx="4">
                  <c:v>-16000</c:v>
                </c:pt>
                <c:pt idx="5">
                  <c:v>-7200</c:v>
                </c:pt>
                <c:pt idx="6">
                  <c:v>-15000</c:v>
                </c:pt>
                <c:pt idx="7">
                  <c:v>-5700</c:v>
                </c:pt>
                <c:pt idx="8">
                  <c:v>-10000</c:v>
                </c:pt>
                <c:pt idx="9">
                  <c:v>-8300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0-4D78-9A55-EFEE6C8C5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349824"/>
        <c:axId val="1371108064"/>
      </c:lineChart>
      <c:catAx>
        <c:axId val="58934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08064"/>
        <c:crosses val="autoZero"/>
        <c:auto val="1"/>
        <c:lblAlgn val="ctr"/>
        <c:lblOffset val="100"/>
        <c:noMultiLvlLbl val="0"/>
      </c:catAx>
      <c:valAx>
        <c:axId val="137110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4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Calculations!$A$2</c:f>
              <c:strCache>
                <c:ptCount val="1"/>
                <c:pt idx="0">
                  <c:v>CO2 (kt)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Calculations!$B$1:$AK$1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Calculations!$B$2:$AK$2</c:f>
              <c:numCache>
                <c:formatCode>0.00E+00</c:formatCode>
                <c:ptCount val="36"/>
                <c:pt idx="0">
                  <c:v>1100</c:v>
                </c:pt>
                <c:pt idx="1">
                  <c:v>-9500</c:v>
                </c:pt>
                <c:pt idx="2">
                  <c:v>-16000</c:v>
                </c:pt>
                <c:pt idx="3">
                  <c:v>-7200</c:v>
                </c:pt>
                <c:pt idx="4">
                  <c:v>-15000</c:v>
                </c:pt>
                <c:pt idx="5">
                  <c:v>-16363.636363636364</c:v>
                </c:pt>
                <c:pt idx="6">
                  <c:v>-17727.272727272728</c:v>
                </c:pt>
                <c:pt idx="7">
                  <c:v>-19090.909090909092</c:v>
                </c:pt>
                <c:pt idx="8">
                  <c:v>-20454.545454545456</c:v>
                </c:pt>
                <c:pt idx="9">
                  <c:v>-21818.18181818182</c:v>
                </c:pt>
                <c:pt idx="10">
                  <c:v>-23181.818181818184</c:v>
                </c:pt>
                <c:pt idx="11">
                  <c:v>-24545.454545454548</c:v>
                </c:pt>
                <c:pt idx="12">
                  <c:v>-25909.090909090912</c:v>
                </c:pt>
                <c:pt idx="13">
                  <c:v>-27272.727272727276</c:v>
                </c:pt>
                <c:pt idx="14">
                  <c:v>-28636.36363636364</c:v>
                </c:pt>
                <c:pt idx="15">
                  <c:v>-30000</c:v>
                </c:pt>
                <c:pt idx="16">
                  <c:v>-30000</c:v>
                </c:pt>
                <c:pt idx="17">
                  <c:v>-30000</c:v>
                </c:pt>
                <c:pt idx="18">
                  <c:v>-30000</c:v>
                </c:pt>
                <c:pt idx="19">
                  <c:v>-30000</c:v>
                </c:pt>
                <c:pt idx="20">
                  <c:v>-30000</c:v>
                </c:pt>
                <c:pt idx="21">
                  <c:v>-30000</c:v>
                </c:pt>
                <c:pt idx="22">
                  <c:v>-30000</c:v>
                </c:pt>
                <c:pt idx="23">
                  <c:v>-30000</c:v>
                </c:pt>
                <c:pt idx="24">
                  <c:v>-30000</c:v>
                </c:pt>
                <c:pt idx="25">
                  <c:v>-30000</c:v>
                </c:pt>
                <c:pt idx="26">
                  <c:v>-30000</c:v>
                </c:pt>
                <c:pt idx="27">
                  <c:v>-30000</c:v>
                </c:pt>
                <c:pt idx="28">
                  <c:v>-30000</c:v>
                </c:pt>
                <c:pt idx="29">
                  <c:v>-30000</c:v>
                </c:pt>
                <c:pt idx="30">
                  <c:v>-30000</c:v>
                </c:pt>
                <c:pt idx="31">
                  <c:v>-30000</c:v>
                </c:pt>
                <c:pt idx="32">
                  <c:v>-30000</c:v>
                </c:pt>
                <c:pt idx="33">
                  <c:v>-30000</c:v>
                </c:pt>
                <c:pt idx="34">
                  <c:v>-30000</c:v>
                </c:pt>
                <c:pt idx="35">
                  <c:v>-30000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2-4596-9254-608D5DD9A027}"/>
            </c:ext>
          </c:extLst>
        </c:ser>
        <c:ser>
          <c:idx val="1"/>
          <c:order val="1"/>
          <c:tx>
            <c:strRef>
              <c:f>Calculations!$A$3</c:f>
              <c:strCache>
                <c:ptCount val="1"/>
                <c:pt idx="0">
                  <c:v>CO2 (g)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Calculations!$B$1:$AK$1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Calculations!$B$3:$AK$3</c:f>
              <c:numCache>
                <c:formatCode>0.00E+00</c:formatCode>
                <c:ptCount val="36"/>
                <c:pt idx="0">
                  <c:v>1100000000000</c:v>
                </c:pt>
                <c:pt idx="1">
                  <c:v>-9500000000000</c:v>
                </c:pt>
                <c:pt idx="2">
                  <c:v>-16000000000000</c:v>
                </c:pt>
                <c:pt idx="3">
                  <c:v>-7200000000000</c:v>
                </c:pt>
                <c:pt idx="4">
                  <c:v>-15000000000000</c:v>
                </c:pt>
                <c:pt idx="5">
                  <c:v>-16363636363636.363</c:v>
                </c:pt>
                <c:pt idx="6">
                  <c:v>-17727272727272.727</c:v>
                </c:pt>
                <c:pt idx="7">
                  <c:v>-19090909090909.094</c:v>
                </c:pt>
                <c:pt idx="8">
                  <c:v>-20454545454545.457</c:v>
                </c:pt>
                <c:pt idx="9">
                  <c:v>-21818181818181.82</c:v>
                </c:pt>
                <c:pt idx="10">
                  <c:v>-23181818181818.184</c:v>
                </c:pt>
                <c:pt idx="11">
                  <c:v>-24545454545454.547</c:v>
                </c:pt>
                <c:pt idx="12">
                  <c:v>-25909090909090.91</c:v>
                </c:pt>
                <c:pt idx="13">
                  <c:v>-27272727272727.277</c:v>
                </c:pt>
                <c:pt idx="14">
                  <c:v>-28636363636363.641</c:v>
                </c:pt>
                <c:pt idx="15">
                  <c:v>-30000000000000</c:v>
                </c:pt>
                <c:pt idx="16">
                  <c:v>-30000000000000</c:v>
                </c:pt>
                <c:pt idx="17">
                  <c:v>-30000000000000</c:v>
                </c:pt>
                <c:pt idx="18">
                  <c:v>-30000000000000</c:v>
                </c:pt>
                <c:pt idx="19">
                  <c:v>-30000000000000</c:v>
                </c:pt>
                <c:pt idx="20">
                  <c:v>-30000000000000</c:v>
                </c:pt>
                <c:pt idx="21">
                  <c:v>-30000000000000</c:v>
                </c:pt>
                <c:pt idx="22">
                  <c:v>-30000000000000</c:v>
                </c:pt>
                <c:pt idx="23">
                  <c:v>-30000000000000</c:v>
                </c:pt>
                <c:pt idx="24">
                  <c:v>-30000000000000</c:v>
                </c:pt>
                <c:pt idx="25">
                  <c:v>-30000000000000</c:v>
                </c:pt>
                <c:pt idx="26">
                  <c:v>-30000000000000</c:v>
                </c:pt>
                <c:pt idx="27">
                  <c:v>-30000000000000</c:v>
                </c:pt>
                <c:pt idx="28">
                  <c:v>-30000000000000</c:v>
                </c:pt>
                <c:pt idx="29">
                  <c:v>-30000000000000</c:v>
                </c:pt>
                <c:pt idx="30">
                  <c:v>-30000000000000</c:v>
                </c:pt>
                <c:pt idx="31">
                  <c:v>-30000000000000</c:v>
                </c:pt>
                <c:pt idx="32">
                  <c:v>-30000000000000</c:v>
                </c:pt>
                <c:pt idx="33">
                  <c:v>-30000000000000</c:v>
                </c:pt>
                <c:pt idx="34">
                  <c:v>-30000000000000</c:v>
                </c:pt>
                <c:pt idx="35">
                  <c:v>-30000000000000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2-4596-9254-608D5DD9A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718095"/>
        <c:axId val="1083735375"/>
      </c:lineChart>
      <c:catAx>
        <c:axId val="108371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735375"/>
        <c:crosses val="autoZero"/>
        <c:auto val="1"/>
        <c:lblAlgn val="ctr"/>
        <c:lblOffset val="100"/>
        <c:noMultiLvlLbl val="0"/>
      </c:catAx>
      <c:valAx>
        <c:axId val="108373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71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10</xdr:row>
      <xdr:rowOff>119062</xdr:rowOff>
    </xdr:from>
    <xdr:to>
      <xdr:col>22</xdr:col>
      <xdr:colOff>0</xdr:colOff>
      <xdr:row>25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08D349-7022-6C55-818C-9204F5276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46</xdr:row>
      <xdr:rowOff>14287</xdr:rowOff>
    </xdr:from>
    <xdr:to>
      <xdr:col>22</xdr:col>
      <xdr:colOff>123825</xdr:colOff>
      <xdr:row>60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95A660-1C00-C5CE-4293-49D0386CC1E3}"/>
            </a:ext>
            <a:ext uri="{147F2762-F138-4A5C-976F-8EAC2B608ADB}">
              <a16:predDERef xmlns:a16="http://schemas.microsoft.com/office/drawing/2014/main" pred="{2C08D349-7022-6C55-818C-9204F5276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742950</xdr:colOff>
      <xdr:row>6</xdr:row>
      <xdr:rowOff>23812</xdr:rowOff>
    </xdr:from>
    <xdr:to>
      <xdr:col>18</xdr:col>
      <xdr:colOff>742950</xdr:colOff>
      <xdr:row>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628523-BAE6-9DF0-607B-8D14B27A8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nada.ca/content/dam/eccc/documents/pdf/climate-change/erp/Canada-2030-Emissions-Reduction-Plan-eng.pdf" TargetMode="External"/><Relationship Id="rId1" Type="http://schemas.openxmlformats.org/officeDocument/2006/relationships/hyperlink" Target="https://unfccc.int/sites/default/files/resource/Canada%20NC8%20BR5%20EN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unfccc.int/sites/default/files/resource/Canada%20NC8%20BR5%20EN.pdf" TargetMode="External"/><Relationship Id="rId1" Type="http://schemas.openxmlformats.org/officeDocument/2006/relationships/hyperlink" Target="https://publications.gc.ca/collections/collection_2021/eccc/En1-78-2020-eng.pdf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F24" sqref="F24"/>
    </sheetView>
  </sheetViews>
  <sheetFormatPr defaultColWidth="8.85546875" defaultRowHeight="15"/>
  <cols>
    <col min="1" max="1" width="9.42578125" customWidth="1"/>
    <col min="2" max="2" width="51.42578125" customWidth="1"/>
  </cols>
  <sheetData>
    <row r="1" spans="1:2">
      <c r="A1" s="1" t="s">
        <v>0</v>
      </c>
    </row>
    <row r="3" spans="1:2">
      <c r="A3" s="1" t="s">
        <v>1</v>
      </c>
      <c r="B3" s="8" t="s">
        <v>2</v>
      </c>
    </row>
    <row r="4" spans="1:2">
      <c r="B4" t="s">
        <v>3</v>
      </c>
    </row>
    <row r="5" spans="1:2">
      <c r="B5" s="6">
        <v>2022</v>
      </c>
    </row>
    <row r="6" spans="1:2">
      <c r="B6" t="s">
        <v>4</v>
      </c>
    </row>
    <row r="7" spans="1:2">
      <c r="B7" s="2" t="s">
        <v>5</v>
      </c>
    </row>
    <row r="8" spans="1:2">
      <c r="B8" t="s">
        <v>6</v>
      </c>
    </row>
    <row r="10" spans="1:2">
      <c r="B10" t="s">
        <v>7</v>
      </c>
    </row>
    <row r="11" spans="1:2">
      <c r="B11" s="6">
        <v>2022</v>
      </c>
    </row>
    <row r="12" spans="1:2">
      <c r="B12" t="s">
        <v>8</v>
      </c>
    </row>
    <row r="13" spans="1:2">
      <c r="B13" s="2" t="s">
        <v>9</v>
      </c>
    </row>
    <row r="14" spans="1:2">
      <c r="B14" t="s">
        <v>10</v>
      </c>
    </row>
    <row r="16" spans="1:2">
      <c r="A16" s="1" t="s">
        <v>11</v>
      </c>
    </row>
    <row r="17" spans="1:1">
      <c r="A17" t="s">
        <v>12</v>
      </c>
    </row>
    <row r="18" spans="1:1">
      <c r="A18" t="s">
        <v>13</v>
      </c>
    </row>
    <row r="19" spans="1:1">
      <c r="A19" s="12" t="s">
        <v>14</v>
      </c>
    </row>
    <row r="20" spans="1:1">
      <c r="A20" t="s">
        <v>15</v>
      </c>
    </row>
  </sheetData>
  <hyperlinks>
    <hyperlink ref="B7" r:id="rId1" xr:uid="{37D219DF-5681-430F-9467-A190A88DAF77}"/>
    <hyperlink ref="B13" r:id="rId2" xr:uid="{9489F33C-8A91-4CDE-8467-DA764410F908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65964-AC57-4F16-9CCC-2FF63904A811}">
  <dimension ref="A2:O72"/>
  <sheetViews>
    <sheetView workbookViewId="0">
      <selection activeCell="L53" sqref="L53"/>
    </sheetView>
  </sheetViews>
  <sheetFormatPr defaultColWidth="8.85546875" defaultRowHeight="15"/>
  <cols>
    <col min="1" max="1" width="13.7109375" customWidth="1"/>
  </cols>
  <sheetData>
    <row r="2" spans="1:11">
      <c r="A2" s="1" t="s">
        <v>16</v>
      </c>
    </row>
    <row r="3" spans="1:11">
      <c r="A3" s="1" t="s">
        <v>17</v>
      </c>
    </row>
    <row r="4" spans="1:11">
      <c r="A4" s="2" t="s">
        <v>18</v>
      </c>
    </row>
    <row r="6" spans="1:11">
      <c r="B6" s="7">
        <v>1990</v>
      </c>
      <c r="C6" s="7">
        <v>2005</v>
      </c>
      <c r="D6" s="7">
        <v>2013</v>
      </c>
      <c r="E6" s="7">
        <v>2014</v>
      </c>
      <c r="F6" s="7">
        <v>2015</v>
      </c>
      <c r="G6" s="7">
        <v>2016</v>
      </c>
      <c r="H6" s="7">
        <v>2017</v>
      </c>
      <c r="I6" s="7">
        <v>2018</v>
      </c>
      <c r="J6" s="7">
        <v>2020</v>
      </c>
      <c r="K6" s="7">
        <v>2030</v>
      </c>
    </row>
    <row r="7" spans="1:11">
      <c r="A7" t="s">
        <v>19</v>
      </c>
      <c r="B7" s="7">
        <v>-58000</v>
      </c>
      <c r="C7" s="7">
        <v>-10000</v>
      </c>
      <c r="D7" s="7">
        <v>-23000</v>
      </c>
      <c r="E7" s="7">
        <v>-23000</v>
      </c>
      <c r="F7" s="7">
        <v>-16000</v>
      </c>
      <c r="G7" s="7">
        <v>-17000</v>
      </c>
      <c r="H7" s="7">
        <v>-15000</v>
      </c>
      <c r="I7" s="7">
        <v>-11000</v>
      </c>
      <c r="J7" s="7">
        <v>-13000</v>
      </c>
      <c r="K7" s="7">
        <v>-9500</v>
      </c>
    </row>
    <row r="9" spans="1:11">
      <c r="A9" t="s">
        <v>11</v>
      </c>
    </row>
    <row r="11" spans="1:11">
      <c r="A11" t="s">
        <v>20</v>
      </c>
    </row>
    <row r="12" spans="1:11">
      <c r="A12" t="s">
        <v>21</v>
      </c>
    </row>
    <row r="13" spans="1:11">
      <c r="A13" t="s">
        <v>22</v>
      </c>
    </row>
    <row r="14" spans="1:11">
      <c r="A14" t="s">
        <v>23</v>
      </c>
    </row>
    <row r="15" spans="1:11">
      <c r="A15" t="s">
        <v>24</v>
      </c>
    </row>
    <row r="16" spans="1:11">
      <c r="A16" t="s">
        <v>25</v>
      </c>
    </row>
    <row r="17" spans="1:9">
      <c r="A17" t="s">
        <v>26</v>
      </c>
    </row>
    <row r="18" spans="1:9">
      <c r="A18" t="s">
        <v>27</v>
      </c>
    </row>
    <row r="19" spans="1:9">
      <c r="A19" t="s">
        <v>28</v>
      </c>
    </row>
    <row r="20" spans="1:9">
      <c r="A20" t="s">
        <v>29</v>
      </c>
    </row>
    <row r="21" spans="1:9">
      <c r="A21" t="s">
        <v>30</v>
      </c>
    </row>
    <row r="22" spans="1:9">
      <c r="A22" t="s">
        <v>31</v>
      </c>
    </row>
    <row r="27" spans="1:9">
      <c r="A27" t="s">
        <v>32</v>
      </c>
    </row>
    <row r="29" spans="1:9">
      <c r="A29" t="s">
        <v>33</v>
      </c>
    </row>
    <row r="30" spans="1:9">
      <c r="B30">
        <v>1990</v>
      </c>
      <c r="C30">
        <v>2005</v>
      </c>
      <c r="D30">
        <v>2014</v>
      </c>
      <c r="E30">
        <v>2015</v>
      </c>
      <c r="F30">
        <v>2016</v>
      </c>
      <c r="G30">
        <v>2017</v>
      </c>
      <c r="H30">
        <v>2018</v>
      </c>
      <c r="I30">
        <v>2019</v>
      </c>
    </row>
    <row r="31" spans="1:9">
      <c r="A31" t="s">
        <v>19</v>
      </c>
      <c r="B31" s="11">
        <v>-57000</v>
      </c>
      <c r="C31" s="11">
        <v>8200</v>
      </c>
      <c r="D31" s="11">
        <v>-3500</v>
      </c>
      <c r="E31" s="11">
        <v>4000</v>
      </c>
      <c r="F31" s="11">
        <v>95</v>
      </c>
      <c r="G31" s="11">
        <v>700</v>
      </c>
      <c r="H31" s="11">
        <v>8400</v>
      </c>
      <c r="I31" s="11">
        <v>9900</v>
      </c>
    </row>
    <row r="33" spans="1:11">
      <c r="A33" t="s">
        <v>34</v>
      </c>
    </row>
    <row r="34" spans="1:11">
      <c r="B34">
        <v>2005</v>
      </c>
      <c r="C34">
        <v>2015</v>
      </c>
      <c r="D34">
        <v>2016</v>
      </c>
      <c r="E34">
        <v>2017</v>
      </c>
      <c r="F34">
        <v>2018</v>
      </c>
      <c r="G34">
        <v>2019</v>
      </c>
      <c r="H34">
        <v>2020</v>
      </c>
    </row>
    <row r="35" spans="1:11">
      <c r="A35" t="s">
        <v>35</v>
      </c>
      <c r="B35">
        <v>-4.2</v>
      </c>
      <c r="C35">
        <v>-0.08</v>
      </c>
      <c r="D35">
        <v>-11</v>
      </c>
      <c r="E35">
        <v>-17</v>
      </c>
      <c r="F35">
        <v>-8.5</v>
      </c>
      <c r="G35">
        <v>-16</v>
      </c>
      <c r="H35">
        <v>-6.8</v>
      </c>
    </row>
    <row r="38" spans="1:11">
      <c r="A38" t="s">
        <v>36</v>
      </c>
    </row>
    <row r="39" spans="1:11">
      <c r="B39">
        <v>1990</v>
      </c>
      <c r="C39">
        <v>2005</v>
      </c>
      <c r="D39">
        <v>2014</v>
      </c>
      <c r="E39">
        <v>2015</v>
      </c>
      <c r="F39">
        <v>2016</v>
      </c>
      <c r="G39">
        <v>2017</v>
      </c>
      <c r="H39">
        <v>2018</v>
      </c>
      <c r="I39">
        <v>2019</v>
      </c>
      <c r="J39">
        <v>2020</v>
      </c>
      <c r="K39">
        <v>2030</v>
      </c>
    </row>
    <row r="40" spans="1:11">
      <c r="A40" t="s">
        <v>19</v>
      </c>
      <c r="B40" s="11">
        <v>-56000</v>
      </c>
      <c r="C40" s="11">
        <v>9500</v>
      </c>
      <c r="D40" s="11">
        <v>-2400</v>
      </c>
      <c r="E40" s="11">
        <v>5000</v>
      </c>
      <c r="F40" s="11">
        <v>950</v>
      </c>
      <c r="G40" s="11">
        <v>1500</v>
      </c>
      <c r="H40" s="11">
        <v>9300</v>
      </c>
      <c r="I40" s="11">
        <v>11000</v>
      </c>
      <c r="J40" s="11">
        <v>12000</v>
      </c>
      <c r="K40" s="11">
        <v>1900</v>
      </c>
    </row>
    <row r="46" spans="1:11">
      <c r="A46" t="s">
        <v>37</v>
      </c>
    </row>
    <row r="47" spans="1:11">
      <c r="B47">
        <v>1990</v>
      </c>
      <c r="C47">
        <v>2005</v>
      </c>
      <c r="D47">
        <v>2015</v>
      </c>
      <c r="E47">
        <v>2016</v>
      </c>
      <c r="F47">
        <v>2017</v>
      </c>
      <c r="G47">
        <v>2018</v>
      </c>
      <c r="H47">
        <v>2019</v>
      </c>
      <c r="I47">
        <v>2020</v>
      </c>
      <c r="J47">
        <v>2030</v>
      </c>
      <c r="K47">
        <v>2035</v>
      </c>
    </row>
    <row r="48" spans="1:11">
      <c r="A48" t="s">
        <v>19</v>
      </c>
      <c r="B48" s="11">
        <v>-62000</v>
      </c>
      <c r="C48" s="11">
        <v>-2900</v>
      </c>
      <c r="D48" s="11">
        <v>1100</v>
      </c>
      <c r="E48" s="11">
        <v>-9500</v>
      </c>
      <c r="F48" s="11">
        <v>-16000</v>
      </c>
      <c r="G48" s="11">
        <v>-7200</v>
      </c>
      <c r="H48" s="11">
        <v>-15000</v>
      </c>
      <c r="I48" s="11">
        <v>-5700</v>
      </c>
      <c r="J48" s="11">
        <v>-10000</v>
      </c>
      <c r="K48" s="11">
        <v>-8300</v>
      </c>
    </row>
    <row r="49" spans="1:15">
      <c r="A49" t="s">
        <v>1</v>
      </c>
      <c r="B49" s="2" t="s">
        <v>5</v>
      </c>
    </row>
    <row r="51" spans="1:15">
      <c r="A51" t="s">
        <v>38</v>
      </c>
    </row>
    <row r="52" spans="1:15">
      <c r="A52" t="s">
        <v>39</v>
      </c>
    </row>
    <row r="53" spans="1:15">
      <c r="A53" t="s">
        <v>40</v>
      </c>
    </row>
    <row r="54" spans="1:15">
      <c r="A54" t="s">
        <v>41</v>
      </c>
    </row>
    <row r="55" spans="1:15">
      <c r="A55" t="s">
        <v>42</v>
      </c>
      <c r="O55" s="13" t="s">
        <v>43</v>
      </c>
    </row>
    <row r="56" spans="1:15">
      <c r="A56" t="s">
        <v>44</v>
      </c>
    </row>
    <row r="57" spans="1:15">
      <c r="A57" t="s">
        <v>45</v>
      </c>
    </row>
    <row r="58" spans="1:15">
      <c r="A58" t="s">
        <v>46</v>
      </c>
    </row>
    <row r="59" spans="1:15">
      <c r="A59" t="s">
        <v>47</v>
      </c>
    </row>
    <row r="60" spans="1:15">
      <c r="A60" t="s">
        <v>48</v>
      </c>
    </row>
    <row r="61" spans="1:15">
      <c r="A61" t="s">
        <v>49</v>
      </c>
    </row>
    <row r="62" spans="1:15">
      <c r="A62" t="s">
        <v>50</v>
      </c>
    </row>
    <row r="63" spans="1:15">
      <c r="A63" t="s">
        <v>51</v>
      </c>
    </row>
    <row r="64" spans="1:15">
      <c r="A64" t="s">
        <v>52</v>
      </c>
    </row>
    <row r="65" spans="1:1">
      <c r="A65" t="s">
        <v>53</v>
      </c>
    </row>
    <row r="66" spans="1:1">
      <c r="A66" t="s">
        <v>54</v>
      </c>
    </row>
    <row r="67" spans="1:1">
      <c r="A67" t="s">
        <v>55</v>
      </c>
    </row>
    <row r="68" spans="1:1">
      <c r="A68" t="s">
        <v>56</v>
      </c>
    </row>
    <row r="69" spans="1:1">
      <c r="A69" t="s">
        <v>57</v>
      </c>
    </row>
    <row r="71" spans="1:1">
      <c r="A71" t="s">
        <v>58</v>
      </c>
    </row>
    <row r="72" spans="1:1">
      <c r="A72" t="s">
        <v>59</v>
      </c>
    </row>
  </sheetData>
  <hyperlinks>
    <hyperlink ref="A4" r:id="rId1" xr:uid="{45CCF0DA-37F2-49FF-9C9E-D12904583B27}"/>
    <hyperlink ref="B49" r:id="rId2" xr:uid="{CFD72455-1D3F-44FF-9DF9-8B24A520B0E0}"/>
  </hyperlinks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C48F9-6946-F243-8F07-D84A3D2FE82A}">
  <dimension ref="A1:AK72"/>
  <sheetViews>
    <sheetView workbookViewId="0">
      <selection activeCell="B2" sqref="B2"/>
    </sheetView>
  </sheetViews>
  <sheetFormatPr defaultColWidth="11.42578125" defaultRowHeight="15"/>
  <cols>
    <col min="23" max="24" width="12.7109375" bestFit="1" customWidth="1"/>
  </cols>
  <sheetData>
    <row r="1" spans="1:37">
      <c r="A1" t="s">
        <v>60</v>
      </c>
      <c r="B1">
        <v>2015</v>
      </c>
      <c r="C1">
        <v>2016</v>
      </c>
      <c r="D1">
        <v>2017</v>
      </c>
      <c r="E1">
        <v>2018</v>
      </c>
      <c r="F1">
        <v>2019</v>
      </c>
      <c r="G1" s="3">
        <v>2020</v>
      </c>
      <c r="H1">
        <v>2021</v>
      </c>
      <c r="I1">
        <v>2022</v>
      </c>
      <c r="J1">
        <v>2023</v>
      </c>
      <c r="K1">
        <v>2024</v>
      </c>
      <c r="L1" s="3">
        <v>2025</v>
      </c>
      <c r="M1">
        <v>2026</v>
      </c>
      <c r="N1">
        <v>2027</v>
      </c>
      <c r="O1">
        <v>2028</v>
      </c>
      <c r="P1">
        <v>2029</v>
      </c>
      <c r="Q1" s="3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>
      <c r="A2" t="s">
        <v>61</v>
      </c>
      <c r="B2" s="4">
        <f t="shared" ref="B2:G2" si="0">D7</f>
        <v>1100</v>
      </c>
      <c r="C2" s="4">
        <f t="shared" si="0"/>
        <v>-9500</v>
      </c>
      <c r="D2" s="4">
        <f t="shared" si="0"/>
        <v>-16000</v>
      </c>
      <c r="E2" s="4">
        <f t="shared" si="0"/>
        <v>-7200</v>
      </c>
      <c r="F2" s="4">
        <f t="shared" si="0"/>
        <v>-15000</v>
      </c>
      <c r="G2" s="5">
        <f>F2-$B$12</f>
        <v>-16363.636363636364</v>
      </c>
      <c r="H2" s="5">
        <f>G2-$B$12</f>
        <v>-17727.272727272728</v>
      </c>
      <c r="I2" s="5">
        <f>H2-$B$12</f>
        <v>-19090.909090909092</v>
      </c>
      <c r="J2" s="5">
        <f>I2-$B$12</f>
        <v>-20454.545454545456</v>
      </c>
      <c r="K2" s="5">
        <f>J2-$B$12</f>
        <v>-21818.18181818182</v>
      </c>
      <c r="L2" s="5">
        <f>K2-$B$12</f>
        <v>-23181.818181818184</v>
      </c>
      <c r="M2" s="5">
        <f>L2-$B$12</f>
        <v>-24545.454545454548</v>
      </c>
      <c r="N2" s="5">
        <f>M2-$B$12</f>
        <v>-25909.090909090912</v>
      </c>
      <c r="O2" s="5">
        <f>N2-$B$12</f>
        <v>-27272.727272727276</v>
      </c>
      <c r="P2" s="5">
        <f>O2-$B$12</f>
        <v>-28636.36363636364</v>
      </c>
      <c r="Q2" s="4">
        <v>-30000</v>
      </c>
      <c r="R2" s="4">
        <v>-30000</v>
      </c>
      <c r="S2" s="4">
        <v>-30000</v>
      </c>
      <c r="T2" s="4">
        <v>-30000</v>
      </c>
      <c r="U2" s="4">
        <v>-30000</v>
      </c>
      <c r="V2" s="4">
        <v>-30000</v>
      </c>
      <c r="W2" s="4">
        <v>-30000</v>
      </c>
      <c r="X2" s="4">
        <v>-30000</v>
      </c>
      <c r="Y2" s="4">
        <v>-30000</v>
      </c>
      <c r="Z2" s="4">
        <v>-30000</v>
      </c>
      <c r="AA2" s="4">
        <v>-30000</v>
      </c>
      <c r="AB2" s="4">
        <v>-30000</v>
      </c>
      <c r="AC2" s="4">
        <v>-30000</v>
      </c>
      <c r="AD2" s="4">
        <v>-30000</v>
      </c>
      <c r="AE2" s="4">
        <v>-30000</v>
      </c>
      <c r="AF2" s="4">
        <v>-30000</v>
      </c>
      <c r="AG2" s="4">
        <v>-30000</v>
      </c>
      <c r="AH2" s="4">
        <v>-30000</v>
      </c>
      <c r="AI2" s="4">
        <v>-30000</v>
      </c>
      <c r="AJ2" s="4">
        <v>-30000</v>
      </c>
      <c r="AK2" s="4">
        <v>-30000</v>
      </c>
    </row>
    <row r="3" spans="1:37">
      <c r="A3" s="7" t="s">
        <v>62</v>
      </c>
      <c r="B3" s="9">
        <f>B2*(10^9)</f>
        <v>1100000000000</v>
      </c>
      <c r="C3" s="9">
        <f t="shared" ref="C3:V3" si="1">C2*(10^9)</f>
        <v>-9500000000000</v>
      </c>
      <c r="D3" s="9">
        <f t="shared" si="1"/>
        <v>-16000000000000</v>
      </c>
      <c r="E3" s="9">
        <f t="shared" si="1"/>
        <v>-7200000000000</v>
      </c>
      <c r="F3" s="9">
        <f t="shared" si="1"/>
        <v>-15000000000000</v>
      </c>
      <c r="G3" s="9">
        <f t="shared" si="1"/>
        <v>-16363636363636.363</v>
      </c>
      <c r="H3" s="9">
        <f t="shared" si="1"/>
        <v>-17727272727272.727</v>
      </c>
      <c r="I3" s="9">
        <f t="shared" si="1"/>
        <v>-19090909090909.094</v>
      </c>
      <c r="J3" s="9">
        <f t="shared" si="1"/>
        <v>-20454545454545.457</v>
      </c>
      <c r="K3" s="9">
        <f t="shared" si="1"/>
        <v>-21818181818181.82</v>
      </c>
      <c r="L3" s="9">
        <f t="shared" si="1"/>
        <v>-23181818181818.184</v>
      </c>
      <c r="M3" s="9">
        <f t="shared" si="1"/>
        <v>-24545454545454.547</v>
      </c>
      <c r="N3" s="9">
        <f t="shared" si="1"/>
        <v>-25909090909090.91</v>
      </c>
      <c r="O3" s="9">
        <f t="shared" si="1"/>
        <v>-27272727272727.277</v>
      </c>
      <c r="P3" s="9">
        <f t="shared" si="1"/>
        <v>-28636363636363.641</v>
      </c>
      <c r="Q3" s="9">
        <f t="shared" si="1"/>
        <v>-30000000000000</v>
      </c>
      <c r="R3" s="9">
        <f>R2*(10^9)</f>
        <v>-30000000000000</v>
      </c>
      <c r="S3" s="9">
        <f t="shared" si="1"/>
        <v>-30000000000000</v>
      </c>
      <c r="T3" s="9">
        <f t="shared" si="1"/>
        <v>-30000000000000</v>
      </c>
      <c r="U3" s="9">
        <f t="shared" si="1"/>
        <v>-30000000000000</v>
      </c>
      <c r="V3" s="9">
        <f t="shared" si="1"/>
        <v>-30000000000000</v>
      </c>
      <c r="W3" s="9">
        <f t="shared" ref="W3:AK3" si="2">W2*(10^9)</f>
        <v>-30000000000000</v>
      </c>
      <c r="X3" s="9">
        <f t="shared" si="2"/>
        <v>-30000000000000</v>
      </c>
      <c r="Y3" s="9">
        <f t="shared" si="2"/>
        <v>-30000000000000</v>
      </c>
      <c r="Z3" s="9">
        <f t="shared" si="2"/>
        <v>-30000000000000</v>
      </c>
      <c r="AA3" s="9">
        <f t="shared" si="2"/>
        <v>-30000000000000</v>
      </c>
      <c r="AB3" s="9">
        <f t="shared" si="2"/>
        <v>-30000000000000</v>
      </c>
      <c r="AC3" s="9">
        <f t="shared" si="2"/>
        <v>-30000000000000</v>
      </c>
      <c r="AD3" s="9">
        <f t="shared" si="2"/>
        <v>-30000000000000</v>
      </c>
      <c r="AE3" s="9">
        <f t="shared" si="2"/>
        <v>-30000000000000</v>
      </c>
      <c r="AF3" s="9">
        <f t="shared" si="2"/>
        <v>-30000000000000</v>
      </c>
      <c r="AG3" s="9">
        <f t="shared" si="2"/>
        <v>-30000000000000</v>
      </c>
      <c r="AH3" s="9">
        <f t="shared" si="2"/>
        <v>-30000000000000</v>
      </c>
      <c r="AI3" s="9">
        <f t="shared" si="2"/>
        <v>-30000000000000</v>
      </c>
      <c r="AJ3" s="9">
        <f t="shared" si="2"/>
        <v>-30000000000000</v>
      </c>
      <c r="AK3" s="9">
        <f t="shared" si="2"/>
        <v>-30000000000000</v>
      </c>
    </row>
    <row r="4" spans="1:37">
      <c r="A4" s="13" t="s">
        <v>63</v>
      </c>
    </row>
    <row r="6" spans="1:37">
      <c r="A6" t="s">
        <v>60</v>
      </c>
      <c r="B6">
        <f>Data!B47</f>
        <v>1990</v>
      </c>
      <c r="C6">
        <f>Data!C47</f>
        <v>2005</v>
      </c>
      <c r="D6">
        <f>Data!D47</f>
        <v>2015</v>
      </c>
      <c r="E6">
        <f>Data!E47</f>
        <v>2016</v>
      </c>
      <c r="F6">
        <f>Data!F47</f>
        <v>2017</v>
      </c>
      <c r="G6">
        <f>Data!G47</f>
        <v>2018</v>
      </c>
      <c r="H6">
        <f>Data!H47</f>
        <v>2019</v>
      </c>
      <c r="I6">
        <f>Data!I47</f>
        <v>2020</v>
      </c>
      <c r="J6">
        <f>Data!J47</f>
        <v>2030</v>
      </c>
      <c r="K6">
        <f>Data!K47</f>
        <v>2035</v>
      </c>
    </row>
    <row r="7" spans="1:37">
      <c r="A7" t="s">
        <v>19</v>
      </c>
      <c r="B7" s="11">
        <f>Data!B48</f>
        <v>-62000</v>
      </c>
      <c r="C7" s="11">
        <f>Data!C48</f>
        <v>-2900</v>
      </c>
      <c r="D7" s="11">
        <f>Data!D48</f>
        <v>1100</v>
      </c>
      <c r="E7" s="11">
        <f>Data!E48</f>
        <v>-9500</v>
      </c>
      <c r="F7" s="11">
        <f>Data!F48</f>
        <v>-16000</v>
      </c>
      <c r="G7" s="11">
        <f>Data!G48</f>
        <v>-7200</v>
      </c>
      <c r="H7" s="11">
        <f>Data!H48</f>
        <v>-15000</v>
      </c>
      <c r="I7" s="11">
        <f>Data!I48</f>
        <v>-5700</v>
      </c>
      <c r="J7" s="11">
        <f>Data!J48</f>
        <v>-10000</v>
      </c>
      <c r="K7" s="11">
        <f>Data!K48</f>
        <v>-8300</v>
      </c>
    </row>
    <row r="9" spans="1:37">
      <c r="A9" s="1" t="s">
        <v>64</v>
      </c>
    </row>
    <row r="11" spans="1:37">
      <c r="A11" t="s">
        <v>65</v>
      </c>
      <c r="B11" s="4">
        <f>F2-Q2</f>
        <v>15000</v>
      </c>
    </row>
    <row r="12" spans="1:37" ht="30.75">
      <c r="A12" s="10" t="s">
        <v>66</v>
      </c>
      <c r="B12" s="4">
        <f>B11/11</f>
        <v>1363.6363636363637</v>
      </c>
    </row>
    <row r="14" spans="1:37">
      <c r="A14" s="1" t="s">
        <v>67</v>
      </c>
    </row>
    <row r="16" spans="1:37">
      <c r="A16" t="s">
        <v>68</v>
      </c>
    </row>
    <row r="27" spans="2:37"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32" spans="2:37">
      <c r="B32" s="4"/>
    </row>
    <row r="33" spans="1:2">
      <c r="A33" s="10"/>
      <c r="B33" s="4"/>
    </row>
    <row r="72" spans="7:16">
      <c r="G72" s="4"/>
      <c r="H72" s="4"/>
      <c r="I72" s="4"/>
      <c r="J72" s="4"/>
      <c r="K72" s="4"/>
      <c r="L72" s="4"/>
      <c r="M72" s="4"/>
      <c r="N72" s="4"/>
      <c r="O72" s="4"/>
      <c r="P72" s="4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K13"/>
  <sheetViews>
    <sheetView workbookViewId="0">
      <selection activeCell="F2" sqref="F2"/>
    </sheetView>
  </sheetViews>
  <sheetFormatPr defaultColWidth="8.85546875" defaultRowHeight="15"/>
  <cols>
    <col min="1" max="1" width="16.7109375" customWidth="1"/>
    <col min="2" max="17" width="11.28515625" bestFit="1" customWidth="1"/>
  </cols>
  <sheetData>
    <row r="1" spans="1:37">
      <c r="A1" t="s">
        <v>60</v>
      </c>
      <c r="B1">
        <v>2015</v>
      </c>
      <c r="C1">
        <v>2016</v>
      </c>
      <c r="D1">
        <v>2017</v>
      </c>
      <c r="E1">
        <v>2018</v>
      </c>
      <c r="F1">
        <v>2019</v>
      </c>
      <c r="G1" s="3">
        <v>2020</v>
      </c>
      <c r="H1">
        <v>2021</v>
      </c>
      <c r="I1">
        <v>2022</v>
      </c>
      <c r="J1">
        <v>2023</v>
      </c>
      <c r="K1">
        <v>2024</v>
      </c>
      <c r="L1" s="3">
        <v>2025</v>
      </c>
      <c r="M1">
        <v>2026</v>
      </c>
      <c r="N1">
        <v>2027</v>
      </c>
      <c r="O1">
        <v>2028</v>
      </c>
      <c r="P1">
        <v>2029</v>
      </c>
      <c r="Q1" s="3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>
      <c r="A2" t="s">
        <v>62</v>
      </c>
      <c r="B2">
        <f>Calculations!B3</f>
        <v>1100000000000</v>
      </c>
      <c r="C2">
        <f>Calculations!C3</f>
        <v>-9500000000000</v>
      </c>
      <c r="D2">
        <f>Calculations!D3</f>
        <v>-16000000000000</v>
      </c>
      <c r="E2">
        <f>Calculations!E3</f>
        <v>-7200000000000</v>
      </c>
      <c r="F2">
        <f>Calculations!F3</f>
        <v>-15000000000000</v>
      </c>
      <c r="G2">
        <f>Calculations!G3</f>
        <v>-16363636363636.363</v>
      </c>
      <c r="H2">
        <f>Calculations!H3</f>
        <v>-17727272727272.727</v>
      </c>
      <c r="I2">
        <f>Calculations!I3</f>
        <v>-19090909090909.094</v>
      </c>
      <c r="J2">
        <f>Calculations!J3</f>
        <v>-20454545454545.457</v>
      </c>
      <c r="K2">
        <f>Calculations!K3</f>
        <v>-21818181818181.82</v>
      </c>
      <c r="L2">
        <f>Calculations!L3</f>
        <v>-23181818181818.184</v>
      </c>
      <c r="M2">
        <f>Calculations!M3</f>
        <v>-24545454545454.547</v>
      </c>
      <c r="N2">
        <f>Calculations!N3</f>
        <v>-25909090909090.91</v>
      </c>
      <c r="O2">
        <f>Calculations!O3</f>
        <v>-27272727272727.277</v>
      </c>
      <c r="P2">
        <f>Calculations!P3</f>
        <v>-28636363636363.641</v>
      </c>
      <c r="Q2">
        <f>Calculations!Q3</f>
        <v>-30000000000000</v>
      </c>
      <c r="R2">
        <f>Calculations!R3</f>
        <v>-30000000000000</v>
      </c>
      <c r="S2">
        <f>Calculations!S3</f>
        <v>-30000000000000</v>
      </c>
      <c r="T2">
        <f>Calculations!T3</f>
        <v>-30000000000000</v>
      </c>
      <c r="U2">
        <f>Calculations!U3</f>
        <v>-30000000000000</v>
      </c>
      <c r="V2">
        <f>Calculations!V3</f>
        <v>-30000000000000</v>
      </c>
      <c r="W2">
        <f>Calculations!W3</f>
        <v>-30000000000000</v>
      </c>
      <c r="X2">
        <f>Calculations!X3</f>
        <v>-30000000000000</v>
      </c>
      <c r="Y2">
        <f>Calculations!Y3</f>
        <v>-30000000000000</v>
      </c>
      <c r="Z2">
        <f>Calculations!Z3</f>
        <v>-30000000000000</v>
      </c>
      <c r="AA2">
        <f>Calculations!AA3</f>
        <v>-30000000000000</v>
      </c>
      <c r="AB2">
        <f>Calculations!AB3</f>
        <v>-30000000000000</v>
      </c>
      <c r="AC2">
        <f>Calculations!AC3</f>
        <v>-30000000000000</v>
      </c>
      <c r="AD2">
        <f>Calculations!AD3</f>
        <v>-30000000000000</v>
      </c>
      <c r="AE2">
        <f>Calculations!AE3</f>
        <v>-30000000000000</v>
      </c>
      <c r="AF2">
        <f>Calculations!AF3</f>
        <v>-30000000000000</v>
      </c>
      <c r="AG2">
        <f>Calculations!AG3</f>
        <v>-30000000000000</v>
      </c>
      <c r="AH2">
        <f>Calculations!AH3</f>
        <v>-30000000000000</v>
      </c>
      <c r="AI2">
        <f>Calculations!AI3</f>
        <v>-30000000000000</v>
      </c>
      <c r="AJ2">
        <f>Calculations!AJ3</f>
        <v>-30000000000000</v>
      </c>
      <c r="AK2">
        <f>Calculations!AK3</f>
        <v>-30000000000000</v>
      </c>
    </row>
    <row r="3" spans="1:37">
      <c r="A3" t="s">
        <v>69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>
      <c r="A4" t="s">
        <v>70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>
      <c r="A5" t="s">
        <v>71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>
      <c r="A6" t="s">
        <v>72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>
      <c r="A7" t="s">
        <v>73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>
      <c r="A8" t="s">
        <v>74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>
      <c r="A9" t="s">
        <v>75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>
      <c r="A10" t="s">
        <v>76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>
      <c r="A11" t="s">
        <v>77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>
      <c r="A12" t="s">
        <v>78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>
      <c r="A13" t="s">
        <v>79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1" ma:contentTypeDescription="Create a new document." ma:contentTypeScope="" ma:versionID="b14dc5c440242a7f7d08dacad5c84df8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71a713f9ca42e4f2f02aa83a9b465f6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19BA2D7-6A7B-4801-AF36-6A025FF1D347}"/>
</file>

<file path=customXml/itemProps2.xml><?xml version="1.0" encoding="utf-8"?>
<ds:datastoreItem xmlns:ds="http://schemas.openxmlformats.org/officeDocument/2006/customXml" ds:itemID="{18F5C38C-50C9-42E7-8E43-7E5467D45C6B}"/>
</file>

<file path=customXml/itemProps3.xml><?xml version="1.0" encoding="utf-8"?>
<ds:datastoreItem xmlns:ds="http://schemas.openxmlformats.org/officeDocument/2006/customXml" ds:itemID="{BA861F6F-5B78-491C-8A8D-F667F1C3C9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Jason Lam</cp:lastModifiedBy>
  <cp:revision/>
  <dcterms:created xsi:type="dcterms:W3CDTF">2015-08-06T00:31:42Z</dcterms:created>
  <dcterms:modified xsi:type="dcterms:W3CDTF">2023-04-19T18:50:07Z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