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eghan\Dropbox (Energy Innovation)\EPS Versions\eps-1.5.0-us-wipI\InputData\bldgs\BASoBC\"/>
    </mc:Choice>
  </mc:AlternateContent>
  <bookViews>
    <workbookView xWindow="480" yWindow="75" windowWidth="22995" windowHeight="14610"/>
  </bookViews>
  <sheets>
    <sheet name="About" sheetId="3" r:id="rId1"/>
    <sheet name="Commercial" sheetId="1" r:id="rId2"/>
    <sheet name="Residential" sheetId="2" r:id="rId3"/>
    <sheet name="RECS HC2.1" sheetId="19" r:id="rId4"/>
    <sheet name="Calculations" sheetId="5" r:id="rId5"/>
    <sheet name="BASoBC-urban-residential" sheetId="17" r:id="rId6"/>
    <sheet name="BASoBC-rural-residential" sheetId="20" r:id="rId7"/>
    <sheet name="BASoBC-commercial" sheetId="18" r:id="rId8"/>
  </sheets>
  <calcPr calcId="162913"/>
</workbook>
</file>

<file path=xl/calcChain.xml><?xml version="1.0" encoding="utf-8"?>
<calcChain xmlns="http://schemas.openxmlformats.org/spreadsheetml/2006/main">
  <c r="AD32" i="5" l="1"/>
  <c r="AE32" i="5"/>
  <c r="AF32" i="5"/>
  <c r="AG32" i="5"/>
  <c r="AG4" i="18" s="1"/>
  <c r="AH32" i="5"/>
  <c r="AH4" i="18" s="1"/>
  <c r="AI32" i="5"/>
  <c r="AI4" i="18" s="1"/>
  <c r="AJ32" i="5"/>
  <c r="AK32" i="5"/>
  <c r="AL32" i="5"/>
  <c r="AD35" i="5"/>
  <c r="AD7" i="18" s="1"/>
  <c r="AE35" i="5"/>
  <c r="AE7" i="18" s="1"/>
  <c r="AF35" i="5"/>
  <c r="AF7" i="18" s="1"/>
  <c r="AG35" i="5"/>
  <c r="AH35" i="5"/>
  <c r="AI35" i="5"/>
  <c r="AJ35" i="5"/>
  <c r="AK35" i="5"/>
  <c r="AK7" i="18" s="1"/>
  <c r="AL35" i="5"/>
  <c r="AL7" i="18" s="1"/>
  <c r="AC32" i="5"/>
  <c r="AC4" i="18" s="1"/>
  <c r="AC35" i="5"/>
  <c r="AC7" i="18" s="1"/>
  <c r="AD5" i="5"/>
  <c r="AD14" i="5" s="1"/>
  <c r="AD4" i="17" s="1"/>
  <c r="AE5" i="5"/>
  <c r="AE23" i="5" s="1"/>
  <c r="AE4" i="20" s="1"/>
  <c r="AF5" i="5"/>
  <c r="AG5" i="5"/>
  <c r="AH5" i="5"/>
  <c r="AH14" i="5" s="1"/>
  <c r="AH4" i="17" s="1"/>
  <c r="AI5" i="5"/>
  <c r="AI23" i="5" s="1"/>
  <c r="AI4" i="20" s="1"/>
  <c r="AJ5" i="5"/>
  <c r="AK5" i="5"/>
  <c r="AL5" i="5"/>
  <c r="AL14" i="5" s="1"/>
  <c r="AL4" i="17" s="1"/>
  <c r="AD8" i="5"/>
  <c r="AE8" i="5"/>
  <c r="AE26" i="5" s="1"/>
  <c r="AE7" i="20" s="1"/>
  <c r="AF8" i="5"/>
  <c r="AF26" i="5" s="1"/>
  <c r="AF7" i="20" s="1"/>
  <c r="AG8" i="5"/>
  <c r="AH8" i="5"/>
  <c r="AH26" i="5" s="1"/>
  <c r="AH7" i="20" s="1"/>
  <c r="AI8" i="5"/>
  <c r="AI26" i="5" s="1"/>
  <c r="AI7" i="20" s="1"/>
  <c r="AJ8" i="5"/>
  <c r="AJ26" i="5" s="1"/>
  <c r="AJ7" i="20" s="1"/>
  <c r="AK8" i="5"/>
  <c r="AL8" i="5"/>
  <c r="AC8" i="5"/>
  <c r="AC5" i="5"/>
  <c r="AC14" i="5" s="1"/>
  <c r="AC4" i="17" s="1"/>
  <c r="AC17" i="5"/>
  <c r="AC7" i="17" s="1"/>
  <c r="S30" i="5"/>
  <c r="T30" i="5"/>
  <c r="U30" i="5"/>
  <c r="V30" i="5"/>
  <c r="W30" i="5"/>
  <c r="W2" i="18" s="1"/>
  <c r="X30" i="5"/>
  <c r="X2" i="18" s="1"/>
  <c r="Y30" i="5"/>
  <c r="Y2" i="18" s="1"/>
  <c r="Z30" i="5"/>
  <c r="AA30" i="5"/>
  <c r="AB30" i="5"/>
  <c r="S31" i="5"/>
  <c r="T31" i="5"/>
  <c r="U31" i="5"/>
  <c r="U3" i="18" s="1"/>
  <c r="V31" i="5"/>
  <c r="V3" i="18" s="1"/>
  <c r="W31" i="5"/>
  <c r="W3" i="18" s="1"/>
  <c r="X31" i="5"/>
  <c r="Y31" i="5"/>
  <c r="Z31" i="5"/>
  <c r="AA31" i="5"/>
  <c r="AB31" i="5"/>
  <c r="S33" i="5"/>
  <c r="S5" i="18" s="1"/>
  <c r="T33" i="5"/>
  <c r="T5" i="18" s="1"/>
  <c r="U33" i="5"/>
  <c r="U5" i="18" s="1"/>
  <c r="V33" i="5"/>
  <c r="W33" i="5"/>
  <c r="X33" i="5"/>
  <c r="Y33" i="5"/>
  <c r="Z33" i="5"/>
  <c r="AA33" i="5"/>
  <c r="AA5" i="18" s="1"/>
  <c r="AB33" i="5"/>
  <c r="AB5" i="18" s="1"/>
  <c r="S34" i="5"/>
  <c r="S6" i="18" s="1"/>
  <c r="T34" i="5"/>
  <c r="U34" i="5"/>
  <c r="V34" i="5"/>
  <c r="W34" i="5"/>
  <c r="X34" i="5"/>
  <c r="Y34" i="5"/>
  <c r="Y6" i="18" s="1"/>
  <c r="Z34" i="5"/>
  <c r="Z6" i="18" s="1"/>
  <c r="AA34" i="5"/>
  <c r="AA6" i="18" s="1"/>
  <c r="AB34" i="5"/>
  <c r="S26" i="5"/>
  <c r="S7" i="20" s="1"/>
  <c r="S2" i="18"/>
  <c r="T2" i="18"/>
  <c r="U2" i="18"/>
  <c r="V2" i="18"/>
  <c r="Z2" i="18"/>
  <c r="AA2" i="18"/>
  <c r="AB2" i="18"/>
  <c r="S3" i="18"/>
  <c r="T3" i="18"/>
  <c r="X3" i="18"/>
  <c r="Y3" i="18"/>
  <c r="Z3" i="18"/>
  <c r="AA3" i="18"/>
  <c r="AB3" i="18"/>
  <c r="S4" i="18"/>
  <c r="T4" i="18"/>
  <c r="U4" i="18"/>
  <c r="V4" i="18"/>
  <c r="W4" i="18"/>
  <c r="X4" i="18"/>
  <c r="Y4" i="18"/>
  <c r="Z4" i="18"/>
  <c r="AA4" i="18"/>
  <c r="AB4" i="18"/>
  <c r="AD4" i="18"/>
  <c r="AE4" i="18"/>
  <c r="AF4" i="18"/>
  <c r="AJ4" i="18"/>
  <c r="AK4" i="18"/>
  <c r="AL4" i="18"/>
  <c r="V5" i="18"/>
  <c r="W5" i="18"/>
  <c r="X5" i="18"/>
  <c r="Y5" i="18"/>
  <c r="Z5" i="18"/>
  <c r="T6" i="18"/>
  <c r="U6" i="18"/>
  <c r="V6" i="18"/>
  <c r="W6" i="18"/>
  <c r="X6" i="18"/>
  <c r="AB6" i="18"/>
  <c r="S7" i="18"/>
  <c r="T7" i="18"/>
  <c r="U7" i="18"/>
  <c r="V7" i="18"/>
  <c r="W7" i="18"/>
  <c r="X7" i="18"/>
  <c r="Y7" i="18"/>
  <c r="Z7" i="18"/>
  <c r="AA7" i="18"/>
  <c r="AB7" i="18"/>
  <c r="AG7" i="18"/>
  <c r="AH7" i="18"/>
  <c r="AI7" i="18"/>
  <c r="AJ7" i="18"/>
  <c r="V4" i="20"/>
  <c r="AF4" i="20"/>
  <c r="AG4" i="20"/>
  <c r="AJ4" i="20"/>
  <c r="T7" i="20"/>
  <c r="AB7" i="20"/>
  <c r="V4" i="17"/>
  <c r="V7" i="17"/>
  <c r="W7" i="17"/>
  <c r="S23" i="5"/>
  <c r="S4" i="20" s="1"/>
  <c r="T23" i="5"/>
  <c r="T4" i="20" s="1"/>
  <c r="U23" i="5"/>
  <c r="U4" i="20" s="1"/>
  <c r="V23" i="5"/>
  <c r="W23" i="5"/>
  <c r="W4" i="20" s="1"/>
  <c r="X23" i="5"/>
  <c r="X4" i="20" s="1"/>
  <c r="Y23" i="5"/>
  <c r="Y4" i="20" s="1"/>
  <c r="Z23" i="5"/>
  <c r="Z4" i="20" s="1"/>
  <c r="AA23" i="5"/>
  <c r="AA4" i="20" s="1"/>
  <c r="AB23" i="5"/>
  <c r="AB4" i="20" s="1"/>
  <c r="AF23" i="5"/>
  <c r="AG23" i="5"/>
  <c r="AH23" i="5"/>
  <c r="AH4" i="20" s="1"/>
  <c r="AJ23" i="5"/>
  <c r="AK23" i="5"/>
  <c r="AK4" i="20" s="1"/>
  <c r="T26" i="5"/>
  <c r="U26" i="5"/>
  <c r="U7" i="20" s="1"/>
  <c r="V26" i="5"/>
  <c r="V7" i="20" s="1"/>
  <c r="W26" i="5"/>
  <c r="W7" i="20" s="1"/>
  <c r="X26" i="5"/>
  <c r="X7" i="20" s="1"/>
  <c r="Y26" i="5"/>
  <c r="Y7" i="20" s="1"/>
  <c r="Z26" i="5"/>
  <c r="Z7" i="20" s="1"/>
  <c r="AA26" i="5"/>
  <c r="AA7" i="20" s="1"/>
  <c r="AB26" i="5"/>
  <c r="AD26" i="5"/>
  <c r="AD7" i="20" s="1"/>
  <c r="AG26" i="5"/>
  <c r="AG7" i="20" s="1"/>
  <c r="AK26" i="5"/>
  <c r="AK7" i="20" s="1"/>
  <c r="AL26" i="5"/>
  <c r="AL7" i="20" s="1"/>
  <c r="AF14" i="5"/>
  <c r="AF4" i="17" s="1"/>
  <c r="AG14" i="5"/>
  <c r="AG4" i="17" s="1"/>
  <c r="AJ14" i="5"/>
  <c r="AJ4" i="17" s="1"/>
  <c r="AK14" i="5"/>
  <c r="AK4" i="17" s="1"/>
  <c r="AF17" i="5"/>
  <c r="AF7" i="17" s="1"/>
  <c r="AG17" i="5"/>
  <c r="AG7" i="17" s="1"/>
  <c r="AK17" i="5"/>
  <c r="AK7" i="17" s="1"/>
  <c r="AL17" i="5"/>
  <c r="AL7" i="17" s="1"/>
  <c r="AA14" i="5"/>
  <c r="AA4" i="17" s="1"/>
  <c r="AB14" i="5"/>
  <c r="AB4" i="17" s="1"/>
  <c r="AA17" i="5"/>
  <c r="AA7" i="17" s="1"/>
  <c r="AB17" i="5"/>
  <c r="AB7" i="17" s="1"/>
  <c r="AD17" i="5"/>
  <c r="AD7" i="17" s="1"/>
  <c r="S14" i="5"/>
  <c r="S4" i="17" s="1"/>
  <c r="T14" i="5"/>
  <c r="T4" i="17" s="1"/>
  <c r="U14" i="5"/>
  <c r="U4" i="17" s="1"/>
  <c r="V14" i="5"/>
  <c r="W14" i="5"/>
  <c r="W4" i="17" s="1"/>
  <c r="X14" i="5"/>
  <c r="X4" i="17" s="1"/>
  <c r="Y14" i="5"/>
  <c r="Y4" i="17" s="1"/>
  <c r="Z14" i="5"/>
  <c r="Z4" i="17" s="1"/>
  <c r="S17" i="5"/>
  <c r="S7" i="17" s="1"/>
  <c r="T17" i="5"/>
  <c r="T7" i="17" s="1"/>
  <c r="U17" i="5"/>
  <c r="U7" i="17" s="1"/>
  <c r="V17" i="5"/>
  <c r="W17" i="5"/>
  <c r="X17" i="5"/>
  <c r="X7" i="17" s="1"/>
  <c r="Y17" i="5"/>
  <c r="Y7" i="17" s="1"/>
  <c r="Z17" i="5"/>
  <c r="Z7" i="17" s="1"/>
  <c r="AI17" i="5" l="1"/>
  <c r="AI7" i="17" s="1"/>
  <c r="AH17" i="5"/>
  <c r="AH7" i="17" s="1"/>
  <c r="AD23" i="5"/>
  <c r="AD4" i="20" s="1"/>
  <c r="AJ17" i="5"/>
  <c r="AJ7" i="17" s="1"/>
  <c r="AC23" i="5"/>
  <c r="AC4" i="20" s="1"/>
  <c r="AL23" i="5"/>
  <c r="AL4" i="20" s="1"/>
  <c r="AE14" i="5"/>
  <c r="AE4" i="17" s="1"/>
  <c r="AI14" i="5"/>
  <c r="AI4" i="17" s="1"/>
  <c r="AE17" i="5"/>
  <c r="AE7" i="17" s="1"/>
  <c r="AC26" i="5"/>
  <c r="AC7" i="20" s="1"/>
  <c r="B23" i="5"/>
  <c r="B4" i="20" s="1"/>
  <c r="C23" i="5"/>
  <c r="C4" i="20" s="1"/>
  <c r="D23" i="5"/>
  <c r="D4" i="20" s="1"/>
  <c r="E23" i="5"/>
  <c r="E4" i="20" s="1"/>
  <c r="F23" i="5"/>
  <c r="F4" i="20" s="1"/>
  <c r="G23" i="5"/>
  <c r="G4" i="20" s="1"/>
  <c r="H23" i="5"/>
  <c r="H4" i="20" s="1"/>
  <c r="I23" i="5"/>
  <c r="I4" i="20" s="1"/>
  <c r="J23" i="5"/>
  <c r="J4" i="20" s="1"/>
  <c r="K23" i="5"/>
  <c r="K4" i="20" s="1"/>
  <c r="L23" i="5"/>
  <c r="L4" i="20" s="1"/>
  <c r="M23" i="5"/>
  <c r="M4" i="20" s="1"/>
  <c r="N23" i="5"/>
  <c r="N4" i="20" s="1"/>
  <c r="O23" i="5"/>
  <c r="O4" i="20" s="1"/>
  <c r="P23" i="5"/>
  <c r="P4" i="20" s="1"/>
  <c r="Q23" i="5"/>
  <c r="Q4" i="20" s="1"/>
  <c r="R23" i="5"/>
  <c r="R4" i="20" s="1"/>
  <c r="B26" i="5"/>
  <c r="B7" i="20" s="1"/>
  <c r="C26" i="5"/>
  <c r="C7" i="20" s="1"/>
  <c r="D26" i="5"/>
  <c r="D7" i="20" s="1"/>
  <c r="E26" i="5"/>
  <c r="E7" i="20" s="1"/>
  <c r="F26" i="5"/>
  <c r="F7" i="20" s="1"/>
  <c r="G26" i="5"/>
  <c r="G7" i="20" s="1"/>
  <c r="H26" i="5"/>
  <c r="H7" i="20" s="1"/>
  <c r="I26" i="5"/>
  <c r="I7" i="20" s="1"/>
  <c r="J26" i="5"/>
  <c r="J7" i="20" s="1"/>
  <c r="K26" i="5"/>
  <c r="K7" i="20" s="1"/>
  <c r="L26" i="5"/>
  <c r="L7" i="20" s="1"/>
  <c r="M26" i="5"/>
  <c r="M7" i="20" s="1"/>
  <c r="N26" i="5"/>
  <c r="N7" i="20" s="1"/>
  <c r="O26" i="5"/>
  <c r="O7" i="20" s="1"/>
  <c r="P26" i="5"/>
  <c r="P7" i="20" s="1"/>
  <c r="Q26" i="5"/>
  <c r="Q7" i="20" s="1"/>
  <c r="R26" i="5"/>
  <c r="R7" i="20" s="1"/>
  <c r="B14" i="5"/>
  <c r="B4" i="17" s="1"/>
  <c r="C14" i="5"/>
  <c r="C4" i="17" s="1"/>
  <c r="D14" i="5"/>
  <c r="D4" i="17" s="1"/>
  <c r="E14" i="5"/>
  <c r="E4" i="17" s="1"/>
  <c r="F14" i="5"/>
  <c r="F4" i="17" s="1"/>
  <c r="G14" i="5"/>
  <c r="G4" i="17" s="1"/>
  <c r="H14" i="5"/>
  <c r="H4" i="17" s="1"/>
  <c r="I14" i="5"/>
  <c r="I4" i="17" s="1"/>
  <c r="J14" i="5"/>
  <c r="J4" i="17" s="1"/>
  <c r="K14" i="5"/>
  <c r="K4" i="17" s="1"/>
  <c r="L14" i="5"/>
  <c r="L4" i="17" s="1"/>
  <c r="M14" i="5"/>
  <c r="M4" i="17" s="1"/>
  <c r="N14" i="5"/>
  <c r="N4" i="17" s="1"/>
  <c r="O14" i="5"/>
  <c r="O4" i="17" s="1"/>
  <c r="P14" i="5"/>
  <c r="P4" i="17" s="1"/>
  <c r="Q14" i="5"/>
  <c r="Q4" i="17" s="1"/>
  <c r="R14" i="5"/>
  <c r="R4" i="17" s="1"/>
  <c r="B17" i="5"/>
  <c r="B7" i="17" s="1"/>
  <c r="C17" i="5"/>
  <c r="C7" i="17" s="1"/>
  <c r="D17" i="5"/>
  <c r="D7" i="17" s="1"/>
  <c r="E17" i="5"/>
  <c r="E7" i="17" s="1"/>
  <c r="F17" i="5"/>
  <c r="F7" i="17" s="1"/>
  <c r="G17" i="5"/>
  <c r="G7" i="17" s="1"/>
  <c r="H17" i="5"/>
  <c r="H7" i="17" s="1"/>
  <c r="I17" i="5"/>
  <c r="I7" i="17" s="1"/>
  <c r="J17" i="5"/>
  <c r="J7" i="17" s="1"/>
  <c r="K17" i="5"/>
  <c r="K7" i="17" s="1"/>
  <c r="L17" i="5"/>
  <c r="L7" i="17" s="1"/>
  <c r="M17" i="5"/>
  <c r="M7" i="17" s="1"/>
  <c r="N17" i="5"/>
  <c r="N7" i="17" s="1"/>
  <c r="O17" i="5"/>
  <c r="O7" i="17" s="1"/>
  <c r="P17" i="5"/>
  <c r="P7" i="17" s="1"/>
  <c r="Q17" i="5"/>
  <c r="Q7" i="17" s="1"/>
  <c r="R17" i="5"/>
  <c r="R7" i="17" s="1"/>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E8" i="2" l="1"/>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c r="E404" i="2" s="1"/>
  <c r="E405" i="2" s="1"/>
  <c r="E406" i="2" s="1"/>
  <c r="E407" i="2" s="1"/>
  <c r="E408" i="2" s="1"/>
  <c r="E409" i="2" s="1"/>
  <c r="E410" i="2" s="1"/>
  <c r="E411" i="2" s="1"/>
  <c r="E412" i="2"/>
  <c r="E413" i="2" s="1"/>
  <c r="E414" i="2" s="1"/>
  <c r="E415" i="2"/>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s="1"/>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c r="E963" i="2" s="1"/>
  <c r="E964" i="2" s="1"/>
  <c r="E965" i="2" s="1"/>
  <c r="E966" i="2" s="1"/>
  <c r="E967" i="2" s="1"/>
  <c r="E968" i="2" s="1"/>
  <c r="E969" i="2" s="1"/>
  <c r="E970" i="2"/>
  <c r="E971" i="2" s="1"/>
  <c r="E972" i="2" s="1"/>
  <c r="E973" i="2" s="1"/>
  <c r="E974" i="2" s="1"/>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s="1"/>
  <c r="E1233" i="2" s="1"/>
  <c r="E1234" i="2"/>
  <c r="E1235" i="2" s="1"/>
  <c r="E1236" i="2" s="1"/>
  <c r="E1237" i="2" s="1"/>
  <c r="E1238" i="2" s="1"/>
  <c r="E1239" i="2" s="1"/>
  <c r="E1240" i="2" s="1"/>
  <c r="E1241" i="2" s="1"/>
  <c r="E1242" i="2" s="1"/>
  <c r="E1243" i="2" s="1"/>
  <c r="E1244" i="2" s="1"/>
  <c r="E1245" i="2" s="1"/>
  <c r="E1246" i="2"/>
  <c r="E1247" i="2" s="1"/>
  <c r="E1248" i="2"/>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c r="E1741" i="2" s="1"/>
  <c r="E1742" i="2"/>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c r="E1932" i="2"/>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c r="E2005" i="2" s="1"/>
  <c r="E2006" i="2" s="1"/>
  <c r="E2007" i="2" s="1"/>
  <c r="E2008" i="2" s="1"/>
  <c r="E2009" i="2" s="1"/>
  <c r="E2010" i="2" s="1"/>
  <c r="E2011" i="2" s="1"/>
  <c r="E2012" i="2"/>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c r="E2105" i="2" s="1"/>
  <c r="E2106" i="2" s="1"/>
  <c r="E2107" i="2" s="1"/>
  <c r="E2108" i="2" s="1"/>
  <c r="E2109" i="2" s="1"/>
  <c r="E2110" i="2"/>
  <c r="E2111" i="2"/>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s="1"/>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c r="E2393" i="2" s="1"/>
  <c r="E2394" i="2" s="1"/>
  <c r="E2395" i="2"/>
  <c r="E2396" i="2" s="1"/>
  <c r="E2397" i="2" s="1"/>
  <c r="E2398" i="2" s="1"/>
  <c r="E2399" i="2" s="1"/>
  <c r="E2400" i="2" s="1"/>
  <c r="E2401" i="2" s="1"/>
  <c r="E2402" i="2" s="1"/>
  <c r="E2403" i="2" s="1"/>
  <c r="E2404" i="2" s="1"/>
  <c r="E2405" i="2" s="1"/>
  <c r="E2406" i="2" s="1"/>
  <c r="E2407" i="2"/>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s="1"/>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s="1"/>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s="1"/>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c r="E3695" i="2" s="1"/>
  <c r="E3696" i="2" s="1"/>
  <c r="E3697" i="2" s="1"/>
  <c r="E3698" i="2" s="1"/>
  <c r="E3699" i="2" s="1"/>
  <c r="E3700" i="2" s="1"/>
  <c r="E3701" i="2" s="1"/>
  <c r="E3702" i="2"/>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s="1"/>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c r="E4574" i="2" s="1"/>
  <c r="E4575" i="2" s="1"/>
  <c r="E4576" i="2" s="1"/>
  <c r="E4577" i="2" s="1"/>
  <c r="E4578" i="2" s="1"/>
  <c r="E4579" i="2" s="1"/>
  <c r="E4580" i="2" s="1"/>
  <c r="E4581" i="2" s="1"/>
  <c r="E4582" i="2" s="1"/>
  <c r="E4583" i="2" s="1"/>
  <c r="E4584" i="2" s="1"/>
  <c r="E4585" i="2" s="1"/>
  <c r="E4586" i="2" s="1"/>
  <c r="E4587" i="2" s="1"/>
  <c r="E4588" i="2"/>
  <c r="E4589" i="2" s="1"/>
  <c r="E4590" i="2" s="1"/>
  <c r="E4591" i="2" s="1"/>
  <c r="E4592" i="2" s="1"/>
  <c r="E4593" i="2" s="1"/>
  <c r="E4594" i="2" s="1"/>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s="1"/>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s="1"/>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c r="E5511" i="2"/>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s="1"/>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s="1"/>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c r="E6363" i="2" s="1"/>
  <c r="E6364" i="2"/>
  <c r="E6365" i="2"/>
  <c r="E6366" i="2" s="1"/>
  <c r="E6367" i="2" s="1"/>
  <c r="E6368" i="2" s="1"/>
  <c r="E6369" i="2" s="1"/>
  <c r="E6370" i="2"/>
  <c r="E6371" i="2" s="1"/>
  <c r="E6372" i="2" s="1"/>
  <c r="E6373" i="2" s="1"/>
  <c r="E6374" i="2" s="1"/>
  <c r="E6375" i="2" s="1"/>
  <c r="E6376" i="2"/>
  <c r="E6377" i="2" s="1"/>
  <c r="E6378" i="2" s="1"/>
  <c r="E6379" i="2" s="1"/>
  <c r="E6380" i="2" s="1"/>
  <c r="E6381" i="2" s="1"/>
  <c r="E6382" i="2" s="1"/>
  <c r="E6383" i="2" s="1"/>
  <c r="E6384" i="2" s="1"/>
  <c r="E6385" i="2"/>
  <c r="E6386" i="2"/>
  <c r="E6387" i="2" s="1"/>
  <c r="E6388" i="2" s="1"/>
  <c r="E6389" i="2" s="1"/>
  <c r="E6390" i="2" s="1"/>
  <c r="E6391" i="2" s="1"/>
  <c r="E6392" i="2" s="1"/>
  <c r="E6393" i="2" s="1"/>
  <c r="E6394" i="2" s="1"/>
  <c r="E6395" i="2" s="1"/>
  <c r="E6396" i="2" s="1"/>
  <c r="E6397" i="2"/>
  <c r="E6398" i="2"/>
  <c r="E6399" i="2" s="1"/>
  <c r="E6400" i="2" s="1"/>
  <c r="E6401" i="2" s="1"/>
  <c r="E6402" i="2"/>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c r="E6647" i="2" s="1"/>
  <c r="E6648" i="2" s="1"/>
  <c r="E6649" i="2"/>
  <c r="E6650" i="2"/>
  <c r="E6651" i="2" s="1"/>
  <c r="E6652" i="2" s="1"/>
  <c r="E6653" i="2" s="1"/>
  <c r="E6654" i="2" s="1"/>
  <c r="E6655" i="2" s="1"/>
  <c r="E6656" i="2" s="1"/>
  <c r="E6657" i="2" s="1"/>
  <c r="E6658" i="2" s="1"/>
  <c r="E6659" i="2" s="1"/>
  <c r="E6660" i="2" s="1"/>
  <c r="E6661" i="2"/>
  <c r="E6662" i="2"/>
  <c r="E6663" i="2" s="1"/>
  <c r="E6664" i="2" s="1"/>
  <c r="E6665" i="2" s="1"/>
  <c r="E6666" i="2"/>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c r="E6851" i="2" s="1"/>
  <c r="E6852" i="2" s="1"/>
  <c r="E6853" i="2" s="1"/>
  <c r="E6854" i="2"/>
  <c r="E6855" i="2" s="1"/>
  <c r="E6856" i="2" s="1"/>
  <c r="E6857" i="2" s="1"/>
  <c r="E6858" i="2" s="1"/>
  <c r="E6859" i="2" s="1"/>
  <c r="E6860" i="2" s="1"/>
  <c r="E6861" i="2" s="1"/>
  <c r="E6862" i="2" s="1"/>
  <c r="E6863" i="2" s="1"/>
  <c r="E6864" i="2" s="1"/>
  <c r="E6865" i="2" s="1"/>
  <c r="E6866" i="2" s="1"/>
  <c r="E6867" i="2" s="1"/>
  <c r="E6868" i="2"/>
  <c r="E6869" i="2"/>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c r="E6930" i="2"/>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c r="E6951" i="2" s="1"/>
  <c r="E6952" i="2" s="1"/>
  <c r="E6953" i="2" s="1"/>
  <c r="E6954" i="2" s="1"/>
  <c r="E6955" i="2"/>
  <c r="E6956" i="2" s="1"/>
  <c r="E6957" i="2" s="1"/>
  <c r="E6958" i="2" s="1"/>
  <c r="E6959" i="2" s="1"/>
  <c r="E6960" i="2" s="1"/>
  <c r="E6961" i="2" s="1"/>
  <c r="E6962" i="2"/>
  <c r="E6963" i="2" s="1"/>
  <c r="E6964" i="2" s="1"/>
  <c r="E6965" i="2" s="1"/>
  <c r="E6966" i="2" s="1"/>
  <c r="E6967" i="2"/>
  <c r="E6968" i="2" s="1"/>
  <c r="E6969" i="2" s="1"/>
  <c r="E6970" i="2"/>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c r="E7134" i="2"/>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c r="E7215" i="2" s="1"/>
  <c r="E7216" i="2" s="1"/>
  <c r="E7217" i="2" s="1"/>
  <c r="E7218" i="2" s="1"/>
  <c r="E7219" i="2"/>
  <c r="E7220" i="2" s="1"/>
  <c r="E7221" i="2" s="1"/>
  <c r="E7222" i="2"/>
  <c r="E7223" i="2" s="1"/>
  <c r="E7224" i="2" s="1"/>
  <c r="E7225" i="2" s="1"/>
  <c r="E7226" i="2"/>
  <c r="E7227" i="2" s="1"/>
  <c r="E7228" i="2" s="1"/>
  <c r="E7229" i="2" s="1"/>
  <c r="E7230" i="2"/>
  <c r="E7231" i="2"/>
  <c r="E7232" i="2" s="1"/>
  <c r="E7233" i="2" s="1"/>
  <c r="E7234" i="2" s="1"/>
  <c r="E7235" i="2" s="1"/>
  <c r="E7236" i="2" s="1"/>
  <c r="E7237" i="2" s="1"/>
  <c r="E7238" i="2" s="1"/>
  <c r="E7239" i="2" s="1"/>
  <c r="E7240" i="2"/>
  <c r="E7241" i="2" s="1"/>
  <c r="E7242" i="2" s="1"/>
  <c r="E7243" i="2" s="1"/>
  <c r="E7244" i="2" s="1"/>
  <c r="E7245" i="2" s="1"/>
  <c r="E7246" i="2" s="1"/>
  <c r="E7247" i="2" s="1"/>
  <c r="E7248" i="2" s="1"/>
  <c r="E7249" i="2" s="1"/>
  <c r="E7250" i="2" s="1"/>
  <c r="E7251" i="2" s="1"/>
  <c r="E7252" i="2"/>
  <c r="E7253" i="2"/>
  <c r="E7254" i="2"/>
  <c r="E7255" i="2" s="1"/>
  <c r="E7256" i="2" s="1"/>
  <c r="E7257" i="2" s="1"/>
  <c r="E7258" i="2"/>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s="1"/>
  <c r="E7347" i="2" s="1"/>
  <c r="E7348" i="2" s="1"/>
  <c r="E7349" i="2" s="1"/>
  <c r="E7350" i="2" s="1"/>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c r="E7527" i="2" s="1"/>
  <c r="E7528" i="2" s="1"/>
  <c r="E7529" i="2" s="1"/>
  <c r="E7530" i="2" s="1"/>
  <c r="E7531" i="2" s="1"/>
  <c r="E7532" i="2" s="1"/>
  <c r="E7533" i="2" s="1"/>
  <c r="E7534" i="2" s="1"/>
  <c r="E7535" i="2" s="1"/>
  <c r="E7536" i="2" s="1"/>
  <c r="E7537" i="2"/>
  <c r="E7538" i="2"/>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s="1"/>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30" i="5"/>
  <c r="B2" i="18" s="1"/>
  <c r="C30" i="5"/>
  <c r="C2" i="18" s="1"/>
  <c r="D30" i="5"/>
  <c r="D2" i="18" s="1"/>
  <c r="E30" i="5"/>
  <c r="E2" i="18" s="1"/>
  <c r="F30" i="5"/>
  <c r="F2" i="18" s="1"/>
  <c r="G30" i="5"/>
  <c r="G2" i="18" s="1"/>
  <c r="H30" i="5"/>
  <c r="H2" i="18" s="1"/>
  <c r="I30" i="5"/>
  <c r="I2" i="18" s="1"/>
  <c r="J30" i="5"/>
  <c r="J2" i="18" s="1"/>
  <c r="K30" i="5"/>
  <c r="K2" i="18" s="1"/>
  <c r="L30" i="5"/>
  <c r="L2" i="18" s="1"/>
  <c r="M30" i="5"/>
  <c r="M2" i="18" s="1"/>
  <c r="N30" i="5"/>
  <c r="N2" i="18" s="1"/>
  <c r="O30" i="5"/>
  <c r="O2" i="18" s="1"/>
  <c r="P30" i="5"/>
  <c r="Q30" i="5"/>
  <c r="Q2" i="18" s="1"/>
  <c r="R30" i="5"/>
  <c r="R2" i="18" s="1"/>
  <c r="B31" i="5"/>
  <c r="B3" i="18" s="1"/>
  <c r="C31" i="5"/>
  <c r="C3" i="18" s="1"/>
  <c r="D31" i="5"/>
  <c r="D3" i="18" s="1"/>
  <c r="E31" i="5"/>
  <c r="E3" i="18" s="1"/>
  <c r="F31" i="5"/>
  <c r="F3" i="18" s="1"/>
  <c r="G31" i="5"/>
  <c r="G3" i="18" s="1"/>
  <c r="H31" i="5"/>
  <c r="H3" i="18" s="1"/>
  <c r="I31" i="5"/>
  <c r="I3" i="18" s="1"/>
  <c r="J31" i="5"/>
  <c r="J3" i="18" s="1"/>
  <c r="K31" i="5"/>
  <c r="K3" i="18" s="1"/>
  <c r="L31" i="5"/>
  <c r="L3" i="18" s="1"/>
  <c r="M31" i="5"/>
  <c r="M3" i="18" s="1"/>
  <c r="N31" i="5"/>
  <c r="N3" i="18" s="1"/>
  <c r="O31" i="5"/>
  <c r="O3" i="18" s="1"/>
  <c r="P31" i="5"/>
  <c r="Q31" i="5"/>
  <c r="Q3" i="18" s="1"/>
  <c r="R31" i="5"/>
  <c r="R3" i="18" s="1"/>
  <c r="B33" i="5"/>
  <c r="B5" i="18" s="1"/>
  <c r="C33" i="5"/>
  <c r="C5" i="18" s="1"/>
  <c r="D33" i="5"/>
  <c r="D5" i="18" s="1"/>
  <c r="E33" i="5"/>
  <c r="E5" i="18" s="1"/>
  <c r="F33" i="5"/>
  <c r="F5" i="18" s="1"/>
  <c r="G33" i="5"/>
  <c r="G5" i="18" s="1"/>
  <c r="H33" i="5"/>
  <c r="H5" i="18" s="1"/>
  <c r="I33" i="5"/>
  <c r="I5" i="18" s="1"/>
  <c r="J33" i="5"/>
  <c r="J5" i="18" s="1"/>
  <c r="K33" i="5"/>
  <c r="K5" i="18" s="1"/>
  <c r="L33" i="5"/>
  <c r="L5" i="18" s="1"/>
  <c r="M33" i="5"/>
  <c r="M5" i="18" s="1"/>
  <c r="N33" i="5"/>
  <c r="N5" i="18" s="1"/>
  <c r="O33" i="5"/>
  <c r="O5" i="18" s="1"/>
  <c r="P33" i="5"/>
  <c r="Q33" i="5"/>
  <c r="Q5" i="18" s="1"/>
  <c r="R33" i="5"/>
  <c r="R5" i="18" s="1"/>
  <c r="B34" i="5"/>
  <c r="B6" i="18" s="1"/>
  <c r="C34" i="5"/>
  <c r="C6" i="18" s="1"/>
  <c r="D34" i="5"/>
  <c r="D6" i="18" s="1"/>
  <c r="E34" i="5"/>
  <c r="E6" i="18" s="1"/>
  <c r="F34" i="5"/>
  <c r="F6" i="18" s="1"/>
  <c r="G34" i="5"/>
  <c r="G6" i="18" s="1"/>
  <c r="H34" i="5"/>
  <c r="H6" i="18" s="1"/>
  <c r="I34" i="5"/>
  <c r="I6" i="18" s="1"/>
  <c r="J34" i="5"/>
  <c r="J6" i="18" s="1"/>
  <c r="K34" i="5"/>
  <c r="K6" i="18" s="1"/>
  <c r="L34" i="5"/>
  <c r="L6" i="18" s="1"/>
  <c r="M34" i="5"/>
  <c r="M6" i="18" s="1"/>
  <c r="N34" i="5"/>
  <c r="N6" i="18" s="1"/>
  <c r="O34" i="5"/>
  <c r="O6" i="18" s="1"/>
  <c r="P34" i="5"/>
  <c r="Q34" i="5"/>
  <c r="Q6" i="18" s="1"/>
  <c r="R34" i="5"/>
  <c r="R6" i="18" s="1"/>
  <c r="P5" i="18" l="1"/>
  <c r="AI33" i="5"/>
  <c r="AI5" i="18" s="1"/>
  <c r="AC33" i="5"/>
  <c r="AC5" i="18" s="1"/>
  <c r="AH33" i="5"/>
  <c r="AH5" i="18" s="1"/>
  <c r="AJ33" i="5"/>
  <c r="AJ5" i="18" s="1"/>
  <c r="AG33" i="5"/>
  <c r="AG5" i="18" s="1"/>
  <c r="AK33" i="5"/>
  <c r="AK5" i="18" s="1"/>
  <c r="AD33" i="5"/>
  <c r="AD5" i="18" s="1"/>
  <c r="AL33" i="5"/>
  <c r="AL5" i="18" s="1"/>
  <c r="AE33" i="5"/>
  <c r="AE5" i="18" s="1"/>
  <c r="AF33" i="5"/>
  <c r="AF5" i="18" s="1"/>
  <c r="P2" i="18"/>
  <c r="AD30" i="5"/>
  <c r="AD2" i="18" s="1"/>
  <c r="AL30" i="5"/>
  <c r="AL2" i="18" s="1"/>
  <c r="AJ30" i="5"/>
  <c r="AJ2" i="18" s="1"/>
  <c r="AE30" i="5"/>
  <c r="AE2" i="18" s="1"/>
  <c r="AI30" i="5"/>
  <c r="AI2" i="18" s="1"/>
  <c r="AF30" i="5"/>
  <c r="AF2" i="18" s="1"/>
  <c r="AG30" i="5"/>
  <c r="AG2" i="18" s="1"/>
  <c r="AC30" i="5"/>
  <c r="AC2" i="18" s="1"/>
  <c r="AH30" i="5"/>
  <c r="AH2" i="18" s="1"/>
  <c r="AK30" i="5"/>
  <c r="AK2" i="18" s="1"/>
  <c r="P6" i="18"/>
  <c r="AH34" i="5"/>
  <c r="AH6" i="18" s="1"/>
  <c r="AI34" i="5"/>
  <c r="AI6" i="18" s="1"/>
  <c r="AC34" i="5"/>
  <c r="AC6" i="18" s="1"/>
  <c r="AE34" i="5"/>
  <c r="AE6" i="18" s="1"/>
  <c r="AJ34" i="5"/>
  <c r="AJ6" i="18" s="1"/>
  <c r="AG34" i="5"/>
  <c r="AG6" i="18" s="1"/>
  <c r="AK34" i="5"/>
  <c r="AK6" i="18" s="1"/>
  <c r="AD34" i="5"/>
  <c r="AD6" i="18" s="1"/>
  <c r="AL34" i="5"/>
  <c r="AL6" i="18" s="1"/>
  <c r="AF34" i="5"/>
  <c r="AF6" i="18" s="1"/>
  <c r="P3" i="18"/>
  <c r="AK31" i="5"/>
  <c r="AK3" i="18" s="1"/>
  <c r="AC31" i="5"/>
  <c r="AC3" i="18" s="1"/>
  <c r="AD31" i="5"/>
  <c r="AD3" i="18" s="1"/>
  <c r="AL31" i="5"/>
  <c r="AL3" i="18" s="1"/>
  <c r="AE31" i="5"/>
  <c r="AE3" i="18" s="1"/>
  <c r="AI31" i="5"/>
  <c r="AI3" i="18" s="1"/>
  <c r="AF31" i="5"/>
  <c r="AF3" i="18" s="1"/>
  <c r="AH31" i="5"/>
  <c r="AH3" i="18" s="1"/>
  <c r="AJ31" i="5"/>
  <c r="AJ3" i="18" s="1"/>
  <c r="AG31" i="5"/>
  <c r="AG3" i="18" s="1"/>
  <c r="Y3" i="5"/>
  <c r="X4" i="5"/>
  <c r="W6" i="5"/>
  <c r="V7" i="5"/>
  <c r="S6" i="5"/>
  <c r="AA7" i="5"/>
  <c r="U6" i="5"/>
  <c r="U7" i="5"/>
  <c r="Z3" i="5"/>
  <c r="Y4" i="5"/>
  <c r="X6" i="5"/>
  <c r="W7" i="5"/>
  <c r="S4" i="5"/>
  <c r="AB6" i="5"/>
  <c r="W3" i="5"/>
  <c r="AB7" i="5"/>
  <c r="AA3" i="5"/>
  <c r="Z4" i="5"/>
  <c r="Y6" i="5"/>
  <c r="X7" i="5"/>
  <c r="S3" i="5"/>
  <c r="T6" i="5"/>
  <c r="V4" i="5"/>
  <c r="W4" i="5"/>
  <c r="S7" i="5"/>
  <c r="T3" i="5"/>
  <c r="AB3" i="5"/>
  <c r="AA4" i="5"/>
  <c r="Z6" i="5"/>
  <c r="Y7" i="5"/>
  <c r="V3" i="5"/>
  <c r="T7" i="5"/>
  <c r="U3" i="5"/>
  <c r="T4" i="5"/>
  <c r="AB4" i="5"/>
  <c r="AA6" i="5"/>
  <c r="Z7" i="5"/>
  <c r="U4" i="5"/>
  <c r="X3" i="5"/>
  <c r="V6" i="5"/>
  <c r="R7" i="5"/>
  <c r="J7" i="5"/>
  <c r="B7" i="5"/>
  <c r="K6" i="5"/>
  <c r="C6" i="5"/>
  <c r="L4" i="5"/>
  <c r="D4" i="5"/>
  <c r="M3" i="5"/>
  <c r="E3" i="5"/>
  <c r="L3" i="5"/>
  <c r="G7" i="5"/>
  <c r="Q4" i="5"/>
  <c r="J3" i="5"/>
  <c r="B3" i="5"/>
  <c r="O6" i="5"/>
  <c r="G6" i="5"/>
  <c r="Q3" i="5"/>
  <c r="E7" i="5"/>
  <c r="F6" i="5"/>
  <c r="G4" i="5"/>
  <c r="L7" i="5"/>
  <c r="M6" i="5"/>
  <c r="F4" i="5"/>
  <c r="G3" i="5"/>
  <c r="L6" i="5"/>
  <c r="D6" i="5"/>
  <c r="F3" i="5"/>
  <c r="Q7" i="5"/>
  <c r="I7" i="5"/>
  <c r="R6" i="5"/>
  <c r="J6" i="5"/>
  <c r="B6" i="5"/>
  <c r="K4" i="5"/>
  <c r="C4" i="5"/>
  <c r="D3" i="5"/>
  <c r="P6" i="5"/>
  <c r="R3" i="5"/>
  <c r="F7" i="5"/>
  <c r="H4" i="5"/>
  <c r="M7" i="5"/>
  <c r="O4" i="5"/>
  <c r="H3" i="5"/>
  <c r="E6" i="5"/>
  <c r="O3" i="5"/>
  <c r="C7" i="5"/>
  <c r="E4" i="5"/>
  <c r="P7" i="5"/>
  <c r="H7" i="5"/>
  <c r="Q6" i="5"/>
  <c r="I6" i="5"/>
  <c r="R4" i="5"/>
  <c r="J4" i="5"/>
  <c r="B4" i="5"/>
  <c r="K3" i="5"/>
  <c r="C3" i="5"/>
  <c r="O7" i="5"/>
  <c r="H6" i="5"/>
  <c r="I4" i="5"/>
  <c r="N7" i="5"/>
  <c r="P4" i="5"/>
  <c r="I3" i="5"/>
  <c r="N6" i="5"/>
  <c r="P3" i="5"/>
  <c r="D7" i="5"/>
  <c r="N4" i="5"/>
  <c r="K7" i="5"/>
  <c r="M4" i="5"/>
  <c r="N3" i="5"/>
  <c r="I7703" i="2"/>
  <c r="N21" i="5" l="1"/>
  <c r="N2" i="20" s="1"/>
  <c r="N12" i="5"/>
  <c r="N2" i="17" s="1"/>
  <c r="N25" i="5"/>
  <c r="N6" i="20" s="1"/>
  <c r="N16" i="5"/>
  <c r="N6" i="17" s="1"/>
  <c r="G25" i="5"/>
  <c r="G6" i="20" s="1"/>
  <c r="G16" i="5"/>
  <c r="G6" i="17" s="1"/>
  <c r="AB12" i="5"/>
  <c r="AB2" i="17" s="1"/>
  <c r="AB21" i="5"/>
  <c r="AB2" i="20" s="1"/>
  <c r="X24" i="5"/>
  <c r="X5" i="20" s="1"/>
  <c r="X15" i="5"/>
  <c r="X5" i="17" s="1"/>
  <c r="W15" i="5"/>
  <c r="W5" i="17" s="1"/>
  <c r="W24" i="5"/>
  <c r="W5" i="20" s="1"/>
  <c r="X25" i="5"/>
  <c r="X6" i="20" s="1"/>
  <c r="X16" i="5"/>
  <c r="X6" i="17" s="1"/>
  <c r="E24" i="5"/>
  <c r="E5" i="20" s="1"/>
  <c r="E15" i="5"/>
  <c r="E5" i="17" s="1"/>
  <c r="K25" i="5"/>
  <c r="K6" i="20" s="1"/>
  <c r="K16" i="5"/>
  <c r="K6" i="17" s="1"/>
  <c r="I24" i="5"/>
  <c r="I5" i="20" s="1"/>
  <c r="I15" i="5"/>
  <c r="I5" i="17" s="1"/>
  <c r="H21" i="5"/>
  <c r="H2" i="20" s="1"/>
  <c r="H12" i="5"/>
  <c r="H2" i="17" s="1"/>
  <c r="C22" i="5"/>
  <c r="C3" i="20" s="1"/>
  <c r="C13" i="5"/>
  <c r="C3" i="17" s="1"/>
  <c r="D24" i="5"/>
  <c r="D5" i="20" s="1"/>
  <c r="D15" i="5"/>
  <c r="D5" i="17" s="1"/>
  <c r="E25" i="5"/>
  <c r="E6" i="20" s="1"/>
  <c r="E16" i="5"/>
  <c r="E6" i="17" s="1"/>
  <c r="L21" i="5"/>
  <c r="L2" i="20" s="1"/>
  <c r="L12" i="5"/>
  <c r="L2" i="17" s="1"/>
  <c r="J25" i="5"/>
  <c r="J6" i="20" s="1"/>
  <c r="J16" i="5"/>
  <c r="J6" i="17" s="1"/>
  <c r="T13" i="5"/>
  <c r="T3" i="17" s="1"/>
  <c r="T22" i="5"/>
  <c r="T3" i="20" s="1"/>
  <c r="T21" i="5"/>
  <c r="T2" i="20" s="1"/>
  <c r="T12" i="5"/>
  <c r="T2" i="17" s="1"/>
  <c r="Z13" i="5"/>
  <c r="Z3" i="17" s="1"/>
  <c r="Z22" i="5"/>
  <c r="Z3" i="20" s="1"/>
  <c r="Y13" i="5"/>
  <c r="Y3" i="17" s="1"/>
  <c r="Y22" i="5"/>
  <c r="Y3" i="20" s="1"/>
  <c r="X22" i="5"/>
  <c r="X3" i="20" s="1"/>
  <c r="X13" i="5"/>
  <c r="X3" i="17" s="1"/>
  <c r="AG4" i="5"/>
  <c r="AH4" i="5"/>
  <c r="AI4" i="5"/>
  <c r="AE4" i="5"/>
  <c r="AJ4" i="5"/>
  <c r="AF4" i="5"/>
  <c r="AK4" i="5"/>
  <c r="AD4" i="5"/>
  <c r="AL4" i="5"/>
  <c r="AC4" i="5"/>
  <c r="P22" i="5"/>
  <c r="P3" i="20" s="1"/>
  <c r="P13" i="5"/>
  <c r="P3" i="17" s="1"/>
  <c r="O21" i="5"/>
  <c r="O2" i="20" s="1"/>
  <c r="O12" i="5"/>
  <c r="O2" i="17" s="1"/>
  <c r="Q22" i="5"/>
  <c r="Q3" i="20" s="1"/>
  <c r="Q13" i="5"/>
  <c r="Q3" i="17" s="1"/>
  <c r="AA13" i="5"/>
  <c r="AA3" i="17" s="1"/>
  <c r="AA22" i="5"/>
  <c r="AA3" i="20" s="1"/>
  <c r="R22" i="5"/>
  <c r="R3" i="20" s="1"/>
  <c r="R13" i="5"/>
  <c r="R3" i="17" s="1"/>
  <c r="B25" i="5"/>
  <c r="B6" i="20" s="1"/>
  <c r="B16" i="5"/>
  <c r="B6" i="17" s="1"/>
  <c r="AB13" i="5"/>
  <c r="AB3" i="17" s="1"/>
  <c r="AB22" i="5"/>
  <c r="AB3" i="20" s="1"/>
  <c r="Y15" i="5"/>
  <c r="Y5" i="17" s="1"/>
  <c r="Y24" i="5"/>
  <c r="Y5" i="20" s="1"/>
  <c r="I22" i="5"/>
  <c r="I3" i="20" s="1"/>
  <c r="I13" i="5"/>
  <c r="I3" i="17" s="1"/>
  <c r="N22" i="5"/>
  <c r="N3" i="20" s="1"/>
  <c r="N13" i="5"/>
  <c r="N3" i="17" s="1"/>
  <c r="H24" i="5"/>
  <c r="H5" i="20" s="1"/>
  <c r="H15" i="5"/>
  <c r="H5" i="17" s="1"/>
  <c r="Q24" i="5"/>
  <c r="Q5" i="20" s="1"/>
  <c r="Q15" i="5"/>
  <c r="Q5" i="17" s="1"/>
  <c r="O22" i="5"/>
  <c r="O3" i="20" s="1"/>
  <c r="O13" i="5"/>
  <c r="O3" i="17" s="1"/>
  <c r="K22" i="5"/>
  <c r="K3" i="20" s="1"/>
  <c r="K13" i="5"/>
  <c r="K3" i="17" s="1"/>
  <c r="L24" i="5"/>
  <c r="L5" i="20" s="1"/>
  <c r="L15" i="5"/>
  <c r="L5" i="17" s="1"/>
  <c r="Q21" i="5"/>
  <c r="Q2" i="20" s="1"/>
  <c r="Q12" i="5"/>
  <c r="Q2" i="17" s="1"/>
  <c r="E21" i="5"/>
  <c r="E2" i="20" s="1"/>
  <c r="E12" i="5"/>
  <c r="E2" i="17" s="1"/>
  <c r="R25" i="5"/>
  <c r="R6" i="20" s="1"/>
  <c r="R16" i="5"/>
  <c r="R6" i="17" s="1"/>
  <c r="U21" i="5"/>
  <c r="U2" i="20" s="1"/>
  <c r="U12" i="5"/>
  <c r="U2" i="17" s="1"/>
  <c r="S25" i="5"/>
  <c r="S6" i="20" s="1"/>
  <c r="S16" i="5"/>
  <c r="S6" i="17" s="1"/>
  <c r="AA12" i="5"/>
  <c r="AA2" i="17" s="1"/>
  <c r="AA21" i="5"/>
  <c r="AA2" i="20" s="1"/>
  <c r="Z12" i="5"/>
  <c r="Z2" i="17" s="1"/>
  <c r="Z21" i="5"/>
  <c r="Z2" i="20" s="1"/>
  <c r="Y12" i="5"/>
  <c r="Y2" i="17" s="1"/>
  <c r="Y21" i="5"/>
  <c r="Y2" i="20" s="1"/>
  <c r="J22" i="5"/>
  <c r="J3" i="20" s="1"/>
  <c r="J13" i="5"/>
  <c r="J3" i="17" s="1"/>
  <c r="AE6" i="5"/>
  <c r="AJ6" i="5"/>
  <c r="AF6" i="5"/>
  <c r="AG6" i="5"/>
  <c r="AK6" i="5"/>
  <c r="AH6" i="5"/>
  <c r="AD6" i="5"/>
  <c r="AL6" i="5"/>
  <c r="AI6" i="5"/>
  <c r="AC6" i="5"/>
  <c r="P24" i="5"/>
  <c r="P5" i="20" s="1"/>
  <c r="P15" i="5"/>
  <c r="P5" i="17" s="1"/>
  <c r="G22" i="5"/>
  <c r="G3" i="20" s="1"/>
  <c r="G13" i="5"/>
  <c r="G3" i="17" s="1"/>
  <c r="K24" i="5"/>
  <c r="K5" i="20" s="1"/>
  <c r="K15" i="5"/>
  <c r="K5" i="17" s="1"/>
  <c r="M22" i="5"/>
  <c r="M3" i="20" s="1"/>
  <c r="M13" i="5"/>
  <c r="M3" i="17" s="1"/>
  <c r="D21" i="5"/>
  <c r="D2" i="20" s="1"/>
  <c r="D12" i="5"/>
  <c r="D2" i="17" s="1"/>
  <c r="F24" i="5"/>
  <c r="F5" i="20" s="1"/>
  <c r="F15" i="5"/>
  <c r="F5" i="17" s="1"/>
  <c r="O25" i="5"/>
  <c r="O6" i="20" s="1"/>
  <c r="O16" i="5"/>
  <c r="O6" i="17" s="1"/>
  <c r="H25" i="5"/>
  <c r="H6" i="20" s="1"/>
  <c r="H16" i="5"/>
  <c r="H6" i="17" s="1"/>
  <c r="B24" i="5"/>
  <c r="B5" i="20" s="1"/>
  <c r="B15" i="5"/>
  <c r="B5" i="17" s="1"/>
  <c r="G24" i="5"/>
  <c r="G5" i="20" s="1"/>
  <c r="G15" i="5"/>
  <c r="G5" i="17" s="1"/>
  <c r="M21" i="5"/>
  <c r="M2" i="20" s="1"/>
  <c r="M12" i="5"/>
  <c r="M2" i="17" s="1"/>
  <c r="V15" i="5"/>
  <c r="V5" i="17" s="1"/>
  <c r="V24" i="5"/>
  <c r="V5" i="20" s="1"/>
  <c r="T16" i="5"/>
  <c r="T6" i="17" s="1"/>
  <c r="T25" i="5"/>
  <c r="T6" i="20" s="1"/>
  <c r="W13" i="5"/>
  <c r="W3" i="17" s="1"/>
  <c r="W22" i="5"/>
  <c r="W3" i="20" s="1"/>
  <c r="AB25" i="5"/>
  <c r="AB6" i="20" s="1"/>
  <c r="AB16" i="5"/>
  <c r="AB6" i="17" s="1"/>
  <c r="U16" i="5"/>
  <c r="U6" i="17" s="1"/>
  <c r="U25" i="5"/>
  <c r="U6" i="20" s="1"/>
  <c r="W25" i="5"/>
  <c r="W6" i="20" s="1"/>
  <c r="W16" i="5"/>
  <c r="W6" i="17" s="1"/>
  <c r="F21" i="5"/>
  <c r="F2" i="20" s="1"/>
  <c r="F12" i="5"/>
  <c r="F2" i="17" s="1"/>
  <c r="D25" i="5"/>
  <c r="D6" i="20" s="1"/>
  <c r="D16" i="5"/>
  <c r="D6" i="17" s="1"/>
  <c r="M25" i="5"/>
  <c r="M6" i="20" s="1"/>
  <c r="M16" i="5"/>
  <c r="M6" i="17" s="1"/>
  <c r="G21" i="5"/>
  <c r="G2" i="20" s="1"/>
  <c r="G12" i="5"/>
  <c r="G2" i="17" s="1"/>
  <c r="AH3" i="5"/>
  <c r="AC3" i="5"/>
  <c r="AI3" i="5"/>
  <c r="AF3" i="5"/>
  <c r="AJ3" i="5"/>
  <c r="AG3" i="5"/>
  <c r="AK3" i="5"/>
  <c r="AD3" i="5"/>
  <c r="AL3" i="5"/>
  <c r="AE3" i="5"/>
  <c r="P21" i="5"/>
  <c r="P2" i="20" s="1"/>
  <c r="P12" i="5"/>
  <c r="P2" i="17" s="1"/>
  <c r="C21" i="5"/>
  <c r="C2" i="20" s="1"/>
  <c r="C12" i="5"/>
  <c r="C2" i="17" s="1"/>
  <c r="AD7" i="5"/>
  <c r="AL7" i="5"/>
  <c r="AE7" i="5"/>
  <c r="AF7" i="5"/>
  <c r="AI7" i="5"/>
  <c r="AJ7" i="5"/>
  <c r="AG7" i="5"/>
  <c r="AC7" i="5"/>
  <c r="AK7" i="5"/>
  <c r="AH7" i="5"/>
  <c r="P25" i="5"/>
  <c r="P6" i="20" s="1"/>
  <c r="P16" i="5"/>
  <c r="P6" i="17" s="1"/>
  <c r="H22" i="5"/>
  <c r="H3" i="20" s="1"/>
  <c r="H13" i="5"/>
  <c r="H3" i="17" s="1"/>
  <c r="J24" i="5"/>
  <c r="J5" i="20" s="1"/>
  <c r="J15" i="5"/>
  <c r="J5" i="17" s="1"/>
  <c r="F22" i="5"/>
  <c r="F3" i="20" s="1"/>
  <c r="F13" i="5"/>
  <c r="F3" i="17" s="1"/>
  <c r="O24" i="5"/>
  <c r="O5" i="20" s="1"/>
  <c r="O15" i="5"/>
  <c r="O5" i="17" s="1"/>
  <c r="D22" i="5"/>
  <c r="D3" i="20" s="1"/>
  <c r="D13" i="5"/>
  <c r="D3" i="17" s="1"/>
  <c r="X21" i="5"/>
  <c r="X2" i="20" s="1"/>
  <c r="X12" i="5"/>
  <c r="X2" i="17" s="1"/>
  <c r="V21" i="5"/>
  <c r="V2" i="20" s="1"/>
  <c r="V12" i="5"/>
  <c r="V2" i="17" s="1"/>
  <c r="V22" i="5"/>
  <c r="V3" i="20" s="1"/>
  <c r="V13" i="5"/>
  <c r="V3" i="17" s="1"/>
  <c r="W21" i="5"/>
  <c r="W2" i="20" s="1"/>
  <c r="W12" i="5"/>
  <c r="W2" i="17" s="1"/>
  <c r="U24" i="5"/>
  <c r="U5" i="20" s="1"/>
  <c r="U15" i="5"/>
  <c r="U5" i="17" s="1"/>
  <c r="V16" i="5"/>
  <c r="V6" i="17" s="1"/>
  <c r="V25" i="5"/>
  <c r="V6" i="20" s="1"/>
  <c r="N24" i="5"/>
  <c r="N5" i="20" s="1"/>
  <c r="N15" i="5"/>
  <c r="N5" i="17" s="1"/>
  <c r="K21" i="5"/>
  <c r="K2" i="20" s="1"/>
  <c r="K12" i="5"/>
  <c r="K2" i="17" s="1"/>
  <c r="E22" i="5"/>
  <c r="E3" i="20" s="1"/>
  <c r="E13" i="5"/>
  <c r="E3" i="17" s="1"/>
  <c r="F25" i="5"/>
  <c r="F6" i="20" s="1"/>
  <c r="F16" i="5"/>
  <c r="F6" i="17" s="1"/>
  <c r="R24" i="5"/>
  <c r="R5" i="20" s="1"/>
  <c r="R15" i="5"/>
  <c r="R5" i="17" s="1"/>
  <c r="M24" i="5"/>
  <c r="M5" i="20" s="1"/>
  <c r="M15" i="5"/>
  <c r="M5" i="17" s="1"/>
  <c r="B21" i="5"/>
  <c r="B2" i="20" s="1"/>
  <c r="B12" i="5"/>
  <c r="B2" i="17" s="1"/>
  <c r="L22" i="5"/>
  <c r="L3" i="20" s="1"/>
  <c r="L13" i="5"/>
  <c r="L3" i="17" s="1"/>
  <c r="U22" i="5"/>
  <c r="U3" i="20" s="1"/>
  <c r="U13" i="5"/>
  <c r="U3" i="17" s="1"/>
  <c r="Y25" i="5"/>
  <c r="Y6" i="20" s="1"/>
  <c r="Y16" i="5"/>
  <c r="Y6" i="17" s="1"/>
  <c r="T15" i="5"/>
  <c r="T5" i="17" s="1"/>
  <c r="T24" i="5"/>
  <c r="T5" i="20" s="1"/>
  <c r="AB24" i="5"/>
  <c r="AB5" i="20" s="1"/>
  <c r="AB15" i="5"/>
  <c r="AB5" i="17" s="1"/>
  <c r="AA25" i="5"/>
  <c r="AA6" i="20" s="1"/>
  <c r="AA16" i="5"/>
  <c r="AA6" i="17" s="1"/>
  <c r="Q25" i="5"/>
  <c r="Q6" i="20" s="1"/>
  <c r="Q16" i="5"/>
  <c r="Q6" i="17" s="1"/>
  <c r="AA24" i="5"/>
  <c r="AA5" i="20" s="1"/>
  <c r="AA15" i="5"/>
  <c r="AA5" i="17" s="1"/>
  <c r="I21" i="5"/>
  <c r="I2" i="20" s="1"/>
  <c r="I12" i="5"/>
  <c r="I2" i="17" s="1"/>
  <c r="B22" i="5"/>
  <c r="B3" i="20" s="1"/>
  <c r="B13" i="5"/>
  <c r="B3" i="17" s="1"/>
  <c r="C25" i="5"/>
  <c r="C6" i="20" s="1"/>
  <c r="C16" i="5"/>
  <c r="C6" i="17" s="1"/>
  <c r="R21" i="5"/>
  <c r="R2" i="20" s="1"/>
  <c r="R12" i="5"/>
  <c r="R2" i="17" s="1"/>
  <c r="I25" i="5"/>
  <c r="I6" i="20" s="1"/>
  <c r="I16" i="5"/>
  <c r="I6" i="17" s="1"/>
  <c r="L25" i="5"/>
  <c r="L6" i="20" s="1"/>
  <c r="L16" i="5"/>
  <c r="L6" i="17" s="1"/>
  <c r="J21" i="5"/>
  <c r="J2" i="20" s="1"/>
  <c r="J12" i="5"/>
  <c r="J2" i="17" s="1"/>
  <c r="C24" i="5"/>
  <c r="C5" i="20" s="1"/>
  <c r="C15" i="5"/>
  <c r="C5" i="17" s="1"/>
  <c r="Z25" i="5"/>
  <c r="Z6" i="20" s="1"/>
  <c r="Z16" i="5"/>
  <c r="Z6" i="17" s="1"/>
  <c r="Z24" i="5"/>
  <c r="Z5" i="20" s="1"/>
  <c r="Z15" i="5"/>
  <c r="Z5" i="17" s="1"/>
  <c r="S21" i="5"/>
  <c r="S2" i="20" s="1"/>
  <c r="S12" i="5"/>
  <c r="S2" i="17" s="1"/>
  <c r="S13" i="5"/>
  <c r="S3" i="17" s="1"/>
  <c r="S22" i="5"/>
  <c r="S3" i="20" s="1"/>
  <c r="S24" i="5"/>
  <c r="S5" i="20" s="1"/>
  <c r="S15" i="5"/>
  <c r="S5" i="17" s="1"/>
  <c r="AF22" i="5" l="1"/>
  <c r="AF3" i="20" s="1"/>
  <c r="AF13" i="5"/>
  <c r="AF3" i="17" s="1"/>
  <c r="AK21" i="5"/>
  <c r="AK2" i="20" s="1"/>
  <c r="AK12" i="5"/>
  <c r="AK2" i="17" s="1"/>
  <c r="AG21" i="5"/>
  <c r="AG2" i="20" s="1"/>
  <c r="AG12" i="5"/>
  <c r="AG2" i="17" s="1"/>
  <c r="AE22" i="5"/>
  <c r="AE3" i="20" s="1"/>
  <c r="AE13" i="5"/>
  <c r="AE3" i="17" s="1"/>
  <c r="AG25" i="5"/>
  <c r="AG6" i="20" s="1"/>
  <c r="AG16" i="5"/>
  <c r="AG6" i="17" s="1"/>
  <c r="AJ21" i="5"/>
  <c r="AJ2" i="20" s="1"/>
  <c r="AJ12" i="5"/>
  <c r="AJ2" i="17" s="1"/>
  <c r="AI24" i="5"/>
  <c r="AI5" i="20" s="1"/>
  <c r="AI15" i="5"/>
  <c r="AI5" i="17" s="1"/>
  <c r="AE15" i="5"/>
  <c r="AE5" i="17" s="1"/>
  <c r="AE24" i="5"/>
  <c r="AE5" i="20" s="1"/>
  <c r="AI22" i="5"/>
  <c r="AI3" i="20" s="1"/>
  <c r="AI13" i="5"/>
  <c r="AI3" i="17" s="1"/>
  <c r="AH16" i="5"/>
  <c r="AH6" i="17" s="1"/>
  <c r="AH25" i="5"/>
  <c r="AH6" i="20" s="1"/>
  <c r="AF24" i="5"/>
  <c r="AF5" i="20" s="1"/>
  <c r="AF15" i="5"/>
  <c r="AF5" i="17" s="1"/>
  <c r="AC24" i="5"/>
  <c r="AC5" i="20" s="1"/>
  <c r="AC15" i="5"/>
  <c r="AC5" i="17" s="1"/>
  <c r="AJ16" i="5"/>
  <c r="AJ6" i="17" s="1"/>
  <c r="AJ25" i="5"/>
  <c r="AJ6" i="20" s="1"/>
  <c r="AF21" i="5"/>
  <c r="AF2" i="20" s="1"/>
  <c r="AF12" i="5"/>
  <c r="AF2" i="17" s="1"/>
  <c r="AL15" i="5"/>
  <c r="AL5" i="17" s="1"/>
  <c r="AL24" i="5"/>
  <c r="AL5" i="20" s="1"/>
  <c r="AC22" i="5"/>
  <c r="AC3" i="20" s="1"/>
  <c r="AC13" i="5"/>
  <c r="AC3" i="17" s="1"/>
  <c r="AH13" i="5"/>
  <c r="AH3" i="17" s="1"/>
  <c r="AH22" i="5"/>
  <c r="AH3" i="20" s="1"/>
  <c r="AD21" i="5"/>
  <c r="AD2" i="20" s="1"/>
  <c r="AD12" i="5"/>
  <c r="AD2" i="17" s="1"/>
  <c r="AD25" i="5"/>
  <c r="AD6" i="20" s="1"/>
  <c r="AD16" i="5"/>
  <c r="AD6" i="17" s="1"/>
  <c r="AJ15" i="5"/>
  <c r="AJ5" i="17" s="1"/>
  <c r="AJ24" i="5"/>
  <c r="AJ5" i="20" s="1"/>
  <c r="AI25" i="5"/>
  <c r="AI6" i="20" s="1"/>
  <c r="AI16" i="5"/>
  <c r="AI6" i="17" s="1"/>
  <c r="AI12" i="5"/>
  <c r="AI2" i="17" s="1"/>
  <c r="AI21" i="5"/>
  <c r="AI2" i="20" s="1"/>
  <c r="AD15" i="5"/>
  <c r="AD5" i="17" s="1"/>
  <c r="AD24" i="5"/>
  <c r="AD5" i="20" s="1"/>
  <c r="AL22" i="5"/>
  <c r="AL3" i="20" s="1"/>
  <c r="AL13" i="5"/>
  <c r="AL3" i="17" s="1"/>
  <c r="AG22" i="5"/>
  <c r="AG3" i="20" s="1"/>
  <c r="AG13" i="5"/>
  <c r="AG3" i="17" s="1"/>
  <c r="AG15" i="5"/>
  <c r="AG5" i="17" s="1"/>
  <c r="AG24" i="5"/>
  <c r="AG5" i="20" s="1"/>
  <c r="AK25" i="5"/>
  <c r="AK6" i="20" s="1"/>
  <c r="AK16" i="5"/>
  <c r="AK6" i="17" s="1"/>
  <c r="AC16" i="5"/>
  <c r="AC6" i="17" s="1"/>
  <c r="AC25" i="5"/>
  <c r="AC6" i="20" s="1"/>
  <c r="AF16" i="5"/>
  <c r="AF6" i="17" s="1"/>
  <c r="AF25" i="5"/>
  <c r="AF6" i="20" s="1"/>
  <c r="AE21" i="5"/>
  <c r="AE2" i="20" s="1"/>
  <c r="AE12" i="5"/>
  <c r="AE2" i="17" s="1"/>
  <c r="AC12" i="5"/>
  <c r="AC2" i="17" s="1"/>
  <c r="AC21" i="5"/>
  <c r="AC2" i="20" s="1"/>
  <c r="AH24" i="5"/>
  <c r="AH5" i="20" s="1"/>
  <c r="AH15" i="5"/>
  <c r="AH5" i="17" s="1"/>
  <c r="AD22" i="5"/>
  <c r="AD3" i="20" s="1"/>
  <c r="AD13" i="5"/>
  <c r="AD3" i="17" s="1"/>
  <c r="AL25" i="5"/>
  <c r="AL6" i="20" s="1"/>
  <c r="AL16" i="5"/>
  <c r="AL6" i="17" s="1"/>
  <c r="AJ22" i="5"/>
  <c r="AJ3" i="20" s="1"/>
  <c r="AJ13" i="5"/>
  <c r="AJ3" i="17" s="1"/>
  <c r="AE25" i="5"/>
  <c r="AE6" i="20" s="1"/>
  <c r="AE16" i="5"/>
  <c r="AE6" i="17" s="1"/>
  <c r="AL21" i="5"/>
  <c r="AL2" i="20" s="1"/>
  <c r="AL12" i="5"/>
  <c r="AL2" i="17" s="1"/>
  <c r="AH12" i="5"/>
  <c r="AH2" i="17" s="1"/>
  <c r="AH21" i="5"/>
  <c r="AH2" i="20" s="1"/>
  <c r="AK24" i="5"/>
  <c r="AK5" i="20" s="1"/>
  <c r="AK15" i="5"/>
  <c r="AK5" i="17" s="1"/>
  <c r="AK13" i="5"/>
  <c r="AK3" i="17" s="1"/>
  <c r="AK22" i="5"/>
  <c r="AK3" i="20" s="1"/>
</calcChain>
</file>

<file path=xl/sharedStrings.xml><?xml version="1.0" encoding="utf-8"?>
<sst xmlns="http://schemas.openxmlformats.org/spreadsheetml/2006/main" count="13560" uniqueCount="1231">
  <si>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</si>
  <si>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</si>
  <si>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</si>
  <si>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</si>
  <si>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</si>
  <si>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</si>
  <si>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</si>
  <si>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</si>
  <si>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</si>
  <si>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</si>
  <si>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</si>
  <si>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</si>
  <si>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</si>
  <si>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</si>
  <si>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</si>
  <si>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</si>
  <si>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</si>
  <si>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</si>
  <si>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</si>
  <si>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</si>
  <si>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</si>
  <si>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</si>
  <si>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</si>
  <si>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</si>
  <si>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</si>
  <si>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</si>
  <si>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</si>
  <si>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</si>
  <si>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</si>
  <si>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</si>
  <si>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</si>
  <si>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</si>
  <si>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</si>
  <si>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</si>
  <si>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</si>
  <si>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</si>
  <si>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</si>
  <si>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</si>
  <si>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</si>
  <si>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</si>
  <si>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</si>
  <si>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</si>
  <si>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</si>
  <si>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</si>
  <si>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</si>
  <si>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</si>
  <si>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</si>
  <si>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</si>
  <si>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</si>
  <si>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</si>
  <si>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</si>
  <si>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</si>
  <si>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</si>
  <si>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</si>
  <si>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</si>
  <si>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</si>
  <si>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</si>
  <si>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</si>
  <si>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</si>
  <si>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</si>
  <si>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</si>
  <si>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</si>
  <si>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</si>
  <si>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</si>
  <si>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</si>
  <si>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</si>
  <si>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</si>
  <si>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</si>
  <si>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</si>
  <si>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</si>
  <si>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</si>
  <si>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</si>
  <si>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</si>
  <si>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</si>
  <si>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</si>
  <si>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</si>
  <si>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</si>
  <si>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</si>
  <si>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</si>
  <si>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</si>
  <si>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</si>
  <si>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</si>
  <si>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</si>
  <si>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</si>
  <si>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</si>
  <si>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</si>
  <si>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</si>
  <si>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</si>
  <si>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</si>
  <si>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</si>
  <si>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</si>
  <si>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</si>
  <si>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</si>
  <si>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</si>
  <si>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</si>
  <si>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</si>
  <si>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</si>
  <si>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</si>
  <si>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</si>
  <si>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</si>
  <si>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</si>
  <si>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</si>
  <si>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</si>
  <si>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</si>
  <si>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</si>
  <si>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</si>
  <si>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</si>
  <si>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</si>
  <si>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</si>
  <si>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</si>
  <si>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</si>
  <si>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</si>
  <si>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</si>
  <si>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</si>
  <si>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</si>
  <si>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</si>
  <si>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</si>
  <si>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</si>
  <si>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</si>
  <si>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</si>
  <si>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</si>
  <si>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</si>
  <si>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</si>
  <si>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</si>
  <si>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</si>
  <si>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</si>
  <si>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</si>
  <si>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</si>
  <si>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</si>
  <si>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</si>
  <si>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</si>
  <si>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</si>
  <si>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</si>
  <si>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</si>
  <si>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</si>
  <si>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</si>
  <si>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</si>
  <si>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</si>
  <si>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</si>
  <si>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</si>
  <si>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</si>
  <si>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</si>
  <si>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</si>
  <si>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</si>
  <si>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</si>
  <si>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</si>
  <si>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</si>
  <si>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</si>
  <si>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</si>
  <si>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</si>
  <si>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</si>
  <si>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</si>
  <si>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</si>
  <si>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</si>
  <si>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</si>
  <si>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</si>
  <si>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</si>
  <si>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</si>
  <si>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</si>
  <si>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</si>
  <si>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</si>
  <si>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</si>
  <si>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</si>
  <si>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</si>
  <si>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</si>
  <si>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</si>
  <si>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</si>
  <si>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</si>
  <si>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</si>
  <si>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</si>
  <si>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</si>
  <si>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</si>
  <si>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</si>
  <si>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</si>
  <si>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</si>
  <si>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</si>
  <si>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</si>
  <si>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</si>
  <si>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</si>
  <si>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</si>
  <si>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</si>
  <si>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</si>
  <si>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</si>
  <si>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</si>
  <si>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</si>
  <si>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</si>
  <si>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</si>
  <si>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</si>
  <si>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</si>
  <si>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</si>
  <si>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</si>
  <si>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</si>
  <si>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</si>
  <si>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</si>
  <si>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</si>
  <si>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</si>
  <si>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</si>
  <si>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</si>
  <si>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</si>
  <si>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</si>
  <si>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</si>
  <si>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</si>
  <si>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</si>
  <si>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</si>
  <si>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</si>
  <si>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</si>
  <si>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</si>
  <si>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</si>
  <si>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</si>
  <si>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</si>
  <si>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</si>
  <si>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</si>
  <si>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</si>
  <si>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</si>
  <si>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</si>
  <si>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</si>
  <si>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</si>
  <si>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</si>
  <si>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</si>
  <si>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</si>
  <si>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</si>
  <si>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</si>
  <si>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</si>
  <si>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</si>
  <si>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</si>
  <si>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</si>
  <si>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</si>
  <si>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</si>
  <si>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</si>
  <si>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</si>
  <si>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</si>
  <si>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</si>
  <si>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</si>
  <si>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</si>
  <si>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</si>
  <si>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</si>
  <si>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</si>
  <si>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</si>
  <si>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</si>
  <si>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</si>
  <si>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</si>
  <si>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</si>
  <si>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</si>
  <si>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</si>
  <si>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</si>
  <si>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</si>
  <si>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</si>
  <si>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</si>
  <si>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</si>
  <si>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</si>
  <si>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</si>
  <si>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</si>
  <si>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</si>
  <si>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</si>
  <si>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</si>
  <si>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</si>
  <si>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</si>
  <si>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</si>
  <si>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</si>
  <si>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</si>
  <si>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</si>
  <si>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</si>
  <si>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</si>
  <si>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</si>
  <si>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</si>
  <si>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</si>
  <si>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</si>
  <si>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</si>
  <si>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</si>
  <si>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</si>
  <si>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</si>
  <si>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</si>
  <si>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</si>
  <si>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</si>
  <si>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</si>
  <si>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</si>
  <si>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</si>
  <si>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</si>
  <si>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</si>
  <si>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</si>
  <si>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</si>
  <si>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</si>
  <si>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</si>
  <si>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</si>
  <si>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</si>
  <si>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</si>
  <si>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</si>
  <si>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</si>
  <si>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</si>
  <si>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</si>
  <si>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</si>
  <si>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</si>
  <si>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</si>
  <si>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</si>
  <si>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</si>
  <si>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</si>
  <si>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</si>
  <si>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</si>
  <si>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</si>
  <si>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</si>
  <si>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</si>
  <si>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</si>
  <si>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</si>
  <si>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</si>
  <si>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</si>
  <si>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</si>
  <si>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</si>
  <si>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</si>
  <si>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</si>
  <si>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</si>
  <si>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</si>
  <si>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</si>
  <si>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</si>
  <si>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</si>
  <si>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</si>
  <si>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</si>
  <si>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</si>
  <si>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</si>
  <si>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</si>
  <si>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</si>
  <si>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</si>
  <si>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</si>
  <si>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</si>
  <si>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</si>
  <si>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</si>
  <si>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</si>
  <si>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</si>
  <si>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</si>
  <si>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</si>
  <si>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</si>
  <si>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</si>
  <si>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</si>
  <si>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</si>
  <si>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</si>
  <si>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</si>
  <si>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</si>
  <si>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</si>
  <si>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</si>
  <si>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</si>
  <si>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</si>
  <si>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</si>
  <si>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</si>
  <si>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</si>
  <si>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</si>
  <si>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</si>
  <si>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</si>
  <si>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</si>
  <si>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</si>
  <si>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</si>
  <si>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</si>
  <si>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</si>
  <si>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</si>
  <si>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</si>
  <si>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</si>
  <si>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</si>
  <si>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</si>
  <si>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</si>
  <si>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</si>
  <si>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</si>
  <si>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</si>
  <si>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</si>
  <si>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</si>
  <si>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</si>
  <si>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</si>
  <si>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</si>
  <si>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</si>
  <si>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</si>
  <si>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</si>
  <si>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</si>
  <si>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</si>
  <si>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</si>
  <si>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</si>
  <si>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</si>
  <si>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</si>
  <si>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</si>
  <si>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</si>
  <si>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</si>
  <si>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</si>
  <si>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</si>
  <si>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</si>
  <si>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</si>
  <si>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</si>
  <si>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</si>
  <si>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</si>
  <si>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</si>
  <si>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</si>
  <si>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</si>
  <si>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</si>
  <si>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</si>
  <si>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</si>
  <si>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</si>
  <si>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</si>
  <si>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</si>
  <si>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</si>
  <si>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</si>
  <si>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</si>
  <si>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</si>
  <si>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</si>
  <si>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</si>
  <si>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</si>
  <si>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</si>
  <si>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</si>
  <si>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</si>
  <si>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</si>
  <si>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</si>
  <si>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</si>
  <si>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</si>
  <si>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</si>
  <si>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</si>
  <si>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</si>
  <si>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</si>
  <si>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</si>
  <si>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</si>
  <si>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</si>
  <si>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</si>
  <si>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</si>
  <si>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</si>
  <si>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</si>
  <si>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</si>
  <si>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</si>
  <si>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</si>
  <si>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</si>
  <si>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</si>
  <si>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</si>
  <si>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</si>
  <si>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</si>
  <si>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</si>
  <si>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</si>
  <si>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</si>
  <si>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</si>
  <si>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</si>
  <si>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</si>
  <si>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</si>
  <si>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</si>
  <si>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</si>
  <si>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</si>
  <si>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</si>
  <si>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</si>
  <si>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</si>
  <si>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</si>
  <si>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</si>
  <si>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</si>
  <si>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</si>
  <si>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</si>
  <si>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</si>
  <si>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</si>
  <si>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</si>
  <si>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</si>
  <si>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</si>
  <si>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</si>
  <si>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</si>
  <si>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</si>
  <si>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</si>
  <si>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</si>
  <si>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</si>
  <si>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</si>
  <si>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</si>
  <si>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</si>
  <si>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</si>
  <si>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</si>
  <si>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</si>
  <si>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</si>
  <si>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</si>
  <si>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</si>
  <si>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</si>
  <si>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</si>
  <si>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</si>
  <si>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</si>
  <si>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</si>
  <si>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</si>
  <si>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</si>
  <si>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</si>
  <si>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</si>
  <si>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</si>
  <si>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</si>
  <si>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</si>
  <si>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</si>
  <si>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</si>
  <si>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</si>
  <si>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</si>
  <si>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</si>
  <si>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</si>
  <si>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</si>
  <si>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</si>
  <si>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</si>
  <si>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</si>
  <si>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</si>
  <si>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</si>
  <si>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</si>
  <si>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</si>
  <si>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</si>
  <si>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</si>
  <si>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</si>
  <si>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</si>
  <si>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</si>
  <si>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</si>
  <si>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</si>
  <si>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</si>
  <si>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</si>
  <si>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</si>
  <si>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</si>
  <si>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</si>
  <si>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</si>
  <si>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</si>
  <si>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</si>
  <si>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</si>
  <si>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</si>
  <si>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</si>
  <si>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</si>
  <si>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</si>
  <si>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</si>
  <si>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</si>
  <si>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</si>
  <si>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</si>
  <si>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</si>
  <si>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</si>
  <si>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</si>
  <si>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</si>
  <si>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</si>
  <si>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</si>
  <si>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</si>
  <si>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</si>
  <si>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</si>
  <si>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</si>
  <si>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</si>
  <si>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</si>
  <si>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</si>
  <si>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</si>
  <si>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</si>
  <si>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</si>
  <si>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</si>
  <si>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</si>
  <si>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</si>
  <si>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</si>
  <si>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</si>
  <si>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</si>
  <si>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</si>
  <si>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</si>
  <si>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</si>
  <si>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</si>
  <si>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</si>
  <si>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</si>
  <si>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</si>
  <si>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</si>
  <si>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</si>
  <si>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</si>
  <si>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</si>
  <si>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</si>
  <si>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</si>
  <si>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</si>
  <si>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</si>
  <si>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</si>
  <si>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</si>
  <si>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</si>
  <si>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</si>
  <si>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</si>
  <si>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</si>
  <si>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</si>
  <si>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</si>
  <si>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</si>
  <si>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</si>
  <si>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</si>
  <si>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</si>
  <si>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</si>
  <si>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</si>
  <si>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</si>
  <si>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</si>
  <si>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</si>
  <si>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</si>
  <si>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</si>
  <si>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</si>
  <si>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</si>
  <si>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</si>
  <si>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</si>
  <si>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</si>
  <si>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</si>
  <si>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</si>
  <si>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</si>
  <si>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</si>
  <si>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</si>
  <si>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</si>
  <si>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</si>
  <si>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</si>
  <si>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</si>
  <si>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</si>
  <si>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</si>
  <si>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</si>
  <si>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</si>
  <si>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</si>
  <si>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</si>
  <si>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</si>
  <si>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</si>
  <si>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</si>
  <si>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</si>
  <si>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</si>
  <si>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</si>
  <si>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</si>
  <si>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</si>
  <si>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</si>
  <si>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</si>
  <si>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</si>
  <si>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</si>
  <si>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</si>
  <si>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</si>
  <si>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</si>
  <si>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</si>
  <si>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</si>
  <si>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</si>
  <si>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</si>
  <si>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</si>
  <si>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</si>
  <si>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</si>
  <si>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</si>
  <si>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</si>
  <si>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</si>
  <si>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</si>
  <si>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</si>
  <si>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</si>
  <si>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</si>
  <si>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</si>
  <si>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</si>
  <si>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</si>
  <si>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</si>
  <si>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</si>
  <si>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</si>
  <si>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</si>
  <si>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</si>
  <si>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</si>
  <si>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</si>
  <si>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</si>
  <si>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</si>
  <si>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</si>
  <si>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</si>
  <si>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</si>
  <si>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</si>
  <si>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</si>
  <si>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</si>
  <si>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</si>
  <si>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</si>
  <si>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</si>
  <si>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</si>
  <si>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</si>
  <si>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</si>
  <si>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</si>
  <si>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</si>
  <si>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</si>
  <si>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</si>
  <si>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</si>
  <si>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</si>
  <si>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</si>
  <si>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</si>
  <si>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</si>
  <si>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</si>
  <si>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</si>
  <si>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</si>
  <si>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</si>
  <si>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</si>
  <si>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</si>
  <si>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</si>
  <si>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</si>
  <si>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</si>
  <si>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</si>
  <si>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</si>
  <si>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</si>
  <si>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</si>
  <si>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</si>
  <si>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</si>
  <si>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</si>
  <si>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</si>
  <si>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</si>
  <si>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</si>
  <si>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</si>
  <si>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</si>
  <si>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</si>
  <si>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</si>
  <si>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</si>
  <si>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</si>
  <si>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</si>
  <si>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</si>
  <si>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</si>
  <si>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</si>
  <si>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</si>
  <si>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</si>
  <si>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</si>
  <si>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</si>
  <si>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</si>
  <si>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</si>
  <si>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</si>
  <si>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</si>
  <si>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</si>
  <si>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</si>
  <si>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</si>
  <si>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</si>
  <si>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</si>
  <si>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</si>
  <si>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</si>
  <si>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</si>
  <si>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</si>
  <si>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</si>
  <si>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</si>
  <si>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</si>
  <si>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</si>
  <si>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</si>
  <si>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</si>
  <si>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</si>
  <si>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</si>
  <si>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</si>
  <si>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</si>
  <si>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</si>
  <si>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</si>
  <si>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</si>
  <si>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</si>
  <si>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</si>
  <si>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</si>
  <si>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</si>
  <si>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</si>
  <si>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</si>
  <si>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</si>
  <si>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</si>
  <si>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</si>
  <si>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</si>
  <si>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</si>
  <si>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</si>
  <si>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</si>
  <si>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</si>
  <si>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</si>
  <si>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</si>
  <si>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</si>
  <si>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</si>
  <si>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</si>
  <si>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</si>
  <si>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</si>
  <si>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</si>
  <si>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</si>
  <si>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</si>
  <si>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</si>
  <si>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</si>
  <si>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</si>
  <si>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</si>
  <si>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</si>
  <si>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</si>
  <si>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</si>
  <si>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</si>
  <si>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</si>
  <si>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</si>
  <si>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</si>
  <si>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</si>
  <si>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</si>
  <si>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</si>
  <si>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</si>
  <si>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</si>
  <si>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</si>
  <si>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</si>
  <si>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</si>
  <si>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</si>
  <si>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</si>
  <si>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</si>
  <si>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</si>
  <si>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</si>
  <si>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</si>
  <si>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</si>
  <si>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</si>
  <si>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</si>
  <si>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</si>
  <si>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</si>
  <si>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</si>
  <si>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</si>
  <si>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</si>
  <si>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</si>
  <si>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</si>
  <si>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</si>
  <si>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</si>
  <si>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</si>
  <si>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</si>
  <si>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</si>
  <si>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</si>
  <si>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</si>
  <si>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</si>
  <si>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</si>
  <si>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</si>
  <si>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</si>
  <si>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</si>
  <si>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</si>
  <si>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</si>
  <si>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</si>
  <si>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</si>
  <si>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</si>
  <si>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</si>
  <si>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</si>
  <si>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</si>
  <si>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</si>
  <si>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</si>
  <si>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</si>
  <si>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</si>
  <si>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</si>
  <si>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</si>
  <si>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</si>
  <si>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</si>
  <si>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</si>
  <si>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</si>
  <si>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</si>
  <si>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</si>
  <si>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</si>
  <si>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</si>
  <si>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</si>
  <si>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</si>
  <si>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</si>
  <si>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</si>
  <si>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</si>
  <si>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</si>
  <si>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</si>
  <si>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</si>
  <si>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</si>
  <si>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</si>
  <si>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</si>
  <si>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</si>
  <si>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</si>
  <si>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</si>
  <si>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</si>
  <si>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</si>
  <si>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</si>
  <si>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</si>
  <si>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</si>
  <si>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</si>
  <si>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</si>
  <si>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</si>
  <si>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</si>
  <si>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</si>
  <si>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</si>
  <si>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</si>
  <si>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</si>
  <si>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</si>
  <si>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</si>
  <si>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</si>
  <si>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</si>
  <si>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</si>
  <si>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</si>
  <si>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</si>
  <si>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</si>
  <si>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</si>
  <si>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</si>
  <si>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</si>
  <si>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</si>
  <si>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</si>
  <si>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</si>
  <si>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</si>
  <si>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</si>
  <si>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</si>
  <si>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</si>
  <si>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</si>
  <si>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</si>
  <si>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</si>
  <si>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</si>
  <si>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</si>
  <si>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</si>
  <si>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</si>
  <si>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</si>
  <si>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</si>
  <si>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</si>
  <si>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</si>
  <si>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</si>
  <si>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</si>
  <si>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</si>
  <si>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</si>
  <si>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</si>
  <si>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</si>
  <si>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</si>
  <si>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</si>
  <si>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</si>
  <si>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</si>
  <si>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</si>
  <si>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</si>
  <si>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</si>
  <si>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</si>
  <si>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</si>
  <si>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</si>
  <si>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</si>
  <si>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</si>
  <si>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</si>
  <si>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</si>
  <si>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</si>
  <si>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</si>
  <si>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</si>
  <si>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</si>
  <si>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</si>
  <si>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</si>
  <si>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</si>
  <si>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</si>
  <si>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</si>
  <si>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</si>
  <si>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</si>
  <si>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</si>
  <si>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</si>
  <si>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</si>
  <si>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</si>
  <si>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</si>
  <si>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</si>
  <si>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</si>
  <si>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</si>
  <si>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</si>
  <si>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</si>
  <si>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</si>
  <si>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</si>
  <si>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</si>
  <si>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</si>
  <si>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</si>
  <si>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</si>
  <si>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</si>
  <si>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</si>
  <si>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</si>
  <si>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</si>
  <si>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</si>
  <si>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</si>
  <si>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</si>
  <si>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</si>
  <si>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</si>
  <si>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</si>
  <si>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</si>
  <si>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</si>
  <si>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</si>
  <si>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</si>
  <si>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</si>
  <si>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</si>
  <si>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</si>
  <si>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</si>
  <si>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</si>
  <si>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</si>
  <si>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</si>
  <si>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</si>
  <si>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</si>
  <si>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</si>
  <si>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</si>
  <si>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</si>
  <si>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</si>
  <si>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</si>
  <si>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</si>
  <si>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</si>
  <si>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</si>
  <si>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</si>
  <si>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</si>
  <si>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</si>
  <si>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</si>
  <si>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</si>
  <si>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</si>
  <si>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</si>
  <si>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</si>
  <si>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</si>
  <si>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</si>
  <si>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</si>
  <si>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</si>
  <si>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</si>
  <si>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</si>
  <si>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</si>
  <si>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</si>
  <si>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</si>
  <si>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</si>
  <si>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</si>
  <si>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</si>
  <si>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</si>
  <si>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</si>
  <si>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</si>
  <si>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</si>
  <si>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</si>
  <si>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</si>
  <si>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</si>
  <si>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</si>
  <si>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</si>
  <si>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</si>
  <si>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</si>
  <si>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</si>
  <si>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</si>
  <si>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</si>
  <si>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</si>
  <si>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</si>
  <si>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</si>
  <si>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</si>
  <si>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</si>
  <si>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</si>
  <si>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</si>
  <si>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</si>
  <si>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</si>
  <si>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</si>
  <si>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</si>
  <si>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</si>
  <si>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</si>
  <si>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</si>
  <si>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</si>
  <si>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</si>
  <si>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</si>
  <si>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</si>
  <si>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</si>
  <si>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</si>
  <si>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</si>
  <si>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</si>
  <si>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</si>
  <si>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</si>
  <si>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</si>
  <si>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</si>
  <si>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</si>
  <si>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</si>
  <si>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</si>
  <si>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</si>
  <si>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</si>
  <si>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</si>
  <si>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</si>
  <si>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</si>
  <si>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</si>
  <si>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</si>
  <si>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</si>
  <si>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</si>
  <si>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</si>
  <si>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</si>
  <si>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</si>
  <si>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</si>
  <si>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</si>
  <si>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</si>
  <si>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</si>
  <si>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</si>
  <si>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</si>
  <si>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</si>
  <si>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</si>
  <si>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</si>
  <si>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</si>
  <si>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</si>
  <si>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</si>
  <si>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</si>
  <si>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</si>
  <si>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</si>
  <si>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</si>
  <si>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</si>
  <si>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</si>
  <si>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</si>
  <si>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</si>
  <si>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</si>
  <si>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</si>
  <si>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</si>
  <si>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</si>
  <si>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</si>
  <si>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</si>
  <si>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</si>
  <si>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</si>
  <si>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</si>
  <si>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</si>
  <si>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</si>
  <si>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</si>
  <si>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</si>
  <si>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</si>
  <si>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</si>
  <si>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</si>
  <si>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</si>
  <si>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</si>
  <si>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</si>
  <si>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</si>
  <si>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</si>
  <si>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</si>
  <si>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</si>
  <si>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</si>
  <si>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</si>
  <si>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</si>
  <si>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</si>
  <si>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</si>
  <si>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</si>
  <si>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</si>
  <si>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</si>
  <si>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</si>
  <si>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</si>
  <si>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</si>
  <si>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</si>
  <si>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</si>
  <si>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</si>
  <si>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</si>
  <si>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</si>
  <si>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</si>
  <si>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</si>
  <si>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</si>
  <si>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</si>
  <si>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</si>
  <si>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</si>
  <si>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</si>
  <si>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</si>
  <si>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</si>
  <si>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</si>
  <si>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</si>
  <si>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</si>
  <si>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</si>
  <si>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</si>
  <si>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</si>
  <si>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</si>
  <si>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</si>
  <si>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</si>
  <si>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</si>
  <si>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</si>
  <si>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</si>
  <si>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</si>
  <si>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</si>
  <si>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</si>
  <si>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</si>
  <si>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</si>
  <si>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</si>
  <si>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</si>
  <si>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</si>
  <si>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</si>
  <si>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</si>
  <si>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</si>
  <si>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</si>
  <si>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</si>
  <si>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</si>
  <si>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</si>
  <si>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</si>
  <si>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</si>
  <si>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</si>
  <si>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</si>
  <si>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</si>
  <si>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</si>
  <si>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</si>
  <si>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</si>
  <si>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</si>
  <si>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</si>
  <si>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</si>
  <si>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</si>
  <si>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</si>
  <si>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</si>
  <si>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</si>
  <si>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</si>
  <si>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</si>
  <si>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</si>
  <si>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</si>
  <si>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</si>
  <si>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</si>
  <si>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</si>
  <si>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</si>
  <si>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</si>
  <si>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</si>
  <si>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</si>
  <si>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</si>
  <si>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</si>
  <si>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</si>
  <si>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</si>
  <si>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</si>
  <si>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</si>
  <si>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</si>
  <si>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</si>
  <si>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</si>
  <si>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</si>
  <si>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</si>
  <si>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</si>
  <si>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</si>
  <si>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</si>
  <si>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</si>
  <si>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</si>
  <si>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</si>
  <si>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</si>
  <si>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</si>
  <si>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</si>
  <si>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</si>
  <si>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</si>
  <si>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</si>
  <si>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</si>
  <si>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</si>
  <si>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</si>
  <si>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</si>
  <si>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</si>
  <si>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</si>
  <si>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</si>
  <si>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</si>
  <si>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</si>
  <si>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</si>
  <si>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</si>
  <si>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</si>
  <si>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</si>
  <si>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</si>
  <si>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</si>
  <si>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</si>
  <si>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</si>
  <si>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</si>
  <si>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</si>
  <si>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</si>
  <si>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</si>
  <si>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</si>
  <si>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</si>
  <si>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</si>
  <si>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</si>
  <si>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</si>
  <si>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</si>
  <si>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</si>
  <si>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</si>
  <si>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</si>
  <si>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</si>
  <si>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</si>
  <si>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</si>
  <si>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</si>
  <si>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</si>
  <si>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</si>
  <si>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</si>
  <si>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</si>
  <si>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</si>
  <si>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</si>
  <si>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</si>
  <si>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</si>
  <si>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</si>
  <si>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</si>
  <si>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</si>
  <si>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</si>
  <si>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</si>
  <si>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</si>
  <si>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</si>
  <si>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</si>
  <si>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</si>
  <si>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</si>
  <si>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</si>
  <si>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</si>
  <si>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</si>
  <si>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</si>
  <si>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</si>
  <si>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</si>
  <si>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</si>
  <si>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</si>
  <si>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</si>
  <si>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</si>
  <si>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</si>
  <si>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</si>
  <si>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</si>
  <si>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</si>
  <si>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</si>
  <si>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</si>
  <si>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http://www.eia.gov/consumption/residential/data/2009/</t>
  </si>
  <si>
    <t>Table HC2.1</t>
  </si>
  <si>
    <t>Urban Residential</t>
  </si>
  <si>
    <t>Rural Residential</t>
  </si>
  <si>
    <t>For projecting 2041-2050, we extend the trend from 2028-2040, which is relatively representative.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</si>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</sst>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
    <numFmt numFmtId="166" formatCode="0.0"/>
  </numFmts>
  <fonts count="17"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3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s>
  <cellStyleXfs count="7">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cellStyleXfs>
  <cellXfs count="112">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cellXfs>
  <cellStyles count="7">
    <cellStyle name="Body: normal cell" xfId="4"/>
    <cellStyle name="Font: Calibri, 9pt regular" xfId="2"/>
    <cellStyle name="Footnotes: top row" xfId="6"/>
    <cellStyle name="Header: bottom row" xfId="3"/>
    <cellStyle name="Normal" xfId="0" builtinId="0"/>
    <cellStyle name="Parent row" xfId="5"/>
    <cellStyle name="Table titl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layout/>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EA2D-4A0F-AA52-F13B98F405E7}"/>
            </c:ext>
          </c:extLst>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EA2D-4A0F-AA52-F13B98F405E7}"/>
            </c:ext>
          </c:extLst>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EA2D-4A0F-AA52-F13B98F405E7}"/>
            </c:ext>
          </c:extLst>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EA2D-4A0F-AA52-F13B98F405E7}"/>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layout/>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0E33-4473-94A5-4967A3839EAB}"/>
            </c:ext>
          </c:extLst>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34193999999.999996</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0E33-4473-94A5-4967A3839EAB}"/>
            </c:ext>
          </c:extLst>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1464000000.0000002</c:v>
                </c:pt>
                <c:pt idx="1">
                  <c:v>1476000000.0000002</c:v>
                </c:pt>
                <c:pt idx="2">
                  <c:v>1492000000</c:v>
                </c:pt>
                <c:pt idx="3">
                  <c:v>1523000000</c:v>
                </c:pt>
                <c:pt idx="4">
                  <c:v>1546000000</c:v>
                </c:pt>
                <c:pt idx="5">
                  <c:v>1573000000</c:v>
                </c:pt>
                <c:pt idx="6">
                  <c:v>1679999999.9999998</c:v>
                </c:pt>
                <c:pt idx="7">
                  <c:v>1710000000</c:v>
                </c:pt>
                <c:pt idx="8">
                  <c:v>1726000000.0000002</c:v>
                </c:pt>
                <c:pt idx="9">
                  <c:v>1736999999.9999998</c:v>
                </c:pt>
                <c:pt idx="10">
                  <c:v>1741000000</c:v>
                </c:pt>
                <c:pt idx="11">
                  <c:v>1758000000.0000002</c:v>
                </c:pt>
                <c:pt idx="12">
                  <c:v>1767000000</c:v>
                </c:pt>
                <c:pt idx="13">
                  <c:v>1775000000</c:v>
                </c:pt>
                <c:pt idx="14">
                  <c:v>1780000000</c:v>
                </c:pt>
                <c:pt idx="15">
                  <c:v>1790000000.0000002</c:v>
                </c:pt>
                <c:pt idx="16">
                  <c:v>1803000000</c:v>
                </c:pt>
                <c:pt idx="17">
                  <c:v>1813000000.0000002</c:v>
                </c:pt>
                <c:pt idx="18">
                  <c:v>1837999999.9999998</c:v>
                </c:pt>
                <c:pt idx="19">
                  <c:v>1863000000</c:v>
                </c:pt>
                <c:pt idx="20">
                  <c:v>1895000000</c:v>
                </c:pt>
                <c:pt idx="21">
                  <c:v>1925000000</c:v>
                </c:pt>
                <c:pt idx="22">
                  <c:v>1960000000</c:v>
                </c:pt>
                <c:pt idx="23">
                  <c:v>1980000000</c:v>
                </c:pt>
                <c:pt idx="24">
                  <c:v>2001000000</c:v>
                </c:pt>
                <c:pt idx="25">
                  <c:v>2018000000.0000002</c:v>
                </c:pt>
                <c:pt idx="26">
                  <c:v>2036000000</c:v>
                </c:pt>
              </c:numCache>
            </c:numRef>
          </c:yVal>
          <c:smooth val="0"/>
          <c:extLst>
            <c:ext xmlns:c16="http://schemas.microsoft.com/office/drawing/2014/chart" uri="{C3380CC4-5D6E-409C-BE32-E72D297353CC}">
              <c16:uniqueId val="{00000002-0E33-4473-94A5-4967A3839EAB}"/>
            </c:ext>
          </c:extLst>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39345000000.000015</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44283000000.000015</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0E33-4473-94A5-4967A3839EAB}"/>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2" max="2" width="65.28515625" customWidth="1"/>
  </cols>
  <sheetData>
    <row r="1" spans="1:2" x14ac:dyDescent="0.25">
      <c r="A1" s="43" t="s">
        <v>1021</v>
      </c>
    </row>
    <row r="3" spans="1:2" x14ac:dyDescent="0.25">
      <c r="A3" s="40" t="s">
        <v>1022</v>
      </c>
      <c r="B3" s="41" t="s">
        <v>1026</v>
      </c>
    </row>
    <row r="4" spans="1:2" x14ac:dyDescent="0.25">
      <c r="B4" t="s">
        <v>1023</v>
      </c>
    </row>
    <row r="5" spans="1:2" x14ac:dyDescent="0.25">
      <c r="B5" s="44">
        <v>2015</v>
      </c>
    </row>
    <row r="6" spans="1:2" x14ac:dyDescent="0.25">
      <c r="B6" t="s">
        <v>1024</v>
      </c>
    </row>
    <row r="7" spans="1:2" ht="14.45" x14ac:dyDescent="0.3">
      <c r="B7" t="s">
        <v>1025</v>
      </c>
    </row>
    <row r="8" spans="1:2" s="46" customFormat="1" x14ac:dyDescent="0.25"/>
    <row r="9" spans="1:2" s="46" customFormat="1" x14ac:dyDescent="0.25">
      <c r="B9" s="41" t="s">
        <v>1223</v>
      </c>
    </row>
    <row r="10" spans="1:2" s="46" customFormat="1" ht="14.45" x14ac:dyDescent="0.3">
      <c r="B10" s="46" t="s">
        <v>1023</v>
      </c>
    </row>
    <row r="11" spans="1:2" s="46" customFormat="1" ht="14.45" x14ac:dyDescent="0.3">
      <c r="B11" s="44">
        <v>2013</v>
      </c>
    </row>
    <row r="12" spans="1:2" s="46" customFormat="1" ht="14.45" x14ac:dyDescent="0.3">
      <c r="B12" s="46" t="s">
        <v>1224</v>
      </c>
    </row>
    <row r="13" spans="1:2" s="46" customFormat="1" ht="14.45" x14ac:dyDescent="0.3">
      <c r="B13" s="46" t="s">
        <v>1225</v>
      </c>
    </row>
    <row r="14" spans="1:2" s="46" customFormat="1" ht="14.45" x14ac:dyDescent="0.3">
      <c r="B14" s="46" t="s">
        <v>1226</v>
      </c>
    </row>
    <row r="16" spans="1:2" x14ac:dyDescent="0.25">
      <c r="A16" s="40" t="s">
        <v>1028</v>
      </c>
    </row>
    <row r="17" spans="1:1" x14ac:dyDescent="0.25">
      <c r="A17" t="s">
        <v>1029</v>
      </c>
    </row>
    <row r="18" spans="1:1" x14ac:dyDescent="0.25">
      <c r="A18" t="s">
        <v>1030</v>
      </c>
    </row>
    <row r="19" spans="1:1" x14ac:dyDescent="0.25">
      <c r="A19" t="s">
        <v>1031</v>
      </c>
    </row>
    <row r="21" spans="1:1" ht="14.45" x14ac:dyDescent="0.3">
      <c r="A21" s="46" t="s">
        <v>1039</v>
      </c>
    </row>
    <row r="22" spans="1:1" ht="14.45" x14ac:dyDescent="0.3">
      <c r="A22" s="46">
        <v>0.98699999999999999</v>
      </c>
    </row>
    <row r="23" spans="1:1" ht="14.45" x14ac:dyDescent="0.3">
      <c r="A23" s="46" t="s">
        <v>1038</v>
      </c>
    </row>
    <row r="25" spans="1:1" x14ac:dyDescent="0.25">
      <c r="A25" t="s">
        <v>1229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heetViews>
  <sheetFormatPr defaultColWidth="9.140625" defaultRowHeight="15" x14ac:dyDescent="0.25"/>
  <cols>
    <col min="1" max="1" width="9.140625" style="1"/>
    <col min="2" max="2" width="24.7109375" style="1" bestFit="1" customWidth="1"/>
    <col min="3" max="3" width="20.28515625" style="1" bestFit="1" customWidth="1"/>
    <col min="4" max="4" width="21.140625" style="1" customWidth="1"/>
    <col min="5" max="16384" width="9.1406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zoomScale="70" zoomScaleNormal="70" workbookViewId="0"/>
  </sheetViews>
  <sheetFormatPr defaultColWidth="9.140625" defaultRowHeight="15" x14ac:dyDescent="0.25"/>
  <cols>
    <col min="1" max="1" width="9.140625" style="1"/>
    <col min="2" max="2" width="18.42578125" style="1" customWidth="1"/>
    <col min="3" max="7" width="21.5703125" style="1" customWidth="1"/>
    <col min="8" max="8" width="24" style="1" bestFit="1" customWidth="1"/>
    <col min="9" max="9" width="13.5703125" style="1" bestFit="1" customWidth="1"/>
    <col min="10" max="12" width="12.7109375" style="1" customWidth="1"/>
    <col min="13" max="39" width="13.85546875" style="1" customWidth="1"/>
    <col min="40" max="58" width="21.5703125" style="1" bestFit="1" customWidth="1"/>
    <col min="59" max="59" width="21.5703125" style="1" customWidth="1"/>
    <col min="60" max="96" width="21.5703125" style="1" bestFit="1" customWidth="1"/>
    <col min="97" max="16384" width="9.1406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defaultRowHeight="15" x14ac:dyDescent="0.25"/>
  <cols>
    <col min="1" max="1" width="31.7109375" style="46" customWidth="1"/>
    <col min="2" max="7" width="10.85546875" style="46" customWidth="1"/>
    <col min="8" max="256" width="9.140625" style="46"/>
    <col min="257" max="257" width="31.7109375" style="46" customWidth="1"/>
    <col min="258" max="263" width="10.85546875" style="46" customWidth="1"/>
    <col min="264" max="512" width="9.140625" style="46"/>
    <col min="513" max="513" width="31.7109375" style="46" customWidth="1"/>
    <col min="514" max="519" width="10.85546875" style="46" customWidth="1"/>
    <col min="520" max="768" width="9.140625" style="46"/>
    <col min="769" max="769" width="31.7109375" style="46" customWidth="1"/>
    <col min="770" max="775" width="10.85546875" style="46" customWidth="1"/>
    <col min="776" max="1024" width="9.140625" style="46"/>
    <col min="1025" max="1025" width="31.7109375" style="46" customWidth="1"/>
    <col min="1026" max="1031" width="10.85546875" style="46" customWidth="1"/>
    <col min="1032" max="1280" width="9.140625" style="46"/>
    <col min="1281" max="1281" width="31.7109375" style="46" customWidth="1"/>
    <col min="1282" max="1287" width="10.85546875" style="46" customWidth="1"/>
    <col min="1288" max="1536" width="9.140625" style="46"/>
    <col min="1537" max="1537" width="31.7109375" style="46" customWidth="1"/>
    <col min="1538" max="1543" width="10.85546875" style="46" customWidth="1"/>
    <col min="1544" max="1792" width="9.140625" style="46"/>
    <col min="1793" max="1793" width="31.7109375" style="46" customWidth="1"/>
    <col min="1794" max="1799" width="10.85546875" style="46" customWidth="1"/>
    <col min="1800" max="2048" width="9.140625" style="46"/>
    <col min="2049" max="2049" width="31.7109375" style="46" customWidth="1"/>
    <col min="2050" max="2055" width="10.85546875" style="46" customWidth="1"/>
    <col min="2056" max="2304" width="9.140625" style="46"/>
    <col min="2305" max="2305" width="31.7109375" style="46" customWidth="1"/>
    <col min="2306" max="2311" width="10.85546875" style="46" customWidth="1"/>
    <col min="2312" max="2560" width="9.140625" style="46"/>
    <col min="2561" max="2561" width="31.7109375" style="46" customWidth="1"/>
    <col min="2562" max="2567" width="10.85546875" style="46" customWidth="1"/>
    <col min="2568" max="2816" width="9.140625" style="46"/>
    <col min="2817" max="2817" width="31.7109375" style="46" customWidth="1"/>
    <col min="2818" max="2823" width="10.85546875" style="46" customWidth="1"/>
    <col min="2824" max="3072" width="9.140625" style="46"/>
    <col min="3073" max="3073" width="31.7109375" style="46" customWidth="1"/>
    <col min="3074" max="3079" width="10.85546875" style="46" customWidth="1"/>
    <col min="3080" max="3328" width="9.140625" style="46"/>
    <col min="3329" max="3329" width="31.7109375" style="46" customWidth="1"/>
    <col min="3330" max="3335" width="10.85546875" style="46" customWidth="1"/>
    <col min="3336" max="3584" width="9.140625" style="46"/>
    <col min="3585" max="3585" width="31.7109375" style="46" customWidth="1"/>
    <col min="3586" max="3591" width="10.85546875" style="46" customWidth="1"/>
    <col min="3592" max="3840" width="9.140625" style="46"/>
    <col min="3841" max="3841" width="31.7109375" style="46" customWidth="1"/>
    <col min="3842" max="3847" width="10.85546875" style="46" customWidth="1"/>
    <col min="3848" max="4096" width="9.140625" style="46"/>
    <col min="4097" max="4097" width="31.7109375" style="46" customWidth="1"/>
    <col min="4098" max="4103" width="10.85546875" style="46" customWidth="1"/>
    <col min="4104" max="4352" width="9.140625" style="46"/>
    <col min="4353" max="4353" width="31.7109375" style="46" customWidth="1"/>
    <col min="4354" max="4359" width="10.85546875" style="46" customWidth="1"/>
    <col min="4360" max="4608" width="9.140625" style="46"/>
    <col min="4609" max="4609" width="31.7109375" style="46" customWidth="1"/>
    <col min="4610" max="4615" width="10.85546875" style="46" customWidth="1"/>
    <col min="4616" max="4864" width="9.140625" style="46"/>
    <col min="4865" max="4865" width="31.7109375" style="46" customWidth="1"/>
    <col min="4866" max="4871" width="10.85546875" style="46" customWidth="1"/>
    <col min="4872" max="5120" width="9.140625" style="46"/>
    <col min="5121" max="5121" width="31.7109375" style="46" customWidth="1"/>
    <col min="5122" max="5127" width="10.85546875" style="46" customWidth="1"/>
    <col min="5128" max="5376" width="9.140625" style="46"/>
    <col min="5377" max="5377" width="31.7109375" style="46" customWidth="1"/>
    <col min="5378" max="5383" width="10.85546875" style="46" customWidth="1"/>
    <col min="5384" max="5632" width="9.140625" style="46"/>
    <col min="5633" max="5633" width="31.7109375" style="46" customWidth="1"/>
    <col min="5634" max="5639" width="10.85546875" style="46" customWidth="1"/>
    <col min="5640" max="5888" width="9.140625" style="46"/>
    <col min="5889" max="5889" width="31.7109375" style="46" customWidth="1"/>
    <col min="5890" max="5895" width="10.85546875" style="46" customWidth="1"/>
    <col min="5896" max="6144" width="9.140625" style="46"/>
    <col min="6145" max="6145" width="31.7109375" style="46" customWidth="1"/>
    <col min="6146" max="6151" width="10.85546875" style="46" customWidth="1"/>
    <col min="6152" max="6400" width="9.140625" style="46"/>
    <col min="6401" max="6401" width="31.7109375" style="46" customWidth="1"/>
    <col min="6402" max="6407" width="10.85546875" style="46" customWidth="1"/>
    <col min="6408" max="6656" width="9.140625" style="46"/>
    <col min="6657" max="6657" width="31.7109375" style="46" customWidth="1"/>
    <col min="6658" max="6663" width="10.85546875" style="46" customWidth="1"/>
    <col min="6664" max="6912" width="9.140625" style="46"/>
    <col min="6913" max="6913" width="31.7109375" style="46" customWidth="1"/>
    <col min="6914" max="6919" width="10.85546875" style="46" customWidth="1"/>
    <col min="6920" max="7168" width="9.140625" style="46"/>
    <col min="7169" max="7169" width="31.7109375" style="46" customWidth="1"/>
    <col min="7170" max="7175" width="10.85546875" style="46" customWidth="1"/>
    <col min="7176" max="7424" width="9.140625" style="46"/>
    <col min="7425" max="7425" width="31.7109375" style="46" customWidth="1"/>
    <col min="7426" max="7431" width="10.85546875" style="46" customWidth="1"/>
    <col min="7432" max="7680" width="9.140625" style="46"/>
    <col min="7681" max="7681" width="31.7109375" style="46" customWidth="1"/>
    <col min="7682" max="7687" width="10.85546875" style="46" customWidth="1"/>
    <col min="7688" max="7936" width="9.140625" style="46"/>
    <col min="7937" max="7937" width="31.7109375" style="46" customWidth="1"/>
    <col min="7938" max="7943" width="10.85546875" style="46" customWidth="1"/>
    <col min="7944" max="8192" width="9.140625" style="46"/>
    <col min="8193" max="8193" width="31.7109375" style="46" customWidth="1"/>
    <col min="8194" max="8199" width="10.85546875" style="46" customWidth="1"/>
    <col min="8200" max="8448" width="9.140625" style="46"/>
    <col min="8449" max="8449" width="31.7109375" style="46" customWidth="1"/>
    <col min="8450" max="8455" width="10.85546875" style="46" customWidth="1"/>
    <col min="8456" max="8704" width="9.140625" style="46"/>
    <col min="8705" max="8705" width="31.7109375" style="46" customWidth="1"/>
    <col min="8706" max="8711" width="10.85546875" style="46" customWidth="1"/>
    <col min="8712" max="8960" width="9.140625" style="46"/>
    <col min="8961" max="8961" width="31.7109375" style="46" customWidth="1"/>
    <col min="8962" max="8967" width="10.85546875" style="46" customWidth="1"/>
    <col min="8968" max="9216" width="9.140625" style="46"/>
    <col min="9217" max="9217" width="31.7109375" style="46" customWidth="1"/>
    <col min="9218" max="9223" width="10.85546875" style="46" customWidth="1"/>
    <col min="9224" max="9472" width="9.140625" style="46"/>
    <col min="9473" max="9473" width="31.7109375" style="46" customWidth="1"/>
    <col min="9474" max="9479" width="10.85546875" style="46" customWidth="1"/>
    <col min="9480" max="9728" width="9.140625" style="46"/>
    <col min="9729" max="9729" width="31.7109375" style="46" customWidth="1"/>
    <col min="9730" max="9735" width="10.85546875" style="46" customWidth="1"/>
    <col min="9736" max="9984" width="9.140625" style="46"/>
    <col min="9985" max="9985" width="31.7109375" style="46" customWidth="1"/>
    <col min="9986" max="9991" width="10.85546875" style="46" customWidth="1"/>
    <col min="9992" max="10240" width="9.140625" style="46"/>
    <col min="10241" max="10241" width="31.7109375" style="46" customWidth="1"/>
    <col min="10242" max="10247" width="10.85546875" style="46" customWidth="1"/>
    <col min="10248" max="10496" width="9.140625" style="46"/>
    <col min="10497" max="10497" width="31.7109375" style="46" customWidth="1"/>
    <col min="10498" max="10503" width="10.85546875" style="46" customWidth="1"/>
    <col min="10504" max="10752" width="9.140625" style="46"/>
    <col min="10753" max="10753" width="31.7109375" style="46" customWidth="1"/>
    <col min="10754" max="10759" width="10.85546875" style="46" customWidth="1"/>
    <col min="10760" max="11008" width="9.140625" style="46"/>
    <col min="11009" max="11009" width="31.7109375" style="46" customWidth="1"/>
    <col min="11010" max="11015" width="10.85546875" style="46" customWidth="1"/>
    <col min="11016" max="11264" width="9.140625" style="46"/>
    <col min="11265" max="11265" width="31.7109375" style="46" customWidth="1"/>
    <col min="11266" max="11271" width="10.85546875" style="46" customWidth="1"/>
    <col min="11272" max="11520" width="9.140625" style="46"/>
    <col min="11521" max="11521" width="31.7109375" style="46" customWidth="1"/>
    <col min="11522" max="11527" width="10.85546875" style="46" customWidth="1"/>
    <col min="11528" max="11776" width="9.140625" style="46"/>
    <col min="11777" max="11777" width="31.7109375" style="46" customWidth="1"/>
    <col min="11778" max="11783" width="10.85546875" style="46" customWidth="1"/>
    <col min="11784" max="12032" width="9.140625" style="46"/>
    <col min="12033" max="12033" width="31.7109375" style="46" customWidth="1"/>
    <col min="12034" max="12039" width="10.85546875" style="46" customWidth="1"/>
    <col min="12040" max="12288" width="9.140625" style="46"/>
    <col min="12289" max="12289" width="31.7109375" style="46" customWidth="1"/>
    <col min="12290" max="12295" width="10.85546875" style="46" customWidth="1"/>
    <col min="12296" max="12544" width="9.140625" style="46"/>
    <col min="12545" max="12545" width="31.7109375" style="46" customWidth="1"/>
    <col min="12546" max="12551" width="10.85546875" style="46" customWidth="1"/>
    <col min="12552" max="12800" width="9.140625" style="46"/>
    <col min="12801" max="12801" width="31.7109375" style="46" customWidth="1"/>
    <col min="12802" max="12807" width="10.85546875" style="46" customWidth="1"/>
    <col min="12808" max="13056" width="9.140625" style="46"/>
    <col min="13057" max="13057" width="31.7109375" style="46" customWidth="1"/>
    <col min="13058" max="13063" width="10.85546875" style="46" customWidth="1"/>
    <col min="13064" max="13312" width="9.140625" style="46"/>
    <col min="13313" max="13313" width="31.7109375" style="46" customWidth="1"/>
    <col min="13314" max="13319" width="10.85546875" style="46" customWidth="1"/>
    <col min="13320" max="13568" width="9.140625" style="46"/>
    <col min="13569" max="13569" width="31.7109375" style="46" customWidth="1"/>
    <col min="13570" max="13575" width="10.85546875" style="46" customWidth="1"/>
    <col min="13576" max="13824" width="9.140625" style="46"/>
    <col min="13825" max="13825" width="31.7109375" style="46" customWidth="1"/>
    <col min="13826" max="13831" width="10.85546875" style="46" customWidth="1"/>
    <col min="13832" max="14080" width="9.140625" style="46"/>
    <col min="14081" max="14081" width="31.7109375" style="46" customWidth="1"/>
    <col min="14082" max="14087" width="10.85546875" style="46" customWidth="1"/>
    <col min="14088" max="14336" width="9.140625" style="46"/>
    <col min="14337" max="14337" width="31.7109375" style="46" customWidth="1"/>
    <col min="14338" max="14343" width="10.85546875" style="46" customWidth="1"/>
    <col min="14344" max="14592" width="9.140625" style="46"/>
    <col min="14593" max="14593" width="31.7109375" style="46" customWidth="1"/>
    <col min="14594" max="14599" width="10.85546875" style="46" customWidth="1"/>
    <col min="14600" max="14848" width="9.140625" style="46"/>
    <col min="14849" max="14849" width="31.7109375" style="46" customWidth="1"/>
    <col min="14850" max="14855" width="10.85546875" style="46" customWidth="1"/>
    <col min="14856" max="15104" width="9.140625" style="46"/>
    <col min="15105" max="15105" width="31.7109375" style="46" customWidth="1"/>
    <col min="15106" max="15111" width="10.85546875" style="46" customWidth="1"/>
    <col min="15112" max="15360" width="9.140625" style="46"/>
    <col min="15361" max="15361" width="31.7109375" style="46" customWidth="1"/>
    <col min="15362" max="15367" width="10.85546875" style="46" customWidth="1"/>
    <col min="15368" max="15616" width="9.140625" style="46"/>
    <col min="15617" max="15617" width="31.7109375" style="46" customWidth="1"/>
    <col min="15618" max="15623" width="10.85546875" style="46" customWidth="1"/>
    <col min="15624" max="15872" width="9.140625" style="46"/>
    <col min="15873" max="15873" width="31.7109375" style="46" customWidth="1"/>
    <col min="15874" max="15879" width="10.85546875" style="46" customWidth="1"/>
    <col min="15880" max="16128" width="9.140625" style="46"/>
    <col min="16129" max="16129" width="31.7109375" style="46" customWidth="1"/>
    <col min="16130" max="16135" width="10.85546875" style="46" customWidth="1"/>
    <col min="16136" max="16384" width="9.140625" style="46"/>
  </cols>
  <sheetData>
    <row r="1" spans="1:7" s="49" customFormat="1" ht="12.75" customHeight="1" x14ac:dyDescent="0.2">
      <c r="A1" s="47" t="s">
        <v>1040</v>
      </c>
      <c r="B1" s="48"/>
    </row>
    <row r="2" spans="1:7" x14ac:dyDescent="0.25">
      <c r="A2" s="47" t="s">
        <v>1041</v>
      </c>
    </row>
    <row r="3" spans="1:7" s="52" customFormat="1" ht="15" customHeight="1" x14ac:dyDescent="0.25">
      <c r="A3" s="50" t="s">
        <v>1042</v>
      </c>
      <c r="B3" s="51"/>
      <c r="C3" s="51"/>
      <c r="D3" s="51"/>
      <c r="E3" s="51"/>
      <c r="F3" s="51"/>
      <c r="G3" s="51"/>
    </row>
    <row r="4" spans="1:7" s="54" customFormat="1" ht="15" customHeight="1" x14ac:dyDescent="0.2">
      <c r="A4" s="53" t="s">
        <v>1043</v>
      </c>
      <c r="B4" s="53"/>
      <c r="C4" s="53"/>
      <c r="D4" s="53"/>
      <c r="E4" s="53"/>
      <c r="F4" s="53"/>
      <c r="G4" s="53"/>
    </row>
    <row r="5" spans="1:7" x14ac:dyDescent="0.25">
      <c r="A5" s="55"/>
      <c r="B5" s="56"/>
      <c r="C5" s="92" t="s">
        <v>1044</v>
      </c>
      <c r="D5" s="93"/>
      <c r="E5" s="93"/>
      <c r="F5" s="93"/>
      <c r="G5" s="93"/>
    </row>
    <row r="6" spans="1:7" x14ac:dyDescent="0.25">
      <c r="A6" s="57"/>
      <c r="B6" s="58"/>
      <c r="C6" s="94"/>
      <c r="D6" s="95"/>
      <c r="E6" s="95"/>
      <c r="F6" s="95"/>
      <c r="G6" s="95"/>
    </row>
    <row r="7" spans="1:7" x14ac:dyDescent="0.25">
      <c r="A7" s="57"/>
      <c r="B7" s="59"/>
      <c r="C7" s="96" t="s">
        <v>1045</v>
      </c>
      <c r="D7" s="97"/>
      <c r="E7" s="100" t="s">
        <v>1046</v>
      </c>
      <c r="F7" s="101"/>
      <c r="G7" s="60"/>
    </row>
    <row r="8" spans="1:7" ht="12.75" customHeight="1" x14ac:dyDescent="0.25">
      <c r="A8" s="57"/>
      <c r="B8" s="104" t="s">
        <v>1047</v>
      </c>
      <c r="C8" s="98"/>
      <c r="D8" s="99"/>
      <c r="E8" s="102"/>
      <c r="F8" s="103"/>
      <c r="G8" s="61"/>
    </row>
    <row r="9" spans="1:7" x14ac:dyDescent="0.25">
      <c r="A9" s="106" t="s">
        <v>1048</v>
      </c>
      <c r="B9" s="104"/>
      <c r="C9" s="62"/>
      <c r="D9" s="62"/>
      <c r="E9" s="108" t="s">
        <v>1049</v>
      </c>
      <c r="F9" s="110" t="s">
        <v>1050</v>
      </c>
      <c r="G9" s="108" t="s">
        <v>1051</v>
      </c>
    </row>
    <row r="10" spans="1:7" ht="15.75" thickBot="1" x14ac:dyDescent="0.3">
      <c r="A10" s="107"/>
      <c r="B10" s="105"/>
      <c r="C10" s="63" t="s">
        <v>1052</v>
      </c>
      <c r="D10" s="63" t="s">
        <v>1053</v>
      </c>
      <c r="E10" s="109"/>
      <c r="F10" s="111"/>
      <c r="G10" s="109"/>
    </row>
    <row r="11" spans="1:7" ht="10.5" customHeight="1" thickTop="1" x14ac:dyDescent="0.25"/>
    <row r="12" spans="1:7" ht="10.5" customHeight="1" x14ac:dyDescent="0.25">
      <c r="A12" s="64" t="s">
        <v>1054</v>
      </c>
      <c r="B12" s="65">
        <v>113.6</v>
      </c>
      <c r="C12" s="65">
        <v>71.8</v>
      </c>
      <c r="D12" s="65">
        <v>6.7</v>
      </c>
      <c r="E12" s="65">
        <v>9</v>
      </c>
      <c r="F12" s="65">
        <v>19.100000000000001</v>
      </c>
      <c r="G12" s="65">
        <v>6.9</v>
      </c>
    </row>
    <row r="13" spans="1:7" ht="10.5" customHeight="1" x14ac:dyDescent="0.25">
      <c r="A13" s="66"/>
      <c r="B13" s="65"/>
      <c r="C13" s="65"/>
      <c r="D13" s="65"/>
      <c r="E13" s="65"/>
      <c r="F13" s="65"/>
      <c r="G13" s="65"/>
    </row>
    <row r="14" spans="1:7" ht="10.5" customHeight="1" x14ac:dyDescent="0.25">
      <c r="A14" s="67" t="s">
        <v>1055</v>
      </c>
      <c r="B14" s="65"/>
      <c r="C14" s="65"/>
      <c r="D14" s="65"/>
      <c r="E14" s="65"/>
      <c r="F14" s="65"/>
      <c r="G14" s="65"/>
    </row>
    <row r="15" spans="1:7" ht="10.5" customHeight="1" x14ac:dyDescent="0.25">
      <c r="A15" s="68" t="s">
        <v>1056</v>
      </c>
      <c r="B15" s="65">
        <v>20.8</v>
      </c>
      <c r="C15" s="65">
        <v>10.9</v>
      </c>
      <c r="D15" s="65">
        <v>1.8</v>
      </c>
      <c r="E15" s="65">
        <v>3.1</v>
      </c>
      <c r="F15" s="65">
        <v>4.4000000000000004</v>
      </c>
      <c r="G15" s="65">
        <v>0.5</v>
      </c>
    </row>
    <row r="16" spans="1:7" ht="10.5" customHeight="1" x14ac:dyDescent="0.25">
      <c r="A16" s="69" t="s">
        <v>1057</v>
      </c>
      <c r="B16" s="65">
        <v>5.5</v>
      </c>
      <c r="C16" s="65">
        <v>3.1</v>
      </c>
      <c r="D16" s="65">
        <v>0.3</v>
      </c>
      <c r="E16" s="65">
        <v>1</v>
      </c>
      <c r="F16" s="65">
        <v>1</v>
      </c>
      <c r="G16" s="65">
        <v>0.1</v>
      </c>
    </row>
    <row r="17" spans="1:10" ht="10.5" customHeight="1" x14ac:dyDescent="0.25">
      <c r="A17" s="69" t="s">
        <v>1058</v>
      </c>
      <c r="B17" s="65">
        <v>15.3</v>
      </c>
      <c r="C17" s="65">
        <v>7.8</v>
      </c>
      <c r="D17" s="65">
        <v>1.5</v>
      </c>
      <c r="E17" s="65">
        <v>2.1</v>
      </c>
      <c r="F17" s="65">
        <v>3.4</v>
      </c>
      <c r="G17" s="65">
        <v>0.4</v>
      </c>
    </row>
    <row r="18" spans="1:10" ht="10.5" customHeight="1" x14ac:dyDescent="0.25">
      <c r="A18" s="68" t="s">
        <v>1059</v>
      </c>
      <c r="B18" s="65">
        <v>25.9</v>
      </c>
      <c r="C18" s="65">
        <v>18</v>
      </c>
      <c r="D18" s="65">
        <v>1.2</v>
      </c>
      <c r="E18" s="65">
        <v>1.9</v>
      </c>
      <c r="F18" s="65">
        <v>3.7</v>
      </c>
      <c r="G18" s="65">
        <v>1.1000000000000001</v>
      </c>
    </row>
    <row r="19" spans="1:10" ht="10.5" customHeight="1" x14ac:dyDescent="0.25">
      <c r="A19" s="69" t="s">
        <v>1060</v>
      </c>
      <c r="B19" s="65">
        <v>17.899999999999999</v>
      </c>
      <c r="C19" s="65">
        <v>12.3</v>
      </c>
      <c r="D19" s="65">
        <v>0.8</v>
      </c>
      <c r="E19" s="65">
        <v>1.5</v>
      </c>
      <c r="F19" s="65">
        <v>2.7</v>
      </c>
      <c r="G19" s="65">
        <v>0.6</v>
      </c>
    </row>
    <row r="20" spans="1:10" ht="10.5" customHeight="1" x14ac:dyDescent="0.25">
      <c r="A20" s="69" t="s">
        <v>1061</v>
      </c>
      <c r="B20" s="65">
        <v>8.1</v>
      </c>
      <c r="C20" s="65">
        <v>5.7</v>
      </c>
      <c r="D20" s="65">
        <v>0.4</v>
      </c>
      <c r="E20" s="65">
        <v>0.4</v>
      </c>
      <c r="F20" s="65">
        <v>1</v>
      </c>
      <c r="G20" s="65">
        <v>0.5</v>
      </c>
    </row>
    <row r="21" spans="1:10" ht="10.5" customHeight="1" x14ac:dyDescent="0.25">
      <c r="A21" s="68" t="s">
        <v>1062</v>
      </c>
      <c r="B21" s="65">
        <v>42.1</v>
      </c>
      <c r="C21" s="65">
        <v>27.6</v>
      </c>
      <c r="D21" s="65">
        <v>2.1</v>
      </c>
      <c r="E21" s="65">
        <v>2.2000000000000002</v>
      </c>
      <c r="F21" s="65">
        <v>6.2</v>
      </c>
      <c r="G21" s="65">
        <v>3.9</v>
      </c>
    </row>
    <row r="22" spans="1:10" ht="10.5" customHeight="1" x14ac:dyDescent="0.25">
      <c r="A22" s="69" t="s">
        <v>1063</v>
      </c>
      <c r="B22" s="65">
        <v>22.2</v>
      </c>
      <c r="C22" s="65">
        <v>13.8</v>
      </c>
      <c r="D22" s="65">
        <v>1.3</v>
      </c>
      <c r="E22" s="65">
        <v>1.1000000000000001</v>
      </c>
      <c r="F22" s="65">
        <v>3.5</v>
      </c>
      <c r="G22" s="65">
        <v>2.4</v>
      </c>
    </row>
    <row r="23" spans="1:10" ht="10.5" customHeight="1" x14ac:dyDescent="0.25">
      <c r="A23" s="69" t="s">
        <v>1064</v>
      </c>
      <c r="B23" s="65">
        <v>7.1</v>
      </c>
      <c r="C23" s="65">
        <v>5.2</v>
      </c>
      <c r="D23" s="65">
        <v>0.2</v>
      </c>
      <c r="E23" s="65">
        <v>0.3</v>
      </c>
      <c r="F23" s="65">
        <v>0.7</v>
      </c>
      <c r="G23" s="65">
        <v>0.7</v>
      </c>
    </row>
    <row r="24" spans="1:10" ht="10.5" customHeight="1" x14ac:dyDescent="0.25">
      <c r="A24" s="69" t="s">
        <v>1065</v>
      </c>
      <c r="B24" s="65">
        <v>12.8</v>
      </c>
      <c r="C24" s="65">
        <v>8.5</v>
      </c>
      <c r="D24" s="65">
        <v>0.6</v>
      </c>
      <c r="E24" s="65">
        <v>0.8</v>
      </c>
      <c r="F24" s="65">
        <v>2</v>
      </c>
      <c r="G24" s="65">
        <v>0.9</v>
      </c>
    </row>
    <row r="25" spans="1:10" ht="10.5" customHeight="1" x14ac:dyDescent="0.25">
      <c r="A25" s="68" t="s">
        <v>1066</v>
      </c>
      <c r="B25" s="65">
        <v>24.8</v>
      </c>
      <c r="C25" s="65">
        <v>15.4</v>
      </c>
      <c r="D25" s="65">
        <v>1.5</v>
      </c>
      <c r="E25" s="65">
        <v>1.7</v>
      </c>
      <c r="F25" s="65">
        <v>4.7</v>
      </c>
      <c r="G25" s="65">
        <v>1.4</v>
      </c>
    </row>
    <row r="26" spans="1:10" ht="10.5" customHeight="1" x14ac:dyDescent="0.25">
      <c r="A26" s="69" t="s">
        <v>1067</v>
      </c>
      <c r="B26" s="65">
        <v>7.9</v>
      </c>
      <c r="C26" s="65">
        <v>5.5</v>
      </c>
      <c r="D26" s="65">
        <v>0.5</v>
      </c>
      <c r="E26" s="65">
        <v>0.3</v>
      </c>
      <c r="F26" s="65">
        <v>0.9</v>
      </c>
      <c r="G26" s="65">
        <v>0.7</v>
      </c>
    </row>
    <row r="27" spans="1:10" s="71" customFormat="1" ht="10.5" customHeight="1" x14ac:dyDescent="0.25">
      <c r="A27" s="70" t="s">
        <v>1068</v>
      </c>
      <c r="B27" s="65">
        <v>3.9</v>
      </c>
      <c r="C27" s="65">
        <v>2.8</v>
      </c>
      <c r="D27" s="65">
        <v>0.3</v>
      </c>
      <c r="E27" s="65">
        <v>0.2</v>
      </c>
      <c r="F27" s="65">
        <v>0.4</v>
      </c>
      <c r="G27" s="65">
        <v>0.2</v>
      </c>
    </row>
    <row r="28" spans="1:10" s="71" customFormat="1" ht="10.5" customHeight="1" x14ac:dyDescent="0.25">
      <c r="A28" s="70" t="s">
        <v>1069</v>
      </c>
      <c r="B28" s="65">
        <v>4</v>
      </c>
      <c r="C28" s="65">
        <v>2.7</v>
      </c>
      <c r="D28" s="65">
        <v>0.2</v>
      </c>
      <c r="E28" s="65">
        <v>0.1</v>
      </c>
      <c r="F28" s="65">
        <v>0.6</v>
      </c>
      <c r="G28" s="65">
        <v>0.4</v>
      </c>
    </row>
    <row r="29" spans="1:10" ht="10.5" customHeight="1" x14ac:dyDescent="0.25">
      <c r="A29" s="69" t="s">
        <v>1070</v>
      </c>
      <c r="B29" s="65">
        <v>16.899999999999999</v>
      </c>
      <c r="C29" s="65">
        <v>9.9</v>
      </c>
      <c r="D29" s="65">
        <v>1</v>
      </c>
      <c r="E29" s="65">
        <v>1.4</v>
      </c>
      <c r="F29" s="65">
        <v>3.8</v>
      </c>
      <c r="G29" s="65">
        <v>0.8</v>
      </c>
    </row>
    <row r="30" spans="1:10" ht="10.5" customHeight="1" x14ac:dyDescent="0.25">
      <c r="A30" s="66"/>
      <c r="B30" s="65"/>
      <c r="C30" s="65"/>
      <c r="D30" s="65"/>
      <c r="E30" s="65"/>
      <c r="F30" s="65"/>
      <c r="G30" s="65"/>
    </row>
    <row r="31" spans="1:10" ht="14.25" customHeight="1" x14ac:dyDescent="0.25">
      <c r="A31" s="67" t="s">
        <v>1071</v>
      </c>
      <c r="B31" s="65"/>
      <c r="C31" s="65"/>
      <c r="D31" s="65"/>
      <c r="E31" s="65"/>
      <c r="F31" s="65"/>
      <c r="G31" s="65"/>
      <c r="H31" s="65"/>
      <c r="I31" s="65"/>
      <c r="J31" s="65"/>
    </row>
    <row r="32" spans="1:10" ht="10.5" customHeight="1" x14ac:dyDescent="0.25">
      <c r="A32" s="68" t="s">
        <v>1072</v>
      </c>
      <c r="B32" s="65">
        <v>88.1</v>
      </c>
      <c r="C32" s="65">
        <v>51.3</v>
      </c>
      <c r="D32" s="65">
        <v>6.3</v>
      </c>
      <c r="E32" s="65">
        <v>8.5</v>
      </c>
      <c r="F32" s="65">
        <v>18.5</v>
      </c>
      <c r="G32" s="65">
        <v>3.5</v>
      </c>
      <c r="H32" s="65"/>
      <c r="I32" s="65"/>
      <c r="J32" s="65"/>
    </row>
    <row r="33" spans="1:10" ht="10.5" customHeight="1" x14ac:dyDescent="0.25">
      <c r="A33" s="68" t="s">
        <v>1073</v>
      </c>
      <c r="B33" s="65">
        <v>25.5</v>
      </c>
      <c r="C33" s="65">
        <v>20.5</v>
      </c>
      <c r="D33" s="65">
        <v>0.4</v>
      </c>
      <c r="E33" s="65">
        <v>0.5</v>
      </c>
      <c r="F33" s="65">
        <v>0.7</v>
      </c>
      <c r="G33" s="65">
        <v>3.5</v>
      </c>
      <c r="H33" s="65"/>
      <c r="I33" s="65"/>
      <c r="J33" s="65"/>
    </row>
    <row r="34" spans="1:10" ht="10.5" customHeight="1" x14ac:dyDescent="0.25">
      <c r="A34" s="68"/>
      <c r="B34" s="65"/>
      <c r="C34" s="65"/>
      <c r="D34" s="65"/>
      <c r="E34" s="65"/>
      <c r="F34" s="65"/>
      <c r="G34" s="65"/>
      <c r="H34" s="65"/>
      <c r="I34" s="65"/>
      <c r="J34" s="65"/>
    </row>
    <row r="35" spans="1:10" ht="10.5" customHeight="1" x14ac:dyDescent="0.25">
      <c r="A35" s="67" t="s">
        <v>1074</v>
      </c>
      <c r="B35" s="65"/>
      <c r="C35" s="65"/>
      <c r="D35" s="65"/>
      <c r="E35" s="65"/>
      <c r="F35" s="65"/>
      <c r="G35" s="65"/>
    </row>
    <row r="36" spans="1:10" ht="10.5" customHeight="1" x14ac:dyDescent="0.25">
      <c r="A36" s="67" t="s">
        <v>1075</v>
      </c>
      <c r="B36" s="65"/>
      <c r="C36" s="65"/>
      <c r="D36" s="65"/>
      <c r="E36" s="65"/>
      <c r="F36" s="65"/>
      <c r="G36" s="65"/>
    </row>
    <row r="37" spans="1:10" ht="10.5" customHeight="1" x14ac:dyDescent="0.25">
      <c r="A37" s="68" t="s">
        <v>1076</v>
      </c>
      <c r="B37" s="65">
        <v>94</v>
      </c>
      <c r="C37" s="65">
        <v>57.3</v>
      </c>
      <c r="D37" s="65">
        <v>6.2</v>
      </c>
      <c r="E37" s="65">
        <v>7.9</v>
      </c>
      <c r="F37" s="65">
        <v>18.100000000000001</v>
      </c>
      <c r="G37" s="65">
        <v>4.5</v>
      </c>
    </row>
    <row r="38" spans="1:10" ht="10.5" customHeight="1" x14ac:dyDescent="0.25">
      <c r="A38" s="68" t="s">
        <v>1077</v>
      </c>
      <c r="B38" s="65">
        <v>12.4</v>
      </c>
      <c r="C38" s="65">
        <v>9.1</v>
      </c>
      <c r="D38" s="65">
        <v>0.4</v>
      </c>
      <c r="E38" s="65">
        <v>0.7</v>
      </c>
      <c r="F38" s="65">
        <v>0.7</v>
      </c>
      <c r="G38" s="65">
        <v>1.4</v>
      </c>
    </row>
    <row r="39" spans="1:10" ht="10.5" customHeight="1" x14ac:dyDescent="0.25">
      <c r="A39" s="72" t="s">
        <v>1078</v>
      </c>
    </row>
    <row r="40" spans="1:10" ht="10.5" customHeight="1" x14ac:dyDescent="0.25">
      <c r="A40" s="68" t="s">
        <v>1079</v>
      </c>
      <c r="B40" s="65">
        <v>7.2</v>
      </c>
      <c r="C40" s="65">
        <v>5.4</v>
      </c>
      <c r="D40" s="65">
        <v>0.1</v>
      </c>
      <c r="E40" s="65">
        <v>0.3</v>
      </c>
      <c r="F40" s="65">
        <v>0.2</v>
      </c>
      <c r="G40" s="65">
        <v>1.1000000000000001</v>
      </c>
    </row>
    <row r="41" spans="1:10" ht="10.5" customHeight="1" x14ac:dyDescent="0.25">
      <c r="A41" s="68"/>
      <c r="B41" s="65"/>
      <c r="C41" s="65"/>
      <c r="D41" s="65"/>
      <c r="E41" s="65"/>
      <c r="F41" s="65"/>
      <c r="G41" s="65"/>
    </row>
    <row r="42" spans="1:10" s="74" customFormat="1" ht="14.25" customHeight="1" x14ac:dyDescent="0.25">
      <c r="A42" s="73" t="s">
        <v>1080</v>
      </c>
      <c r="B42" s="65"/>
      <c r="C42" s="65"/>
      <c r="D42" s="65"/>
      <c r="E42" s="65"/>
      <c r="F42" s="65"/>
      <c r="G42" s="65"/>
    </row>
    <row r="43" spans="1:10" s="74" customFormat="1" ht="10.5" customHeight="1" x14ac:dyDescent="0.25">
      <c r="A43" s="75" t="s">
        <v>1081</v>
      </c>
      <c r="B43" s="65">
        <v>38.799999999999997</v>
      </c>
      <c r="C43" s="65">
        <v>25.1</v>
      </c>
      <c r="D43" s="65">
        <v>2.4</v>
      </c>
      <c r="E43" s="65">
        <v>3.9</v>
      </c>
      <c r="F43" s="65">
        <v>5.8</v>
      </c>
      <c r="G43" s="65">
        <v>1.6</v>
      </c>
    </row>
    <row r="44" spans="1:10" s="74" customFormat="1" ht="10.5" customHeight="1" x14ac:dyDescent="0.25">
      <c r="A44" s="75" t="s">
        <v>1082</v>
      </c>
      <c r="B44" s="65">
        <v>35.4</v>
      </c>
      <c r="C44" s="65">
        <v>22.1</v>
      </c>
      <c r="D44" s="65">
        <v>2.2999999999999998</v>
      </c>
      <c r="E44" s="65">
        <v>2.4</v>
      </c>
      <c r="F44" s="65">
        <v>6.2</v>
      </c>
      <c r="G44" s="65">
        <v>2.4</v>
      </c>
    </row>
    <row r="45" spans="1:10" s="74" customFormat="1" ht="10.5" customHeight="1" x14ac:dyDescent="0.25">
      <c r="A45" s="75" t="s">
        <v>1083</v>
      </c>
      <c r="B45" s="65">
        <v>14.1</v>
      </c>
      <c r="C45" s="65">
        <v>8.8000000000000007</v>
      </c>
      <c r="D45" s="65">
        <v>0.7</v>
      </c>
      <c r="E45" s="65">
        <v>1</v>
      </c>
      <c r="F45" s="65">
        <v>2.8</v>
      </c>
      <c r="G45" s="65">
        <v>0.8</v>
      </c>
    </row>
    <row r="46" spans="1:10" s="74" customFormat="1" ht="10.5" customHeight="1" x14ac:dyDescent="0.25">
      <c r="A46" s="75" t="s">
        <v>1084</v>
      </c>
      <c r="B46" s="65">
        <v>19.100000000000001</v>
      </c>
      <c r="C46" s="65">
        <v>12.2</v>
      </c>
      <c r="D46" s="65">
        <v>0.9</v>
      </c>
      <c r="E46" s="65">
        <v>1.2</v>
      </c>
      <c r="F46" s="65">
        <v>2.8</v>
      </c>
      <c r="G46" s="65">
        <v>2</v>
      </c>
    </row>
    <row r="47" spans="1:10" s="74" customFormat="1" ht="10.5" customHeight="1" x14ac:dyDescent="0.25">
      <c r="A47" s="75" t="s">
        <v>1085</v>
      </c>
      <c r="B47" s="65">
        <v>6.3</v>
      </c>
      <c r="C47" s="65">
        <v>3.6</v>
      </c>
      <c r="D47" s="65">
        <v>0.5</v>
      </c>
      <c r="E47" s="65">
        <v>0.5</v>
      </c>
      <c r="F47" s="65">
        <v>1.5</v>
      </c>
      <c r="G47" s="65">
        <v>0.2</v>
      </c>
    </row>
    <row r="48" spans="1:10" s="74" customFormat="1" ht="10.5" customHeight="1" x14ac:dyDescent="0.25">
      <c r="A48" s="76"/>
      <c r="B48" s="65"/>
      <c r="C48" s="65"/>
      <c r="D48" s="65"/>
      <c r="E48" s="65"/>
      <c r="F48" s="65"/>
      <c r="G48" s="65"/>
    </row>
    <row r="49" spans="1:7" s="74" customFormat="1" ht="10.5" customHeight="1" x14ac:dyDescent="0.25">
      <c r="A49" s="77" t="s">
        <v>1086</v>
      </c>
      <c r="B49" s="65"/>
      <c r="C49" s="65"/>
      <c r="D49" s="65"/>
      <c r="E49" s="65"/>
      <c r="F49" s="65"/>
      <c r="G49" s="65"/>
    </row>
    <row r="50" spans="1:7" ht="10.5" customHeight="1" x14ac:dyDescent="0.25">
      <c r="A50" s="68" t="s">
        <v>1087</v>
      </c>
      <c r="B50" s="65">
        <v>14.4</v>
      </c>
      <c r="C50" s="65">
        <v>9</v>
      </c>
      <c r="D50" s="65">
        <v>1.1000000000000001</v>
      </c>
      <c r="E50" s="65">
        <v>2.2999999999999998</v>
      </c>
      <c r="F50" s="65">
        <v>2</v>
      </c>
      <c r="G50" s="65" t="s">
        <v>1088</v>
      </c>
    </row>
    <row r="51" spans="1:7" ht="10.5" customHeight="1" x14ac:dyDescent="0.25">
      <c r="A51" s="68" t="s">
        <v>1089</v>
      </c>
      <c r="B51" s="65">
        <v>5.2</v>
      </c>
      <c r="C51" s="65">
        <v>3.7</v>
      </c>
      <c r="D51" s="65">
        <v>0.2</v>
      </c>
      <c r="E51" s="65">
        <v>0.6</v>
      </c>
      <c r="F51" s="65">
        <v>0.7</v>
      </c>
      <c r="G51" s="65" t="s">
        <v>1088</v>
      </c>
    </row>
    <row r="52" spans="1:7" ht="10.5" customHeight="1" x14ac:dyDescent="0.25">
      <c r="A52" s="68" t="s">
        <v>1090</v>
      </c>
      <c r="B52" s="65">
        <v>13.5</v>
      </c>
      <c r="C52" s="65">
        <v>10.3</v>
      </c>
      <c r="D52" s="65">
        <v>0.6</v>
      </c>
      <c r="E52" s="65">
        <v>1.2</v>
      </c>
      <c r="F52" s="65">
        <v>1.3</v>
      </c>
      <c r="G52" s="65">
        <v>0.1</v>
      </c>
    </row>
    <row r="53" spans="1:7" ht="10.5" customHeight="1" x14ac:dyDescent="0.25">
      <c r="A53" s="68" t="s">
        <v>1091</v>
      </c>
      <c r="B53" s="65">
        <v>13.3</v>
      </c>
      <c r="C53" s="65">
        <v>8.6999999999999993</v>
      </c>
      <c r="D53" s="65">
        <v>0.5</v>
      </c>
      <c r="E53" s="65">
        <v>1.2</v>
      </c>
      <c r="F53" s="65">
        <v>2.6</v>
      </c>
      <c r="G53" s="65">
        <v>0.4</v>
      </c>
    </row>
    <row r="54" spans="1:7" ht="10.5" customHeight="1" x14ac:dyDescent="0.25">
      <c r="A54" s="68" t="s">
        <v>1092</v>
      </c>
      <c r="B54" s="65">
        <v>18.3</v>
      </c>
      <c r="C54" s="65">
        <v>9.8000000000000007</v>
      </c>
      <c r="D54" s="65">
        <v>1.1000000000000001</v>
      </c>
      <c r="E54" s="65">
        <v>1.5</v>
      </c>
      <c r="F54" s="65">
        <v>4.0999999999999996</v>
      </c>
      <c r="G54" s="65">
        <v>1.8</v>
      </c>
    </row>
    <row r="55" spans="1:7" ht="10.5" customHeight="1" x14ac:dyDescent="0.25">
      <c r="A55" s="68" t="s">
        <v>1093</v>
      </c>
      <c r="B55" s="65">
        <v>17</v>
      </c>
      <c r="C55" s="65">
        <v>9.1999999999999993</v>
      </c>
      <c r="D55" s="65">
        <v>1.4</v>
      </c>
      <c r="E55" s="65">
        <v>1.1000000000000001</v>
      </c>
      <c r="F55" s="65">
        <v>3.5</v>
      </c>
      <c r="G55" s="65">
        <v>1.8</v>
      </c>
    </row>
    <row r="56" spans="1:7" ht="10.5" customHeight="1" x14ac:dyDescent="0.25">
      <c r="A56" s="68" t="s">
        <v>1094</v>
      </c>
      <c r="B56" s="65">
        <v>16.399999999999999</v>
      </c>
      <c r="C56" s="65">
        <v>10.4</v>
      </c>
      <c r="D56" s="65">
        <v>0.8</v>
      </c>
      <c r="E56" s="65">
        <v>0.8</v>
      </c>
      <c r="F56" s="65">
        <v>2.5</v>
      </c>
      <c r="G56" s="65">
        <v>2</v>
      </c>
    </row>
    <row r="57" spans="1:7" ht="10.5" customHeight="1" x14ac:dyDescent="0.25">
      <c r="A57" s="68" t="s">
        <v>1095</v>
      </c>
      <c r="B57" s="65">
        <v>15.6</v>
      </c>
      <c r="C57" s="65">
        <v>10.8</v>
      </c>
      <c r="D57" s="65">
        <v>1</v>
      </c>
      <c r="E57" s="65">
        <v>0.4</v>
      </c>
      <c r="F57" s="65">
        <v>2.4</v>
      </c>
      <c r="G57" s="65">
        <v>0.9</v>
      </c>
    </row>
    <row r="58" spans="1:7" ht="10.5" customHeight="1" x14ac:dyDescent="0.25">
      <c r="A58" s="78"/>
      <c r="B58" s="65"/>
      <c r="C58" s="65"/>
      <c r="D58" s="65"/>
      <c r="E58" s="65"/>
      <c r="F58" s="65"/>
      <c r="G58" s="65"/>
    </row>
    <row r="59" spans="1:7" ht="10.5" customHeight="1" x14ac:dyDescent="0.25">
      <c r="A59" s="79" t="s">
        <v>1096</v>
      </c>
      <c r="B59" s="65"/>
      <c r="C59" s="65"/>
      <c r="D59" s="65"/>
      <c r="E59" s="65"/>
      <c r="F59" s="65"/>
      <c r="G59" s="65"/>
    </row>
    <row r="60" spans="1:7" ht="10.5" customHeight="1" x14ac:dyDescent="0.25">
      <c r="A60" s="79" t="s">
        <v>1097</v>
      </c>
      <c r="B60" s="65"/>
      <c r="C60" s="65"/>
      <c r="D60" s="65"/>
      <c r="E60" s="65"/>
      <c r="F60" s="65"/>
      <c r="G60" s="65"/>
    </row>
    <row r="61" spans="1:7" ht="10.5" customHeight="1" x14ac:dyDescent="0.25">
      <c r="A61" s="68" t="s">
        <v>1098</v>
      </c>
      <c r="B61" s="65">
        <v>78.7</v>
      </c>
      <c r="C61" s="65">
        <v>43.4</v>
      </c>
      <c r="D61" s="65">
        <v>2.8</v>
      </c>
      <c r="E61" s="65">
        <v>7.8</v>
      </c>
      <c r="F61" s="65">
        <v>17.8</v>
      </c>
      <c r="G61" s="65">
        <v>6.9</v>
      </c>
    </row>
    <row r="62" spans="1:7" ht="10.5" customHeight="1" x14ac:dyDescent="0.25">
      <c r="A62" s="68" t="s">
        <v>1099</v>
      </c>
      <c r="B62" s="65">
        <v>32</v>
      </c>
      <c r="C62" s="65">
        <v>26.1</v>
      </c>
      <c r="D62" s="65">
        <v>3.5</v>
      </c>
      <c r="E62" s="65">
        <v>1.2</v>
      </c>
      <c r="F62" s="65">
        <v>1.2</v>
      </c>
      <c r="G62" s="65" t="s">
        <v>1100</v>
      </c>
    </row>
    <row r="63" spans="1:7" ht="10.5" customHeight="1" x14ac:dyDescent="0.25">
      <c r="A63" s="68" t="s">
        <v>1101</v>
      </c>
      <c r="B63" s="65">
        <v>1.7</v>
      </c>
      <c r="C63" s="65">
        <v>1.2</v>
      </c>
      <c r="D63" s="65">
        <v>0.4</v>
      </c>
      <c r="E63" s="65" t="s">
        <v>1088</v>
      </c>
      <c r="F63" s="65" t="s">
        <v>1088</v>
      </c>
      <c r="G63" s="65" t="s">
        <v>1100</v>
      </c>
    </row>
    <row r="64" spans="1:7" ht="10.5" customHeight="1" x14ac:dyDescent="0.25">
      <c r="A64" s="68" t="s">
        <v>1102</v>
      </c>
      <c r="B64" s="65">
        <v>1.2</v>
      </c>
      <c r="C64" s="65">
        <v>1.2</v>
      </c>
      <c r="D64" s="65" t="s">
        <v>1088</v>
      </c>
      <c r="E64" s="65" t="s">
        <v>1100</v>
      </c>
      <c r="F64" s="65" t="s">
        <v>1100</v>
      </c>
      <c r="G64" s="65" t="s">
        <v>1100</v>
      </c>
    </row>
    <row r="65" spans="1:7" ht="10.5" customHeight="1" x14ac:dyDescent="0.25">
      <c r="A65" s="78"/>
      <c r="B65" s="65"/>
      <c r="C65" s="65"/>
      <c r="D65" s="65"/>
      <c r="E65" s="65"/>
      <c r="F65" s="65"/>
      <c r="G65" s="65"/>
    </row>
    <row r="66" spans="1:7" ht="10.5" customHeight="1" x14ac:dyDescent="0.25">
      <c r="A66" s="79" t="s">
        <v>1103</v>
      </c>
      <c r="B66" s="65"/>
      <c r="C66" s="65"/>
      <c r="D66" s="65"/>
      <c r="E66" s="65"/>
      <c r="F66" s="65"/>
      <c r="G66" s="65"/>
    </row>
    <row r="67" spans="1:7" ht="10.5" customHeight="1" x14ac:dyDescent="0.25">
      <c r="A67" s="79" t="s">
        <v>1104</v>
      </c>
      <c r="B67" s="65"/>
      <c r="C67" s="65"/>
      <c r="D67" s="65"/>
      <c r="E67" s="65"/>
      <c r="F67" s="65"/>
      <c r="G67" s="65"/>
    </row>
    <row r="68" spans="1:7" ht="10.5" customHeight="1" x14ac:dyDescent="0.25">
      <c r="A68" s="68" t="s">
        <v>1105</v>
      </c>
      <c r="B68" s="65">
        <v>8.6999999999999993</v>
      </c>
      <c r="C68" s="65" t="s">
        <v>1100</v>
      </c>
      <c r="D68" s="65" t="s">
        <v>1100</v>
      </c>
      <c r="E68" s="65" t="s">
        <v>1100</v>
      </c>
      <c r="F68" s="65">
        <v>8.6999999999999993</v>
      </c>
      <c r="G68" s="65" t="s">
        <v>1100</v>
      </c>
    </row>
    <row r="69" spans="1:7" ht="10.5" customHeight="1" x14ac:dyDescent="0.25">
      <c r="A69" s="68" t="s">
        <v>1106</v>
      </c>
      <c r="B69" s="65">
        <v>7.2</v>
      </c>
      <c r="C69" s="65" t="s">
        <v>1100</v>
      </c>
      <c r="D69" s="65" t="s">
        <v>1100</v>
      </c>
      <c r="E69" s="65" t="s">
        <v>1100</v>
      </c>
      <c r="F69" s="65">
        <v>7.2</v>
      </c>
      <c r="G69" s="65" t="s">
        <v>1100</v>
      </c>
    </row>
    <row r="70" spans="1:7" ht="10.5" customHeight="1" x14ac:dyDescent="0.25">
      <c r="A70" s="68" t="s">
        <v>1107</v>
      </c>
      <c r="B70" s="65">
        <v>1.9</v>
      </c>
      <c r="C70" s="65" t="s">
        <v>1100</v>
      </c>
      <c r="D70" s="65" t="s">
        <v>1100</v>
      </c>
      <c r="E70" s="65" t="s">
        <v>1100</v>
      </c>
      <c r="F70" s="65">
        <v>1.9</v>
      </c>
      <c r="G70" s="65" t="s">
        <v>1100</v>
      </c>
    </row>
    <row r="71" spans="1:7" ht="10.5" customHeight="1" x14ac:dyDescent="0.25">
      <c r="A71" s="68" t="s">
        <v>1108</v>
      </c>
      <c r="B71" s="65">
        <v>0.9</v>
      </c>
      <c r="C71" s="65" t="s">
        <v>1100</v>
      </c>
      <c r="D71" s="65" t="s">
        <v>1100</v>
      </c>
      <c r="E71" s="65" t="s">
        <v>1100</v>
      </c>
      <c r="F71" s="65">
        <v>0.9</v>
      </c>
      <c r="G71" s="65" t="s">
        <v>1100</v>
      </c>
    </row>
    <row r="72" spans="1:7" ht="10.5" customHeight="1" x14ac:dyDescent="0.25">
      <c r="A72" s="68" t="s">
        <v>1109</v>
      </c>
      <c r="B72" s="65">
        <v>0.4</v>
      </c>
      <c r="C72" s="65" t="s">
        <v>1100</v>
      </c>
      <c r="D72" s="65" t="s">
        <v>1100</v>
      </c>
      <c r="E72" s="65" t="s">
        <v>1100</v>
      </c>
      <c r="F72" s="65">
        <v>0.4</v>
      </c>
      <c r="G72" s="65" t="s">
        <v>1100</v>
      </c>
    </row>
    <row r="73" spans="1:7" ht="10.5" customHeight="1" x14ac:dyDescent="0.25">
      <c r="A73" s="72" t="s">
        <v>1110</v>
      </c>
    </row>
    <row r="74" spans="1:7" ht="10.5" customHeight="1" x14ac:dyDescent="0.25">
      <c r="A74" s="68" t="s">
        <v>1111</v>
      </c>
      <c r="B74" s="65">
        <v>94.5</v>
      </c>
      <c r="C74" s="65">
        <v>71.8</v>
      </c>
      <c r="D74" s="65">
        <v>6.7</v>
      </c>
      <c r="E74" s="65">
        <v>9</v>
      </c>
      <c r="F74" s="65" t="s">
        <v>1100</v>
      </c>
      <c r="G74" s="65">
        <v>6.9</v>
      </c>
    </row>
    <row r="75" spans="1:7" ht="10.5" customHeight="1" x14ac:dyDescent="0.25">
      <c r="A75" s="78"/>
      <c r="B75" s="65"/>
      <c r="C75" s="65"/>
      <c r="D75" s="65"/>
      <c r="E75" s="65"/>
      <c r="F75" s="65"/>
      <c r="G75" s="65"/>
    </row>
    <row r="76" spans="1:7" ht="10.5" customHeight="1" x14ac:dyDescent="0.25">
      <c r="A76" s="79" t="s">
        <v>1112</v>
      </c>
      <c r="B76" s="65"/>
      <c r="C76" s="65"/>
      <c r="D76" s="65"/>
      <c r="E76" s="65"/>
      <c r="F76" s="65"/>
      <c r="G76" s="65"/>
    </row>
    <row r="77" spans="1:7" ht="10.5" customHeight="1" x14ac:dyDescent="0.25">
      <c r="A77" s="68" t="s">
        <v>1113</v>
      </c>
      <c r="B77" s="65">
        <v>41</v>
      </c>
      <c r="C77" s="65">
        <v>27.8</v>
      </c>
      <c r="D77" s="65">
        <v>2.1</v>
      </c>
      <c r="E77" s="65">
        <v>2.2000000000000002</v>
      </c>
      <c r="F77" s="65">
        <v>2.8</v>
      </c>
      <c r="G77" s="65">
        <v>6.1</v>
      </c>
    </row>
    <row r="78" spans="1:7" ht="10.5" customHeight="1" x14ac:dyDescent="0.25">
      <c r="A78" s="68" t="s">
        <v>1114</v>
      </c>
      <c r="B78" s="65">
        <v>30.2</v>
      </c>
      <c r="C78" s="65">
        <v>15.5</v>
      </c>
      <c r="D78" s="65">
        <v>2.2999999999999998</v>
      </c>
      <c r="E78" s="65">
        <v>3.4</v>
      </c>
      <c r="F78" s="65">
        <v>9</v>
      </c>
      <c r="G78" s="65" t="s">
        <v>1100</v>
      </c>
    </row>
    <row r="79" spans="1:7" ht="10.5" customHeight="1" x14ac:dyDescent="0.25">
      <c r="A79" s="68" t="s">
        <v>130</v>
      </c>
      <c r="B79" s="65">
        <v>19.8</v>
      </c>
      <c r="C79" s="65">
        <v>14.2</v>
      </c>
      <c r="D79" s="65">
        <v>1.1000000000000001</v>
      </c>
      <c r="E79" s="65">
        <v>1.8</v>
      </c>
      <c r="F79" s="65">
        <v>2.1</v>
      </c>
      <c r="G79" s="65">
        <v>0.6</v>
      </c>
    </row>
    <row r="80" spans="1:7" ht="10.5" customHeight="1" x14ac:dyDescent="0.25">
      <c r="A80" s="68" t="s">
        <v>1115</v>
      </c>
      <c r="B80" s="65">
        <v>14.5</v>
      </c>
      <c r="C80" s="65">
        <v>9.1999999999999993</v>
      </c>
      <c r="D80" s="65">
        <v>1</v>
      </c>
      <c r="E80" s="65">
        <v>1.1000000000000001</v>
      </c>
      <c r="F80" s="65">
        <v>3.3</v>
      </c>
      <c r="G80" s="65" t="s">
        <v>1100</v>
      </c>
    </row>
    <row r="81" spans="1:7" ht="10.5" customHeight="1" x14ac:dyDescent="0.25">
      <c r="A81" s="68" t="s">
        <v>1116</v>
      </c>
      <c r="B81" s="65">
        <v>4.5</v>
      </c>
      <c r="C81" s="65">
        <v>2.6</v>
      </c>
      <c r="D81" s="65">
        <v>0.2</v>
      </c>
      <c r="E81" s="65">
        <v>0.2</v>
      </c>
      <c r="F81" s="65">
        <v>1.4</v>
      </c>
      <c r="G81" s="65" t="s">
        <v>1088</v>
      </c>
    </row>
    <row r="82" spans="1:7" ht="10.5" customHeight="1" x14ac:dyDescent="0.25">
      <c r="A82" s="68" t="s">
        <v>1117</v>
      </c>
      <c r="B82" s="65">
        <v>1.6</v>
      </c>
      <c r="C82" s="65">
        <v>1.2</v>
      </c>
      <c r="D82" s="65">
        <v>0.1</v>
      </c>
      <c r="E82" s="65">
        <v>0.1</v>
      </c>
      <c r="F82" s="65" t="s">
        <v>1088</v>
      </c>
      <c r="G82" s="65" t="s">
        <v>1088</v>
      </c>
    </row>
    <row r="83" spans="1:7" ht="10.5" customHeight="1" x14ac:dyDescent="0.25">
      <c r="A83" s="68" t="s">
        <v>1118</v>
      </c>
      <c r="B83" s="65">
        <v>1.3</v>
      </c>
      <c r="C83" s="65">
        <v>0.9</v>
      </c>
      <c r="D83" s="65" t="s">
        <v>1088</v>
      </c>
      <c r="E83" s="65" t="s">
        <v>1088</v>
      </c>
      <c r="F83" s="65">
        <v>0.3</v>
      </c>
      <c r="G83" s="65" t="s">
        <v>1100</v>
      </c>
    </row>
    <row r="84" spans="1:7" ht="10.5" customHeight="1" x14ac:dyDescent="0.25">
      <c r="A84" s="68" t="s">
        <v>163</v>
      </c>
      <c r="B84" s="65">
        <v>0.7</v>
      </c>
      <c r="C84" s="65">
        <v>0.5</v>
      </c>
      <c r="D84" s="65" t="s">
        <v>1100</v>
      </c>
      <c r="E84" s="65" t="s">
        <v>1088</v>
      </c>
      <c r="F84" s="65" t="s">
        <v>1088</v>
      </c>
      <c r="G84" s="65" t="s">
        <v>1088</v>
      </c>
    </row>
    <row r="85" spans="1:7" ht="10.5" customHeight="1" x14ac:dyDescent="0.25">
      <c r="A85" s="78"/>
      <c r="B85" s="65"/>
      <c r="C85" s="65"/>
      <c r="D85" s="65"/>
      <c r="E85" s="65"/>
      <c r="F85" s="65"/>
      <c r="G85" s="65"/>
    </row>
    <row r="86" spans="1:7" ht="10.5" customHeight="1" x14ac:dyDescent="0.25">
      <c r="A86" s="79" t="s">
        <v>1119</v>
      </c>
      <c r="B86" s="65"/>
      <c r="C86" s="65"/>
      <c r="D86" s="65"/>
      <c r="E86" s="65"/>
      <c r="F86" s="65"/>
      <c r="G86" s="65"/>
    </row>
    <row r="87" spans="1:7" ht="10.5" customHeight="1" x14ac:dyDescent="0.25">
      <c r="A87" s="68" t="s">
        <v>1120</v>
      </c>
      <c r="B87" s="65">
        <v>54.1</v>
      </c>
      <c r="C87" s="65">
        <v>43.4</v>
      </c>
      <c r="D87" s="65">
        <v>3.9</v>
      </c>
      <c r="E87" s="65">
        <v>4.9000000000000004</v>
      </c>
      <c r="F87" s="65" t="s">
        <v>1100</v>
      </c>
      <c r="G87" s="65">
        <v>1.8</v>
      </c>
    </row>
    <row r="88" spans="1:7" ht="10.5" customHeight="1" x14ac:dyDescent="0.25">
      <c r="A88" s="68" t="s">
        <v>1121</v>
      </c>
      <c r="B88" s="65">
        <v>18.600000000000001</v>
      </c>
      <c r="C88" s="65">
        <v>14.6</v>
      </c>
      <c r="D88" s="65">
        <v>1.4</v>
      </c>
      <c r="E88" s="65">
        <v>1.9</v>
      </c>
      <c r="F88" s="65" t="s">
        <v>1100</v>
      </c>
      <c r="G88" s="65">
        <v>0.6</v>
      </c>
    </row>
    <row r="89" spans="1:7" ht="10.5" customHeight="1" x14ac:dyDescent="0.25">
      <c r="A89" s="68" t="s">
        <v>1122</v>
      </c>
      <c r="B89" s="65">
        <v>8.3000000000000007</v>
      </c>
      <c r="C89" s="65">
        <v>4.0999999999999996</v>
      </c>
      <c r="D89" s="65">
        <v>0.1</v>
      </c>
      <c r="E89" s="65">
        <v>0.2</v>
      </c>
      <c r="F89" s="65" t="s">
        <v>1100</v>
      </c>
      <c r="G89" s="65">
        <v>3.9</v>
      </c>
    </row>
    <row r="90" spans="1:7" ht="10.5" customHeight="1" x14ac:dyDescent="0.25">
      <c r="A90" s="68" t="s">
        <v>1123</v>
      </c>
      <c r="B90" s="65">
        <v>6.6</v>
      </c>
      <c r="C90" s="65">
        <v>4.5999999999999996</v>
      </c>
      <c r="D90" s="65">
        <v>0.5</v>
      </c>
      <c r="E90" s="65">
        <v>1.1000000000000001</v>
      </c>
      <c r="F90" s="65" t="s">
        <v>1100</v>
      </c>
      <c r="G90" s="65">
        <v>0.4</v>
      </c>
    </row>
    <row r="91" spans="1:7" ht="10.5" customHeight="1" x14ac:dyDescent="0.25">
      <c r="A91" s="68" t="s">
        <v>1124</v>
      </c>
      <c r="B91" s="65">
        <v>3.3</v>
      </c>
      <c r="C91" s="65">
        <v>2.7</v>
      </c>
      <c r="D91" s="65">
        <v>0.3</v>
      </c>
      <c r="E91" s="65">
        <v>0.3</v>
      </c>
      <c r="F91" s="65" t="s">
        <v>1100</v>
      </c>
      <c r="G91" s="65" t="s">
        <v>1088</v>
      </c>
    </row>
    <row r="92" spans="1:7" ht="10.5" customHeight="1" x14ac:dyDescent="0.25">
      <c r="A92" s="68" t="s">
        <v>1125</v>
      </c>
      <c r="B92" s="65">
        <v>1.3</v>
      </c>
      <c r="C92" s="65">
        <v>1</v>
      </c>
      <c r="D92" s="65">
        <v>0.1</v>
      </c>
      <c r="E92" s="65">
        <v>0.1</v>
      </c>
      <c r="F92" s="65" t="s">
        <v>1100</v>
      </c>
      <c r="G92" s="65" t="s">
        <v>1088</v>
      </c>
    </row>
    <row r="93" spans="1:7" ht="10.5" customHeight="1" x14ac:dyDescent="0.25">
      <c r="A93" s="68" t="s">
        <v>1126</v>
      </c>
      <c r="B93" s="65">
        <v>1.3</v>
      </c>
      <c r="C93" s="65">
        <v>0.9</v>
      </c>
      <c r="D93" s="65">
        <v>0.1</v>
      </c>
      <c r="E93" s="65">
        <v>0.2</v>
      </c>
      <c r="F93" s="65" t="s">
        <v>1100</v>
      </c>
      <c r="G93" s="65" t="s">
        <v>1088</v>
      </c>
    </row>
    <row r="94" spans="1:7" ht="10.5" customHeight="1" x14ac:dyDescent="0.25">
      <c r="A94" s="68" t="s">
        <v>163</v>
      </c>
      <c r="B94" s="65">
        <v>1.2</v>
      </c>
      <c r="C94" s="65">
        <v>0.5</v>
      </c>
      <c r="D94" s="65">
        <v>0.2</v>
      </c>
      <c r="E94" s="65">
        <v>0.3</v>
      </c>
      <c r="F94" s="65" t="s">
        <v>1100</v>
      </c>
      <c r="G94" s="65">
        <v>0.2</v>
      </c>
    </row>
    <row r="95" spans="1:7" ht="10.5" customHeight="1" x14ac:dyDescent="0.25">
      <c r="A95" s="72" t="s">
        <v>1127</v>
      </c>
    </row>
    <row r="96" spans="1:7" ht="10.5" customHeight="1" x14ac:dyDescent="0.25">
      <c r="A96" s="68" t="s">
        <v>1128</v>
      </c>
      <c r="B96" s="65">
        <v>19.100000000000001</v>
      </c>
      <c r="C96" s="65" t="s">
        <v>1100</v>
      </c>
      <c r="D96" s="65" t="s">
        <v>1100</v>
      </c>
      <c r="E96" s="65" t="s">
        <v>1100</v>
      </c>
      <c r="F96" s="65">
        <v>19.100000000000001</v>
      </c>
      <c r="G96" s="65" t="s">
        <v>1100</v>
      </c>
    </row>
    <row r="97" spans="1:7" ht="10.5" customHeight="1" x14ac:dyDescent="0.25">
      <c r="B97" s="65"/>
      <c r="C97" s="65"/>
      <c r="D97" s="65"/>
      <c r="E97" s="65"/>
      <c r="F97" s="65"/>
      <c r="G97" s="65"/>
    </row>
    <row r="98" spans="1:7" ht="10.5" customHeight="1" x14ac:dyDescent="0.25">
      <c r="A98" s="67" t="s">
        <v>1129</v>
      </c>
      <c r="B98" s="65"/>
      <c r="C98" s="65"/>
      <c r="D98" s="65"/>
      <c r="E98" s="65"/>
      <c r="F98" s="65"/>
      <c r="G98" s="65"/>
    </row>
    <row r="99" spans="1:7" ht="10.5" customHeight="1" x14ac:dyDescent="0.25">
      <c r="A99" s="67" t="s">
        <v>1130</v>
      </c>
      <c r="B99" s="65"/>
      <c r="C99" s="65"/>
      <c r="D99" s="65"/>
      <c r="E99" s="65"/>
      <c r="F99" s="65"/>
      <c r="G99" s="65"/>
    </row>
    <row r="100" spans="1:7" ht="10.5" customHeight="1" x14ac:dyDescent="0.25">
      <c r="A100" s="67" t="s">
        <v>1131</v>
      </c>
      <c r="B100" s="65"/>
      <c r="C100" s="65"/>
      <c r="D100" s="65"/>
      <c r="E100" s="65"/>
      <c r="F100" s="65"/>
      <c r="G100" s="65"/>
    </row>
    <row r="101" spans="1:7" ht="10.5" customHeight="1" x14ac:dyDescent="0.25">
      <c r="A101" s="68" t="s">
        <v>1132</v>
      </c>
      <c r="B101" s="65">
        <v>34.9</v>
      </c>
      <c r="C101" s="65">
        <v>29.2</v>
      </c>
      <c r="D101" s="65">
        <v>3</v>
      </c>
      <c r="E101" s="65">
        <v>2.7</v>
      </c>
      <c r="F101" s="65" t="s">
        <v>1100</v>
      </c>
      <c r="G101" s="65" t="s">
        <v>1100</v>
      </c>
    </row>
    <row r="102" spans="1:7" ht="10.5" customHeight="1" x14ac:dyDescent="0.25">
      <c r="A102" s="68" t="s">
        <v>1133</v>
      </c>
      <c r="B102" s="65">
        <v>26.1</v>
      </c>
      <c r="C102" s="65">
        <v>24.1</v>
      </c>
      <c r="D102" s="65">
        <v>1.1000000000000001</v>
      </c>
      <c r="E102" s="65">
        <v>0.9</v>
      </c>
      <c r="F102" s="65" t="s">
        <v>1100</v>
      </c>
      <c r="G102" s="65" t="s">
        <v>1100</v>
      </c>
    </row>
    <row r="103" spans="1:7" ht="10.5" customHeight="1" x14ac:dyDescent="0.25">
      <c r="A103" s="68" t="s">
        <v>1134</v>
      </c>
      <c r="B103" s="65">
        <v>40.700000000000003</v>
      </c>
      <c r="C103" s="65">
        <v>33.299999999999997</v>
      </c>
      <c r="D103" s="65">
        <v>3.5</v>
      </c>
      <c r="E103" s="65">
        <v>3.9</v>
      </c>
      <c r="F103" s="65" t="s">
        <v>1100</v>
      </c>
      <c r="G103" s="65" t="s">
        <v>1100</v>
      </c>
    </row>
    <row r="104" spans="1:7" ht="10.5" customHeight="1" x14ac:dyDescent="0.25">
      <c r="A104" s="72" t="s">
        <v>1135</v>
      </c>
      <c r="B104" s="65"/>
      <c r="C104" s="65"/>
      <c r="D104" s="65"/>
      <c r="E104" s="65"/>
      <c r="F104" s="65"/>
      <c r="G104" s="65"/>
    </row>
    <row r="105" spans="1:7" ht="10.5" customHeight="1" x14ac:dyDescent="0.25">
      <c r="A105" s="68" t="s">
        <v>1136</v>
      </c>
      <c r="B105" s="65">
        <v>26.1</v>
      </c>
      <c r="C105" s="65" t="s">
        <v>1100</v>
      </c>
      <c r="D105" s="65" t="s">
        <v>1100</v>
      </c>
      <c r="E105" s="65" t="s">
        <v>1100</v>
      </c>
      <c r="F105" s="65">
        <v>19.100000000000001</v>
      </c>
      <c r="G105" s="65">
        <v>6.9</v>
      </c>
    </row>
    <row r="106" spans="1:7" ht="10.5" customHeight="1" x14ac:dyDescent="0.25">
      <c r="A106" s="66"/>
      <c r="B106" s="65"/>
      <c r="C106" s="65"/>
      <c r="D106" s="65"/>
      <c r="E106" s="65"/>
      <c r="F106" s="65"/>
      <c r="G106" s="65"/>
    </row>
    <row r="107" spans="1:7" ht="10.5" customHeight="1" x14ac:dyDescent="0.25">
      <c r="A107" s="79" t="s">
        <v>1137</v>
      </c>
      <c r="B107" s="65"/>
      <c r="C107" s="65"/>
      <c r="D107" s="65"/>
      <c r="E107" s="65"/>
      <c r="F107" s="65"/>
      <c r="G107" s="65"/>
    </row>
    <row r="108" spans="1:7" ht="10.5" customHeight="1" x14ac:dyDescent="0.25">
      <c r="A108" s="80" t="s">
        <v>1138</v>
      </c>
      <c r="B108" s="65"/>
      <c r="C108" s="65"/>
      <c r="D108" s="65"/>
      <c r="E108" s="65"/>
      <c r="F108" s="65"/>
      <c r="G108" s="65"/>
    </row>
    <row r="109" spans="1:7" ht="10.5" customHeight="1" x14ac:dyDescent="0.25">
      <c r="A109" s="68" t="s">
        <v>1139</v>
      </c>
      <c r="B109" s="65">
        <v>4.0999999999999996</v>
      </c>
      <c r="C109" s="65" t="s">
        <v>1088</v>
      </c>
      <c r="D109" s="65" t="s">
        <v>1088</v>
      </c>
      <c r="E109" s="65">
        <v>0.7</v>
      </c>
      <c r="F109" s="65">
        <v>3.1</v>
      </c>
      <c r="G109" s="65">
        <v>0.2</v>
      </c>
    </row>
    <row r="110" spans="1:7" ht="10.5" customHeight="1" x14ac:dyDescent="0.25">
      <c r="A110" s="68" t="s">
        <v>1140</v>
      </c>
      <c r="B110" s="65">
        <v>8.6999999999999993</v>
      </c>
      <c r="C110" s="65">
        <v>0.6</v>
      </c>
      <c r="D110" s="65">
        <v>0.4</v>
      </c>
      <c r="E110" s="65">
        <v>1.6</v>
      </c>
      <c r="F110" s="65">
        <v>5.5</v>
      </c>
      <c r="G110" s="65">
        <v>0.5</v>
      </c>
    </row>
    <row r="111" spans="1:7" ht="10.5" customHeight="1" x14ac:dyDescent="0.25">
      <c r="A111" s="68" t="s">
        <v>1141</v>
      </c>
      <c r="B111" s="65">
        <v>16.899999999999999</v>
      </c>
      <c r="C111" s="65">
        <v>4.2</v>
      </c>
      <c r="D111" s="65">
        <v>1.5</v>
      </c>
      <c r="E111" s="65">
        <v>3.1</v>
      </c>
      <c r="F111" s="65">
        <v>6.1</v>
      </c>
      <c r="G111" s="65">
        <v>1.9</v>
      </c>
    </row>
    <row r="112" spans="1:7" ht="10.5" customHeight="1" x14ac:dyDescent="0.25">
      <c r="A112" s="68" t="s">
        <v>1142</v>
      </c>
      <c r="B112" s="65">
        <v>21.1</v>
      </c>
      <c r="C112" s="65">
        <v>11.4</v>
      </c>
      <c r="D112" s="65">
        <v>1.7</v>
      </c>
      <c r="E112" s="65">
        <v>2.2000000000000002</v>
      </c>
      <c r="F112" s="65">
        <v>3.3</v>
      </c>
      <c r="G112" s="65">
        <v>2.5</v>
      </c>
    </row>
    <row r="113" spans="1:7" ht="10.5" customHeight="1" x14ac:dyDescent="0.25">
      <c r="A113" s="68" t="s">
        <v>1143</v>
      </c>
      <c r="B113" s="65">
        <v>22</v>
      </c>
      <c r="C113" s="65">
        <v>17.5</v>
      </c>
      <c r="D113" s="65">
        <v>1.5</v>
      </c>
      <c r="E113" s="65">
        <v>1</v>
      </c>
      <c r="F113" s="65">
        <v>0.8</v>
      </c>
      <c r="G113" s="65">
        <v>1.1000000000000001</v>
      </c>
    </row>
    <row r="114" spans="1:7" ht="10.5" customHeight="1" x14ac:dyDescent="0.25">
      <c r="A114" s="68" t="s">
        <v>1144</v>
      </c>
      <c r="B114" s="65">
        <v>16.399999999999999</v>
      </c>
      <c r="C114" s="65">
        <v>14.5</v>
      </c>
      <c r="D114" s="65">
        <v>1</v>
      </c>
      <c r="E114" s="65">
        <v>0.2</v>
      </c>
      <c r="F114" s="65">
        <v>0.2</v>
      </c>
      <c r="G114" s="65">
        <v>0.5</v>
      </c>
    </row>
    <row r="115" spans="1:7" ht="10.5" customHeight="1" x14ac:dyDescent="0.25">
      <c r="A115" s="68" t="s">
        <v>1145</v>
      </c>
      <c r="B115" s="65">
        <v>11.8</v>
      </c>
      <c r="C115" s="65">
        <v>11</v>
      </c>
      <c r="D115" s="65">
        <v>0.4</v>
      </c>
      <c r="E115" s="65" t="s">
        <v>1088</v>
      </c>
      <c r="F115" s="65" t="s">
        <v>1088</v>
      </c>
      <c r="G115" s="65">
        <v>0.3</v>
      </c>
    </row>
    <row r="116" spans="1:7" ht="10.5" customHeight="1" x14ac:dyDescent="0.25">
      <c r="A116" s="68" t="s">
        <v>1146</v>
      </c>
      <c r="B116" s="65">
        <v>12.8</v>
      </c>
      <c r="C116" s="65">
        <v>12.5</v>
      </c>
      <c r="D116" s="65">
        <v>0.2</v>
      </c>
      <c r="E116" s="65" t="s">
        <v>1088</v>
      </c>
      <c r="F116" s="65" t="s">
        <v>1088</v>
      </c>
      <c r="G116" s="65" t="s">
        <v>1088</v>
      </c>
    </row>
    <row r="117" spans="1:7" ht="10.5" customHeight="1" x14ac:dyDescent="0.25">
      <c r="A117" s="78"/>
      <c r="B117" s="65"/>
      <c r="C117" s="65"/>
      <c r="D117" s="65"/>
      <c r="E117" s="65"/>
      <c r="F117" s="65"/>
      <c r="G117" s="65"/>
    </row>
    <row r="118" spans="1:7" ht="10.5" customHeight="1" x14ac:dyDescent="0.25">
      <c r="A118" s="79" t="s">
        <v>1147</v>
      </c>
      <c r="B118" s="65"/>
      <c r="C118" s="65"/>
      <c r="D118" s="65"/>
      <c r="E118" s="65"/>
      <c r="F118" s="65"/>
      <c r="G118" s="65"/>
    </row>
    <row r="119" spans="1:7" ht="10.5" customHeight="1" x14ac:dyDescent="0.25">
      <c r="A119" s="68" t="s">
        <v>1148</v>
      </c>
      <c r="B119" s="65">
        <v>2.4</v>
      </c>
      <c r="C119" s="65" t="s">
        <v>1100</v>
      </c>
      <c r="D119" s="65" t="s">
        <v>1100</v>
      </c>
      <c r="E119" s="65">
        <v>0.5</v>
      </c>
      <c r="F119" s="65">
        <v>1.8</v>
      </c>
      <c r="G119" s="65" t="s">
        <v>1100</v>
      </c>
    </row>
    <row r="120" spans="1:7" ht="10.5" customHeight="1" x14ac:dyDescent="0.25">
      <c r="A120" s="68" t="s">
        <v>1149</v>
      </c>
      <c r="B120" s="65">
        <v>11.5</v>
      </c>
      <c r="C120" s="65">
        <v>1</v>
      </c>
      <c r="D120" s="65">
        <v>0.4</v>
      </c>
      <c r="E120" s="65">
        <v>2.2000000000000002</v>
      </c>
      <c r="F120" s="65">
        <v>7.5</v>
      </c>
      <c r="G120" s="65">
        <v>0.4</v>
      </c>
    </row>
    <row r="121" spans="1:7" ht="10.5" customHeight="1" x14ac:dyDescent="0.25">
      <c r="A121" s="68" t="s">
        <v>1150</v>
      </c>
      <c r="B121" s="65">
        <v>28.6</v>
      </c>
      <c r="C121" s="65">
        <v>10.199999999999999</v>
      </c>
      <c r="D121" s="65">
        <v>2.8</v>
      </c>
      <c r="E121" s="65">
        <v>4.5999999999999996</v>
      </c>
      <c r="F121" s="65">
        <v>8.1</v>
      </c>
      <c r="G121" s="65">
        <v>2.9</v>
      </c>
    </row>
    <row r="122" spans="1:7" ht="10.5" customHeight="1" x14ac:dyDescent="0.25">
      <c r="A122" s="68" t="s">
        <v>1140</v>
      </c>
      <c r="B122" s="65">
        <v>45.5</v>
      </c>
      <c r="C122" s="65">
        <v>36.700000000000003</v>
      </c>
      <c r="D122" s="65">
        <v>2.7</v>
      </c>
      <c r="E122" s="65">
        <v>1.4</v>
      </c>
      <c r="F122" s="65">
        <v>1.5</v>
      </c>
      <c r="G122" s="65">
        <v>3.2</v>
      </c>
    </row>
    <row r="123" spans="1:7" ht="10.5" customHeight="1" x14ac:dyDescent="0.25">
      <c r="A123" s="68" t="s">
        <v>1151</v>
      </c>
      <c r="B123" s="65">
        <v>19.899999999999999</v>
      </c>
      <c r="C123" s="65">
        <v>18.5</v>
      </c>
      <c r="D123" s="65">
        <v>0.6</v>
      </c>
      <c r="E123" s="65">
        <v>0.3</v>
      </c>
      <c r="F123" s="65">
        <v>0.1</v>
      </c>
      <c r="G123" s="65">
        <v>0.4</v>
      </c>
    </row>
    <row r="124" spans="1:7" ht="10.5" customHeight="1" x14ac:dyDescent="0.25">
      <c r="A124" s="68" t="s">
        <v>1152</v>
      </c>
      <c r="B124" s="65">
        <v>5.7</v>
      </c>
      <c r="C124" s="65">
        <v>5.5</v>
      </c>
      <c r="D124" s="65">
        <v>0.1</v>
      </c>
      <c r="E124" s="65" t="s">
        <v>1088</v>
      </c>
      <c r="F124" s="65" t="s">
        <v>1088</v>
      </c>
      <c r="G124" s="65" t="s">
        <v>1088</v>
      </c>
    </row>
    <row r="125" spans="1:7" ht="10.5" customHeight="1" x14ac:dyDescent="0.25">
      <c r="A125" s="78"/>
      <c r="B125" s="65"/>
      <c r="C125" s="65"/>
      <c r="D125" s="65"/>
      <c r="E125" s="65"/>
      <c r="F125" s="65"/>
      <c r="G125" s="65"/>
    </row>
    <row r="126" spans="1:7" ht="10.5" customHeight="1" x14ac:dyDescent="0.25">
      <c r="A126" s="79" t="s">
        <v>1153</v>
      </c>
      <c r="B126" s="65"/>
      <c r="C126" s="65"/>
      <c r="D126" s="65"/>
      <c r="E126" s="65"/>
      <c r="F126" s="65"/>
      <c r="G126" s="65"/>
    </row>
    <row r="127" spans="1:7" ht="10.5" customHeight="1" x14ac:dyDescent="0.25">
      <c r="A127" s="68" t="s">
        <v>1154</v>
      </c>
      <c r="B127" s="65">
        <v>2.4</v>
      </c>
      <c r="C127" s="65" t="s">
        <v>1100</v>
      </c>
      <c r="D127" s="65" t="s">
        <v>1100</v>
      </c>
      <c r="E127" s="65">
        <v>0.5</v>
      </c>
      <c r="F127" s="65">
        <v>1.8</v>
      </c>
      <c r="G127" s="65" t="s">
        <v>1100</v>
      </c>
    </row>
    <row r="128" spans="1:7" ht="10.5" customHeight="1" x14ac:dyDescent="0.25">
      <c r="A128" s="68" t="s">
        <v>1149</v>
      </c>
      <c r="B128" s="65">
        <v>4.3</v>
      </c>
      <c r="C128" s="65">
        <v>1</v>
      </c>
      <c r="D128" s="65">
        <v>0.3</v>
      </c>
      <c r="E128" s="65">
        <v>0.6</v>
      </c>
      <c r="F128" s="65">
        <v>1.9</v>
      </c>
      <c r="G128" s="65">
        <v>0.6</v>
      </c>
    </row>
    <row r="129" spans="1:7" ht="10.5" customHeight="1" x14ac:dyDescent="0.25">
      <c r="A129" s="68" t="s">
        <v>1150</v>
      </c>
      <c r="B129" s="65">
        <v>34.799999999999997</v>
      </c>
      <c r="C129" s="65">
        <v>13.4</v>
      </c>
      <c r="D129" s="65">
        <v>2.4</v>
      </c>
      <c r="E129" s="65">
        <v>4.5</v>
      </c>
      <c r="F129" s="65">
        <v>10.8</v>
      </c>
      <c r="G129" s="65">
        <v>3.7</v>
      </c>
    </row>
    <row r="130" spans="1:7" ht="10.5" customHeight="1" x14ac:dyDescent="0.25">
      <c r="A130" s="68" t="s">
        <v>1140</v>
      </c>
      <c r="B130" s="65">
        <v>34.200000000000003</v>
      </c>
      <c r="C130" s="65">
        <v>23.2</v>
      </c>
      <c r="D130" s="65">
        <v>2.6</v>
      </c>
      <c r="E130" s="65">
        <v>2.6</v>
      </c>
      <c r="F130" s="65">
        <v>4.0999999999999996</v>
      </c>
      <c r="G130" s="65">
        <v>1.7</v>
      </c>
    </row>
    <row r="131" spans="1:7" ht="10.5" customHeight="1" x14ac:dyDescent="0.25">
      <c r="A131" s="68" t="s">
        <v>1141</v>
      </c>
      <c r="B131" s="65">
        <v>21.3</v>
      </c>
      <c r="C131" s="65">
        <v>18.3</v>
      </c>
      <c r="D131" s="65">
        <v>1.1000000000000001</v>
      </c>
      <c r="E131" s="65">
        <v>0.6</v>
      </c>
      <c r="F131" s="65">
        <v>0.4</v>
      </c>
      <c r="G131" s="65">
        <v>0.8</v>
      </c>
    </row>
    <row r="132" spans="1:7" ht="10.5" customHeight="1" x14ac:dyDescent="0.25">
      <c r="A132" s="68" t="s">
        <v>1152</v>
      </c>
      <c r="B132" s="65">
        <v>16.600000000000001</v>
      </c>
      <c r="C132" s="65">
        <v>15.8</v>
      </c>
      <c r="D132" s="65">
        <v>0.4</v>
      </c>
      <c r="E132" s="65">
        <v>0.1</v>
      </c>
      <c r="F132" s="65" t="s">
        <v>1088</v>
      </c>
      <c r="G132" s="65">
        <v>0.1</v>
      </c>
    </row>
    <row r="133" spans="1:7" ht="10.5" customHeight="1" x14ac:dyDescent="0.25">
      <c r="A133" s="78"/>
      <c r="B133" s="65"/>
      <c r="C133" s="65"/>
      <c r="D133" s="65"/>
      <c r="E133" s="65"/>
      <c r="F133" s="65"/>
      <c r="G133" s="65"/>
    </row>
    <row r="134" spans="1:7" ht="10.5" customHeight="1" x14ac:dyDescent="0.25">
      <c r="A134" s="79" t="s">
        <v>1155</v>
      </c>
      <c r="B134" s="65"/>
      <c r="C134" s="65"/>
      <c r="D134" s="65"/>
      <c r="E134" s="65"/>
      <c r="F134" s="65"/>
      <c r="G134" s="65"/>
    </row>
    <row r="135" spans="1:7" ht="10.5" customHeight="1" x14ac:dyDescent="0.25">
      <c r="A135" s="68" t="s">
        <v>1156</v>
      </c>
      <c r="B135" s="65">
        <v>0.3</v>
      </c>
      <c r="C135" s="65" t="s">
        <v>1088</v>
      </c>
      <c r="D135" s="65" t="s">
        <v>1088</v>
      </c>
      <c r="E135" s="65" t="s">
        <v>1088</v>
      </c>
      <c r="F135" s="65">
        <v>0.2</v>
      </c>
      <c r="G135" s="65" t="s">
        <v>1100</v>
      </c>
    </row>
    <row r="136" spans="1:7" ht="10.5" customHeight="1" x14ac:dyDescent="0.25">
      <c r="A136" s="68" t="s">
        <v>1149</v>
      </c>
      <c r="B136" s="65">
        <v>54.1</v>
      </c>
      <c r="C136" s="65">
        <v>24.9</v>
      </c>
      <c r="D136" s="65">
        <v>3.7</v>
      </c>
      <c r="E136" s="65">
        <v>7.7</v>
      </c>
      <c r="F136" s="65">
        <v>14.7</v>
      </c>
      <c r="G136" s="65">
        <v>3.1</v>
      </c>
    </row>
    <row r="137" spans="1:7" ht="10.5" customHeight="1" x14ac:dyDescent="0.25">
      <c r="A137" s="68" t="s">
        <v>1150</v>
      </c>
      <c r="B137" s="65">
        <v>47.8</v>
      </c>
      <c r="C137" s="65">
        <v>36</v>
      </c>
      <c r="D137" s="65">
        <v>2.7</v>
      </c>
      <c r="E137" s="65">
        <v>1.2</v>
      </c>
      <c r="F137" s="65">
        <v>4.0999999999999996</v>
      </c>
      <c r="G137" s="65">
        <v>3.7</v>
      </c>
    </row>
    <row r="138" spans="1:7" ht="10.5" customHeight="1" x14ac:dyDescent="0.25">
      <c r="A138" s="68" t="s">
        <v>1157</v>
      </c>
      <c r="B138" s="65">
        <v>11.4</v>
      </c>
      <c r="C138" s="65">
        <v>10.9</v>
      </c>
      <c r="D138" s="65">
        <v>0.4</v>
      </c>
      <c r="E138" s="65" t="s">
        <v>1088</v>
      </c>
      <c r="F138" s="65" t="s">
        <v>1088</v>
      </c>
      <c r="G138" s="65" t="s">
        <v>1088</v>
      </c>
    </row>
    <row r="139" spans="1:7" ht="10.5" customHeight="1" x14ac:dyDescent="0.25">
      <c r="A139" s="78"/>
      <c r="B139" s="65"/>
      <c r="C139" s="65"/>
      <c r="D139" s="65"/>
      <c r="E139" s="65"/>
      <c r="F139" s="65"/>
      <c r="G139" s="65"/>
    </row>
    <row r="140" spans="1:7" ht="10.5" customHeight="1" x14ac:dyDescent="0.25">
      <c r="A140" s="79" t="s">
        <v>1158</v>
      </c>
      <c r="B140" s="65"/>
      <c r="C140" s="65"/>
      <c r="D140" s="65"/>
      <c r="E140" s="65"/>
      <c r="F140" s="65"/>
      <c r="G140" s="65"/>
    </row>
    <row r="141" spans="1:7" ht="10.5" customHeight="1" x14ac:dyDescent="0.25">
      <c r="A141" s="68" t="s">
        <v>1156</v>
      </c>
      <c r="B141" s="65">
        <v>81.3</v>
      </c>
      <c r="C141" s="65">
        <v>46.1</v>
      </c>
      <c r="D141" s="65">
        <v>3.9</v>
      </c>
      <c r="E141" s="65">
        <v>7.9</v>
      </c>
      <c r="F141" s="65">
        <v>17.399999999999999</v>
      </c>
      <c r="G141" s="65">
        <v>6.1</v>
      </c>
    </row>
    <row r="142" spans="1:7" ht="10.5" customHeight="1" x14ac:dyDescent="0.25">
      <c r="A142" s="68" t="s">
        <v>1149</v>
      </c>
      <c r="B142" s="65">
        <v>30.5</v>
      </c>
      <c r="C142" s="65">
        <v>24.1</v>
      </c>
      <c r="D142" s="65">
        <v>2.6</v>
      </c>
      <c r="E142" s="65">
        <v>1.1000000000000001</v>
      </c>
      <c r="F142" s="65">
        <v>1.7</v>
      </c>
      <c r="G142" s="65">
        <v>0.9</v>
      </c>
    </row>
    <row r="143" spans="1:7" ht="10.5" customHeight="1" x14ac:dyDescent="0.25">
      <c r="A143" s="68" t="s">
        <v>1159</v>
      </c>
      <c r="B143" s="65">
        <v>1.7</v>
      </c>
      <c r="C143" s="65">
        <v>1.5</v>
      </c>
      <c r="D143" s="65">
        <v>0.2</v>
      </c>
      <c r="E143" s="65" t="s">
        <v>1100</v>
      </c>
      <c r="F143" s="65" t="s">
        <v>1088</v>
      </c>
      <c r="G143" s="65" t="s">
        <v>1088</v>
      </c>
    </row>
    <row r="144" spans="1:7" ht="10.5" customHeight="1" x14ac:dyDescent="0.25">
      <c r="A144" s="78"/>
      <c r="B144" s="65"/>
      <c r="C144" s="65"/>
      <c r="D144" s="65"/>
      <c r="E144" s="65"/>
      <c r="F144" s="65"/>
      <c r="G144" s="65"/>
    </row>
    <row r="145" spans="1:7" ht="10.5" customHeight="1" x14ac:dyDescent="0.25">
      <c r="A145" s="79" t="s">
        <v>1160</v>
      </c>
      <c r="B145" s="65"/>
      <c r="C145" s="65"/>
      <c r="D145" s="65"/>
      <c r="E145" s="65"/>
      <c r="F145" s="65"/>
      <c r="G145" s="65"/>
    </row>
    <row r="146" spans="1:7" ht="10.5" customHeight="1" x14ac:dyDescent="0.25">
      <c r="A146" s="79" t="s">
        <v>1161</v>
      </c>
      <c r="B146" s="65"/>
      <c r="C146" s="65"/>
      <c r="D146" s="65"/>
      <c r="E146" s="65"/>
      <c r="F146" s="65"/>
      <c r="G146" s="65"/>
    </row>
    <row r="147" spans="1:7" ht="10.5" customHeight="1" x14ac:dyDescent="0.25">
      <c r="A147" s="68" t="s">
        <v>1162</v>
      </c>
      <c r="B147" s="65">
        <v>34.9</v>
      </c>
      <c r="C147" s="65">
        <v>29.2</v>
      </c>
      <c r="D147" s="65">
        <v>3</v>
      </c>
      <c r="E147" s="65">
        <v>2.7</v>
      </c>
      <c r="F147" s="65" t="s">
        <v>1100</v>
      </c>
      <c r="G147" s="65" t="s">
        <v>1100</v>
      </c>
    </row>
    <row r="148" spans="1:7" ht="10.5" customHeight="1" x14ac:dyDescent="0.25">
      <c r="A148" s="68" t="s">
        <v>1163</v>
      </c>
      <c r="B148" s="65">
        <v>52.7</v>
      </c>
      <c r="C148" s="65">
        <v>42.7</v>
      </c>
      <c r="D148" s="65">
        <v>3.7</v>
      </c>
      <c r="E148" s="65">
        <v>6.3</v>
      </c>
      <c r="F148" s="65" t="s">
        <v>1100</v>
      </c>
      <c r="G148" s="65" t="s">
        <v>1100</v>
      </c>
    </row>
    <row r="149" spans="1:7" ht="10.5" customHeight="1" x14ac:dyDescent="0.25">
      <c r="A149" s="72" t="s">
        <v>1135</v>
      </c>
    </row>
    <row r="150" spans="1:7" ht="10.5" customHeight="1" x14ac:dyDescent="0.25">
      <c r="A150" s="68" t="s">
        <v>1136</v>
      </c>
      <c r="B150" s="65">
        <v>26.1</v>
      </c>
      <c r="C150" s="65" t="s">
        <v>1100</v>
      </c>
      <c r="D150" s="65" t="s">
        <v>1100</v>
      </c>
      <c r="E150" s="65" t="s">
        <v>1100</v>
      </c>
      <c r="F150" s="65">
        <v>19.100000000000001</v>
      </c>
      <c r="G150" s="65">
        <v>6.9</v>
      </c>
    </row>
    <row r="151" spans="1:7" ht="10.5" customHeight="1" x14ac:dyDescent="0.25">
      <c r="A151" s="78"/>
      <c r="B151" s="65"/>
      <c r="C151" s="65"/>
      <c r="D151" s="65"/>
      <c r="E151" s="65"/>
      <c r="F151" s="65"/>
      <c r="G151" s="65"/>
    </row>
    <row r="152" spans="1:7" ht="10.5" customHeight="1" x14ac:dyDescent="0.25">
      <c r="A152" s="81" t="s">
        <v>1164</v>
      </c>
      <c r="B152" s="65"/>
      <c r="C152" s="65"/>
      <c r="D152" s="65"/>
      <c r="E152" s="65"/>
      <c r="F152" s="65"/>
      <c r="G152" s="65"/>
    </row>
    <row r="153" spans="1:7" ht="10.5" customHeight="1" x14ac:dyDescent="0.25">
      <c r="A153" s="69" t="s">
        <v>1162</v>
      </c>
      <c r="B153" s="65">
        <v>17.2</v>
      </c>
      <c r="C153" s="65">
        <v>15.4</v>
      </c>
      <c r="D153" s="65">
        <v>1.3</v>
      </c>
      <c r="E153" s="65">
        <v>0.5</v>
      </c>
      <c r="F153" s="65" t="s">
        <v>1100</v>
      </c>
      <c r="G153" s="65" t="s">
        <v>1100</v>
      </c>
    </row>
    <row r="154" spans="1:7" ht="10.5" customHeight="1" x14ac:dyDescent="0.25">
      <c r="A154" s="69" t="s">
        <v>1163</v>
      </c>
      <c r="B154" s="65">
        <v>17.7</v>
      </c>
      <c r="C154" s="65">
        <v>13.8</v>
      </c>
      <c r="D154" s="65">
        <v>1.7</v>
      </c>
      <c r="E154" s="65">
        <v>2.2000000000000002</v>
      </c>
      <c r="F154" s="65" t="s">
        <v>1100</v>
      </c>
      <c r="G154" s="65" t="s">
        <v>1100</v>
      </c>
    </row>
    <row r="155" spans="1:7" ht="10.5" customHeight="1" x14ac:dyDescent="0.25">
      <c r="A155" s="69" t="s">
        <v>1165</v>
      </c>
      <c r="B155" s="65">
        <v>52.7</v>
      </c>
      <c r="C155" s="65">
        <v>42.7</v>
      </c>
      <c r="D155" s="65">
        <v>3.7</v>
      </c>
      <c r="E155" s="65">
        <v>6.3</v>
      </c>
      <c r="F155" s="65" t="s">
        <v>1100</v>
      </c>
      <c r="G155" s="65" t="s">
        <v>1100</v>
      </c>
    </row>
    <row r="156" spans="1:7" ht="10.5" customHeight="1" x14ac:dyDescent="0.25">
      <c r="A156" s="82" t="s">
        <v>1135</v>
      </c>
    </row>
    <row r="157" spans="1:7" ht="10.5" customHeight="1" x14ac:dyDescent="0.25">
      <c r="A157" s="69" t="s">
        <v>1136</v>
      </c>
      <c r="B157" s="65">
        <v>26.1</v>
      </c>
      <c r="C157" s="65" t="s">
        <v>1100</v>
      </c>
      <c r="D157" s="65" t="s">
        <v>1100</v>
      </c>
      <c r="E157" s="65" t="s">
        <v>1100</v>
      </c>
      <c r="F157" s="65">
        <v>19.100000000000001</v>
      </c>
      <c r="G157" s="65">
        <v>6.9</v>
      </c>
    </row>
    <row r="158" spans="1:7" ht="10.5" customHeight="1" x14ac:dyDescent="0.25">
      <c r="A158" s="78"/>
      <c r="B158" s="65"/>
      <c r="C158" s="65"/>
      <c r="D158" s="65"/>
      <c r="E158" s="65"/>
      <c r="F158" s="65"/>
      <c r="G158" s="65"/>
    </row>
    <row r="159" spans="1:7" ht="10.5" customHeight="1" x14ac:dyDescent="0.25">
      <c r="A159" s="81" t="s">
        <v>1166</v>
      </c>
      <c r="B159" s="65"/>
      <c r="C159" s="65"/>
      <c r="D159" s="65"/>
      <c r="E159" s="65"/>
      <c r="F159" s="65"/>
      <c r="G159" s="65"/>
    </row>
    <row r="160" spans="1:7" ht="10.5" customHeight="1" x14ac:dyDescent="0.25">
      <c r="A160" s="81" t="s">
        <v>1167</v>
      </c>
      <c r="B160" s="65"/>
      <c r="C160" s="65"/>
      <c r="D160" s="65"/>
      <c r="E160" s="65"/>
      <c r="F160" s="65"/>
      <c r="G160" s="65"/>
    </row>
    <row r="161" spans="1:7" ht="10.5" customHeight="1" x14ac:dyDescent="0.25">
      <c r="A161" s="69" t="s">
        <v>1149</v>
      </c>
      <c r="B161" s="65">
        <v>7.4</v>
      </c>
      <c r="C161" s="65">
        <v>6.3</v>
      </c>
      <c r="D161" s="65">
        <v>0.8</v>
      </c>
      <c r="E161" s="65">
        <v>0.4</v>
      </c>
      <c r="F161" s="65" t="s">
        <v>1100</v>
      </c>
      <c r="G161" s="65" t="s">
        <v>1100</v>
      </c>
    </row>
    <row r="162" spans="1:7" ht="10.5" customHeight="1" x14ac:dyDescent="0.25">
      <c r="A162" s="69" t="s">
        <v>1150</v>
      </c>
      <c r="B162" s="65">
        <v>4.8</v>
      </c>
      <c r="C162" s="65">
        <v>4.3</v>
      </c>
      <c r="D162" s="65">
        <v>0.4</v>
      </c>
      <c r="E162" s="65" t="s">
        <v>1088</v>
      </c>
      <c r="F162" s="65" t="s">
        <v>1100</v>
      </c>
      <c r="G162" s="65" t="s">
        <v>1100</v>
      </c>
    </row>
    <row r="163" spans="1:7" ht="10.5" customHeight="1" x14ac:dyDescent="0.25">
      <c r="A163" s="69" t="s">
        <v>1157</v>
      </c>
      <c r="B163" s="65">
        <v>5</v>
      </c>
      <c r="C163" s="65">
        <v>4.8</v>
      </c>
      <c r="D163" s="65">
        <v>0.1</v>
      </c>
      <c r="E163" s="65" t="s">
        <v>1088</v>
      </c>
      <c r="F163" s="65" t="s">
        <v>1100</v>
      </c>
      <c r="G163" s="65" t="s">
        <v>1100</v>
      </c>
    </row>
    <row r="164" spans="1:7" ht="10.5" customHeight="1" x14ac:dyDescent="0.25">
      <c r="A164" s="69" t="s">
        <v>1168</v>
      </c>
      <c r="B164" s="65">
        <v>17.7</v>
      </c>
      <c r="C164" s="65">
        <v>13.8</v>
      </c>
      <c r="D164" s="65">
        <v>1.7</v>
      </c>
      <c r="E164" s="65">
        <v>2.2000000000000002</v>
      </c>
      <c r="F164" s="65" t="s">
        <v>1100</v>
      </c>
      <c r="G164" s="65" t="s">
        <v>1100</v>
      </c>
    </row>
    <row r="165" spans="1:7" ht="10.5" customHeight="1" x14ac:dyDescent="0.25">
      <c r="A165" s="69" t="s">
        <v>1165</v>
      </c>
      <c r="B165" s="65">
        <v>52.7</v>
      </c>
      <c r="C165" s="65">
        <v>42.7</v>
      </c>
      <c r="D165" s="65">
        <v>3.7</v>
      </c>
      <c r="E165" s="65">
        <v>6.3</v>
      </c>
      <c r="F165" s="65" t="s">
        <v>1100</v>
      </c>
      <c r="G165" s="65" t="s">
        <v>1100</v>
      </c>
    </row>
    <row r="166" spans="1:7" ht="10.5" customHeight="1" x14ac:dyDescent="0.25">
      <c r="A166" s="82" t="s">
        <v>1135</v>
      </c>
    </row>
    <row r="167" spans="1:7" ht="10.5" customHeight="1" x14ac:dyDescent="0.25">
      <c r="A167" s="69" t="s">
        <v>1136</v>
      </c>
      <c r="B167" s="65">
        <v>26.1</v>
      </c>
      <c r="C167" s="65" t="s">
        <v>1100</v>
      </c>
      <c r="D167" s="65" t="s">
        <v>1100</v>
      </c>
      <c r="E167" s="65" t="s">
        <v>1100</v>
      </c>
      <c r="F167" s="65">
        <v>19.100000000000001</v>
      </c>
      <c r="G167" s="65">
        <v>6.9</v>
      </c>
    </row>
    <row r="168" spans="1:7" ht="10.5" customHeight="1" x14ac:dyDescent="0.25">
      <c r="A168" s="78"/>
      <c r="B168" s="65"/>
      <c r="C168" s="65"/>
      <c r="D168" s="65"/>
      <c r="E168" s="65"/>
      <c r="F168" s="65"/>
      <c r="G168" s="65"/>
    </row>
    <row r="169" spans="1:7" ht="10.5" customHeight="1" x14ac:dyDescent="0.25">
      <c r="A169" s="81" t="s">
        <v>1169</v>
      </c>
      <c r="B169" s="65"/>
      <c r="C169" s="65"/>
      <c r="D169" s="65"/>
      <c r="E169" s="65"/>
      <c r="F169" s="65"/>
      <c r="G169" s="65"/>
    </row>
    <row r="170" spans="1:7" ht="10.5" customHeight="1" x14ac:dyDescent="0.25">
      <c r="A170" s="69" t="s">
        <v>1162</v>
      </c>
      <c r="B170" s="65">
        <v>18.600000000000001</v>
      </c>
      <c r="C170" s="65">
        <v>16.7</v>
      </c>
      <c r="D170" s="65">
        <v>1.3</v>
      </c>
      <c r="E170" s="65">
        <v>0.5</v>
      </c>
      <c r="F170" s="65" t="s">
        <v>1100</v>
      </c>
      <c r="G170" s="65" t="s">
        <v>1100</v>
      </c>
    </row>
    <row r="171" spans="1:7" ht="10.5" customHeight="1" x14ac:dyDescent="0.25">
      <c r="A171" s="70" t="s">
        <v>1170</v>
      </c>
      <c r="B171" s="65">
        <v>13.1</v>
      </c>
      <c r="C171" s="65">
        <v>11.7</v>
      </c>
      <c r="D171" s="65">
        <v>1</v>
      </c>
      <c r="E171" s="65">
        <v>0.4</v>
      </c>
      <c r="F171" s="65" t="s">
        <v>1100</v>
      </c>
      <c r="G171" s="65" t="s">
        <v>1100</v>
      </c>
    </row>
    <row r="172" spans="1:7" ht="10.5" customHeight="1" x14ac:dyDescent="0.25">
      <c r="A172" s="70" t="s">
        <v>1171</v>
      </c>
      <c r="B172" s="65">
        <v>5.5</v>
      </c>
      <c r="C172" s="65">
        <v>5</v>
      </c>
      <c r="D172" s="65">
        <v>0.3</v>
      </c>
      <c r="E172" s="65">
        <v>0.2</v>
      </c>
      <c r="F172" s="65" t="s">
        <v>1100</v>
      </c>
      <c r="G172" s="65" t="s">
        <v>1100</v>
      </c>
    </row>
    <row r="173" spans="1:7" ht="10.5" customHeight="1" x14ac:dyDescent="0.25">
      <c r="A173" s="69" t="s">
        <v>1172</v>
      </c>
      <c r="B173" s="65">
        <v>16.3</v>
      </c>
      <c r="C173" s="65">
        <v>12.5</v>
      </c>
      <c r="D173" s="65">
        <v>1.7</v>
      </c>
      <c r="E173" s="65">
        <v>2.2000000000000002</v>
      </c>
      <c r="F173" s="65" t="s">
        <v>1100</v>
      </c>
      <c r="G173" s="65" t="s">
        <v>1100</v>
      </c>
    </row>
    <row r="174" spans="1:7" ht="10.5" customHeight="1" x14ac:dyDescent="0.25">
      <c r="A174" s="69" t="s">
        <v>1165</v>
      </c>
      <c r="B174" s="65">
        <v>52.7</v>
      </c>
      <c r="C174" s="65">
        <v>42.7</v>
      </c>
      <c r="D174" s="65">
        <v>3.7</v>
      </c>
      <c r="E174" s="65">
        <v>6.3</v>
      </c>
      <c r="F174" s="65" t="s">
        <v>1100</v>
      </c>
      <c r="G174" s="65" t="s">
        <v>1100</v>
      </c>
    </row>
    <row r="175" spans="1:7" ht="10.5" customHeight="1" x14ac:dyDescent="0.25">
      <c r="A175" s="82" t="s">
        <v>1135</v>
      </c>
      <c r="B175" s="65"/>
      <c r="C175" s="65"/>
      <c r="D175" s="65"/>
      <c r="E175" s="65"/>
      <c r="F175" s="65"/>
      <c r="G175" s="65"/>
    </row>
    <row r="176" spans="1:7" ht="10.5" customHeight="1" x14ac:dyDescent="0.25">
      <c r="A176" s="69" t="s">
        <v>1136</v>
      </c>
      <c r="B176" s="65">
        <v>26.1</v>
      </c>
      <c r="C176" s="65" t="s">
        <v>1100</v>
      </c>
      <c r="D176" s="65" t="s">
        <v>1100</v>
      </c>
      <c r="E176" s="65" t="s">
        <v>1100</v>
      </c>
      <c r="F176" s="65">
        <v>19.100000000000001</v>
      </c>
      <c r="G176" s="65">
        <v>6.9</v>
      </c>
    </row>
    <row r="177" spans="1:7" ht="10.5" customHeight="1" x14ac:dyDescent="0.25">
      <c r="A177" s="78"/>
      <c r="B177" s="65"/>
      <c r="C177" s="65"/>
      <c r="D177" s="65"/>
      <c r="E177" s="65"/>
      <c r="F177" s="65"/>
      <c r="G177" s="65"/>
    </row>
    <row r="178" spans="1:7" ht="10.5" customHeight="1" x14ac:dyDescent="0.25">
      <c r="A178" s="81" t="s">
        <v>1173</v>
      </c>
      <c r="B178" s="65"/>
      <c r="C178" s="65"/>
      <c r="D178" s="65"/>
      <c r="E178" s="65"/>
      <c r="F178" s="65"/>
      <c r="G178" s="65"/>
    </row>
    <row r="179" spans="1:7" ht="10.5" customHeight="1" x14ac:dyDescent="0.25">
      <c r="A179" s="69" t="s">
        <v>1162</v>
      </c>
      <c r="B179" s="65">
        <v>9.1</v>
      </c>
      <c r="C179" s="65">
        <v>8.3000000000000007</v>
      </c>
      <c r="D179" s="65">
        <v>0.8</v>
      </c>
      <c r="E179" s="65" t="s">
        <v>1088</v>
      </c>
      <c r="F179" s="65" t="s">
        <v>1100</v>
      </c>
      <c r="G179" s="65" t="s">
        <v>1100</v>
      </c>
    </row>
    <row r="180" spans="1:7" ht="10.5" customHeight="1" x14ac:dyDescent="0.25">
      <c r="A180" s="70" t="s">
        <v>1170</v>
      </c>
      <c r="B180" s="65">
        <v>6.9</v>
      </c>
      <c r="C180" s="65">
        <v>6.2</v>
      </c>
      <c r="D180" s="65">
        <v>0.6</v>
      </c>
      <c r="E180" s="65" t="s">
        <v>1088</v>
      </c>
      <c r="F180" s="65" t="s">
        <v>1100</v>
      </c>
      <c r="G180" s="65" t="s">
        <v>1100</v>
      </c>
    </row>
    <row r="181" spans="1:7" ht="10.5" customHeight="1" x14ac:dyDescent="0.25">
      <c r="A181" s="70" t="s">
        <v>1171</v>
      </c>
      <c r="B181" s="65">
        <v>2.2000000000000002</v>
      </c>
      <c r="C181" s="65">
        <v>2</v>
      </c>
      <c r="D181" s="65">
        <v>0.2</v>
      </c>
      <c r="E181" s="65" t="s">
        <v>1088</v>
      </c>
      <c r="F181" s="65" t="s">
        <v>1100</v>
      </c>
      <c r="G181" s="65" t="s">
        <v>1100</v>
      </c>
    </row>
    <row r="182" spans="1:7" ht="10.5" customHeight="1" x14ac:dyDescent="0.25">
      <c r="A182" s="69" t="s">
        <v>1174</v>
      </c>
      <c r="B182" s="65">
        <v>25.8</v>
      </c>
      <c r="C182" s="65">
        <v>20.9</v>
      </c>
      <c r="D182" s="65">
        <v>2.2000000000000002</v>
      </c>
      <c r="E182" s="65">
        <v>2.7</v>
      </c>
      <c r="F182" s="65" t="s">
        <v>1100</v>
      </c>
      <c r="G182" s="65" t="s">
        <v>1100</v>
      </c>
    </row>
    <row r="183" spans="1:7" ht="10.5" customHeight="1" x14ac:dyDescent="0.25">
      <c r="A183" s="69" t="s">
        <v>1165</v>
      </c>
      <c r="B183" s="65">
        <v>52.7</v>
      </c>
      <c r="C183" s="65">
        <v>42.7</v>
      </c>
      <c r="D183" s="65">
        <v>3.7</v>
      </c>
      <c r="E183" s="65">
        <v>6.3</v>
      </c>
      <c r="F183" s="65" t="s">
        <v>1100</v>
      </c>
      <c r="G183" s="65" t="s">
        <v>1100</v>
      </c>
    </row>
    <row r="184" spans="1:7" ht="10.5" customHeight="1" x14ac:dyDescent="0.25">
      <c r="A184" s="82" t="s">
        <v>1135</v>
      </c>
      <c r="B184" s="65"/>
      <c r="C184" s="65"/>
      <c r="D184" s="65"/>
      <c r="E184" s="65"/>
      <c r="F184" s="65"/>
      <c r="G184" s="65"/>
    </row>
    <row r="185" spans="1:7" ht="10.5" customHeight="1" x14ac:dyDescent="0.25">
      <c r="A185" s="69" t="s">
        <v>1136</v>
      </c>
      <c r="B185" s="65">
        <v>26.1</v>
      </c>
      <c r="C185" s="65" t="s">
        <v>1100</v>
      </c>
      <c r="D185" s="65" t="s">
        <v>1100</v>
      </c>
      <c r="E185" s="65" t="s">
        <v>1100</v>
      </c>
      <c r="F185" s="65">
        <v>19.100000000000001</v>
      </c>
      <c r="G185" s="65">
        <v>6.9</v>
      </c>
    </row>
    <row r="186" spans="1:7" ht="10.5" customHeight="1" x14ac:dyDescent="0.25">
      <c r="A186" s="78"/>
      <c r="B186" s="65"/>
      <c r="C186" s="65"/>
      <c r="D186" s="65"/>
      <c r="E186" s="65"/>
      <c r="F186" s="65"/>
      <c r="G186" s="65"/>
    </row>
    <row r="187" spans="1:7" ht="10.5" customHeight="1" x14ac:dyDescent="0.25">
      <c r="A187" s="79" t="s">
        <v>1175</v>
      </c>
      <c r="B187" s="65"/>
      <c r="C187" s="65"/>
      <c r="D187" s="65"/>
      <c r="E187" s="65"/>
      <c r="F187" s="65"/>
      <c r="G187" s="65"/>
    </row>
    <row r="188" spans="1:7" ht="10.5" customHeight="1" x14ac:dyDescent="0.25">
      <c r="A188" s="79" t="s">
        <v>1161</v>
      </c>
      <c r="B188" s="65"/>
      <c r="C188" s="65"/>
      <c r="D188" s="65"/>
      <c r="E188" s="65"/>
      <c r="F188" s="65"/>
      <c r="G188" s="65"/>
    </row>
    <row r="189" spans="1:7" ht="10.5" customHeight="1" x14ac:dyDescent="0.25">
      <c r="A189" s="68" t="s">
        <v>1162</v>
      </c>
      <c r="B189" s="65">
        <v>29.1</v>
      </c>
      <c r="C189" s="65">
        <v>26.6</v>
      </c>
      <c r="D189" s="65">
        <v>1.7</v>
      </c>
      <c r="E189" s="65">
        <v>0.8</v>
      </c>
      <c r="F189" s="65" t="s">
        <v>1100</v>
      </c>
      <c r="G189" s="65" t="s">
        <v>1100</v>
      </c>
    </row>
    <row r="190" spans="1:7" ht="10.5" customHeight="1" x14ac:dyDescent="0.25">
      <c r="A190" s="68" t="s">
        <v>1163</v>
      </c>
      <c r="B190" s="65">
        <v>58.5</v>
      </c>
      <c r="C190" s="65">
        <v>45.3</v>
      </c>
      <c r="D190" s="65">
        <v>5.0999999999999996</v>
      </c>
      <c r="E190" s="65">
        <v>8.1999999999999993</v>
      </c>
      <c r="F190" s="65" t="s">
        <v>1100</v>
      </c>
      <c r="G190" s="65" t="s">
        <v>1100</v>
      </c>
    </row>
    <row r="191" spans="1:7" ht="10.5" customHeight="1" x14ac:dyDescent="0.25">
      <c r="A191" s="72" t="s">
        <v>1176</v>
      </c>
    </row>
    <row r="192" spans="1:7" ht="10.5" customHeight="1" x14ac:dyDescent="0.25">
      <c r="A192" s="68" t="s">
        <v>1136</v>
      </c>
      <c r="B192" s="65">
        <v>26.1</v>
      </c>
      <c r="C192" s="65" t="s">
        <v>1100</v>
      </c>
      <c r="D192" s="65" t="s">
        <v>1100</v>
      </c>
      <c r="E192" s="65" t="s">
        <v>1100</v>
      </c>
      <c r="F192" s="65">
        <v>19.100000000000001</v>
      </c>
      <c r="G192" s="65">
        <v>6.9</v>
      </c>
    </row>
    <row r="193" spans="1:7" ht="10.5" customHeight="1" x14ac:dyDescent="0.25">
      <c r="A193" s="78"/>
      <c r="B193" s="65"/>
      <c r="C193" s="65"/>
      <c r="D193" s="65"/>
      <c r="E193" s="65"/>
      <c r="F193" s="65"/>
      <c r="G193" s="65"/>
    </row>
    <row r="194" spans="1:7" ht="10.5" customHeight="1" x14ac:dyDescent="0.25">
      <c r="A194" s="81" t="s">
        <v>1177</v>
      </c>
      <c r="B194" s="65"/>
      <c r="C194" s="65"/>
      <c r="D194" s="65"/>
      <c r="E194" s="65"/>
      <c r="F194" s="65"/>
      <c r="G194" s="65"/>
    </row>
    <row r="195" spans="1:7" ht="10.5" customHeight="1" x14ac:dyDescent="0.25">
      <c r="A195" s="69" t="s">
        <v>1162</v>
      </c>
      <c r="B195" s="65">
        <v>2.6</v>
      </c>
      <c r="C195" s="65">
        <v>2.1</v>
      </c>
      <c r="D195" s="65">
        <v>0.3</v>
      </c>
      <c r="E195" s="65">
        <v>0.2</v>
      </c>
      <c r="F195" s="65" t="s">
        <v>1100</v>
      </c>
      <c r="G195" s="65" t="s">
        <v>1100</v>
      </c>
    </row>
    <row r="196" spans="1:7" ht="10.5" customHeight="1" x14ac:dyDescent="0.25">
      <c r="A196" s="69" t="s">
        <v>1163</v>
      </c>
      <c r="B196" s="65">
        <v>26.4</v>
      </c>
      <c r="C196" s="65">
        <v>24.4</v>
      </c>
      <c r="D196" s="65">
        <v>1.4</v>
      </c>
      <c r="E196" s="65">
        <v>0.6</v>
      </c>
      <c r="F196" s="65" t="s">
        <v>1100</v>
      </c>
      <c r="G196" s="65" t="s">
        <v>1100</v>
      </c>
    </row>
    <row r="197" spans="1:7" ht="10.5" customHeight="1" x14ac:dyDescent="0.25">
      <c r="A197" s="69" t="s">
        <v>1178</v>
      </c>
      <c r="B197" s="65">
        <v>58.5</v>
      </c>
      <c r="C197" s="65">
        <v>45.3</v>
      </c>
      <c r="D197" s="65">
        <v>5.0999999999999996</v>
      </c>
      <c r="E197" s="65">
        <v>8.1999999999999993</v>
      </c>
      <c r="F197" s="65" t="s">
        <v>1100</v>
      </c>
      <c r="G197" s="65" t="s">
        <v>1100</v>
      </c>
    </row>
    <row r="198" spans="1:7" ht="10.5" customHeight="1" x14ac:dyDescent="0.25">
      <c r="A198" s="82" t="s">
        <v>1135</v>
      </c>
    </row>
    <row r="199" spans="1:7" ht="10.5" customHeight="1" x14ac:dyDescent="0.25">
      <c r="A199" s="69" t="s">
        <v>1136</v>
      </c>
      <c r="B199" s="65">
        <v>26.1</v>
      </c>
      <c r="C199" s="65" t="s">
        <v>1100</v>
      </c>
      <c r="D199" s="65" t="s">
        <v>1100</v>
      </c>
      <c r="E199" s="65" t="s">
        <v>1100</v>
      </c>
      <c r="F199" s="65">
        <v>19.100000000000001</v>
      </c>
      <c r="G199" s="65">
        <v>6.9</v>
      </c>
    </row>
    <row r="200" spans="1:7" ht="10.5" customHeight="1" x14ac:dyDescent="0.25">
      <c r="A200" s="69"/>
      <c r="B200" s="65"/>
      <c r="C200" s="65"/>
      <c r="D200" s="65"/>
      <c r="E200" s="65"/>
      <c r="F200" s="65"/>
      <c r="G200" s="65"/>
    </row>
    <row r="201" spans="1:7" ht="10.5" customHeight="1" x14ac:dyDescent="0.25">
      <c r="A201" s="81" t="s">
        <v>1179</v>
      </c>
      <c r="B201" s="65"/>
      <c r="C201" s="65"/>
      <c r="D201" s="65"/>
      <c r="E201" s="65"/>
      <c r="F201" s="65"/>
      <c r="G201" s="65"/>
    </row>
    <row r="202" spans="1:7" ht="10.5" customHeight="1" x14ac:dyDescent="0.25">
      <c r="A202" s="69" t="s">
        <v>1149</v>
      </c>
      <c r="B202" s="65">
        <v>2.2000000000000002</v>
      </c>
      <c r="C202" s="65">
        <v>1.8</v>
      </c>
      <c r="D202" s="65">
        <v>0.3</v>
      </c>
      <c r="E202" s="65" t="s">
        <v>1088</v>
      </c>
      <c r="F202" s="65" t="s">
        <v>1100</v>
      </c>
      <c r="G202" s="65" t="s">
        <v>1100</v>
      </c>
    </row>
    <row r="203" spans="1:7" ht="10.5" customHeight="1" x14ac:dyDescent="0.25">
      <c r="A203" s="69" t="s">
        <v>1159</v>
      </c>
      <c r="B203" s="65">
        <v>0.5</v>
      </c>
      <c r="C203" s="65">
        <v>0.3</v>
      </c>
      <c r="D203" s="65" t="s">
        <v>1088</v>
      </c>
      <c r="E203" s="65" t="s">
        <v>1088</v>
      </c>
      <c r="F203" s="65" t="s">
        <v>1100</v>
      </c>
      <c r="G203" s="65" t="s">
        <v>1100</v>
      </c>
    </row>
    <row r="204" spans="1:7" ht="10.5" customHeight="1" x14ac:dyDescent="0.25">
      <c r="A204" s="69" t="s">
        <v>1180</v>
      </c>
      <c r="B204" s="65">
        <v>26.4</v>
      </c>
      <c r="C204" s="65">
        <v>24.4</v>
      </c>
      <c r="D204" s="65">
        <v>1.4</v>
      </c>
      <c r="E204" s="65">
        <v>0.6</v>
      </c>
      <c r="F204" s="65" t="s">
        <v>1100</v>
      </c>
      <c r="G204" s="65" t="s">
        <v>1100</v>
      </c>
    </row>
    <row r="205" spans="1:7" ht="10.5" customHeight="1" x14ac:dyDescent="0.25">
      <c r="A205" s="69" t="s">
        <v>1178</v>
      </c>
      <c r="B205" s="65">
        <v>58.5</v>
      </c>
      <c r="C205" s="65">
        <v>45.3</v>
      </c>
      <c r="D205" s="65">
        <v>5.0999999999999996</v>
      </c>
      <c r="E205" s="65">
        <v>8.1999999999999993</v>
      </c>
      <c r="F205" s="65" t="s">
        <v>1100</v>
      </c>
      <c r="G205" s="65" t="s">
        <v>1100</v>
      </c>
    </row>
    <row r="206" spans="1:7" ht="10.5" customHeight="1" x14ac:dyDescent="0.25">
      <c r="A206" s="82" t="s">
        <v>1135</v>
      </c>
    </row>
    <row r="207" spans="1:7" ht="10.5" customHeight="1" x14ac:dyDescent="0.25">
      <c r="A207" s="69" t="s">
        <v>1136</v>
      </c>
      <c r="B207" s="65">
        <v>26.1</v>
      </c>
      <c r="C207" s="65" t="s">
        <v>1100</v>
      </c>
      <c r="D207" s="65" t="s">
        <v>1100</v>
      </c>
      <c r="E207" s="65" t="s">
        <v>1100</v>
      </c>
      <c r="F207" s="65">
        <v>19.100000000000001</v>
      </c>
      <c r="G207" s="65">
        <v>6.9</v>
      </c>
    </row>
    <row r="208" spans="1:7" ht="10.5" customHeight="1" x14ac:dyDescent="0.25">
      <c r="A208" s="69"/>
      <c r="B208" s="65"/>
      <c r="C208" s="65"/>
      <c r="D208" s="65"/>
      <c r="E208" s="65"/>
      <c r="F208" s="65"/>
      <c r="G208" s="65"/>
    </row>
    <row r="209" spans="1:7" ht="10.5" customHeight="1" x14ac:dyDescent="0.25">
      <c r="A209" s="81" t="s">
        <v>1181</v>
      </c>
      <c r="B209" s="65"/>
      <c r="C209" s="65"/>
      <c r="D209" s="65"/>
      <c r="E209" s="65"/>
      <c r="F209" s="65"/>
      <c r="G209" s="65"/>
    </row>
    <row r="210" spans="1:7" ht="10.5" customHeight="1" x14ac:dyDescent="0.25">
      <c r="A210" s="69" t="s">
        <v>1162</v>
      </c>
      <c r="B210" s="65">
        <v>1.2</v>
      </c>
      <c r="C210" s="65">
        <v>0.9</v>
      </c>
      <c r="D210" s="65">
        <v>0.1</v>
      </c>
      <c r="E210" s="65" t="s">
        <v>1088</v>
      </c>
      <c r="F210" s="65" t="s">
        <v>1100</v>
      </c>
      <c r="G210" s="65" t="s">
        <v>1100</v>
      </c>
    </row>
    <row r="211" spans="1:7" ht="10.5" customHeight="1" x14ac:dyDescent="0.25">
      <c r="A211" s="70" t="s">
        <v>1170</v>
      </c>
      <c r="B211" s="65">
        <v>0.8</v>
      </c>
      <c r="C211" s="65">
        <v>0.6</v>
      </c>
      <c r="D211" s="65" t="s">
        <v>1088</v>
      </c>
      <c r="E211" s="65" t="s">
        <v>1088</v>
      </c>
      <c r="F211" s="65" t="s">
        <v>1100</v>
      </c>
      <c r="G211" s="65" t="s">
        <v>1100</v>
      </c>
    </row>
    <row r="212" spans="1:7" ht="10.5" customHeight="1" x14ac:dyDescent="0.25">
      <c r="A212" s="70" t="s">
        <v>1171</v>
      </c>
      <c r="B212" s="65">
        <v>0.3</v>
      </c>
      <c r="C212" s="65">
        <v>0.3</v>
      </c>
      <c r="D212" s="65" t="s">
        <v>1088</v>
      </c>
      <c r="E212" s="65" t="s">
        <v>1088</v>
      </c>
      <c r="F212" s="65" t="s">
        <v>1100</v>
      </c>
      <c r="G212" s="65" t="s">
        <v>1100</v>
      </c>
    </row>
    <row r="213" spans="1:7" ht="10.5" customHeight="1" x14ac:dyDescent="0.25">
      <c r="A213" s="69" t="s">
        <v>1182</v>
      </c>
      <c r="B213" s="65">
        <v>27.9</v>
      </c>
      <c r="C213" s="65">
        <v>25.6</v>
      </c>
      <c r="D213" s="65">
        <v>1.5</v>
      </c>
      <c r="E213" s="65">
        <v>0.7</v>
      </c>
      <c r="F213" s="65" t="s">
        <v>1100</v>
      </c>
      <c r="G213" s="65" t="s">
        <v>1100</v>
      </c>
    </row>
    <row r="214" spans="1:7" ht="10.5" customHeight="1" x14ac:dyDescent="0.25">
      <c r="A214" s="69" t="s">
        <v>1178</v>
      </c>
      <c r="B214" s="65">
        <v>58.5</v>
      </c>
      <c r="C214" s="65">
        <v>45.3</v>
      </c>
      <c r="D214" s="65">
        <v>5.0999999999999996</v>
      </c>
      <c r="E214" s="65">
        <v>8.1999999999999993</v>
      </c>
      <c r="F214" s="65" t="s">
        <v>1100</v>
      </c>
      <c r="G214" s="65" t="s">
        <v>1100</v>
      </c>
    </row>
    <row r="215" spans="1:7" ht="10.5" customHeight="1" x14ac:dyDescent="0.25">
      <c r="A215" s="82" t="s">
        <v>1135</v>
      </c>
      <c r="B215" s="65"/>
      <c r="C215" s="65"/>
      <c r="D215" s="65"/>
      <c r="E215" s="65"/>
      <c r="F215" s="65"/>
      <c r="G215" s="65"/>
    </row>
    <row r="216" spans="1:7" ht="10.5" customHeight="1" x14ac:dyDescent="0.25">
      <c r="A216" s="69" t="s">
        <v>1136</v>
      </c>
      <c r="B216" s="65">
        <v>26.1</v>
      </c>
      <c r="C216" s="65" t="s">
        <v>1100</v>
      </c>
      <c r="D216" s="65" t="s">
        <v>1100</v>
      </c>
      <c r="E216" s="65" t="s">
        <v>1100</v>
      </c>
      <c r="F216" s="65">
        <v>19.100000000000001</v>
      </c>
      <c r="G216" s="65">
        <v>6.9</v>
      </c>
    </row>
    <row r="217" spans="1:7" ht="10.5" customHeight="1" x14ac:dyDescent="0.25">
      <c r="A217" s="69"/>
      <c r="B217" s="65"/>
      <c r="C217" s="65"/>
      <c r="D217" s="65"/>
      <c r="E217" s="65"/>
      <c r="F217" s="65"/>
      <c r="G217" s="65"/>
    </row>
    <row r="218" spans="1:7" ht="10.5" customHeight="1" x14ac:dyDescent="0.25">
      <c r="A218" s="81" t="s">
        <v>1183</v>
      </c>
      <c r="B218" s="65"/>
      <c r="C218" s="65"/>
      <c r="D218" s="65"/>
      <c r="E218" s="65"/>
      <c r="F218" s="65"/>
      <c r="G218" s="65"/>
    </row>
    <row r="219" spans="1:7" ht="10.5" customHeight="1" x14ac:dyDescent="0.25">
      <c r="A219" s="69" t="s">
        <v>1162</v>
      </c>
      <c r="B219" s="65">
        <v>0.9</v>
      </c>
      <c r="C219" s="65">
        <v>0.7</v>
      </c>
      <c r="D219" s="65" t="s">
        <v>1088</v>
      </c>
      <c r="E219" s="65" t="s">
        <v>1088</v>
      </c>
      <c r="F219" s="65" t="s">
        <v>1100</v>
      </c>
      <c r="G219" s="65" t="s">
        <v>1100</v>
      </c>
    </row>
    <row r="220" spans="1:7" ht="10.5" customHeight="1" x14ac:dyDescent="0.25">
      <c r="A220" s="70" t="s">
        <v>1170</v>
      </c>
      <c r="B220" s="65">
        <v>0.6</v>
      </c>
      <c r="C220" s="65">
        <v>0.5</v>
      </c>
      <c r="D220" s="65" t="s">
        <v>1088</v>
      </c>
      <c r="E220" s="65" t="s">
        <v>1088</v>
      </c>
      <c r="F220" s="65" t="s">
        <v>1100</v>
      </c>
      <c r="G220" s="65" t="s">
        <v>1100</v>
      </c>
    </row>
    <row r="221" spans="1:7" ht="10.5" customHeight="1" x14ac:dyDescent="0.25">
      <c r="A221" s="70" t="s">
        <v>1171</v>
      </c>
      <c r="B221" s="65">
        <v>0.3</v>
      </c>
      <c r="C221" s="65">
        <v>0.2</v>
      </c>
      <c r="D221" s="65" t="s">
        <v>1088</v>
      </c>
      <c r="E221" s="65" t="s">
        <v>1088</v>
      </c>
      <c r="F221" s="65" t="s">
        <v>1100</v>
      </c>
      <c r="G221" s="65" t="s">
        <v>1100</v>
      </c>
    </row>
    <row r="222" spans="1:7" ht="10.5" customHeight="1" x14ac:dyDescent="0.25">
      <c r="A222" s="69" t="s">
        <v>1184</v>
      </c>
      <c r="B222" s="65">
        <v>28.2</v>
      </c>
      <c r="C222" s="65">
        <v>25.8</v>
      </c>
      <c r="D222" s="65">
        <v>1.6</v>
      </c>
      <c r="E222" s="65">
        <v>0.8</v>
      </c>
      <c r="F222" s="65" t="s">
        <v>1100</v>
      </c>
      <c r="G222" s="65" t="s">
        <v>1100</v>
      </c>
    </row>
    <row r="223" spans="1:7" ht="10.5" customHeight="1" x14ac:dyDescent="0.25">
      <c r="A223" s="69" t="s">
        <v>1178</v>
      </c>
      <c r="B223" s="65">
        <v>58.5</v>
      </c>
      <c r="C223" s="65">
        <v>45.3</v>
      </c>
      <c r="D223" s="65">
        <v>5.0999999999999996</v>
      </c>
      <c r="E223" s="65">
        <v>8.1999999999999993</v>
      </c>
      <c r="F223" s="65" t="s">
        <v>1100</v>
      </c>
      <c r="G223" s="65" t="s">
        <v>1100</v>
      </c>
    </row>
    <row r="224" spans="1:7" ht="10.5" customHeight="1" x14ac:dyDescent="0.25">
      <c r="A224" s="82" t="s">
        <v>1135</v>
      </c>
      <c r="B224" s="65"/>
      <c r="C224" s="65"/>
      <c r="D224" s="65"/>
      <c r="E224" s="65"/>
      <c r="F224" s="65"/>
      <c r="G224" s="65"/>
    </row>
    <row r="225" spans="1:7" ht="10.5" customHeight="1" x14ac:dyDescent="0.25">
      <c r="A225" s="69" t="s">
        <v>1136</v>
      </c>
      <c r="B225" s="65">
        <v>26.1</v>
      </c>
      <c r="C225" s="65" t="s">
        <v>1100</v>
      </c>
      <c r="D225" s="65" t="s">
        <v>1100</v>
      </c>
      <c r="E225" s="65" t="s">
        <v>1100</v>
      </c>
      <c r="F225" s="65">
        <v>19.100000000000001</v>
      </c>
      <c r="G225" s="65">
        <v>6.9</v>
      </c>
    </row>
    <row r="226" spans="1:7" ht="10.5" customHeight="1" x14ac:dyDescent="0.25">
      <c r="A226" s="69"/>
      <c r="B226" s="65"/>
      <c r="C226" s="65"/>
      <c r="D226" s="65"/>
      <c r="E226" s="65"/>
      <c r="F226" s="65"/>
      <c r="G226" s="65"/>
    </row>
    <row r="227" spans="1:7" ht="10.5" customHeight="1" x14ac:dyDescent="0.25">
      <c r="A227" s="79" t="s">
        <v>1185</v>
      </c>
      <c r="B227" s="65"/>
      <c r="C227" s="65"/>
      <c r="D227" s="65"/>
      <c r="E227" s="65"/>
      <c r="F227" s="65"/>
      <c r="G227" s="65"/>
    </row>
    <row r="228" spans="1:7" ht="10.5" customHeight="1" x14ac:dyDescent="0.25">
      <c r="A228" s="79" t="s">
        <v>1186</v>
      </c>
      <c r="B228" s="65"/>
      <c r="C228" s="65"/>
      <c r="D228" s="65"/>
      <c r="E228" s="65"/>
      <c r="F228" s="65"/>
      <c r="G228" s="65"/>
    </row>
    <row r="229" spans="1:7" ht="10.5" customHeight="1" x14ac:dyDescent="0.25">
      <c r="A229" s="68" t="s">
        <v>1162</v>
      </c>
      <c r="B229" s="65">
        <v>63</v>
      </c>
      <c r="C229" s="65">
        <v>57.3</v>
      </c>
      <c r="D229" s="65">
        <v>3.7</v>
      </c>
      <c r="E229" s="65" t="s">
        <v>1100</v>
      </c>
      <c r="F229" s="65" t="s">
        <v>1100</v>
      </c>
      <c r="G229" s="65">
        <v>2</v>
      </c>
    </row>
    <row r="230" spans="1:7" ht="10.5" customHeight="1" x14ac:dyDescent="0.25">
      <c r="A230" s="69" t="s">
        <v>1053</v>
      </c>
      <c r="B230" s="65">
        <v>42.8</v>
      </c>
      <c r="C230" s="65">
        <v>39.799999999999997</v>
      </c>
      <c r="D230" s="65">
        <v>2.8</v>
      </c>
      <c r="E230" s="65" t="s">
        <v>1100</v>
      </c>
      <c r="F230" s="65" t="s">
        <v>1100</v>
      </c>
      <c r="G230" s="65" t="s">
        <v>1088</v>
      </c>
    </row>
    <row r="231" spans="1:7" ht="10.5" customHeight="1" x14ac:dyDescent="0.25">
      <c r="A231" s="70" t="s">
        <v>1187</v>
      </c>
      <c r="B231" s="65">
        <v>9.8000000000000007</v>
      </c>
      <c r="C231" s="65">
        <v>8.3000000000000007</v>
      </c>
      <c r="D231" s="65">
        <v>1.4</v>
      </c>
      <c r="E231" s="65" t="s">
        <v>1100</v>
      </c>
      <c r="F231" s="65" t="s">
        <v>1100</v>
      </c>
      <c r="G231" s="65" t="s">
        <v>1088</v>
      </c>
    </row>
    <row r="232" spans="1:7" ht="10.5" customHeight="1" x14ac:dyDescent="0.25">
      <c r="A232" s="70" t="s">
        <v>1188</v>
      </c>
      <c r="B232" s="65">
        <v>28.7</v>
      </c>
      <c r="C232" s="65">
        <v>27.2</v>
      </c>
      <c r="D232" s="65">
        <v>1.4</v>
      </c>
      <c r="E232" s="65" t="s">
        <v>1100</v>
      </c>
      <c r="F232" s="65" t="s">
        <v>1100</v>
      </c>
      <c r="G232" s="65" t="s">
        <v>1088</v>
      </c>
    </row>
    <row r="233" spans="1:7" ht="10.5" customHeight="1" x14ac:dyDescent="0.25">
      <c r="A233" s="70" t="s">
        <v>1189</v>
      </c>
      <c r="B233" s="65">
        <v>4.3</v>
      </c>
      <c r="C233" s="65">
        <v>4.3</v>
      </c>
      <c r="D233" s="65" t="s">
        <v>1088</v>
      </c>
      <c r="E233" s="65" t="s">
        <v>1100</v>
      </c>
      <c r="F233" s="65" t="s">
        <v>1100</v>
      </c>
      <c r="G233" s="65" t="s">
        <v>1088</v>
      </c>
    </row>
    <row r="234" spans="1:7" ht="10.5" customHeight="1" x14ac:dyDescent="0.25">
      <c r="A234" s="69" t="s">
        <v>1052</v>
      </c>
      <c r="B234" s="65">
        <v>15.6</v>
      </c>
      <c r="C234" s="65">
        <v>14</v>
      </c>
      <c r="D234" s="65">
        <v>0.7</v>
      </c>
      <c r="E234" s="65" t="s">
        <v>1100</v>
      </c>
      <c r="F234" s="65" t="s">
        <v>1100</v>
      </c>
      <c r="G234" s="65">
        <v>0.9</v>
      </c>
    </row>
    <row r="235" spans="1:7" ht="10.5" customHeight="1" x14ac:dyDescent="0.25">
      <c r="A235" s="70" t="s">
        <v>1187</v>
      </c>
      <c r="B235" s="65">
        <v>6</v>
      </c>
      <c r="C235" s="65">
        <v>5.2</v>
      </c>
      <c r="D235" s="65">
        <v>0.5</v>
      </c>
      <c r="E235" s="65" t="s">
        <v>1100</v>
      </c>
      <c r="F235" s="65" t="s">
        <v>1100</v>
      </c>
      <c r="G235" s="65">
        <v>0.4</v>
      </c>
    </row>
    <row r="236" spans="1:7" ht="10.5" customHeight="1" x14ac:dyDescent="0.25">
      <c r="A236" s="70" t="s">
        <v>1188</v>
      </c>
      <c r="B236" s="65">
        <v>7.9</v>
      </c>
      <c r="C236" s="65">
        <v>7.4</v>
      </c>
      <c r="D236" s="65">
        <v>0.2</v>
      </c>
      <c r="E236" s="65" t="s">
        <v>1100</v>
      </c>
      <c r="F236" s="65" t="s">
        <v>1100</v>
      </c>
      <c r="G236" s="65">
        <v>0.3</v>
      </c>
    </row>
    <row r="237" spans="1:7" ht="10.5" customHeight="1" x14ac:dyDescent="0.25">
      <c r="A237" s="70" t="s">
        <v>1189</v>
      </c>
      <c r="B237" s="65">
        <v>1.6</v>
      </c>
      <c r="C237" s="65">
        <v>1.4</v>
      </c>
      <c r="D237" s="65" t="s">
        <v>1088</v>
      </c>
      <c r="E237" s="65" t="s">
        <v>1100</v>
      </c>
      <c r="F237" s="65" t="s">
        <v>1100</v>
      </c>
      <c r="G237" s="65">
        <v>0.2</v>
      </c>
    </row>
    <row r="238" spans="1:7" ht="10.5" customHeight="1" x14ac:dyDescent="0.25">
      <c r="A238" s="69" t="s">
        <v>1190</v>
      </c>
      <c r="B238" s="65">
        <v>4.5999999999999996</v>
      </c>
      <c r="C238" s="65">
        <v>3.5</v>
      </c>
      <c r="D238" s="65">
        <v>0.2</v>
      </c>
      <c r="E238" s="65" t="s">
        <v>1100</v>
      </c>
      <c r="F238" s="65" t="s">
        <v>1100</v>
      </c>
      <c r="G238" s="65">
        <v>1</v>
      </c>
    </row>
    <row r="239" spans="1:7" ht="10.5" customHeight="1" x14ac:dyDescent="0.25">
      <c r="A239" s="68" t="s">
        <v>1163</v>
      </c>
      <c r="B239" s="65">
        <v>22.5</v>
      </c>
      <c r="C239" s="65">
        <v>14.6</v>
      </c>
      <c r="D239" s="65">
        <v>3</v>
      </c>
      <c r="E239" s="65" t="s">
        <v>1100</v>
      </c>
      <c r="F239" s="65" t="s">
        <v>1100</v>
      </c>
      <c r="G239" s="65">
        <v>4.9000000000000004</v>
      </c>
    </row>
    <row r="240" spans="1:7" ht="10.5" customHeight="1" x14ac:dyDescent="0.25">
      <c r="A240" s="68" t="s">
        <v>1191</v>
      </c>
      <c r="B240" s="65">
        <v>28.1</v>
      </c>
      <c r="C240" s="65" t="s">
        <v>1100</v>
      </c>
      <c r="D240" s="65" t="s">
        <v>1100</v>
      </c>
      <c r="E240" s="65">
        <v>9</v>
      </c>
      <c r="F240" s="65">
        <v>19.100000000000001</v>
      </c>
      <c r="G240" s="65" t="s">
        <v>1100</v>
      </c>
    </row>
    <row r="241" spans="1:7" ht="10.5" customHeight="1" x14ac:dyDescent="0.25">
      <c r="A241" s="83"/>
      <c r="B241" s="65"/>
      <c r="C241" s="65"/>
      <c r="D241" s="65"/>
      <c r="E241" s="65"/>
      <c r="F241" s="65"/>
      <c r="G241" s="65"/>
    </row>
    <row r="242" spans="1:7" ht="10.5" customHeight="1" x14ac:dyDescent="0.25">
      <c r="A242" s="84" t="s">
        <v>1192</v>
      </c>
      <c r="B242" s="65"/>
      <c r="C242" s="65"/>
      <c r="D242" s="65"/>
      <c r="E242" s="65"/>
      <c r="F242" s="65"/>
      <c r="G242" s="65"/>
    </row>
    <row r="243" spans="1:7" ht="10.5" customHeight="1" x14ac:dyDescent="0.25">
      <c r="A243" s="68" t="s">
        <v>1162</v>
      </c>
      <c r="B243" s="65">
        <v>50.2</v>
      </c>
      <c r="C243" s="65">
        <v>36.799999999999997</v>
      </c>
      <c r="D243" s="65">
        <v>2.2999999999999998</v>
      </c>
      <c r="E243" s="65">
        <v>3.3</v>
      </c>
      <c r="F243" s="65">
        <v>4.7</v>
      </c>
      <c r="G243" s="65">
        <v>3.1</v>
      </c>
    </row>
    <row r="244" spans="1:7" ht="10.5" customHeight="1" x14ac:dyDescent="0.25">
      <c r="A244" s="68" t="s">
        <v>1163</v>
      </c>
      <c r="B244" s="65">
        <v>63.4</v>
      </c>
      <c r="C244" s="65">
        <v>35.1</v>
      </c>
      <c r="D244" s="65">
        <v>4.4000000000000004</v>
      </c>
      <c r="E244" s="65">
        <v>5.7</v>
      </c>
      <c r="F244" s="65">
        <v>14.4</v>
      </c>
      <c r="G244" s="65">
        <v>3.8</v>
      </c>
    </row>
    <row r="245" spans="1:7" ht="10.5" customHeight="1" x14ac:dyDescent="0.25">
      <c r="A245" s="85"/>
      <c r="B245" s="65"/>
      <c r="C245" s="65"/>
      <c r="D245" s="65"/>
      <c r="E245" s="65"/>
      <c r="F245" s="65"/>
      <c r="G245" s="65"/>
    </row>
    <row r="246" spans="1:7" ht="10.5" customHeight="1" x14ac:dyDescent="0.25">
      <c r="A246" s="84" t="s">
        <v>1193</v>
      </c>
      <c r="B246" s="65"/>
      <c r="C246" s="65"/>
      <c r="D246" s="65"/>
      <c r="E246" s="65"/>
      <c r="F246" s="65"/>
      <c r="G246" s="65"/>
    </row>
    <row r="247" spans="1:7" ht="10.5" customHeight="1" x14ac:dyDescent="0.25">
      <c r="A247" s="68" t="s">
        <v>1194</v>
      </c>
      <c r="B247" s="65">
        <v>40.6</v>
      </c>
      <c r="C247" s="65">
        <v>27.7</v>
      </c>
      <c r="D247" s="65">
        <v>2.1</v>
      </c>
      <c r="E247" s="65">
        <v>2.4</v>
      </c>
      <c r="F247" s="65">
        <v>6.7</v>
      </c>
      <c r="G247" s="65">
        <v>1.7</v>
      </c>
    </row>
    <row r="248" spans="1:7" ht="10.5" customHeight="1" x14ac:dyDescent="0.25">
      <c r="A248" s="68" t="s">
        <v>1195</v>
      </c>
      <c r="B248" s="65">
        <v>49.2</v>
      </c>
      <c r="C248" s="65">
        <v>31.4</v>
      </c>
      <c r="D248" s="65">
        <v>3</v>
      </c>
      <c r="E248" s="65">
        <v>3.7</v>
      </c>
      <c r="F248" s="65">
        <v>8.3000000000000007</v>
      </c>
      <c r="G248" s="65">
        <v>2.9</v>
      </c>
    </row>
    <row r="249" spans="1:7" ht="10.5" customHeight="1" x14ac:dyDescent="0.25">
      <c r="A249" s="68" t="s">
        <v>1196</v>
      </c>
      <c r="B249" s="65">
        <v>22.8</v>
      </c>
      <c r="C249" s="65">
        <v>12.2</v>
      </c>
      <c r="D249" s="65">
        <v>1.6</v>
      </c>
      <c r="E249" s="65">
        <v>2.8</v>
      </c>
      <c r="F249" s="65">
        <v>3.8</v>
      </c>
      <c r="G249" s="65">
        <v>2.2999999999999998</v>
      </c>
    </row>
    <row r="250" spans="1:7" ht="10.5" customHeight="1" x14ac:dyDescent="0.25">
      <c r="A250" s="68" t="s">
        <v>1197</v>
      </c>
      <c r="B250" s="65">
        <v>1</v>
      </c>
      <c r="C250" s="65">
        <v>0.5</v>
      </c>
      <c r="D250" s="65" t="s">
        <v>1088</v>
      </c>
      <c r="E250" s="65">
        <v>0.1</v>
      </c>
      <c r="F250" s="65">
        <v>0.3</v>
      </c>
      <c r="G250" s="65" t="s">
        <v>1088</v>
      </c>
    </row>
    <row r="251" spans="1:7" ht="10.5" customHeight="1" x14ac:dyDescent="0.25">
      <c r="A251" s="85"/>
      <c r="B251" s="65"/>
      <c r="C251" s="65"/>
      <c r="D251" s="65"/>
      <c r="E251" s="65"/>
      <c r="F251" s="65"/>
      <c r="G251" s="65"/>
    </row>
    <row r="252" spans="1:7" ht="10.5" customHeight="1" x14ac:dyDescent="0.25">
      <c r="A252" s="84" t="s">
        <v>1198</v>
      </c>
      <c r="B252" s="65"/>
      <c r="C252" s="65"/>
      <c r="D252" s="65"/>
      <c r="E252" s="65"/>
      <c r="F252" s="65"/>
      <c r="G252" s="65"/>
    </row>
    <row r="253" spans="1:7" ht="10.5" customHeight="1" x14ac:dyDescent="0.25">
      <c r="A253" s="68" t="s">
        <v>1162</v>
      </c>
      <c r="B253" s="65">
        <v>25.5</v>
      </c>
      <c r="C253" s="65">
        <v>22.2</v>
      </c>
      <c r="D253" s="65">
        <v>1</v>
      </c>
      <c r="E253" s="65">
        <v>0.7</v>
      </c>
      <c r="F253" s="65">
        <v>0.5</v>
      </c>
      <c r="G253" s="65">
        <v>1.1000000000000001</v>
      </c>
    </row>
    <row r="254" spans="1:7" ht="10.5" customHeight="1" x14ac:dyDescent="0.25">
      <c r="A254" s="68" t="s">
        <v>1163</v>
      </c>
      <c r="B254" s="65">
        <v>88.1</v>
      </c>
      <c r="C254" s="65">
        <v>49.6</v>
      </c>
      <c r="D254" s="65">
        <v>5.7</v>
      </c>
      <c r="E254" s="65">
        <v>8.3000000000000007</v>
      </c>
      <c r="F254" s="65">
        <v>18.600000000000001</v>
      </c>
      <c r="G254" s="65">
        <v>5.8</v>
      </c>
    </row>
    <row r="255" spans="1:7" ht="10.5" customHeight="1" x14ac:dyDescent="0.25">
      <c r="A255" s="85"/>
      <c r="B255" s="65"/>
      <c r="C255" s="65"/>
      <c r="D255" s="65"/>
      <c r="E255" s="65"/>
      <c r="F255" s="65"/>
      <c r="G255" s="65"/>
    </row>
    <row r="256" spans="1:7" ht="10.5" customHeight="1" x14ac:dyDescent="0.25">
      <c r="A256" s="84" t="s">
        <v>1199</v>
      </c>
      <c r="B256" s="65"/>
      <c r="C256" s="65"/>
      <c r="D256" s="65"/>
      <c r="E256" s="65"/>
      <c r="F256" s="65"/>
      <c r="G256" s="65"/>
    </row>
    <row r="257" spans="1:7" ht="10.5" customHeight="1" x14ac:dyDescent="0.25">
      <c r="A257" s="68" t="s">
        <v>1200</v>
      </c>
      <c r="B257" s="65">
        <v>60.1</v>
      </c>
      <c r="C257" s="65">
        <v>39.9</v>
      </c>
      <c r="D257" s="65">
        <v>3.3</v>
      </c>
      <c r="E257" s="65">
        <v>3.6</v>
      </c>
      <c r="F257" s="65">
        <v>10.199999999999999</v>
      </c>
      <c r="G257" s="65">
        <v>3.1</v>
      </c>
    </row>
    <row r="258" spans="1:7" ht="10.5" customHeight="1" x14ac:dyDescent="0.25">
      <c r="A258" s="68" t="s">
        <v>1201</v>
      </c>
      <c r="B258" s="65">
        <v>36</v>
      </c>
      <c r="C258" s="65">
        <v>22.7</v>
      </c>
      <c r="D258" s="65">
        <v>2.2000000000000002</v>
      </c>
      <c r="E258" s="65">
        <v>3.2</v>
      </c>
      <c r="F258" s="65">
        <v>5.7</v>
      </c>
      <c r="G258" s="65">
        <v>2.2999999999999998</v>
      </c>
    </row>
    <row r="259" spans="1:7" ht="10.5" customHeight="1" x14ac:dyDescent="0.25">
      <c r="A259" s="68" t="s">
        <v>1202</v>
      </c>
      <c r="B259" s="65">
        <v>9.1</v>
      </c>
      <c r="C259" s="65">
        <v>5.0999999999999996</v>
      </c>
      <c r="D259" s="65">
        <v>0.6</v>
      </c>
      <c r="E259" s="65">
        <v>1</v>
      </c>
      <c r="F259" s="65">
        <v>1.7</v>
      </c>
      <c r="G259" s="65">
        <v>0.7</v>
      </c>
    </row>
    <row r="260" spans="1:7" ht="10.5" customHeight="1" x14ac:dyDescent="0.25">
      <c r="A260" s="68" t="s">
        <v>1203</v>
      </c>
      <c r="B260" s="65">
        <v>8.4</v>
      </c>
      <c r="C260" s="65">
        <v>4.2</v>
      </c>
      <c r="D260" s="65">
        <v>0.7</v>
      </c>
      <c r="E260" s="65">
        <v>1.2</v>
      </c>
      <c r="F260" s="65">
        <v>1.5</v>
      </c>
      <c r="G260" s="65">
        <v>0.8</v>
      </c>
    </row>
    <row r="261" spans="1:7" ht="10.5" customHeight="1" x14ac:dyDescent="0.25">
      <c r="B261" s="65"/>
      <c r="C261" s="65"/>
      <c r="D261" s="65"/>
      <c r="E261" s="65"/>
      <c r="F261" s="65"/>
      <c r="G261" s="65"/>
    </row>
    <row r="262" spans="1:7" ht="10.5" customHeight="1" x14ac:dyDescent="0.25">
      <c r="A262" s="84" t="s">
        <v>1204</v>
      </c>
      <c r="B262" s="65"/>
      <c r="C262" s="65"/>
      <c r="D262" s="65"/>
      <c r="E262" s="65"/>
      <c r="F262" s="65"/>
      <c r="G262" s="65"/>
    </row>
    <row r="263" spans="1:7" ht="10.5" customHeight="1" x14ac:dyDescent="0.25">
      <c r="A263" s="84" t="s">
        <v>1205</v>
      </c>
      <c r="B263" s="65"/>
      <c r="C263" s="65"/>
      <c r="D263" s="65"/>
      <c r="E263" s="65"/>
      <c r="F263" s="65"/>
      <c r="G263" s="65"/>
    </row>
    <row r="264" spans="1:7" ht="10.5" customHeight="1" x14ac:dyDescent="0.25">
      <c r="A264" s="68" t="s">
        <v>1162</v>
      </c>
      <c r="B264" s="65">
        <v>40.799999999999997</v>
      </c>
      <c r="C264" s="65">
        <v>32.200000000000003</v>
      </c>
      <c r="D264" s="65">
        <v>2.1</v>
      </c>
      <c r="E264" s="65">
        <v>1.6</v>
      </c>
      <c r="F264" s="65">
        <v>2.4</v>
      </c>
      <c r="G264" s="65">
        <v>2.4</v>
      </c>
    </row>
    <row r="265" spans="1:7" ht="10.5" customHeight="1" x14ac:dyDescent="0.25">
      <c r="A265" s="68" t="s">
        <v>1163</v>
      </c>
      <c r="B265" s="65">
        <v>72.900000000000006</v>
      </c>
      <c r="C265" s="65">
        <v>39.6</v>
      </c>
      <c r="D265" s="65">
        <v>4.5999999999999996</v>
      </c>
      <c r="E265" s="65">
        <v>7.4</v>
      </c>
      <c r="F265" s="65">
        <v>16.7</v>
      </c>
      <c r="G265" s="65">
        <v>4.5</v>
      </c>
    </row>
    <row r="266" spans="1:7" ht="10.5" customHeight="1" x14ac:dyDescent="0.25">
      <c r="B266" s="65"/>
      <c r="C266" s="65"/>
      <c r="D266" s="65"/>
      <c r="E266" s="65"/>
      <c r="F266" s="65"/>
      <c r="G266" s="65"/>
    </row>
    <row r="267" spans="1:7" ht="10.5" customHeight="1" x14ac:dyDescent="0.25">
      <c r="A267" s="84" t="s">
        <v>1206</v>
      </c>
      <c r="B267" s="65"/>
      <c r="C267" s="65"/>
      <c r="D267" s="65"/>
      <c r="E267" s="65"/>
      <c r="F267" s="65"/>
      <c r="G267" s="65"/>
    </row>
    <row r="268" spans="1:7" ht="10.5" customHeight="1" x14ac:dyDescent="0.25">
      <c r="A268" s="68" t="s">
        <v>1162</v>
      </c>
      <c r="B268" s="65">
        <v>30.7</v>
      </c>
      <c r="C268" s="65">
        <v>24.8</v>
      </c>
      <c r="D268" s="65">
        <v>2</v>
      </c>
      <c r="E268" s="65">
        <v>1.3</v>
      </c>
      <c r="F268" s="65">
        <v>2.6</v>
      </c>
      <c r="G268" s="65" t="s">
        <v>1100</v>
      </c>
    </row>
    <row r="269" spans="1:7" ht="10.5" customHeight="1" x14ac:dyDescent="0.25">
      <c r="A269" s="68" t="s">
        <v>1163</v>
      </c>
      <c r="B269" s="65">
        <v>76</v>
      </c>
      <c r="C269" s="65">
        <v>47</v>
      </c>
      <c r="D269" s="65">
        <v>4.7</v>
      </c>
      <c r="E269" s="65">
        <v>7.8</v>
      </c>
      <c r="F269" s="65">
        <v>16.5</v>
      </c>
      <c r="G269" s="65" t="s">
        <v>1100</v>
      </c>
    </row>
    <row r="270" spans="1:7" ht="10.5" customHeight="1" x14ac:dyDescent="0.25">
      <c r="A270" s="68" t="s">
        <v>1207</v>
      </c>
      <c r="B270" s="65">
        <v>6.9</v>
      </c>
      <c r="C270" s="65" t="s">
        <v>1100</v>
      </c>
      <c r="D270" s="65" t="s">
        <v>1100</v>
      </c>
      <c r="E270" s="65" t="s">
        <v>1100</v>
      </c>
      <c r="F270" s="65" t="s">
        <v>1100</v>
      </c>
      <c r="G270" s="65">
        <v>6.9</v>
      </c>
    </row>
    <row r="271" spans="1:7" ht="10.5" customHeight="1" x14ac:dyDescent="0.25">
      <c r="A271" s="69"/>
      <c r="B271" s="65"/>
      <c r="C271" s="65"/>
      <c r="D271" s="65"/>
      <c r="E271" s="65"/>
      <c r="F271" s="65"/>
      <c r="G271" s="65"/>
    </row>
    <row r="272" spans="1:7" ht="10.5" customHeight="1" x14ac:dyDescent="0.25">
      <c r="A272" s="86" t="s">
        <v>1208</v>
      </c>
      <c r="B272" s="65"/>
      <c r="C272" s="65"/>
      <c r="D272" s="65"/>
      <c r="E272" s="65"/>
      <c r="F272" s="65"/>
      <c r="G272" s="65"/>
    </row>
    <row r="273" spans="1:7" ht="10.5" customHeight="1" x14ac:dyDescent="0.25">
      <c r="A273" s="86" t="s">
        <v>1209</v>
      </c>
      <c r="B273" s="65"/>
      <c r="C273" s="65"/>
      <c r="D273" s="65"/>
      <c r="E273" s="65"/>
      <c r="F273" s="65"/>
      <c r="G273" s="65"/>
    </row>
    <row r="274" spans="1:7" ht="10.5" customHeight="1" x14ac:dyDescent="0.25">
      <c r="A274" s="69" t="s">
        <v>1162</v>
      </c>
      <c r="B274" s="65">
        <v>18</v>
      </c>
      <c r="C274" s="65">
        <v>15.7</v>
      </c>
      <c r="D274" s="65">
        <v>1.1000000000000001</v>
      </c>
      <c r="E274" s="65">
        <v>0.3</v>
      </c>
      <c r="F274" s="65">
        <v>0.8</v>
      </c>
      <c r="G274" s="65" t="s">
        <v>1100</v>
      </c>
    </row>
    <row r="275" spans="1:7" ht="10.5" customHeight="1" x14ac:dyDescent="0.25">
      <c r="A275" s="69" t="s">
        <v>1163</v>
      </c>
      <c r="B275" s="65">
        <v>12.7</v>
      </c>
      <c r="C275" s="65">
        <v>9.1</v>
      </c>
      <c r="D275" s="65">
        <v>0.9</v>
      </c>
      <c r="E275" s="65">
        <v>1</v>
      </c>
      <c r="F275" s="65">
        <v>1.8</v>
      </c>
      <c r="G275" s="65" t="s">
        <v>1100</v>
      </c>
    </row>
    <row r="276" spans="1:7" ht="10.5" customHeight="1" x14ac:dyDescent="0.25">
      <c r="A276" s="85"/>
      <c r="B276" s="65"/>
      <c r="C276" s="65"/>
      <c r="D276" s="65"/>
      <c r="E276" s="65"/>
      <c r="F276" s="65"/>
      <c r="G276" s="65"/>
    </row>
    <row r="277" spans="1:7" ht="10.5" customHeight="1" x14ac:dyDescent="0.25">
      <c r="A277" s="84" t="s">
        <v>1210</v>
      </c>
      <c r="B277" s="65"/>
      <c r="C277" s="65"/>
      <c r="D277" s="65"/>
      <c r="E277" s="65"/>
      <c r="F277" s="65"/>
      <c r="G277" s="65"/>
    </row>
    <row r="278" spans="1:7" ht="10.5" customHeight="1" x14ac:dyDescent="0.25">
      <c r="A278" s="68" t="s">
        <v>1211</v>
      </c>
      <c r="B278" s="65">
        <v>47.2</v>
      </c>
      <c r="C278" s="65">
        <v>25.4</v>
      </c>
      <c r="D278" s="65">
        <v>2.6</v>
      </c>
      <c r="E278" s="65">
        <v>5</v>
      </c>
      <c r="F278" s="65">
        <v>9.9</v>
      </c>
      <c r="G278" s="65">
        <v>4.3</v>
      </c>
    </row>
    <row r="279" spans="1:7" ht="10.5" customHeight="1" x14ac:dyDescent="0.25">
      <c r="A279" s="68" t="s">
        <v>1212</v>
      </c>
      <c r="B279" s="65">
        <v>64.099999999999994</v>
      </c>
      <c r="C279" s="65">
        <v>44.7</v>
      </c>
      <c r="D279" s="65">
        <v>4</v>
      </c>
      <c r="E279" s="65">
        <v>4</v>
      </c>
      <c r="F279" s="65">
        <v>8.9</v>
      </c>
      <c r="G279" s="65">
        <v>2.6</v>
      </c>
    </row>
    <row r="280" spans="1:7" ht="10.5" customHeight="1" x14ac:dyDescent="0.25">
      <c r="A280" s="68" t="s">
        <v>1213</v>
      </c>
      <c r="B280" s="65">
        <v>1.6</v>
      </c>
      <c r="C280" s="65">
        <v>1.3</v>
      </c>
      <c r="D280" s="65">
        <v>0.1</v>
      </c>
      <c r="E280" s="65" t="s">
        <v>1088</v>
      </c>
      <c r="F280" s="65">
        <v>0.2</v>
      </c>
      <c r="G280" s="65" t="s">
        <v>1088</v>
      </c>
    </row>
    <row r="281" spans="1:7" ht="10.5" customHeight="1" x14ac:dyDescent="0.25">
      <c r="A281" s="70"/>
      <c r="B281" s="65"/>
      <c r="C281" s="65"/>
      <c r="D281" s="65"/>
      <c r="E281" s="65"/>
      <c r="F281" s="65"/>
      <c r="G281" s="65"/>
    </row>
    <row r="282" spans="1:7" ht="10.5" customHeight="1" x14ac:dyDescent="0.25">
      <c r="A282" s="80" t="s">
        <v>1214</v>
      </c>
      <c r="B282" s="65"/>
      <c r="C282" s="65"/>
      <c r="D282" s="65"/>
      <c r="E282" s="65"/>
      <c r="F282" s="65"/>
      <c r="G282" s="65"/>
    </row>
    <row r="283" spans="1:7" ht="10.5" customHeight="1" x14ac:dyDescent="0.25">
      <c r="A283" s="68" t="s">
        <v>1170</v>
      </c>
      <c r="B283" s="65">
        <v>16.8</v>
      </c>
      <c r="C283" s="65">
        <v>13.5</v>
      </c>
      <c r="D283" s="65">
        <v>0.9</v>
      </c>
      <c r="E283" s="65">
        <v>1</v>
      </c>
      <c r="F283" s="65">
        <v>1</v>
      </c>
      <c r="G283" s="65">
        <v>0.4</v>
      </c>
    </row>
    <row r="284" spans="1:7" ht="10.5" customHeight="1" x14ac:dyDescent="0.25">
      <c r="A284" s="68" t="s">
        <v>1215</v>
      </c>
      <c r="B284" s="65">
        <v>18</v>
      </c>
      <c r="C284" s="65">
        <v>14.2</v>
      </c>
      <c r="D284" s="65">
        <v>0.9</v>
      </c>
      <c r="E284" s="65">
        <v>1</v>
      </c>
      <c r="F284" s="65">
        <v>0.8</v>
      </c>
      <c r="G284" s="65">
        <v>1.1000000000000001</v>
      </c>
    </row>
    <row r="285" spans="1:7" ht="10.5" customHeight="1" x14ac:dyDescent="0.25">
      <c r="A285" s="68" t="s">
        <v>1156</v>
      </c>
      <c r="B285" s="65">
        <v>78.099999999999994</v>
      </c>
      <c r="C285" s="65">
        <v>43.6</v>
      </c>
      <c r="D285" s="65">
        <v>4.9000000000000004</v>
      </c>
      <c r="E285" s="65">
        <v>7</v>
      </c>
      <c r="F285" s="65">
        <v>17.2</v>
      </c>
      <c r="G285" s="65">
        <v>5.4</v>
      </c>
    </row>
    <row r="286" spans="1:7" ht="10.5" customHeight="1" x14ac:dyDescent="0.25">
      <c r="A286" s="83"/>
      <c r="B286" s="65"/>
      <c r="C286" s="65"/>
      <c r="D286" s="65"/>
      <c r="E286" s="65"/>
      <c r="F286" s="65"/>
      <c r="G286" s="65"/>
    </row>
    <row r="287" spans="1:7" ht="10.5" customHeight="1" x14ac:dyDescent="0.25">
      <c r="A287" s="80" t="s">
        <v>1216</v>
      </c>
      <c r="B287" s="65"/>
      <c r="C287" s="65"/>
      <c r="D287" s="65"/>
      <c r="E287" s="65"/>
      <c r="F287" s="65"/>
      <c r="G287" s="65"/>
    </row>
    <row r="288" spans="1:7" ht="10.5" customHeight="1" x14ac:dyDescent="0.25">
      <c r="A288" s="68" t="s">
        <v>1162</v>
      </c>
      <c r="B288" s="65">
        <v>68.099999999999994</v>
      </c>
      <c r="C288" s="65">
        <v>47</v>
      </c>
      <c r="D288" s="65">
        <v>3.9</v>
      </c>
      <c r="E288" s="65">
        <v>4.3</v>
      </c>
      <c r="F288" s="65">
        <v>9.1999999999999993</v>
      </c>
      <c r="G288" s="65">
        <v>3.7</v>
      </c>
    </row>
    <row r="289" spans="1:9" ht="10.5" customHeight="1" x14ac:dyDescent="0.25">
      <c r="A289" s="68" t="s">
        <v>1163</v>
      </c>
      <c r="B289" s="65">
        <v>44.7</v>
      </c>
      <c r="C289" s="65">
        <v>24.4</v>
      </c>
      <c r="D289" s="65">
        <v>2.8</v>
      </c>
      <c r="E289" s="65">
        <v>4.5999999999999996</v>
      </c>
      <c r="F289" s="65">
        <v>9.8000000000000007</v>
      </c>
      <c r="G289" s="65">
        <v>3.2</v>
      </c>
    </row>
    <row r="290" spans="1:9" ht="10.5" customHeight="1" x14ac:dyDescent="0.25">
      <c r="A290" s="68" t="s">
        <v>1217</v>
      </c>
      <c r="B290" s="65">
        <v>0.8</v>
      </c>
      <c r="C290" s="65">
        <v>0.4</v>
      </c>
      <c r="D290" s="65" t="s">
        <v>1088</v>
      </c>
      <c r="E290" s="65">
        <v>0.1</v>
      </c>
      <c r="F290" s="65">
        <v>0.2</v>
      </c>
      <c r="G290" s="65" t="s">
        <v>1088</v>
      </c>
    </row>
    <row r="291" spans="1:9" ht="10.5" customHeight="1" x14ac:dyDescent="0.25">
      <c r="A291" s="83"/>
      <c r="B291" s="65"/>
      <c r="C291" s="65"/>
      <c r="D291" s="65"/>
      <c r="E291" s="65"/>
      <c r="F291" s="65"/>
      <c r="G291" s="65"/>
    </row>
    <row r="292" spans="1:9" ht="10.5" customHeight="1" x14ac:dyDescent="0.25">
      <c r="A292" s="84" t="s">
        <v>1218</v>
      </c>
      <c r="B292" s="65"/>
      <c r="C292" s="65"/>
      <c r="D292" s="65"/>
      <c r="E292" s="65"/>
      <c r="F292" s="65"/>
      <c r="G292" s="65"/>
    </row>
    <row r="293" spans="1:9" ht="10.5" customHeight="1" x14ac:dyDescent="0.25">
      <c r="A293" s="68" t="s">
        <v>1162</v>
      </c>
      <c r="B293" s="65">
        <v>4.5999999999999996</v>
      </c>
      <c r="C293" s="65">
        <v>3.6</v>
      </c>
      <c r="D293" s="65">
        <v>0.3</v>
      </c>
      <c r="E293" s="65">
        <v>0.1</v>
      </c>
      <c r="F293" s="65">
        <v>0.4</v>
      </c>
      <c r="G293" s="65">
        <v>0.2</v>
      </c>
    </row>
    <row r="294" spans="1:9" ht="10.5" customHeight="1" x14ac:dyDescent="0.25">
      <c r="A294" s="68" t="s">
        <v>1163</v>
      </c>
      <c r="B294" s="65">
        <v>109</v>
      </c>
      <c r="C294" s="65">
        <v>68.2</v>
      </c>
      <c r="D294" s="65">
        <v>6.5</v>
      </c>
      <c r="E294" s="65">
        <v>8.9</v>
      </c>
      <c r="F294" s="65">
        <v>18.7</v>
      </c>
      <c r="G294" s="65">
        <v>6.7</v>
      </c>
    </row>
    <row r="295" spans="1:9" ht="10.5" customHeight="1" x14ac:dyDescent="0.25">
      <c r="A295" s="83"/>
      <c r="B295" s="65"/>
      <c r="C295" s="65"/>
      <c r="D295" s="65"/>
      <c r="E295" s="65"/>
      <c r="F295" s="65"/>
      <c r="G295" s="65"/>
    </row>
    <row r="296" spans="1:9" ht="10.5" customHeight="1" x14ac:dyDescent="0.25">
      <c r="A296" s="84" t="s">
        <v>1219</v>
      </c>
      <c r="B296" s="65"/>
      <c r="C296" s="65"/>
      <c r="D296" s="65"/>
      <c r="E296" s="65"/>
      <c r="F296" s="65"/>
      <c r="G296" s="65"/>
    </row>
    <row r="297" spans="1:9" ht="10.5" customHeight="1" x14ac:dyDescent="0.25">
      <c r="A297" s="84" t="s">
        <v>1220</v>
      </c>
      <c r="B297" s="65"/>
      <c r="C297" s="65"/>
      <c r="D297" s="65"/>
      <c r="E297" s="65"/>
      <c r="F297" s="65"/>
      <c r="G297" s="65"/>
    </row>
    <row r="298" spans="1:9" ht="10.5" customHeight="1" x14ac:dyDescent="0.25">
      <c r="A298" s="68" t="s">
        <v>1162</v>
      </c>
      <c r="B298" s="65">
        <v>49.6</v>
      </c>
      <c r="C298" s="65">
        <v>41.1</v>
      </c>
      <c r="D298" s="65">
        <v>2.8</v>
      </c>
      <c r="E298" s="65">
        <v>1.4</v>
      </c>
      <c r="F298" s="65">
        <v>1.5</v>
      </c>
      <c r="G298" s="65">
        <v>2.7</v>
      </c>
    </row>
    <row r="299" spans="1:9" ht="10.5" customHeight="1" x14ac:dyDescent="0.25">
      <c r="A299" s="68" t="s">
        <v>1163</v>
      </c>
      <c r="B299" s="65">
        <v>52.3</v>
      </c>
      <c r="C299" s="65">
        <v>27.7</v>
      </c>
      <c r="D299" s="65">
        <v>3.2</v>
      </c>
      <c r="E299" s="65">
        <v>5.4</v>
      </c>
      <c r="F299" s="65">
        <v>12.4</v>
      </c>
      <c r="G299" s="65">
        <v>3.7</v>
      </c>
    </row>
    <row r="300" spans="1:9" ht="10.5" customHeight="1" x14ac:dyDescent="0.25">
      <c r="A300" s="68" t="s">
        <v>1217</v>
      </c>
      <c r="B300" s="65">
        <v>0.5</v>
      </c>
      <c r="C300" s="65">
        <v>0.3</v>
      </c>
      <c r="D300" s="65" t="s">
        <v>1088</v>
      </c>
      <c r="E300" s="65" t="s">
        <v>1088</v>
      </c>
      <c r="F300" s="65">
        <v>0.1</v>
      </c>
      <c r="G300" s="65" t="s">
        <v>1088</v>
      </c>
    </row>
    <row r="301" spans="1:9" ht="10.5" customHeight="1" x14ac:dyDescent="0.25">
      <c r="A301" s="68" t="s">
        <v>1221</v>
      </c>
      <c r="B301" s="65">
        <v>11.2</v>
      </c>
      <c r="C301" s="65">
        <v>2.7</v>
      </c>
      <c r="D301" s="65">
        <v>0.7</v>
      </c>
      <c r="E301" s="65">
        <v>2.2000000000000002</v>
      </c>
      <c r="F301" s="65">
        <v>5</v>
      </c>
      <c r="G301" s="65">
        <v>0.6</v>
      </c>
    </row>
    <row r="302" spans="1:9" ht="10.5" customHeight="1" x14ac:dyDescent="0.25">
      <c r="A302" s="87"/>
      <c r="B302" s="88"/>
      <c r="C302" s="88"/>
      <c r="D302" s="88"/>
      <c r="E302" s="88"/>
      <c r="F302" s="88"/>
      <c r="G302" s="88"/>
    </row>
    <row r="303" spans="1:9" ht="10.5" customHeight="1" x14ac:dyDescent="0.25">
      <c r="B303" s="65"/>
      <c r="C303" s="65"/>
      <c r="D303" s="65"/>
      <c r="E303" s="65"/>
      <c r="F303" s="65"/>
      <c r="G303" s="65"/>
    </row>
    <row r="304" spans="1:9" ht="10.5" customHeight="1" x14ac:dyDescent="0.25">
      <c r="A304" s="91" t="s">
        <v>1222</v>
      </c>
      <c r="B304" s="91"/>
      <c r="C304" s="91"/>
      <c r="D304" s="91"/>
      <c r="E304" s="91"/>
      <c r="F304" s="91"/>
      <c r="G304" s="91"/>
      <c r="H304" s="89"/>
      <c r="I304" s="89"/>
    </row>
    <row r="305" spans="1:9" ht="10.5" customHeight="1" x14ac:dyDescent="0.25">
      <c r="A305" s="91"/>
      <c r="B305" s="91"/>
      <c r="C305" s="91"/>
      <c r="D305" s="91"/>
      <c r="E305" s="91"/>
      <c r="F305" s="91"/>
      <c r="G305" s="91"/>
      <c r="H305" s="89"/>
      <c r="I305" s="89"/>
    </row>
    <row r="306" spans="1:9" ht="10.5" customHeight="1" x14ac:dyDescent="0.25">
      <c r="A306" s="91"/>
      <c r="B306" s="91"/>
      <c r="C306" s="91"/>
      <c r="D306" s="91"/>
      <c r="E306" s="91"/>
      <c r="F306" s="91"/>
      <c r="G306" s="91"/>
      <c r="H306" s="89"/>
      <c r="I306" s="89"/>
    </row>
    <row r="307" spans="1:9" ht="10.5" customHeight="1" x14ac:dyDescent="0.25">
      <c r="A307" s="91"/>
      <c r="B307" s="91"/>
      <c r="C307" s="91"/>
      <c r="D307" s="91"/>
      <c r="E307" s="91"/>
      <c r="F307" s="91"/>
      <c r="G307" s="91"/>
      <c r="H307" s="89"/>
      <c r="I307" s="89"/>
    </row>
    <row r="308" spans="1:9" ht="10.5" customHeight="1" x14ac:dyDescent="0.25">
      <c r="A308" s="91"/>
      <c r="B308" s="91"/>
      <c r="C308" s="91"/>
      <c r="D308" s="91"/>
      <c r="E308" s="91"/>
      <c r="F308" s="91"/>
      <c r="G308" s="91"/>
      <c r="H308" s="89"/>
      <c r="I308" s="89"/>
    </row>
    <row r="309" spans="1:9" ht="10.5" customHeight="1" x14ac:dyDescent="0.25">
      <c r="A309" s="91"/>
      <c r="B309" s="91"/>
      <c r="C309" s="91"/>
      <c r="D309" s="91"/>
      <c r="E309" s="91"/>
      <c r="F309" s="91"/>
      <c r="G309" s="91"/>
      <c r="H309" s="89"/>
      <c r="I309" s="89"/>
    </row>
    <row r="310" spans="1:9" ht="10.5" customHeight="1" x14ac:dyDescent="0.25">
      <c r="A310" s="91"/>
      <c r="B310" s="91"/>
      <c r="C310" s="91"/>
      <c r="D310" s="91"/>
      <c r="E310" s="91"/>
      <c r="F310" s="91"/>
      <c r="G310" s="91"/>
      <c r="H310" s="89"/>
      <c r="I310" s="89"/>
    </row>
    <row r="311" spans="1:9" ht="10.5" customHeight="1" x14ac:dyDescent="0.25">
      <c r="A311" s="91"/>
      <c r="B311" s="91"/>
      <c r="C311" s="91"/>
      <c r="D311" s="91"/>
      <c r="E311" s="91"/>
      <c r="F311" s="91"/>
      <c r="G311" s="91"/>
      <c r="H311" s="89"/>
      <c r="I311" s="89"/>
    </row>
    <row r="312" spans="1:9" ht="10.5" customHeight="1" x14ac:dyDescent="0.25">
      <c r="A312" s="91"/>
      <c r="B312" s="91"/>
      <c r="C312" s="91"/>
      <c r="D312" s="91"/>
      <c r="E312" s="91"/>
      <c r="F312" s="91"/>
      <c r="G312" s="91"/>
      <c r="H312" s="89"/>
      <c r="I312" s="89"/>
    </row>
    <row r="313" spans="1:9" ht="10.5" customHeight="1" x14ac:dyDescent="0.25">
      <c r="A313" s="91"/>
      <c r="B313" s="91"/>
      <c r="C313" s="91"/>
      <c r="D313" s="91"/>
      <c r="E313" s="91"/>
      <c r="F313" s="91"/>
      <c r="G313" s="91"/>
      <c r="H313" s="89"/>
      <c r="I313" s="89"/>
    </row>
    <row r="314" spans="1:9" ht="10.5" customHeight="1" x14ac:dyDescent="0.25">
      <c r="A314" s="91"/>
      <c r="B314" s="91"/>
      <c r="C314" s="91"/>
      <c r="D314" s="91"/>
      <c r="E314" s="91"/>
      <c r="F314" s="91"/>
      <c r="G314" s="91"/>
      <c r="H314" s="89"/>
      <c r="I314" s="89"/>
    </row>
    <row r="315" spans="1:9" ht="10.5" customHeight="1" x14ac:dyDescent="0.25">
      <c r="A315" s="91"/>
      <c r="B315" s="91"/>
      <c r="C315" s="91"/>
      <c r="D315" s="91"/>
      <c r="E315" s="91"/>
      <c r="F315" s="91"/>
      <c r="G315" s="91"/>
      <c r="H315" s="89"/>
      <c r="I315" s="89"/>
    </row>
    <row r="316" spans="1:9" ht="10.5" customHeight="1" x14ac:dyDescent="0.25">
      <c r="A316" s="91"/>
      <c r="B316" s="91"/>
      <c r="C316" s="91"/>
      <c r="D316" s="91"/>
      <c r="E316" s="91"/>
      <c r="F316" s="91"/>
      <c r="G316" s="91"/>
      <c r="H316" s="89"/>
      <c r="I316" s="89"/>
    </row>
    <row r="317" spans="1:9" ht="10.5" customHeight="1" x14ac:dyDescent="0.25">
      <c r="A317" s="91"/>
      <c r="B317" s="91"/>
      <c r="C317" s="91"/>
      <c r="D317" s="91"/>
      <c r="E317" s="91"/>
      <c r="F317" s="91"/>
      <c r="G317" s="91"/>
      <c r="H317" s="89"/>
      <c r="I317" s="89"/>
    </row>
    <row r="318" spans="1:9" x14ac:dyDescent="0.25">
      <c r="A318" s="44"/>
      <c r="B318" s="44"/>
      <c r="C318" s="44"/>
      <c r="D318" s="44"/>
      <c r="E318" s="44"/>
      <c r="F318" s="44"/>
      <c r="G318" s="44"/>
      <c r="H318" s="89"/>
      <c r="I318" s="89"/>
    </row>
    <row r="319" spans="1:9" x14ac:dyDescent="0.25">
      <c r="A319" s="44"/>
      <c r="B319" s="44"/>
      <c r="C319" s="44"/>
      <c r="D319" s="44"/>
      <c r="E319" s="44"/>
      <c r="F319" s="44"/>
      <c r="G319" s="44"/>
      <c r="H319" s="89"/>
      <c r="I319" s="89"/>
    </row>
    <row r="320" spans="1:9" x14ac:dyDescent="0.2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workbookViewId="0"/>
  </sheetViews>
  <sheetFormatPr defaultRowHeight="15" x14ac:dyDescent="0.25"/>
  <cols>
    <col min="1" max="1" width="57.85546875" customWidth="1"/>
    <col min="19" max="19" width="9" customWidth="1"/>
    <col min="29" max="29" width="9" customWidth="1"/>
  </cols>
  <sheetData>
    <row r="1" spans="1:38" x14ac:dyDescent="0.25">
      <c r="A1" s="40" t="s">
        <v>164</v>
      </c>
    </row>
    <row r="2" spans="1:38" x14ac:dyDescent="0.2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25">
      <c r="A3" t="s">
        <v>104</v>
      </c>
      <c r="B3">
        <f>SUMIFS(Residential!M$7:M$7701,Residential!$E$7:$E$7701,"Heating",Residential!$H$7:$H$7701,"Sum of TOTINVEST")</f>
        <v>9667720853</v>
      </c>
      <c r="C3">
        <f>SUMIFS(Residential!N$7:N$7701,Residential!$E$7:$E$7701,"Heating",Residential!$H$7:$H$7701,"Sum of TOTINVEST")</f>
        <v>10050593045</v>
      </c>
      <c r="D3">
        <f>SUMIFS(Residential!O$7:O$7701,Residential!$E$7:$E$7701,"Heating",Residential!$H$7:$H$7701,"Sum of TOTINVEST")</f>
        <v>10474442706</v>
      </c>
      <c r="E3">
        <f>SUMIFS(Residential!P$7:P$7701,Residential!$E$7:$E$7701,"Heating",Residential!$H$7:$H$7701,"Sum of TOTINVEST")</f>
        <v>11268459465</v>
      </c>
      <c r="F3">
        <f>SUMIFS(Residential!Q$7:Q$7701,Residential!$E$7:$E$7701,"Heating",Residential!$H$7:$H$7701,"Sum of TOTINVEST")</f>
        <v>11523907673</v>
      </c>
      <c r="G3">
        <f>SUMIFS(Residential!R$7:R$7701,Residential!$E$7:$E$7701,"Heating",Residential!$H$7:$H$7701,"Sum of TOTINVEST")</f>
        <v>11767252466</v>
      </c>
      <c r="H3">
        <f>SUMIFS(Residential!S$7:S$7701,Residential!$E$7:$E$7701,"Heating",Residential!$H$7:$H$7701,"Sum of TOTINVEST")</f>
        <v>12079708291</v>
      </c>
      <c r="I3">
        <f>SUMIFS(Residential!T$7:T$7701,Residential!$E$7:$E$7701,"Heating",Residential!$H$7:$H$7701,"Sum of TOTINVEST")</f>
        <v>11938293473</v>
      </c>
      <c r="J3">
        <f>SUMIFS(Residential!U$7:U$7701,Residential!$E$7:$E$7701,"Heating",Residential!$H$7:$H$7701,"Sum of TOTINVEST")</f>
        <v>11896602734</v>
      </c>
      <c r="K3">
        <f>SUMIFS(Residential!V$7:V$7701,Residential!$E$7:$E$7701,"Heating",Residential!$H$7:$H$7701,"Sum of TOTINVEST")</f>
        <v>11860846641</v>
      </c>
      <c r="L3">
        <f>SUMIFS(Residential!W$7:W$7701,Residential!$E$7:$E$7701,"Heating",Residential!$H$7:$H$7701,"Sum of TOTINVEST")</f>
        <v>11881873420</v>
      </c>
      <c r="M3">
        <f>SUMIFS(Residential!X$7:X$7701,Residential!$E$7:$E$7701,"Heating",Residential!$H$7:$H$7701,"Sum of TOTINVEST")</f>
        <v>11998105445</v>
      </c>
      <c r="N3">
        <f>SUMIFS(Residential!Y$7:Y$7701,Residential!$E$7:$E$7701,"Heating",Residential!$H$7:$H$7701,"Sum of TOTINVEST")</f>
        <v>12088231421</v>
      </c>
      <c r="O3">
        <f>SUMIFS(Residential!Z$7:Z$7701,Residential!$E$7:$E$7701,"Heating",Residential!$H$7:$H$7701,"Sum of TOTINVEST")</f>
        <v>12171091535</v>
      </c>
      <c r="P3">
        <f>SUMIFS(Residential!AA$7:AA$7701,Residential!$E$7:$E$7701,"Heating",Residential!$H$7:$H$7701,"Sum of TOTINVEST")</f>
        <v>12226774091</v>
      </c>
      <c r="Q3">
        <f>SUMIFS(Residential!AB$7:AB$7701,Residential!$E$7:$E$7701,"Heating",Residential!$H$7:$H$7701,"Sum of TOTINVEST")</f>
        <v>12326522331</v>
      </c>
      <c r="R3">
        <f>SUMIFS(Residential!AC$7:AC$7701,Residential!$E$7:$E$7701,"Heating",Residential!$H$7:$H$7701,"Sum of TOTINVEST")</f>
        <v>12569441009</v>
      </c>
      <c r="S3" s="46">
        <f>SUMIFS(Residential!AD$7:AD$7701,Residential!$E$7:$E$7701,"Heating",Residential!$H$7:$H$7701,"Sum of TOTINVEST")</f>
        <v>12399233945</v>
      </c>
      <c r="T3" s="46">
        <f>SUMIFS(Residential!AE$7:AE$7701,Residential!$E$7:$E$7701,"Heating",Residential!$H$7:$H$7701,"Sum of TOTINVEST")</f>
        <v>12387235474</v>
      </c>
      <c r="U3" s="46">
        <f>SUMIFS(Residential!AF$7:AF$7701,Residential!$E$7:$E$7701,"Heating",Residential!$H$7:$H$7701,"Sum of TOTINVEST")</f>
        <v>12438748223</v>
      </c>
      <c r="V3" s="46">
        <f>SUMIFS(Residential!AG$7:AG$7701,Residential!$E$7:$E$7701,"Heating",Residential!$H$7:$H$7701,"Sum of TOTINVEST")</f>
        <v>12440630320</v>
      </c>
      <c r="W3" s="46">
        <f>SUMIFS(Residential!AH$7:AH$7701,Residential!$E$7:$E$7701,"Heating",Residential!$H$7:$H$7701,"Sum of TOTINVEST")</f>
        <v>12424315077</v>
      </c>
      <c r="X3" s="46">
        <f>SUMIFS(Residential!AI$7:AI$7701,Residential!$E$7:$E$7701,"Heating",Residential!$H$7:$H$7701,"Sum of TOTINVEST")</f>
        <v>12688946270</v>
      </c>
      <c r="Y3" s="46">
        <f>SUMIFS(Residential!AJ$7:AJ$7701,Residential!$E$7:$E$7701,"Heating",Residential!$H$7:$H$7701,"Sum of TOTINVEST")</f>
        <v>12909527728</v>
      </c>
      <c r="Z3" s="46">
        <f>SUMIFS(Residential!AK$7:AK$7701,Residential!$E$7:$E$7701,"Heating",Residential!$H$7:$H$7701,"Sum of TOTINVEST")</f>
        <v>13066469015</v>
      </c>
      <c r="AA3" s="46">
        <f>SUMIFS(Residential!AL$7:AL$7701,Residential!$E$7:$E$7701,"Heating",Residential!$H$7:$H$7701,"Sum of TOTINVEST")</f>
        <v>13152134069</v>
      </c>
      <c r="AB3" s="46">
        <f>SUMIFS(Residential!AM$7:AM$7701,Residential!$E$7:$E$7701,"Heating",Residential!$H$7:$H$7701,"Sum of TOTINVEST")</f>
        <v>13264868416</v>
      </c>
      <c r="AC3" s="46">
        <f>TREND($P3:$AB3,$P$2:$AB$2,AC$2)</f>
        <v>13194396092.115387</v>
      </c>
      <c r="AD3" s="46">
        <f t="shared" ref="AD3:AL3" si="0">TREND($P3:$AB3,$P$2:$AB$2,AD$2)</f>
        <v>13273871951.780212</v>
      </c>
      <c r="AE3" s="46">
        <f t="shared" si="0"/>
        <v>13353347811.445038</v>
      </c>
      <c r="AF3" s="46">
        <f t="shared" si="0"/>
        <v>13432823671.109894</v>
      </c>
      <c r="AG3" s="46">
        <f t="shared" si="0"/>
        <v>13512299530.774719</v>
      </c>
      <c r="AH3" s="46">
        <f t="shared" si="0"/>
        <v>13591775390.439545</v>
      </c>
      <c r="AI3" s="46">
        <f t="shared" si="0"/>
        <v>13671251250.104401</v>
      </c>
      <c r="AJ3" s="46">
        <f t="shared" si="0"/>
        <v>13750727109.769226</v>
      </c>
      <c r="AK3" s="46">
        <f t="shared" si="0"/>
        <v>13830202969.434052</v>
      </c>
      <c r="AL3" s="46">
        <f t="shared" si="0"/>
        <v>13909678829.098907</v>
      </c>
    </row>
    <row r="4" spans="1:38" x14ac:dyDescent="0.25">
      <c r="A4" t="s">
        <v>161</v>
      </c>
      <c r="B4">
        <f>SUMIFS(Residential!M$7:M$7701,Residential!$E$7:$E$7701,"Cooling",Residential!$H$7:$H$7701,"Sum of TOTINVEST")</f>
        <v>10937041372</v>
      </c>
      <c r="C4">
        <f>SUMIFS(Residential!N$7:N$7701,Residential!$E$7:$E$7701,"Cooling",Residential!$H$7:$H$7701,"Sum of TOTINVEST")</f>
        <v>11697373294</v>
      </c>
      <c r="D4">
        <f>SUMIFS(Residential!O$7:O$7701,Residential!$E$7:$E$7701,"Cooling",Residential!$H$7:$H$7701,"Sum of TOTINVEST")</f>
        <v>12495065905</v>
      </c>
      <c r="E4">
        <f>SUMIFS(Residential!P$7:P$7701,Residential!$E$7:$E$7701,"Cooling",Residential!$H$7:$H$7701,"Sum of TOTINVEST")</f>
        <v>13483327925</v>
      </c>
      <c r="F4">
        <f>SUMIFS(Residential!Q$7:Q$7701,Residential!$E$7:$E$7701,"Cooling",Residential!$H$7:$H$7701,"Sum of TOTINVEST")</f>
        <v>13722922776</v>
      </c>
      <c r="G4">
        <f>SUMIFS(Residential!R$7:R$7701,Residential!$E$7:$E$7701,"Cooling",Residential!$H$7:$H$7701,"Sum of TOTINVEST")</f>
        <v>13742684670</v>
      </c>
      <c r="H4">
        <f>SUMIFS(Residential!S$7:S$7701,Residential!$E$7:$E$7701,"Cooling",Residential!$H$7:$H$7701,"Sum of TOTINVEST")</f>
        <v>13741481995</v>
      </c>
      <c r="I4">
        <f>SUMIFS(Residential!T$7:T$7701,Residential!$E$7:$E$7701,"Cooling",Residential!$H$7:$H$7701,"Sum of TOTINVEST")</f>
        <v>13675658941</v>
      </c>
      <c r="J4">
        <f>SUMIFS(Residential!U$7:U$7701,Residential!$E$7:$E$7701,"Cooling",Residential!$H$7:$H$7701,"Sum of TOTINVEST")</f>
        <v>13690712391</v>
      </c>
      <c r="K4">
        <f>SUMIFS(Residential!V$7:V$7701,Residential!$E$7:$E$7701,"Cooling",Residential!$H$7:$H$7701,"Sum of TOTINVEST")</f>
        <v>13921791626</v>
      </c>
      <c r="L4">
        <f>SUMIFS(Residential!W$7:W$7701,Residential!$E$7:$E$7701,"Cooling",Residential!$H$7:$H$7701,"Sum of TOTINVEST")</f>
        <v>14091395049</v>
      </c>
      <c r="M4">
        <f>SUMIFS(Residential!X$7:X$7701,Residential!$E$7:$E$7701,"Cooling",Residential!$H$7:$H$7701,"Sum of TOTINVEST")</f>
        <v>14277454462</v>
      </c>
      <c r="N4">
        <f>SUMIFS(Residential!Y$7:Y$7701,Residential!$E$7:$E$7701,"Cooling",Residential!$H$7:$H$7701,"Sum of TOTINVEST")</f>
        <v>14476967700</v>
      </c>
      <c r="O4">
        <f>SUMIFS(Residential!Z$7:Z$7701,Residential!$E$7:$E$7701,"Cooling",Residential!$H$7:$H$7701,"Sum of TOTINVEST")</f>
        <v>14413387291</v>
      </c>
      <c r="P4">
        <f>SUMIFS(Residential!AA$7:AA$7701,Residential!$E$7:$E$7701,"Cooling",Residential!$H$7:$H$7701,"Sum of TOTINVEST")</f>
        <v>14190035286</v>
      </c>
      <c r="Q4">
        <f>SUMIFS(Residential!AB$7:AB$7701,Residential!$E$7:$E$7701,"Cooling",Residential!$H$7:$H$7701,"Sum of TOTINVEST")</f>
        <v>14036872073</v>
      </c>
      <c r="R4">
        <f>SUMIFS(Residential!AC$7:AC$7701,Residential!$E$7:$E$7701,"Cooling",Residential!$H$7:$H$7701,"Sum of TOTINVEST")</f>
        <v>13764730913</v>
      </c>
      <c r="S4" s="46">
        <f>SUMIFS(Residential!AD$7:AD$7701,Residential!$E$7:$E$7701,"Cooling",Residential!$H$7:$H$7701,"Sum of TOTINVEST")</f>
        <v>13195332379</v>
      </c>
      <c r="T4" s="46">
        <f>SUMIFS(Residential!AE$7:AE$7701,Residential!$E$7:$E$7701,"Cooling",Residential!$H$7:$H$7701,"Sum of TOTINVEST")</f>
        <v>13646698961</v>
      </c>
      <c r="U4" s="46">
        <f>SUMIFS(Residential!AF$7:AF$7701,Residential!$E$7:$E$7701,"Cooling",Residential!$H$7:$H$7701,"Sum of TOTINVEST")</f>
        <v>14045515275</v>
      </c>
      <c r="V4" s="46">
        <f>SUMIFS(Residential!AG$7:AG$7701,Residential!$E$7:$E$7701,"Cooling",Residential!$H$7:$H$7701,"Sum of TOTINVEST")</f>
        <v>14385191728</v>
      </c>
      <c r="W4" s="46">
        <f>SUMIFS(Residential!AH$7:AH$7701,Residential!$E$7:$E$7701,"Cooling",Residential!$H$7:$H$7701,"Sum of TOTINVEST")</f>
        <v>14678144408</v>
      </c>
      <c r="X4" s="46">
        <f>SUMIFS(Residential!AI$7:AI$7701,Residential!$E$7:$E$7701,"Cooling",Residential!$H$7:$H$7701,"Sum of TOTINVEST")</f>
        <v>14907954474</v>
      </c>
      <c r="Y4" s="46">
        <f>SUMIFS(Residential!AJ$7:AJ$7701,Residential!$E$7:$E$7701,"Cooling",Residential!$H$7:$H$7701,"Sum of TOTINVEST")</f>
        <v>15098189604</v>
      </c>
      <c r="Z4" s="46">
        <f>SUMIFS(Residential!AK$7:AK$7701,Residential!$E$7:$E$7701,"Cooling",Residential!$H$7:$H$7701,"Sum of TOTINVEST")</f>
        <v>15265243314</v>
      </c>
      <c r="AA4" s="46">
        <f>SUMIFS(Residential!AL$7:AL$7701,Residential!$E$7:$E$7701,"Cooling",Residential!$H$7:$H$7701,"Sum of TOTINVEST")</f>
        <v>15402656829</v>
      </c>
      <c r="AB4" s="46">
        <f>SUMIFS(Residential!AM$7:AM$7701,Residential!$E$7:$E$7701,"Cooling",Residential!$H$7:$H$7701,"Sum of TOTINVEST")</f>
        <v>15582119604</v>
      </c>
      <c r="AC4" s="46">
        <f t="shared" ref="AC4:AL8" si="1">TREND($P4:$AB4,$P$2:$AB$2,AC$2)</f>
        <v>15632483108.538452</v>
      </c>
      <c r="AD4" s="46">
        <f t="shared" si="1"/>
        <v>15797577565.274719</v>
      </c>
      <c r="AE4" s="46">
        <f t="shared" si="1"/>
        <v>15962672022.010986</v>
      </c>
      <c r="AF4" s="46">
        <f t="shared" si="1"/>
        <v>16127766478.747253</v>
      </c>
      <c r="AG4" s="46">
        <f t="shared" si="1"/>
        <v>16292860935.483521</v>
      </c>
      <c r="AH4" s="46">
        <f t="shared" si="1"/>
        <v>16457955392.219788</v>
      </c>
      <c r="AI4" s="46">
        <f t="shared" si="1"/>
        <v>16623049848.956055</v>
      </c>
      <c r="AJ4" s="46">
        <f t="shared" si="1"/>
        <v>16788144305.692322</v>
      </c>
      <c r="AK4" s="46">
        <f t="shared" si="1"/>
        <v>16953238762.428589</v>
      </c>
      <c r="AL4" s="46">
        <f t="shared" si="1"/>
        <v>17118333219.164856</v>
      </c>
    </row>
    <row r="5" spans="1:38" x14ac:dyDescent="0.2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25">
      <c r="A6" t="s">
        <v>150</v>
      </c>
      <c r="B6">
        <f>SUMIFS(Residential!M$7:M$7701,Residential!$E$7:$E$7701,"Lighting",Residential!$H$7:$H$7701,"Sum of TOTINVEST")</f>
        <v>5670571439</v>
      </c>
      <c r="C6">
        <f>SUMIFS(Residential!N$7:N$7701,Residential!$E$7:$E$7701,"Lighting",Residential!$H$7:$H$7701,"Sum of TOTINVEST")</f>
        <v>5261095781</v>
      </c>
      <c r="D6">
        <f>SUMIFS(Residential!O$7:O$7701,Residential!$E$7:$E$7701,"Lighting",Residential!$H$7:$H$7701,"Sum of TOTINVEST")</f>
        <v>5289787910</v>
      </c>
      <c r="E6">
        <f>SUMIFS(Residential!P$7:P$7701,Residential!$E$7:$E$7701,"Lighting",Residential!$H$7:$H$7701,"Sum of TOTINVEST")</f>
        <v>5402620127</v>
      </c>
      <c r="F6">
        <f>SUMIFS(Residential!Q$7:Q$7701,Residential!$E$7:$E$7701,"Lighting",Residential!$H$7:$H$7701,"Sum of TOTINVEST")</f>
        <v>5523361877</v>
      </c>
      <c r="G6">
        <f>SUMIFS(Residential!R$7:R$7701,Residential!$E$7:$E$7701,"Lighting",Residential!$H$7:$H$7701,"Sum of TOTINVEST")</f>
        <v>5609671925</v>
      </c>
      <c r="H6">
        <f>SUMIFS(Residential!S$7:S$7701,Residential!$E$7:$E$7701,"Lighting",Residential!$H$7:$H$7701,"Sum of TOTINVEST")</f>
        <v>8480695965</v>
      </c>
      <c r="I6">
        <f>SUMIFS(Residential!T$7:T$7701,Residential!$E$7:$E$7701,"Lighting",Residential!$H$7:$H$7701,"Sum of TOTINVEST")</f>
        <v>6999952890</v>
      </c>
      <c r="J6">
        <f>SUMIFS(Residential!U$7:U$7701,Residential!$E$7:$E$7701,"Lighting",Residential!$H$7:$H$7701,"Sum of TOTINVEST")</f>
        <v>6110959159</v>
      </c>
      <c r="K6">
        <f>SUMIFS(Residential!V$7:V$7701,Residential!$E$7:$E$7701,"Lighting",Residential!$H$7:$H$7701,"Sum of TOTINVEST")</f>
        <v>5977434522</v>
      </c>
      <c r="L6">
        <f>SUMIFS(Residential!W$7:W$7701,Residential!$E$7:$E$7701,"Lighting",Residential!$H$7:$H$7701,"Sum of TOTINVEST")</f>
        <v>5634359671</v>
      </c>
      <c r="M6">
        <f>SUMIFS(Residential!X$7:X$7701,Residential!$E$7:$E$7701,"Lighting",Residential!$H$7:$H$7701,"Sum of TOTINVEST")</f>
        <v>5164446592</v>
      </c>
      <c r="N6">
        <f>SUMIFS(Residential!Y$7:Y$7701,Residential!$E$7:$E$7701,"Lighting",Residential!$H$7:$H$7701,"Sum of TOTINVEST")</f>
        <v>4976765485</v>
      </c>
      <c r="O6">
        <f>SUMIFS(Residential!Z$7:Z$7701,Residential!$E$7:$E$7701,"Lighting",Residential!$H$7:$H$7701,"Sum of TOTINVEST")</f>
        <v>4832041671</v>
      </c>
      <c r="P6">
        <f>SUMIFS(Residential!AA$7:AA$7701,Residential!$E$7:$E$7701,"Lighting",Residential!$H$7:$H$7701,"Sum of TOTINVEST")</f>
        <v>4698228673</v>
      </c>
      <c r="Q6">
        <f>SUMIFS(Residential!AB$7:AB$7701,Residential!$E$7:$E$7701,"Lighting",Residential!$H$7:$H$7701,"Sum of TOTINVEST")</f>
        <v>4596312133</v>
      </c>
      <c r="R6">
        <f>SUMIFS(Residential!AC$7:AC$7701,Residential!$E$7:$E$7701,"Lighting",Residential!$H$7:$H$7701,"Sum of TOTINVEST")</f>
        <v>4682086921</v>
      </c>
      <c r="S6" s="46">
        <f>SUMIFS(Residential!AD$7:AD$7701,Residential!$E$7:$E$7701,"Lighting",Residential!$H$7:$H$7701,"Sum of TOTINVEST")</f>
        <v>4393928633</v>
      </c>
      <c r="T6" s="46">
        <f>SUMIFS(Residential!AE$7:AE$7701,Residential!$E$7:$E$7701,"Lighting",Residential!$H$7:$H$7701,"Sum of TOTINVEST")</f>
        <v>4046051104</v>
      </c>
      <c r="U6" s="46">
        <f>SUMIFS(Residential!AF$7:AF$7701,Residential!$E$7:$E$7701,"Lighting",Residential!$H$7:$H$7701,"Sum of TOTINVEST")</f>
        <v>3764411073</v>
      </c>
      <c r="V6" s="46">
        <f>SUMIFS(Residential!AG$7:AG$7701,Residential!$E$7:$E$7701,"Lighting",Residential!$H$7:$H$7701,"Sum of TOTINVEST")</f>
        <v>3551279782</v>
      </c>
      <c r="W6" s="46">
        <f>SUMIFS(Residential!AH$7:AH$7701,Residential!$E$7:$E$7701,"Lighting",Residential!$H$7:$H$7701,"Sum of TOTINVEST")</f>
        <v>3364620518</v>
      </c>
      <c r="X6" s="46">
        <f>SUMIFS(Residential!AI$7:AI$7701,Residential!$E$7:$E$7701,"Lighting",Residential!$H$7:$H$7701,"Sum of TOTINVEST")</f>
        <v>3199610381</v>
      </c>
      <c r="Y6" s="46">
        <f>SUMIFS(Residential!AJ$7:AJ$7701,Residential!$E$7:$E$7701,"Lighting",Residential!$H$7:$H$7701,"Sum of TOTINVEST")</f>
        <v>3067458200</v>
      </c>
      <c r="Z6" s="46">
        <f>SUMIFS(Residential!AK$7:AK$7701,Residential!$E$7:$E$7701,"Lighting",Residential!$H$7:$H$7701,"Sum of TOTINVEST")</f>
        <v>2952603573</v>
      </c>
      <c r="AA6" s="46">
        <f>SUMIFS(Residential!AL$7:AL$7701,Residential!$E$7:$E$7701,"Lighting",Residential!$H$7:$H$7701,"Sum of TOTINVEST")</f>
        <v>2833707354</v>
      </c>
      <c r="AB6" s="46">
        <f>SUMIFS(Residential!AM$7:AM$7701,Residential!$E$7:$E$7701,"Lighting",Residential!$H$7:$H$7701,"Sum of TOTINVEST")</f>
        <v>2716481490</v>
      </c>
      <c r="AC6" s="46">
        <f t="shared" si="1"/>
        <v>2386155230.1922607</v>
      </c>
      <c r="AD6" s="46">
        <f t="shared" si="1"/>
        <v>2201025979.1757813</v>
      </c>
      <c r="AE6" s="46">
        <f t="shared" si="1"/>
        <v>2015896728.1593018</v>
      </c>
      <c r="AF6" s="46">
        <f t="shared" si="1"/>
        <v>1830767477.1428223</v>
      </c>
      <c r="AG6" s="46">
        <f t="shared" si="1"/>
        <v>1645638226.1263428</v>
      </c>
      <c r="AH6" s="46">
        <f t="shared" si="1"/>
        <v>1460508975.1098633</v>
      </c>
      <c r="AI6" s="46">
        <f t="shared" si="1"/>
        <v>1275379724.0933838</v>
      </c>
      <c r="AJ6" s="46">
        <f t="shared" si="1"/>
        <v>1090250473.0769043</v>
      </c>
      <c r="AK6" s="46">
        <f t="shared" si="1"/>
        <v>905121222.0604248</v>
      </c>
      <c r="AL6" s="46">
        <f t="shared" si="1"/>
        <v>719991971.04394531</v>
      </c>
    </row>
    <row r="7" spans="1:38" x14ac:dyDescent="0.25">
      <c r="A7" t="s">
        <v>162</v>
      </c>
      <c r="B7">
        <f>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23388251953</v>
      </c>
      <c r="C7">
        <f>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25866249860</v>
      </c>
      <c r="D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E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F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G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H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I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J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K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L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M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N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O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P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Q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R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c r="S7" s="46">
        <f>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30418929754</v>
      </c>
      <c r="T7" s="46">
        <f>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30662279496</v>
      </c>
      <c r="U7" s="46">
        <f>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31087750437</v>
      </c>
      <c r="V7" s="46">
        <f>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31427978203</v>
      </c>
      <c r="W7" s="46">
        <f>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31651241136</v>
      </c>
      <c r="X7" s="46">
        <f>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31732693677</v>
      </c>
      <c r="Y7" s="46">
        <f>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32155918858</v>
      </c>
      <c r="Z7" s="46">
        <f>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32463001708</v>
      </c>
      <c r="AA7" s="46">
        <f>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32625443929</v>
      </c>
      <c r="AB7" s="46">
        <f>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32796459922</v>
      </c>
      <c r="AC7" s="46">
        <f t="shared" si="1"/>
        <v>33315982120.192383</v>
      </c>
      <c r="AD7" s="46">
        <f t="shared" si="1"/>
        <v>33616314200.934082</v>
      </c>
      <c r="AE7" s="46">
        <f t="shared" si="1"/>
        <v>33916646281.675903</v>
      </c>
      <c r="AF7" s="46">
        <f t="shared" si="1"/>
        <v>34216978362.417603</v>
      </c>
      <c r="AG7" s="46">
        <f t="shared" si="1"/>
        <v>34517310443.159424</v>
      </c>
      <c r="AH7" s="46">
        <f t="shared" si="1"/>
        <v>34817642523.901123</v>
      </c>
      <c r="AI7" s="46">
        <f t="shared" si="1"/>
        <v>35117974604.642944</v>
      </c>
      <c r="AJ7" s="46">
        <f t="shared" si="1"/>
        <v>35418306685.384644</v>
      </c>
      <c r="AK7" s="46">
        <f t="shared" si="1"/>
        <v>35718638766.126343</v>
      </c>
      <c r="AL7" s="46">
        <f t="shared" si="1"/>
        <v>36018970846.868164</v>
      </c>
    </row>
    <row r="8" spans="1:38" x14ac:dyDescent="0.2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25">
      <c r="A10" s="40" t="s">
        <v>1227</v>
      </c>
    </row>
    <row r="11" spans="1:38" x14ac:dyDescent="0.2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25">
      <c r="A12" s="46" t="s">
        <v>104</v>
      </c>
      <c r="B12" s="46">
        <f>B3*('RECS HC2.1'!$B$32/SUM('RECS HC2.1'!$B$32:$B$33))</f>
        <v>7497589851.6663733</v>
      </c>
      <c r="C12" s="46">
        <f>C3*('RECS HC2.1'!$B$32/SUM('RECS HC2.1'!$B$32:$B$33))</f>
        <v>7794518021.6945419</v>
      </c>
      <c r="D12" s="46">
        <f>D3*('RECS HC2.1'!$B$32/SUM('RECS HC2.1'!$B$32:$B$33))</f>
        <v>8123225373.2271128</v>
      </c>
      <c r="E12" s="46">
        <f>E3*('RECS HC2.1'!$B$32/SUM('RECS HC2.1'!$B$32:$B$33))</f>
        <v>8739007736.5008793</v>
      </c>
      <c r="F12" s="46">
        <f>F3*('RECS HC2.1'!$B$32/SUM('RECS HC2.1'!$B$32:$B$33))</f>
        <v>8937115017.5290489</v>
      </c>
      <c r="G12" s="46">
        <f>G3*('RECS HC2.1'!$B$32/SUM('RECS HC2.1'!$B$32:$B$33))</f>
        <v>9125835759.2834511</v>
      </c>
      <c r="H12" s="46">
        <f>H3*('RECS HC2.1'!$B$32/SUM('RECS HC2.1'!$B$32:$B$33))</f>
        <v>9368154053.143486</v>
      </c>
      <c r="I12" s="46">
        <f>I3*('RECS HC2.1'!$B$32/SUM('RECS HC2.1'!$B$32:$B$33))</f>
        <v>9258482878.268486</v>
      </c>
      <c r="J12" s="46">
        <f>J3*('RECS HC2.1'!$B$32/SUM('RECS HC2.1'!$B$32:$B$33))</f>
        <v>9226150535.786972</v>
      </c>
      <c r="K12" s="46">
        <f>K3*('RECS HC2.1'!$B$32/SUM('RECS HC2.1'!$B$32:$B$33))</f>
        <v>9198420678.4515839</v>
      </c>
      <c r="L12" s="46">
        <f>L3*('RECS HC2.1'!$B$32/SUM('RECS HC2.1'!$B$32:$B$33))</f>
        <v>9214727537.8697186</v>
      </c>
      <c r="M12" s="46">
        <f>M3*('RECS HC2.1'!$B$32/SUM('RECS HC2.1'!$B$32:$B$33))</f>
        <v>9304868747.3987675</v>
      </c>
      <c r="N12" s="46">
        <f>N3*('RECS HC2.1'!$B$32/SUM('RECS HC2.1'!$B$32:$B$33))</f>
        <v>9374763980.5466557</v>
      </c>
      <c r="O12" s="46">
        <f>O3*('RECS HC2.1'!$B$32/SUM('RECS HC2.1'!$B$32:$B$33))</f>
        <v>9439024333.0413723</v>
      </c>
      <c r="P12" s="46">
        <f>P3*('RECS HC2.1'!$B$32/SUM('RECS HC2.1'!$B$32:$B$33))</f>
        <v>9482207723.7420769</v>
      </c>
      <c r="Q12" s="46">
        <f>Q3*('RECS HC2.1'!$B$32/SUM('RECS HC2.1'!$B$32:$B$33))</f>
        <v>9559565293.6716557</v>
      </c>
      <c r="R12" s="46">
        <f>R3*('RECS HC2.1'!$B$32/SUM('RECS HC2.1'!$B$32:$B$33))</f>
        <v>9747955571.2403164</v>
      </c>
      <c r="S12" s="46">
        <f>S3*('RECS HC2.1'!$B$32/SUM('RECS HC2.1'!$B$32:$B$33))</f>
        <v>9615955198.5431328</v>
      </c>
      <c r="T12" s="46">
        <f>T3*('RECS HC2.1'!$B$32/SUM('RECS HC2.1'!$B$32:$B$33))</f>
        <v>9606650046.2975349</v>
      </c>
      <c r="U12" s="46">
        <f>U3*('RECS HC2.1'!$B$32/SUM('RECS HC2.1'!$B$32:$B$33))</f>
        <v>9646599634.2103882</v>
      </c>
      <c r="V12" s="46">
        <f>V3*('RECS HC2.1'!$B$32/SUM('RECS HC2.1'!$B$32:$B$33))</f>
        <v>9648059253.4507046</v>
      </c>
      <c r="W12" s="46">
        <f>W3*('RECS HC2.1'!$B$32/SUM('RECS HC2.1'!$B$32:$B$33))</f>
        <v>9635406322.9198952</v>
      </c>
      <c r="X12" s="46">
        <f>X3*('RECS HC2.1'!$B$32/SUM('RECS HC2.1'!$B$32:$B$33))</f>
        <v>9840635267.4911976</v>
      </c>
      <c r="Y12" s="46">
        <f>Y3*('RECS HC2.1'!$B$32/SUM('RECS HC2.1'!$B$32:$B$33))</f>
        <v>10011702401.732395</v>
      </c>
      <c r="Z12" s="46">
        <f>Z3*('RECS HC2.1'!$B$32/SUM('RECS HC2.1'!$B$32:$B$33))</f>
        <v>10133414790.682219</v>
      </c>
      <c r="AA12" s="46">
        <f>AA3*('RECS HC2.1'!$B$32/SUM('RECS HC2.1'!$B$32:$B$33))</f>
        <v>10199850453.15933</v>
      </c>
      <c r="AB12" s="46">
        <f>AB3*('RECS HC2.1'!$B$32/SUM('RECS HC2.1'!$B$32:$B$33))</f>
        <v>10287279114.87324</v>
      </c>
      <c r="AC12" s="46">
        <f>AC3*('RECS HC2.1'!$B$32/SUM('RECS HC2.1'!$B$32:$B$33))</f>
        <v>10232625842.564838</v>
      </c>
      <c r="AD12" s="46">
        <f>AD3*('RECS HC2.1'!$B$32/SUM('RECS HC2.1'!$B$32:$B$33))</f>
        <v>10294261610.49152</v>
      </c>
      <c r="AE12" s="46">
        <f>AE3*('RECS HC2.1'!$B$32/SUM('RECS HC2.1'!$B$32:$B$33))</f>
        <v>10355897378.418203</v>
      </c>
      <c r="AF12" s="46">
        <f>AF3*('RECS HC2.1'!$B$32/SUM('RECS HC2.1'!$B$32:$B$33))</f>
        <v>10417533146.34491</v>
      </c>
      <c r="AG12" s="46">
        <f>AG3*('RECS HC2.1'!$B$32/SUM('RECS HC2.1'!$B$32:$B$33))</f>
        <v>10479168914.271591</v>
      </c>
      <c r="AH12" s="46">
        <f>AH3*('RECS HC2.1'!$B$32/SUM('RECS HC2.1'!$B$32:$B$33))</f>
        <v>10540804682.198273</v>
      </c>
      <c r="AI12" s="46">
        <f>AI3*('RECS HC2.1'!$B$32/SUM('RECS HC2.1'!$B$32:$B$33))</f>
        <v>10602440450.124979</v>
      </c>
      <c r="AJ12" s="46">
        <f>AJ3*('RECS HC2.1'!$B$32/SUM('RECS HC2.1'!$B$32:$B$33))</f>
        <v>10664076218.051662</v>
      </c>
      <c r="AK12" s="46">
        <f>AK3*('RECS HC2.1'!$B$32/SUM('RECS HC2.1'!$B$32:$B$33))</f>
        <v>10725711985.978344</v>
      </c>
      <c r="AL12" s="46">
        <f>AL3*('RECS HC2.1'!$B$32/SUM('RECS HC2.1'!$B$32:$B$33))</f>
        <v>10787347753.90505</v>
      </c>
    </row>
    <row r="13" spans="1:38" x14ac:dyDescent="0.25">
      <c r="A13" s="46" t="s">
        <v>161</v>
      </c>
      <c r="B13" s="46">
        <f>B4*('RECS HC2.1'!$B$32/SUM('RECS HC2.1'!$B$32:$B$33))</f>
        <v>8481983669.6584511</v>
      </c>
      <c r="C13" s="46">
        <f>C4*('RECS HC2.1'!$B$32/SUM('RECS HC2.1'!$B$32:$B$33))</f>
        <v>9071642492.9700699</v>
      </c>
      <c r="D13" s="46">
        <f>D4*('RECS HC2.1'!$B$32/SUM('RECS HC2.1'!$B$32:$B$33))</f>
        <v>9690275583.0149651</v>
      </c>
      <c r="E13" s="46">
        <f>E4*('RECS HC2.1'!$B$32/SUM('RECS HC2.1'!$B$32:$B$33))</f>
        <v>10456700617.891726</v>
      </c>
      <c r="F13" s="46">
        <f>F4*('RECS HC2.1'!$B$32/SUM('RECS HC2.1'!$B$32:$B$33))</f>
        <v>10642513173.992958</v>
      </c>
      <c r="G13" s="46">
        <f>G4*('RECS HC2.1'!$B$32/SUM('RECS HC2.1'!$B$32:$B$33))</f>
        <v>10657839079.463028</v>
      </c>
      <c r="H13" s="46">
        <f>H4*('RECS HC2.1'!$B$32/SUM('RECS HC2.1'!$B$32:$B$33))</f>
        <v>10656906371.122358</v>
      </c>
      <c r="I13" s="46">
        <f>I4*('RECS HC2.1'!$B$32/SUM('RECS HC2.1'!$B$32:$B$33))</f>
        <v>10605858738.574823</v>
      </c>
      <c r="J13" s="46">
        <f>J4*('RECS HC2.1'!$B$32/SUM('RECS HC2.1'!$B$32:$B$33))</f>
        <v>10617533113.09067</v>
      </c>
      <c r="K13" s="46">
        <f>K4*('RECS HC2.1'!$B$32/SUM('RECS HC2.1'!$B$32:$B$33))</f>
        <v>10796741569.107395</v>
      </c>
      <c r="L13" s="46">
        <f>L4*('RECS HC2.1'!$B$32/SUM('RECS HC2.1'!$B$32:$B$33))</f>
        <v>10928273801.205105</v>
      </c>
      <c r="M13" s="46">
        <f>M4*('RECS HC2.1'!$B$32/SUM('RECS HC2.1'!$B$32:$B$33))</f>
        <v>11072568117.09683</v>
      </c>
      <c r="N13" s="46">
        <f>N4*('RECS HC2.1'!$B$32/SUM('RECS HC2.1'!$B$32:$B$33))</f>
        <v>11227296253.257042</v>
      </c>
      <c r="O13" s="46">
        <f>O4*('RECS HC2.1'!$B$32/SUM('RECS HC2.1'!$B$32:$B$33))</f>
        <v>11177987855.080105</v>
      </c>
      <c r="P13" s="46">
        <f>P4*('RECS HC2.1'!$B$32/SUM('RECS HC2.1'!$B$32:$B$33))</f>
        <v>11004772083.59683</v>
      </c>
      <c r="Q13" s="46">
        <f>Q4*('RECS HC2.1'!$B$32/SUM('RECS HC2.1'!$B$32:$B$33))</f>
        <v>10885989697.458626</v>
      </c>
      <c r="R13" s="46">
        <f>R4*('RECS HC2.1'!$B$32/SUM('RECS HC2.1'!$B$32:$B$33))</f>
        <v>10674936561.930458</v>
      </c>
      <c r="S13" s="46">
        <f>S4*('RECS HC2.1'!$B$32/SUM('RECS HC2.1'!$B$32:$B$33))</f>
        <v>10233351959.418133</v>
      </c>
      <c r="T13" s="46">
        <f>T4*('RECS HC2.1'!$B$32/SUM('RECS HC2.1'!$B$32:$B$33))</f>
        <v>10583399458.31074</v>
      </c>
      <c r="U13" s="46">
        <f>U4*('RECS HC2.1'!$B$32/SUM('RECS HC2.1'!$B$32:$B$33))</f>
        <v>10892692744.080105</v>
      </c>
      <c r="V13" s="46">
        <f>V4*('RECS HC2.1'!$B$32/SUM('RECS HC2.1'!$B$32:$B$33))</f>
        <v>11156121401.732395</v>
      </c>
      <c r="W13" s="46">
        <f>W4*('RECS HC2.1'!$B$32/SUM('RECS HC2.1'!$B$32:$B$33))</f>
        <v>11383314457.260563</v>
      </c>
      <c r="X13" s="46">
        <f>X4*('RECS HC2.1'!$B$32/SUM('RECS HC2.1'!$B$32:$B$33))</f>
        <v>11561538636.966549</v>
      </c>
      <c r="Y13" s="46">
        <f>Y4*('RECS HC2.1'!$B$32/SUM('RECS HC2.1'!$B$32:$B$33))</f>
        <v>11709071339.017605</v>
      </c>
      <c r="Z13" s="46">
        <f>Z4*('RECS HC2.1'!$B$32/SUM('RECS HC2.1'!$B$32:$B$33))</f>
        <v>11838626196.860916</v>
      </c>
      <c r="AA13" s="46">
        <f>AA4*('RECS HC2.1'!$B$32/SUM('RECS HC2.1'!$B$32:$B$33))</f>
        <v>11945194248.546656</v>
      </c>
      <c r="AB13" s="46">
        <f>AB4*('RECS HC2.1'!$B$32/SUM('RECS HC2.1'!$B$32:$B$33))</f>
        <v>12084372685.848591</v>
      </c>
      <c r="AC13" s="46">
        <f>AC4*('RECS HC2.1'!$B$32/SUM('RECS HC2.1'!$B$32:$B$33))</f>
        <v>12123431002.30843</v>
      </c>
      <c r="AD13" s="46">
        <f>AD4*('RECS HC2.1'!$B$32/SUM('RECS HC2.1'!$B$32:$B$33))</f>
        <v>12251466404.055483</v>
      </c>
      <c r="AE13" s="46">
        <f>AE4*('RECS HC2.1'!$B$32/SUM('RECS HC2.1'!$B$32:$B$33))</f>
        <v>12379501805.802534</v>
      </c>
      <c r="AF13" s="46">
        <f>AF4*('RECS HC2.1'!$B$32/SUM('RECS HC2.1'!$B$32:$B$33))</f>
        <v>12507537207.549587</v>
      </c>
      <c r="AG13" s="46">
        <f>AG4*('RECS HC2.1'!$B$32/SUM('RECS HC2.1'!$B$32:$B$33))</f>
        <v>12635572609.296638</v>
      </c>
      <c r="AH13" s="46">
        <f>AH4*('RECS HC2.1'!$B$32/SUM('RECS HC2.1'!$B$32:$B$33))</f>
        <v>12763608011.043692</v>
      </c>
      <c r="AI13" s="46">
        <f>AI4*('RECS HC2.1'!$B$32/SUM('RECS HC2.1'!$B$32:$B$33))</f>
        <v>12891643412.790743</v>
      </c>
      <c r="AJ13" s="46">
        <f>AJ4*('RECS HC2.1'!$B$32/SUM('RECS HC2.1'!$B$32:$B$33))</f>
        <v>13019678814.537796</v>
      </c>
      <c r="AK13" s="46">
        <f>AK4*('RECS HC2.1'!$B$32/SUM('RECS HC2.1'!$B$32:$B$33))</f>
        <v>13147714216.284847</v>
      </c>
      <c r="AL13" s="46">
        <f>AL4*('RECS HC2.1'!$B$32/SUM('RECS HC2.1'!$B$32:$B$33))</f>
        <v>13275749618.0319</v>
      </c>
    </row>
    <row r="14" spans="1:38" x14ac:dyDescent="0.2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x14ac:dyDescent="0.25">
      <c r="A15" s="46" t="s">
        <v>150</v>
      </c>
      <c r="B15" s="46">
        <f>B6*('RECS HC2.1'!$B$32/SUM('RECS HC2.1'!$B$32:$B$33))</f>
        <v>4397687885.3512325</v>
      </c>
      <c r="C15" s="46">
        <f>C6*('RECS HC2.1'!$B$32/SUM('RECS HC2.1'!$B$32:$B$33))</f>
        <v>4080127978.0466547</v>
      </c>
      <c r="D15" s="46">
        <f>D6*('RECS HC2.1'!$B$32/SUM('RECS HC2.1'!$B$32:$B$33))</f>
        <v>4102379532.3151407</v>
      </c>
      <c r="E15" s="46">
        <f>E6*('RECS HC2.1'!$B$32/SUM('RECS HC2.1'!$B$32:$B$33))</f>
        <v>4189884094.9709506</v>
      </c>
      <c r="F15" s="46">
        <f>F6*('RECS HC2.1'!$B$32/SUM('RECS HC2.1'!$B$32:$B$33))</f>
        <v>4283522723.272007</v>
      </c>
      <c r="G15" s="46">
        <f>G6*('RECS HC2.1'!$B$32/SUM('RECS HC2.1'!$B$32:$B$33))</f>
        <v>4350458596.7649651</v>
      </c>
      <c r="H15" s="46">
        <f>H6*('RECS HC2.1'!$B$32/SUM('RECS HC2.1'!$B$32:$B$33))</f>
        <v>6577018613.7015848</v>
      </c>
      <c r="I15" s="46">
        <f>I6*('RECS HC2.1'!$B$32/SUM('RECS HC2.1'!$B$32:$B$33))</f>
        <v>5428660647.9665489</v>
      </c>
      <c r="J15" s="46">
        <f>J6*('RECS HC2.1'!$B$32/SUM('RECS HC2.1'!$B$32:$B$33))</f>
        <v>4739220967.4991198</v>
      </c>
      <c r="K15" s="46">
        <f>K6*('RECS HC2.1'!$B$32/SUM('RECS HC2.1'!$B$32:$B$33))</f>
        <v>4635668850.2482395</v>
      </c>
      <c r="L15" s="46">
        <f>L6*('RECS HC2.1'!$B$32/SUM('RECS HC2.1'!$B$32:$B$33))</f>
        <v>4369604639.2174292</v>
      </c>
      <c r="M15" s="46">
        <f>M6*('RECS HC2.1'!$B$32/SUM('RECS HC2.1'!$B$32:$B$33))</f>
        <v>4005173809.4647889</v>
      </c>
      <c r="N15" s="46">
        <f>N6*('RECS HC2.1'!$B$32/SUM('RECS HC2.1'!$B$32:$B$33))</f>
        <v>3859621824.1945424</v>
      </c>
      <c r="O15" s="46">
        <f>O6*('RECS HC2.1'!$B$32/SUM('RECS HC2.1'!$B$32:$B$33))</f>
        <v>3747384429.7103872</v>
      </c>
      <c r="P15" s="46">
        <f>P6*('RECS HC2.1'!$B$32/SUM('RECS HC2.1'!$B$32:$B$33))</f>
        <v>3643608680.3811622</v>
      </c>
      <c r="Q15" s="46">
        <f>Q6*('RECS HC2.1'!$B$32/SUM('RECS HC2.1'!$B$32:$B$33))</f>
        <v>3564569532.7227111</v>
      </c>
      <c r="R15" s="46">
        <f>R6*('RECS HC2.1'!$B$32/SUM('RECS HC2.1'!$B$32:$B$33))</f>
        <v>3631090297.0079226</v>
      </c>
      <c r="S15" s="46">
        <f>S6*('RECS HC2.1'!$B$32/SUM('RECS HC2.1'!$B$32:$B$33))</f>
        <v>3407615427.5290494</v>
      </c>
      <c r="T15" s="46">
        <f>T6*('RECS HC2.1'!$B$32/SUM('RECS HC2.1'!$B$32:$B$33))</f>
        <v>3137826604.4225354</v>
      </c>
      <c r="U15" s="46">
        <f>U6*('RECS HC2.1'!$B$32/SUM('RECS HC2.1'!$B$32:$B$33))</f>
        <v>2919406826.8600354</v>
      </c>
      <c r="V15" s="46">
        <f>V6*('RECS HC2.1'!$B$32/SUM('RECS HC2.1'!$B$32:$B$33))</f>
        <v>2754117506.9911971</v>
      </c>
      <c r="W15" s="46">
        <f>W6*('RECS HC2.1'!$B$32/SUM('RECS HC2.1'!$B$32:$B$33))</f>
        <v>2609357989.7517605</v>
      </c>
      <c r="X15" s="46">
        <f>X6*('RECS HC2.1'!$B$32/SUM('RECS HC2.1'!$B$32:$B$33))</f>
        <v>2481387980.3353872</v>
      </c>
      <c r="Y15" s="46">
        <f>Y6*('RECS HC2.1'!$B$32/SUM('RECS HC2.1'!$B$32:$B$33))</f>
        <v>2378900241.3732395</v>
      </c>
      <c r="Z15" s="46">
        <f>Z6*('RECS HC2.1'!$B$32/SUM('RECS HC2.1'!$B$32:$B$33))</f>
        <v>2289827242.7931337</v>
      </c>
      <c r="AA15" s="46">
        <f>AA6*('RECS HC2.1'!$B$32/SUM('RECS HC2.1'!$B$32:$B$33))</f>
        <v>2197619875.7693663</v>
      </c>
      <c r="AB15" s="46">
        <f>AB6*('RECS HC2.1'!$B$32/SUM('RECS HC2.1'!$B$32:$B$33))</f>
        <v>2106707916.100352</v>
      </c>
      <c r="AC15" s="46">
        <f>AC6*('RECS HC2.1'!$B$32/SUM('RECS HC2.1'!$B$32:$B$33))</f>
        <v>1850530596.6543853</v>
      </c>
      <c r="AD15" s="46">
        <f>AD6*('RECS HC2.1'!$B$32/SUM('RECS HC2.1'!$B$32:$B$33))</f>
        <v>1706957647.5826261</v>
      </c>
      <c r="AE15" s="46">
        <f>AE6*('RECS HC2.1'!$B$32/SUM('RECS HC2.1'!$B$32:$B$33))</f>
        <v>1563384698.5108669</v>
      </c>
      <c r="AF15" s="46">
        <f>AF6*('RECS HC2.1'!$B$32/SUM('RECS HC2.1'!$B$32:$B$33))</f>
        <v>1419811749.4391077</v>
      </c>
      <c r="AG15" s="46">
        <f>AG6*('RECS HC2.1'!$B$32/SUM('RECS HC2.1'!$B$32:$B$33))</f>
        <v>1276238800.3673487</v>
      </c>
      <c r="AH15" s="46">
        <f>AH6*('RECS HC2.1'!$B$32/SUM('RECS HC2.1'!$B$32:$B$33))</f>
        <v>1132665851.2955894</v>
      </c>
      <c r="AI15" s="46">
        <f>AI6*('RECS HC2.1'!$B$32/SUM('RECS HC2.1'!$B$32:$B$33))</f>
        <v>989092902.22383022</v>
      </c>
      <c r="AJ15" s="46">
        <f>AJ6*('RECS HC2.1'!$B$32/SUM('RECS HC2.1'!$B$32:$B$33))</f>
        <v>845519953.152071</v>
      </c>
      <c r="AK15" s="46">
        <f>AK6*('RECS HC2.1'!$B$32/SUM('RECS HC2.1'!$B$32:$B$33))</f>
        <v>701947004.08031189</v>
      </c>
      <c r="AL15" s="46">
        <f>AL6*('RECS HC2.1'!$B$32/SUM('RECS HC2.1'!$B$32:$B$33))</f>
        <v>558374055.00855267</v>
      </c>
    </row>
    <row r="16" spans="1:38" x14ac:dyDescent="0.25">
      <c r="A16" s="46" t="s">
        <v>162</v>
      </c>
      <c r="B16" s="46">
        <f>B7*('RECS HC2.1'!$B$32/SUM('RECS HC2.1'!$B$32:$B$33))</f>
        <v>18138248213.550175</v>
      </c>
      <c r="C16" s="46">
        <f>C7*('RECS HC2.1'!$B$32/SUM('RECS HC2.1'!$B$32:$B$33))</f>
        <v>20060005393.186619</v>
      </c>
      <c r="D16" s="46">
        <f>D7*('RECS HC2.1'!$B$32/SUM('RECS HC2.1'!$B$32:$B$33))</f>
        <v>20822969057.391724</v>
      </c>
      <c r="E16" s="46">
        <f>E7*('RECS HC2.1'!$B$32/SUM('RECS HC2.1'!$B$32:$B$33))</f>
        <v>21253263549.514084</v>
      </c>
      <c r="F16" s="46">
        <f>F7*('RECS HC2.1'!$B$32/SUM('RECS HC2.1'!$B$32:$B$33))</f>
        <v>21875228486.169014</v>
      </c>
      <c r="G16" s="46">
        <f>G7*('RECS HC2.1'!$B$32/SUM('RECS HC2.1'!$B$32:$B$33))</f>
        <v>22284600517.994717</v>
      </c>
      <c r="H16" s="46">
        <f>H7*('RECS HC2.1'!$B$32/SUM('RECS HC2.1'!$B$32:$B$33))</f>
        <v>23244633535.102993</v>
      </c>
      <c r="I16" s="46">
        <f>I7*('RECS HC2.1'!$B$32/SUM('RECS HC2.1'!$B$32:$B$33))</f>
        <v>23773490797.960388</v>
      </c>
      <c r="J16" s="46">
        <f>J7*('RECS HC2.1'!$B$32/SUM('RECS HC2.1'!$B$32:$B$33))</f>
        <v>23239358089.265846</v>
      </c>
      <c r="K16" s="46">
        <f>K7*('RECS HC2.1'!$B$32/SUM('RECS HC2.1'!$B$32:$B$33))</f>
        <v>22912232891.199825</v>
      </c>
      <c r="L16" s="46">
        <f>L7*('RECS HC2.1'!$B$32/SUM('RECS HC2.1'!$B$32:$B$33))</f>
        <v>22764486642.038731</v>
      </c>
      <c r="M16" s="46">
        <f>M7*('RECS HC2.1'!$B$32/SUM('RECS HC2.1'!$B$32:$B$33))</f>
        <v>22955658584.044014</v>
      </c>
      <c r="N16" s="46">
        <f>N7*('RECS HC2.1'!$B$32/SUM('RECS HC2.1'!$B$32:$B$33))</f>
        <v>23079753131.849472</v>
      </c>
      <c r="O16" s="46">
        <f>O7*('RECS HC2.1'!$B$32/SUM('RECS HC2.1'!$B$32:$B$33))</f>
        <v>22989868404.220951</v>
      </c>
      <c r="P16" s="46">
        <f>P7*('RECS HC2.1'!$B$32/SUM('RECS HC2.1'!$B$32:$B$33))</f>
        <v>22619481438.250881</v>
      </c>
      <c r="Q16" s="46">
        <f>Q7*('RECS HC2.1'!$B$32/SUM('RECS HC2.1'!$B$32:$B$33))</f>
        <v>22999318126.550175</v>
      </c>
      <c r="R16" s="46">
        <f>R7*('RECS HC2.1'!$B$32/SUM('RECS HC2.1'!$B$32:$B$33))</f>
        <v>23213863124.191021</v>
      </c>
      <c r="S16" s="46">
        <f>S7*('RECS HC2.1'!$B$32/SUM('RECS HC2.1'!$B$32:$B$33))</f>
        <v>23590736895.487675</v>
      </c>
      <c r="T16" s="46">
        <f>T7*('RECS HC2.1'!$B$32/SUM('RECS HC2.1'!$B$32:$B$33))</f>
        <v>23779461475.330986</v>
      </c>
      <c r="U16" s="46">
        <f>U7*('RECS HC2.1'!$B$32/SUM('RECS HC2.1'!$B$32:$B$33))</f>
        <v>24109426175.173416</v>
      </c>
      <c r="V16" s="46">
        <f>V7*('RECS HC2.1'!$B$32/SUM('RECS HC2.1'!$B$32:$B$33))</f>
        <v>24373282391.587147</v>
      </c>
      <c r="W16" s="46">
        <f>W7*('RECS HC2.1'!$B$32/SUM('RECS HC2.1'!$B$32:$B$33))</f>
        <v>24546429085.225353</v>
      </c>
      <c r="X16" s="46">
        <f>X7*('RECS HC2.1'!$B$32/SUM('RECS HC2.1'!$B$32:$B$33))</f>
        <v>24609597825.208626</v>
      </c>
      <c r="Y16" s="46">
        <f>Y7*('RECS HC2.1'!$B$32/SUM('RECS HC2.1'!$B$32:$B$33))</f>
        <v>24937820874.91021</v>
      </c>
      <c r="Z16" s="46">
        <f>Z7*('RECS HC2.1'!$B$32/SUM('RECS HC2.1'!$B$32:$B$33))</f>
        <v>25175972275.306339</v>
      </c>
      <c r="AA16" s="46">
        <f>AA7*('RECS HC2.1'!$B$32/SUM('RECS HC2.1'!$B$32:$B$33))</f>
        <v>25301950793.529049</v>
      </c>
      <c r="AB16" s="46">
        <f>AB7*('RECS HC2.1'!$B$32/SUM('RECS HC2.1'!$B$32:$B$33))</f>
        <v>25434578513.452465</v>
      </c>
      <c r="AC16" s="46">
        <f>AC7*('RECS HC2.1'!$B$32/SUM('RECS HC2.1'!$B$32:$B$33))</f>
        <v>25837482612.578777</v>
      </c>
      <c r="AD16" s="46">
        <f>AD7*('RECS HC2.1'!$B$32/SUM('RECS HC2.1'!$B$32:$B$33))</f>
        <v>26070398601.252575</v>
      </c>
      <c r="AE16" s="46">
        <f>AE7*('RECS HC2.1'!$B$32/SUM('RECS HC2.1'!$B$32:$B$33))</f>
        <v>26303314589.926472</v>
      </c>
      <c r="AF16" s="46">
        <f>AF7*('RECS HC2.1'!$B$32/SUM('RECS HC2.1'!$B$32:$B$33))</f>
        <v>26536230578.600269</v>
      </c>
      <c r="AG16" s="46">
        <f>AG7*('RECS HC2.1'!$B$32/SUM('RECS HC2.1'!$B$32:$B$33))</f>
        <v>26769146567.274166</v>
      </c>
      <c r="AH16" s="46">
        <f>AH7*('RECS HC2.1'!$B$32/SUM('RECS HC2.1'!$B$32:$B$33))</f>
        <v>27002062555.947968</v>
      </c>
      <c r="AI16" s="46">
        <f>AI7*('RECS HC2.1'!$B$32/SUM('RECS HC2.1'!$B$32:$B$33))</f>
        <v>27234978544.621861</v>
      </c>
      <c r="AJ16" s="46">
        <f>AJ7*('RECS HC2.1'!$B$32/SUM('RECS HC2.1'!$B$32:$B$33))</f>
        <v>27467894533.295662</v>
      </c>
      <c r="AK16" s="46">
        <f>AK7*('RECS HC2.1'!$B$32/SUM('RECS HC2.1'!$B$32:$B$33))</f>
        <v>27700810521.96946</v>
      </c>
      <c r="AL16" s="46">
        <f>AL7*('RECS HC2.1'!$B$32/SUM('RECS HC2.1'!$B$32:$B$33))</f>
        <v>27933726510.643356</v>
      </c>
    </row>
    <row r="17" spans="1:38" x14ac:dyDescent="0.2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x14ac:dyDescent="0.25">
      <c r="A19" s="40" t="s">
        <v>1228</v>
      </c>
    </row>
    <row r="20" spans="1:38" x14ac:dyDescent="0.2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25">
      <c r="A21" s="46" t="s">
        <v>104</v>
      </c>
      <c r="B21" s="46">
        <f>B3*('RECS HC2.1'!$B$33/SUM('RECS HC2.1'!$B$32:$B$33))</f>
        <v>2170131001.3336267</v>
      </c>
      <c r="C21" s="46">
        <f>C3*('RECS HC2.1'!$B$33/SUM('RECS HC2.1'!$B$32:$B$33))</f>
        <v>2256075023.3054576</v>
      </c>
      <c r="D21" s="46">
        <f>D3*('RECS HC2.1'!$B$33/SUM('RECS HC2.1'!$B$32:$B$33))</f>
        <v>2351217332.7728872</v>
      </c>
      <c r="E21" s="46">
        <f>E3*('RECS HC2.1'!$B$33/SUM('RECS HC2.1'!$B$32:$B$33))</f>
        <v>2529451728.4991198</v>
      </c>
      <c r="F21" s="46">
        <f>F3*('RECS HC2.1'!$B$33/SUM('RECS HC2.1'!$B$32:$B$33))</f>
        <v>2586792655.4709506</v>
      </c>
      <c r="G21" s="46">
        <f>G3*('RECS HC2.1'!$B$33/SUM('RECS HC2.1'!$B$32:$B$33))</f>
        <v>2641416706.7165494</v>
      </c>
      <c r="H21" s="46">
        <f>H3*('RECS HC2.1'!$B$33/SUM('RECS HC2.1'!$B$32:$B$33))</f>
        <v>2711554237.856514</v>
      </c>
      <c r="I21" s="46">
        <f>I3*('RECS HC2.1'!$B$33/SUM('RECS HC2.1'!$B$32:$B$33))</f>
        <v>2679810594.731514</v>
      </c>
      <c r="J21" s="46">
        <f>J3*('RECS HC2.1'!$B$33/SUM('RECS HC2.1'!$B$32:$B$33))</f>
        <v>2670452198.2130284</v>
      </c>
      <c r="K21" s="46">
        <f>K3*('RECS HC2.1'!$B$33/SUM('RECS HC2.1'!$B$32:$B$33))</f>
        <v>2662425962.5484157</v>
      </c>
      <c r="L21" s="46">
        <f>L3*('RECS HC2.1'!$B$33/SUM('RECS HC2.1'!$B$32:$B$33))</f>
        <v>2667145882.1302819</v>
      </c>
      <c r="M21" s="46">
        <f>M3*('RECS HC2.1'!$B$33/SUM('RECS HC2.1'!$B$32:$B$33))</f>
        <v>2693236697.6012325</v>
      </c>
      <c r="N21" s="46">
        <f>N3*('RECS HC2.1'!$B$33/SUM('RECS HC2.1'!$B$32:$B$33))</f>
        <v>2713467440.4533453</v>
      </c>
      <c r="O21" s="46">
        <f>O3*('RECS HC2.1'!$B$33/SUM('RECS HC2.1'!$B$32:$B$33))</f>
        <v>2732067201.9586267</v>
      </c>
      <c r="P21" s="46">
        <f>P3*('RECS HC2.1'!$B$33/SUM('RECS HC2.1'!$B$32:$B$33))</f>
        <v>2744566367.2579226</v>
      </c>
      <c r="Q21" s="46">
        <f>Q3*('RECS HC2.1'!$B$33/SUM('RECS HC2.1'!$B$32:$B$33))</f>
        <v>2766957037.3283453</v>
      </c>
      <c r="R21" s="46">
        <f>R3*('RECS HC2.1'!$B$33/SUM('RECS HC2.1'!$B$32:$B$33))</f>
        <v>2821485437.7596831</v>
      </c>
      <c r="S21" s="46">
        <f>S3*('RECS HC2.1'!$B$33/SUM('RECS HC2.1'!$B$32:$B$33))</f>
        <v>2783278746.4568663</v>
      </c>
      <c r="T21" s="46">
        <f>T3*('RECS HC2.1'!$B$33/SUM('RECS HC2.1'!$B$32:$B$33))</f>
        <v>2780585427.7024651</v>
      </c>
      <c r="U21" s="46">
        <f>U3*('RECS HC2.1'!$B$33/SUM('RECS HC2.1'!$B$32:$B$33))</f>
        <v>2792148588.7896128</v>
      </c>
      <c r="V21" s="46">
        <f>V3*('RECS HC2.1'!$B$33/SUM('RECS HC2.1'!$B$32:$B$33))</f>
        <v>2792571066.5492959</v>
      </c>
      <c r="W21" s="46">
        <f>W3*('RECS HC2.1'!$B$33/SUM('RECS HC2.1'!$B$32:$B$33))</f>
        <v>2788908754.0801058</v>
      </c>
      <c r="X21" s="46">
        <f>X3*('RECS HC2.1'!$B$33/SUM('RECS HC2.1'!$B$32:$B$33))</f>
        <v>2848311002.5088029</v>
      </c>
      <c r="Y21" s="46">
        <f>Y3*('RECS HC2.1'!$B$33/SUM('RECS HC2.1'!$B$32:$B$33))</f>
        <v>2897825326.2676058</v>
      </c>
      <c r="Z21" s="46">
        <f>Z3*('RECS HC2.1'!$B$33/SUM('RECS HC2.1'!$B$32:$B$33))</f>
        <v>2933054224.3177819</v>
      </c>
      <c r="AA21" s="46">
        <f>AA3*('RECS HC2.1'!$B$33/SUM('RECS HC2.1'!$B$32:$B$33))</f>
        <v>2952283615.8406692</v>
      </c>
      <c r="AB21" s="46">
        <f>AB3*('RECS HC2.1'!$B$33/SUM('RECS HC2.1'!$B$32:$B$33))</f>
        <v>2977589301.1267605</v>
      </c>
      <c r="AC21" s="46">
        <f>AC3*('RECS HC2.1'!$B$33/SUM('RECS HC2.1'!$B$32:$B$33))</f>
        <v>2961770249.550549</v>
      </c>
      <c r="AD21" s="46">
        <f>AD3*('RECS HC2.1'!$B$33/SUM('RECS HC2.1'!$B$32:$B$33))</f>
        <v>2979610341.288692</v>
      </c>
      <c r="AE21" s="46">
        <f>AE3*('RECS HC2.1'!$B$33/SUM('RECS HC2.1'!$B$32:$B$33))</f>
        <v>2997450433.026835</v>
      </c>
      <c r="AF21" s="46">
        <f>AF3*('RECS HC2.1'!$B$33/SUM('RECS HC2.1'!$B$32:$B$33))</f>
        <v>3015290524.7649851</v>
      </c>
      <c r="AG21" s="46">
        <f>AG3*('RECS HC2.1'!$B$33/SUM('RECS HC2.1'!$B$32:$B$33))</f>
        <v>3033130616.5031281</v>
      </c>
      <c r="AH21" s="46">
        <f>AH3*('RECS HC2.1'!$B$33/SUM('RECS HC2.1'!$B$32:$B$33))</f>
        <v>3050970708.241271</v>
      </c>
      <c r="AI21" s="46">
        <f>AI3*('RECS HC2.1'!$B$33/SUM('RECS HC2.1'!$B$32:$B$33))</f>
        <v>3068810799.9794211</v>
      </c>
      <c r="AJ21" s="46">
        <f>AJ3*('RECS HC2.1'!$B$33/SUM('RECS HC2.1'!$B$32:$B$33))</f>
        <v>3086650891.7175641</v>
      </c>
      <c r="AK21" s="46">
        <f>AK3*('RECS HC2.1'!$B$33/SUM('RECS HC2.1'!$B$32:$B$33))</f>
        <v>3104490983.4557071</v>
      </c>
      <c r="AL21" s="46">
        <f>AL3*('RECS HC2.1'!$B$33/SUM('RECS HC2.1'!$B$32:$B$33))</f>
        <v>3122331075.1938572</v>
      </c>
    </row>
    <row r="22" spans="1:38" x14ac:dyDescent="0.25">
      <c r="A22" s="46" t="s">
        <v>161</v>
      </c>
      <c r="B22" s="46">
        <f>B4*('RECS HC2.1'!$B$33/SUM('RECS HC2.1'!$B$32:$B$33))</f>
        <v>2455057702.3415494</v>
      </c>
      <c r="C22" s="46">
        <f>C4*('RECS HC2.1'!$B$33/SUM('RECS HC2.1'!$B$32:$B$33))</f>
        <v>2625730801.0299296</v>
      </c>
      <c r="D22" s="46">
        <f>D4*('RECS HC2.1'!$B$33/SUM('RECS HC2.1'!$B$32:$B$33))</f>
        <v>2804790321.9850354</v>
      </c>
      <c r="E22" s="46">
        <f>E4*('RECS HC2.1'!$B$33/SUM('RECS HC2.1'!$B$32:$B$33))</f>
        <v>3026627307.1082749</v>
      </c>
      <c r="F22" s="46">
        <f>F4*('RECS HC2.1'!$B$33/SUM('RECS HC2.1'!$B$32:$B$33))</f>
        <v>3080409602.0070424</v>
      </c>
      <c r="G22" s="46">
        <f>G4*('RECS HC2.1'!$B$33/SUM('RECS HC2.1'!$B$32:$B$33))</f>
        <v>3084845590.536972</v>
      </c>
      <c r="H22" s="46">
        <f>H4*('RECS HC2.1'!$B$33/SUM('RECS HC2.1'!$B$32:$B$33))</f>
        <v>3084575623.8776407</v>
      </c>
      <c r="I22" s="46">
        <f>I4*('RECS HC2.1'!$B$33/SUM('RECS HC2.1'!$B$32:$B$33))</f>
        <v>3069800202.4251761</v>
      </c>
      <c r="J22" s="46">
        <f>J4*('RECS HC2.1'!$B$33/SUM('RECS HC2.1'!$B$32:$B$33))</f>
        <v>3073179277.9093308</v>
      </c>
      <c r="K22" s="46">
        <f>K4*('RECS HC2.1'!$B$33/SUM('RECS HC2.1'!$B$32:$B$33))</f>
        <v>3125050056.8926058</v>
      </c>
      <c r="L22" s="46">
        <f>L4*('RECS HC2.1'!$B$33/SUM('RECS HC2.1'!$B$32:$B$33))</f>
        <v>3163121247.7948942</v>
      </c>
      <c r="M22" s="46">
        <f>M4*('RECS HC2.1'!$B$33/SUM('RECS HC2.1'!$B$32:$B$33))</f>
        <v>3204886344.9031692</v>
      </c>
      <c r="N22" s="46">
        <f>N4*('RECS HC2.1'!$B$33/SUM('RECS HC2.1'!$B$32:$B$33))</f>
        <v>3249671446.7429581</v>
      </c>
      <c r="O22" s="46">
        <f>O4*('RECS HC2.1'!$B$33/SUM('RECS HC2.1'!$B$32:$B$33))</f>
        <v>3235399435.9198942</v>
      </c>
      <c r="P22" s="46">
        <f>P4*('RECS HC2.1'!$B$33/SUM('RECS HC2.1'!$B$32:$B$33))</f>
        <v>3185263202.4031692</v>
      </c>
      <c r="Q22" s="46">
        <f>Q4*('RECS HC2.1'!$B$33/SUM('RECS HC2.1'!$B$32:$B$33))</f>
        <v>3150882375.5413733</v>
      </c>
      <c r="R22" s="46">
        <f>R4*('RECS HC2.1'!$B$33/SUM('RECS HC2.1'!$B$32:$B$33))</f>
        <v>3089794351.0695424</v>
      </c>
      <c r="S22" s="46">
        <f>S4*('RECS HC2.1'!$B$33/SUM('RECS HC2.1'!$B$32:$B$33))</f>
        <v>2961980419.5818663</v>
      </c>
      <c r="T22" s="46">
        <f>T4*('RECS HC2.1'!$B$33/SUM('RECS HC2.1'!$B$32:$B$33))</f>
        <v>3063299502.6892605</v>
      </c>
      <c r="U22" s="46">
        <f>U4*('RECS HC2.1'!$B$33/SUM('RECS HC2.1'!$B$32:$B$33))</f>
        <v>3152822530.9198942</v>
      </c>
      <c r="V22" s="46">
        <f>V4*('RECS HC2.1'!$B$33/SUM('RECS HC2.1'!$B$32:$B$33))</f>
        <v>3229070326.2676058</v>
      </c>
      <c r="W22" s="46">
        <f>W4*('RECS HC2.1'!$B$33/SUM('RECS HC2.1'!$B$32:$B$33))</f>
        <v>3294829950.7394366</v>
      </c>
      <c r="X22" s="46">
        <f>X4*('RECS HC2.1'!$B$33/SUM('RECS HC2.1'!$B$32:$B$33))</f>
        <v>3346415837.0334506</v>
      </c>
      <c r="Y22" s="46">
        <f>Y4*('RECS HC2.1'!$B$33/SUM('RECS HC2.1'!$B$32:$B$33))</f>
        <v>3389118264.9823947</v>
      </c>
      <c r="Z22" s="46">
        <f>Z4*('RECS HC2.1'!$B$33/SUM('RECS HC2.1'!$B$32:$B$33))</f>
        <v>3426617117.1390848</v>
      </c>
      <c r="AA22" s="46">
        <f>AA4*('RECS HC2.1'!$B$33/SUM('RECS HC2.1'!$B$32:$B$33))</f>
        <v>3457462580.4533453</v>
      </c>
      <c r="AB22" s="46">
        <f>AB4*('RECS HC2.1'!$B$33/SUM('RECS HC2.1'!$B$32:$B$33))</f>
        <v>3497746918.1514087</v>
      </c>
      <c r="AC22" s="46">
        <f>AC4*('RECS HC2.1'!$B$33/SUM('RECS HC2.1'!$B$32:$B$33))</f>
        <v>3509052106.2300224</v>
      </c>
      <c r="AD22" s="46">
        <f>AD4*('RECS HC2.1'!$B$33/SUM('RECS HC2.1'!$B$32:$B$33))</f>
        <v>3546111161.2192373</v>
      </c>
      <c r="AE22" s="46">
        <f>AE4*('RECS HC2.1'!$B$33/SUM('RECS HC2.1'!$B$32:$B$33))</f>
        <v>3583170216.2084522</v>
      </c>
      <c r="AF22" s="46">
        <f>AF4*('RECS HC2.1'!$B$33/SUM('RECS HC2.1'!$B$32:$B$33))</f>
        <v>3620229271.1976671</v>
      </c>
      <c r="AG22" s="46">
        <f>AG4*('RECS HC2.1'!$B$33/SUM('RECS HC2.1'!$B$32:$B$33))</f>
        <v>3657288326.186882</v>
      </c>
      <c r="AH22" s="46">
        <f>AH4*('RECS HC2.1'!$B$33/SUM('RECS HC2.1'!$B$32:$B$33))</f>
        <v>3694347381.1760969</v>
      </c>
      <c r="AI22" s="46">
        <f>AI4*('RECS HC2.1'!$B$33/SUM('RECS HC2.1'!$B$32:$B$33))</f>
        <v>3731406436.1653118</v>
      </c>
      <c r="AJ22" s="46">
        <f>AJ4*('RECS HC2.1'!$B$33/SUM('RECS HC2.1'!$B$32:$B$33))</f>
        <v>3768465491.1545267</v>
      </c>
      <c r="AK22" s="46">
        <f>AK4*('RECS HC2.1'!$B$33/SUM('RECS HC2.1'!$B$32:$B$33))</f>
        <v>3805524546.1437416</v>
      </c>
      <c r="AL22" s="46">
        <f>AL4*('RECS HC2.1'!$B$33/SUM('RECS HC2.1'!$B$32:$B$33))</f>
        <v>3842583601.1329565</v>
      </c>
    </row>
    <row r="23" spans="1:38" x14ac:dyDescent="0.2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x14ac:dyDescent="0.25">
      <c r="A24" s="46" t="s">
        <v>150</v>
      </c>
      <c r="B24" s="46">
        <f>B6*('RECS HC2.1'!$B$33/SUM('RECS HC2.1'!$B$32:$B$33))</f>
        <v>1272883553.6487677</v>
      </c>
      <c r="C24" s="46">
        <f>C6*('RECS HC2.1'!$B$33/SUM('RECS HC2.1'!$B$32:$B$33))</f>
        <v>1180967802.9533451</v>
      </c>
      <c r="D24" s="46">
        <f>D6*('RECS HC2.1'!$B$33/SUM('RECS HC2.1'!$B$32:$B$33))</f>
        <v>1187408377.6848593</v>
      </c>
      <c r="E24" s="46">
        <f>E6*('RECS HC2.1'!$B$33/SUM('RECS HC2.1'!$B$32:$B$33))</f>
        <v>1212736032.0290494</v>
      </c>
      <c r="F24" s="46">
        <f>F6*('RECS HC2.1'!$B$33/SUM('RECS HC2.1'!$B$32:$B$33))</f>
        <v>1239839153.727993</v>
      </c>
      <c r="G24" s="46">
        <f>G6*('RECS HC2.1'!$B$33/SUM('RECS HC2.1'!$B$32:$B$33))</f>
        <v>1259213328.2350352</v>
      </c>
      <c r="H24" s="46">
        <f>H6*('RECS HC2.1'!$B$33/SUM('RECS HC2.1'!$B$32:$B$33))</f>
        <v>1903677351.2984157</v>
      </c>
      <c r="I24" s="46">
        <f>I6*('RECS HC2.1'!$B$33/SUM('RECS HC2.1'!$B$32:$B$33))</f>
        <v>1571292242.0334508</v>
      </c>
      <c r="J24" s="46">
        <f>J6*('RECS HC2.1'!$B$33/SUM('RECS HC2.1'!$B$32:$B$33))</f>
        <v>1371738191.5008802</v>
      </c>
      <c r="K24" s="46">
        <f>K6*('RECS HC2.1'!$B$33/SUM('RECS HC2.1'!$B$32:$B$33))</f>
        <v>1341765671.7517605</v>
      </c>
      <c r="L24" s="46">
        <f>L6*('RECS HC2.1'!$B$33/SUM('RECS HC2.1'!$B$32:$B$33))</f>
        <v>1264755031.7825704</v>
      </c>
      <c r="M24" s="46">
        <f>M6*('RECS HC2.1'!$B$33/SUM('RECS HC2.1'!$B$32:$B$33))</f>
        <v>1159272782.5352113</v>
      </c>
      <c r="N24" s="46">
        <f>N6*('RECS HC2.1'!$B$33/SUM('RECS HC2.1'!$B$32:$B$33))</f>
        <v>1117143660.8054578</v>
      </c>
      <c r="O24" s="46">
        <f>O6*('RECS HC2.1'!$B$33/SUM('RECS HC2.1'!$B$32:$B$33))</f>
        <v>1084657241.2896128</v>
      </c>
      <c r="P24" s="46">
        <f>P6*('RECS HC2.1'!$B$33/SUM('RECS HC2.1'!$B$32:$B$33))</f>
        <v>1054619992.6188381</v>
      </c>
      <c r="Q24" s="46">
        <f>Q6*('RECS HC2.1'!$B$33/SUM('RECS HC2.1'!$B$32:$B$33))</f>
        <v>1031742600.2772888</v>
      </c>
      <c r="R24" s="46">
        <f>R6*('RECS HC2.1'!$B$33/SUM('RECS HC2.1'!$B$32:$B$33))</f>
        <v>1050996623.9920775</v>
      </c>
      <c r="S24" s="46">
        <f>S6*('RECS HC2.1'!$B$33/SUM('RECS HC2.1'!$B$32:$B$33))</f>
        <v>986313205.47095072</v>
      </c>
      <c r="T24" s="46">
        <f>T6*('RECS HC2.1'!$B$33/SUM('RECS HC2.1'!$B$32:$B$33))</f>
        <v>908224499.57746482</v>
      </c>
      <c r="U24" s="46">
        <f>U6*('RECS HC2.1'!$B$33/SUM('RECS HC2.1'!$B$32:$B$33))</f>
        <v>845004246.13996482</v>
      </c>
      <c r="V24" s="46">
        <f>V6*('RECS HC2.1'!$B$33/SUM('RECS HC2.1'!$B$32:$B$33))</f>
        <v>797162275.00880289</v>
      </c>
      <c r="W24" s="46">
        <f>W6*('RECS HC2.1'!$B$33/SUM('RECS HC2.1'!$B$32:$B$33))</f>
        <v>755262528.24823952</v>
      </c>
      <c r="X24" s="46">
        <f>X6*('RECS HC2.1'!$B$33/SUM('RECS HC2.1'!$B$32:$B$33))</f>
        <v>718222400.66461265</v>
      </c>
      <c r="Y24" s="46">
        <f>Y6*('RECS HC2.1'!$B$33/SUM('RECS HC2.1'!$B$32:$B$33))</f>
        <v>688557958.6267606</v>
      </c>
      <c r="Z24" s="46">
        <f>Z6*('RECS HC2.1'!$B$33/SUM('RECS HC2.1'!$B$32:$B$33))</f>
        <v>662776330.20686626</v>
      </c>
      <c r="AA24" s="46">
        <f>AA6*('RECS HC2.1'!$B$33/SUM('RECS HC2.1'!$B$32:$B$33))</f>
        <v>636087478.23063385</v>
      </c>
      <c r="AB24" s="46">
        <f>AB6*('RECS HC2.1'!$B$33/SUM('RECS HC2.1'!$B$32:$B$33))</f>
        <v>609773573.89964795</v>
      </c>
      <c r="AC24" s="46">
        <f>AC6*('RECS HC2.1'!$B$33/SUM('RECS HC2.1'!$B$32:$B$33))</f>
        <v>535624633.53787547</v>
      </c>
      <c r="AD24" s="46">
        <f>AD6*('RECS HC2.1'!$B$33/SUM('RECS HC2.1'!$B$32:$B$33))</f>
        <v>494068331.59315515</v>
      </c>
      <c r="AE24" s="46">
        <f>AE6*('RECS HC2.1'!$B$33/SUM('RECS HC2.1'!$B$32:$B$33))</f>
        <v>452512029.64843482</v>
      </c>
      <c r="AF24" s="46">
        <f>AF6*('RECS HC2.1'!$B$33/SUM('RECS HC2.1'!$B$32:$B$33))</f>
        <v>410955727.70371449</v>
      </c>
      <c r="AG24" s="46">
        <f>AG6*('RECS HC2.1'!$B$33/SUM('RECS HC2.1'!$B$32:$B$33))</f>
        <v>369399425.75899422</v>
      </c>
      <c r="AH24" s="46">
        <f>AH6*('RECS HC2.1'!$B$33/SUM('RECS HC2.1'!$B$32:$B$33))</f>
        <v>327843123.81427389</v>
      </c>
      <c r="AI24" s="46">
        <f>AI6*('RECS HC2.1'!$B$33/SUM('RECS HC2.1'!$B$32:$B$33))</f>
        <v>286286821.86955357</v>
      </c>
      <c r="AJ24" s="46">
        <f>AJ6*('RECS HC2.1'!$B$33/SUM('RECS HC2.1'!$B$32:$B$33))</f>
        <v>244730519.92483327</v>
      </c>
      <c r="AK24" s="46">
        <f>AK6*('RECS HC2.1'!$B$33/SUM('RECS HC2.1'!$B$32:$B$33))</f>
        <v>203174217.98011297</v>
      </c>
      <c r="AL24" s="46">
        <f>AL6*('RECS HC2.1'!$B$33/SUM('RECS HC2.1'!$B$32:$B$33))</f>
        <v>161617916.03539267</v>
      </c>
    </row>
    <row r="25" spans="1:38" x14ac:dyDescent="0.25">
      <c r="A25" s="46" t="s">
        <v>162</v>
      </c>
      <c r="B25" s="46">
        <f>B7*('RECS HC2.1'!$B$33/SUM('RECS HC2.1'!$B$32:$B$33))</f>
        <v>5250003739.4498243</v>
      </c>
      <c r="C25" s="46">
        <f>C7*('RECS HC2.1'!$B$33/SUM('RECS HC2.1'!$B$32:$B$33))</f>
        <v>5806244466.8133802</v>
      </c>
      <c r="D25" s="46">
        <f>D7*('RECS HC2.1'!$B$33/SUM('RECS HC2.1'!$B$32:$B$33))</f>
        <v>6027079579.6082745</v>
      </c>
      <c r="E25" s="46">
        <f>E7*('RECS HC2.1'!$B$33/SUM('RECS HC2.1'!$B$32:$B$33))</f>
        <v>6151625658.4859161</v>
      </c>
      <c r="F25" s="46">
        <f>F7*('RECS HC2.1'!$B$33/SUM('RECS HC2.1'!$B$32:$B$33))</f>
        <v>6331649561.830986</v>
      </c>
      <c r="G25" s="46">
        <f>G7*('RECS HC2.1'!$B$33/SUM('RECS HC2.1'!$B$32:$B$33))</f>
        <v>6450139764.0052814</v>
      </c>
      <c r="H25" s="46">
        <f>H7*('RECS HC2.1'!$B$33/SUM('RECS HC2.1'!$B$32:$B$33))</f>
        <v>6728015381.897007</v>
      </c>
      <c r="I25" s="46">
        <f>I7*('RECS HC2.1'!$B$33/SUM('RECS HC2.1'!$B$32:$B$33))</f>
        <v>6881089845.0396128</v>
      </c>
      <c r="J25" s="46">
        <f>J7*('RECS HC2.1'!$B$33/SUM('RECS HC2.1'!$B$32:$B$33))</f>
        <v>6726488436.7341547</v>
      </c>
      <c r="K25" s="46">
        <f>K7*('RECS HC2.1'!$B$33/SUM('RECS HC2.1'!$B$32:$B$33))</f>
        <v>6631804071.8001766</v>
      </c>
      <c r="L25" s="46">
        <f>L7*('RECS HC2.1'!$B$33/SUM('RECS HC2.1'!$B$32:$B$33))</f>
        <v>6589039833.9612675</v>
      </c>
      <c r="M25" s="46">
        <f>M7*('RECS HC2.1'!$B$33/SUM('RECS HC2.1'!$B$32:$B$33))</f>
        <v>6644373369.955986</v>
      </c>
      <c r="N25" s="46">
        <f>N7*('RECS HC2.1'!$B$33/SUM('RECS HC2.1'!$B$32:$B$33))</f>
        <v>6680291769.150528</v>
      </c>
      <c r="O25" s="46">
        <f>O7*('RECS HC2.1'!$B$33/SUM('RECS HC2.1'!$B$32:$B$33))</f>
        <v>6654275190.7790499</v>
      </c>
      <c r="P25" s="46">
        <f>P7*('RECS HC2.1'!$B$33/SUM('RECS HC2.1'!$B$32:$B$33))</f>
        <v>6547068974.7491198</v>
      </c>
      <c r="Q25" s="46">
        <f>Q7*('RECS HC2.1'!$B$33/SUM('RECS HC2.1'!$B$32:$B$33))</f>
        <v>6657010354.4498243</v>
      </c>
      <c r="R25" s="46">
        <f>R7*('RECS HC2.1'!$B$33/SUM('RECS HC2.1'!$B$32:$B$33))</f>
        <v>6719109076.808979</v>
      </c>
      <c r="S25" s="46">
        <f>S7*('RECS HC2.1'!$B$33/SUM('RECS HC2.1'!$B$32:$B$33))</f>
        <v>6828192858.5123243</v>
      </c>
      <c r="T25" s="46">
        <f>T7*('RECS HC2.1'!$B$33/SUM('RECS HC2.1'!$B$32:$B$33))</f>
        <v>6882818020.669014</v>
      </c>
      <c r="U25" s="46">
        <f>U7*('RECS HC2.1'!$B$33/SUM('RECS HC2.1'!$B$32:$B$33))</f>
        <v>6978324261.8265848</v>
      </c>
      <c r="V25" s="46">
        <f>V7*('RECS HC2.1'!$B$33/SUM('RECS HC2.1'!$B$32:$B$33))</f>
        <v>7054695811.4128523</v>
      </c>
      <c r="W25" s="46">
        <f>W7*('RECS HC2.1'!$B$33/SUM('RECS HC2.1'!$B$32:$B$33))</f>
        <v>7104812050.7746477</v>
      </c>
      <c r="X25" s="46">
        <f>X7*('RECS HC2.1'!$B$33/SUM('RECS HC2.1'!$B$32:$B$33))</f>
        <v>7123095851.7913733</v>
      </c>
      <c r="Y25" s="46">
        <f>Y7*('RECS HC2.1'!$B$33/SUM('RECS HC2.1'!$B$32:$B$33))</f>
        <v>7218097983.0897894</v>
      </c>
      <c r="Z25" s="46">
        <f>Z7*('RECS HC2.1'!$B$33/SUM('RECS HC2.1'!$B$32:$B$33))</f>
        <v>7287029432.6936626</v>
      </c>
      <c r="AA25" s="46">
        <f>AA7*('RECS HC2.1'!$B$33/SUM('RECS HC2.1'!$B$32:$B$33))</f>
        <v>7323493135.4709511</v>
      </c>
      <c r="AB25" s="46">
        <f>AB7*('RECS HC2.1'!$B$33/SUM('RECS HC2.1'!$B$32:$B$33))</f>
        <v>7361881408.5475349</v>
      </c>
      <c r="AC25" s="46">
        <f>AC7*('RECS HC2.1'!$B$33/SUM('RECS HC2.1'!$B$32:$B$33))</f>
        <v>7478499507.6136074</v>
      </c>
      <c r="AD25" s="46">
        <f>AD7*('RECS HC2.1'!$B$33/SUM('RECS HC2.1'!$B$32:$B$33))</f>
        <v>7545915599.6815062</v>
      </c>
      <c r="AE25" s="46">
        <f>AE7*('RECS HC2.1'!$B$33/SUM('RECS HC2.1'!$B$32:$B$33))</f>
        <v>7613331691.7494326</v>
      </c>
      <c r="AF25" s="46">
        <f>AF7*('RECS HC2.1'!$B$33/SUM('RECS HC2.1'!$B$32:$B$33))</f>
        <v>7680747783.8173313</v>
      </c>
      <c r="AG25" s="46">
        <f>AG7*('RECS HC2.1'!$B$33/SUM('RECS HC2.1'!$B$32:$B$33))</f>
        <v>7748163875.8852587</v>
      </c>
      <c r="AH25" s="46">
        <f>AH7*('RECS HC2.1'!$B$33/SUM('RECS HC2.1'!$B$32:$B$33))</f>
        <v>7815579967.9531574</v>
      </c>
      <c r="AI25" s="46">
        <f>AI7*('RECS HC2.1'!$B$33/SUM('RECS HC2.1'!$B$32:$B$33))</f>
        <v>7882996060.0210838</v>
      </c>
      <c r="AJ25" s="46">
        <f>AJ7*('RECS HC2.1'!$B$33/SUM('RECS HC2.1'!$B$32:$B$33))</f>
        <v>7950412152.0889826</v>
      </c>
      <c r="AK25" s="46">
        <f>AK7*('RECS HC2.1'!$B$33/SUM('RECS HC2.1'!$B$32:$B$33))</f>
        <v>8017828244.1568813</v>
      </c>
      <c r="AL25" s="46">
        <f>AL7*('RECS HC2.1'!$B$33/SUM('RECS HC2.1'!$B$32:$B$33))</f>
        <v>8085244336.2248077</v>
      </c>
    </row>
    <row r="26" spans="1:38" x14ac:dyDescent="0.2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x14ac:dyDescent="0.25">
      <c r="A28" s="40" t="s">
        <v>160</v>
      </c>
    </row>
    <row r="29" spans="1:38" x14ac:dyDescent="0.2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25">
      <c r="A30" t="s">
        <v>104</v>
      </c>
      <c r="B30">
        <f>SUM(Commercial!O11,Commercial!O33,Commercial!O55,Commercial!O77,Commercial!O99,Commercial!O121,Commercial!O143,Commercial!O165,Commercial!O187)*10^9</f>
        <v>7620000000</v>
      </c>
      <c r="C30">
        <f>SUM(Commercial!P11,Commercial!P33,Commercial!P55,Commercial!P77,Commercial!P99,Commercial!P121,Commercial!P143,Commercial!P165,Commercial!P187)*10^9</f>
        <v>7705000000</v>
      </c>
      <c r="D30">
        <f>SUM(Commercial!Q11,Commercial!Q33,Commercial!Q55,Commercial!Q77,Commercial!Q99,Commercial!Q121,Commercial!Q143,Commercial!Q165,Commercial!Q187)*10^9</f>
        <v>7757000000</v>
      </c>
      <c r="E30">
        <f>SUM(Commercial!R11,Commercial!R33,Commercial!R55,Commercial!R77,Commercial!R99,Commercial!R121,Commercial!R143,Commercial!R165,Commercial!R187)*10^9</f>
        <v>7841000000</v>
      </c>
      <c r="F30">
        <f>SUM(Commercial!S11,Commercial!S33,Commercial!S55,Commercial!S77,Commercial!S99,Commercial!S121,Commercial!S143,Commercial!S165,Commercial!S187)*10^9</f>
        <v>7886000000</v>
      </c>
      <c r="G30">
        <f>SUM(Commercial!T11,Commercial!T33,Commercial!T55,Commercial!T77,Commercial!T99,Commercial!T121,Commercial!T143,Commercial!T165,Commercial!T187)*10^9</f>
        <v>7924000000</v>
      </c>
      <c r="H30">
        <f>SUM(Commercial!U11,Commercial!U33,Commercial!U55,Commercial!U77,Commercial!U99,Commercial!U121,Commercial!U143,Commercial!U165,Commercial!U187)*10^9</f>
        <v>7908000000</v>
      </c>
      <c r="I30">
        <f>SUM(Commercial!V11,Commercial!V33,Commercial!V55,Commercial!V77,Commercial!V99,Commercial!V121,Commercial!V143,Commercial!V165,Commercial!V187)*10^9</f>
        <v>7910000000</v>
      </c>
      <c r="J30">
        <f>SUM(Commercial!W11,Commercial!W33,Commercial!W55,Commercial!W77,Commercial!W99,Commercial!W121,Commercial!W143,Commercial!W165,Commercial!W187)*10^9</f>
        <v>7898999999.999999</v>
      </c>
      <c r="K30">
        <f>SUM(Commercial!X11,Commercial!X33,Commercial!X55,Commercial!X77,Commercial!X99,Commercial!X121,Commercial!X143,Commercial!X165,Commercial!X187)*10^9</f>
        <v>7858999999.999999</v>
      </c>
      <c r="L30">
        <f>SUM(Commercial!Y11,Commercial!Y33,Commercial!Y55,Commercial!Y77,Commercial!Y99,Commercial!Y121,Commercial!Y143,Commercial!Y165,Commercial!Y187)*10^9</f>
        <v>7802000000.000001</v>
      </c>
      <c r="M30">
        <f>SUM(Commercial!Z11,Commercial!Z33,Commercial!Z55,Commercial!Z77,Commercial!Z99,Commercial!Z121,Commercial!Z143,Commercial!Z165,Commercial!Z187)*10^9</f>
        <v>7788999999.999999</v>
      </c>
      <c r="N30">
        <f>SUM(Commercial!AA11,Commercial!AA33,Commercial!AA55,Commercial!AA77,Commercial!AA99,Commercial!AA121,Commercial!AA143,Commercial!AA165,Commercial!AA187)*10^9</f>
        <v>7791000000</v>
      </c>
      <c r="O30">
        <f>SUM(Commercial!AB11,Commercial!AB33,Commercial!AB55,Commercial!AB77,Commercial!AB99,Commercial!AB121,Commercial!AB143,Commercial!AB165,Commercial!AB187)*10^9</f>
        <v>7751000000</v>
      </c>
      <c r="P30">
        <f>SUM(Commercial!AC11,Commercial!AC33,Commercial!AC55,Commercial!AC77,Commercial!AC99,Commercial!AC121,Commercial!AC143,Commercial!AC165,Commercial!AC187)*10^9</f>
        <v>7719000000</v>
      </c>
      <c r="Q30">
        <f>SUM(Commercial!AD11,Commercial!AD33,Commercial!AD55,Commercial!AD77,Commercial!AD99,Commercial!AD121,Commercial!AD143,Commercial!AD165,Commercial!AD187)*10^9</f>
        <v>7710000000.000001</v>
      </c>
      <c r="R30">
        <f>SUM(Commercial!AE11,Commercial!AE33,Commercial!AE55,Commercial!AE77,Commercial!AE99,Commercial!AE121,Commercial!AE143,Commercial!AE165,Commercial!AE187)*10^9</f>
        <v>7684000000</v>
      </c>
      <c r="S30" s="46">
        <f>SUM(Commercial!AF11,Commercial!AF33,Commercial!AF55,Commercial!AF77,Commercial!AF99,Commercial!AF121,Commercial!AF143,Commercial!AF165,Commercial!AF187)*10^9</f>
        <v>7697000000.000001</v>
      </c>
      <c r="T30" s="46">
        <f>SUM(Commercial!AG11,Commercial!AG33,Commercial!AG55,Commercial!AG77,Commercial!AG99,Commercial!AG121,Commercial!AG143,Commercial!AG165,Commercial!AG187)*10^9</f>
        <v>7756000000</v>
      </c>
      <c r="U30" s="46">
        <f>SUM(Commercial!AH11,Commercial!AH33,Commercial!AH55,Commercial!AH77,Commercial!AH99,Commercial!AH121,Commercial!AH143,Commercial!AH165,Commercial!AH187)*10^9</f>
        <v>7794000000.000001</v>
      </c>
      <c r="V30" s="46">
        <f>SUM(Commercial!AI11,Commercial!AI33,Commercial!AI55,Commercial!AI77,Commercial!AI99,Commercial!AI121,Commercial!AI143,Commercial!AI165,Commercial!AI187)*10^9</f>
        <v>7819000000.000001</v>
      </c>
      <c r="W30" s="46">
        <f>SUM(Commercial!AJ11,Commercial!AJ33,Commercial!AJ55,Commercial!AJ77,Commercial!AJ99,Commercial!AJ121,Commercial!AJ143,Commercial!AJ165,Commercial!AJ187)*10^9</f>
        <v>7863000000</v>
      </c>
      <c r="X30" s="46">
        <f>SUM(Commercial!AK11,Commercial!AK33,Commercial!AK55,Commercial!AK77,Commercial!AK99,Commercial!AK121,Commercial!AK143,Commercial!AK165,Commercial!AK187)*10^9</f>
        <v>7975000000.000001</v>
      </c>
      <c r="Y30" s="46">
        <f>SUM(Commercial!AL11,Commercial!AL33,Commercial!AL55,Commercial!AL77,Commercial!AL99,Commercial!AL121,Commercial!AL143,Commercial!AL165,Commercial!AL187)*10^9</f>
        <v>8010999999.999999</v>
      </c>
      <c r="Z30" s="46">
        <f>SUM(Commercial!AM11,Commercial!AM33,Commercial!AM55,Commercial!AM77,Commercial!AM99,Commercial!AM121,Commercial!AM143,Commercial!AM165,Commercial!AM187)*10^9</f>
        <v>8043999999.999999</v>
      </c>
      <c r="AA30" s="46">
        <f>SUM(Commercial!AN11,Commercial!AN33,Commercial!AN55,Commercial!AN77,Commercial!AN99,Commercial!AN121,Commercial!AN143,Commercial!AN165,Commercial!AN187)*10^9</f>
        <v>8077999999.999999</v>
      </c>
      <c r="AB30" s="46">
        <f>SUM(Commercial!AO11,Commercial!AO33,Commercial!AO55,Commercial!AO77,Commercial!AO99,Commercial!AO121,Commercial!AO143,Commercial!AO165,Commercial!AO187)*10^9</f>
        <v>8096000000</v>
      </c>
      <c r="AC30" s="46">
        <f>TREND($P30:$AB30,$P$29:$AB$29,AC$29)</f>
        <v>8133961538.4615326</v>
      </c>
      <c r="AD30" s="46">
        <f t="shared" ref="AD30:AL30" si="2">TREND($P30:$AB30,$P$29:$AB$29,AD$29)</f>
        <v>8172373626.3736115</v>
      </c>
      <c r="AE30" s="46">
        <f t="shared" si="2"/>
        <v>8210785714.2857056</v>
      </c>
      <c r="AF30" s="46">
        <f t="shared" si="2"/>
        <v>8249197802.1977997</v>
      </c>
      <c r="AG30" s="46">
        <f t="shared" si="2"/>
        <v>8287609890.1098785</v>
      </c>
      <c r="AH30" s="46">
        <f t="shared" si="2"/>
        <v>8326021978.0219727</v>
      </c>
      <c r="AI30" s="46">
        <f t="shared" si="2"/>
        <v>8364434065.9340515</v>
      </c>
      <c r="AJ30" s="46">
        <f t="shared" si="2"/>
        <v>8402846153.8461456</v>
      </c>
      <c r="AK30" s="46">
        <f t="shared" si="2"/>
        <v>8441258241.7582397</v>
      </c>
      <c r="AL30" s="46">
        <f t="shared" si="2"/>
        <v>8479670329.6703186</v>
      </c>
    </row>
    <row r="31" spans="1:38" x14ac:dyDescent="0.25">
      <c r="A31" t="s">
        <v>161</v>
      </c>
      <c r="B31">
        <f>SUM(Commercial!O14,Commercial!O20,Commercial!O36,Commercial!O42,Commercial!O58,Commercial!O64,Commercial!O80,Commercial!O86,Commercial!O102,Commercial!O108,Commercial!O124,Commercial!O130,Commercial!O146,Commercial!O152,Commercial!O168,Commercial!O174,Commercial!O190,Commercial!O196)*10^9</f>
        <v>32204000000</v>
      </c>
      <c r="C31">
        <f>SUM(Commercial!P14,Commercial!P20,Commercial!P36,Commercial!P42,Commercial!P58,Commercial!P64,Commercial!P80,Commercial!P86,Commercial!P102,Commercial!P108,Commercial!P124,Commercial!P130,Commercial!P146,Commercial!P152,Commercial!P168,Commercial!P174,Commercial!P190,Commercial!P196)*10^9</f>
        <v>32856000000</v>
      </c>
      <c r="D31">
        <f>SUM(Commercial!Q14,Commercial!Q20,Commercial!Q36,Commercial!Q42,Commercial!Q58,Commercial!Q64,Commercial!Q80,Commercial!Q86,Commercial!Q102,Commercial!Q108,Commercial!Q124,Commercial!Q130,Commercial!Q146,Commercial!Q152,Commercial!Q168,Commercial!Q174,Commercial!Q190,Commercial!Q196)*10^9</f>
        <v>33433000000</v>
      </c>
      <c r="E31">
        <f>SUM(Commercial!R14,Commercial!R20,Commercial!R36,Commercial!R42,Commercial!R58,Commercial!R64,Commercial!R80,Commercial!R86,Commercial!R102,Commercial!R108,Commercial!R124,Commercial!R130,Commercial!R146,Commercial!R152,Commercial!R168,Commercial!R174,Commercial!R190,Commercial!R196)*10^9</f>
        <v>34193999999.999996</v>
      </c>
      <c r="F31">
        <f>SUM(Commercial!S14,Commercial!S20,Commercial!S36,Commercial!S42,Commercial!S58,Commercial!S64,Commercial!S80,Commercial!S86,Commercial!S102,Commercial!S108,Commercial!S124,Commercial!S130,Commercial!S146,Commercial!S152,Commercial!S168,Commercial!S174,Commercial!S190,Commercial!S196)*10^9</f>
        <v>34705000000</v>
      </c>
      <c r="G31">
        <f>SUM(Commercial!T14,Commercial!T20,Commercial!T36,Commercial!T42,Commercial!T58,Commercial!T64,Commercial!T80,Commercial!T86,Commercial!T102,Commercial!T108,Commercial!T124,Commercial!T130,Commercial!T146,Commercial!T152,Commercial!T168,Commercial!T174,Commercial!T190,Commercial!T196)*10^9</f>
        <v>35127999999.999992</v>
      </c>
      <c r="H31">
        <f>SUM(Commercial!U14,Commercial!U20,Commercial!U36,Commercial!U42,Commercial!U58,Commercial!U64,Commercial!U80,Commercial!U86,Commercial!U102,Commercial!U108,Commercial!U124,Commercial!U130,Commercial!U146,Commercial!U152,Commercial!U168,Commercial!U174,Commercial!U190,Commercial!U196)*10^9</f>
        <v>35342000000</v>
      </c>
      <c r="I31">
        <f>SUM(Commercial!V14,Commercial!V20,Commercial!V36,Commercial!V42,Commercial!V58,Commercial!V64,Commercial!V80,Commercial!V86,Commercial!V102,Commercial!V108,Commercial!V124,Commercial!V130,Commercial!V146,Commercial!V152,Commercial!V168,Commercial!V174,Commercial!V190,Commercial!V196)*10^9</f>
        <v>35573999999.999992</v>
      </c>
      <c r="J31">
        <f>SUM(Commercial!W14,Commercial!W20,Commercial!W36,Commercial!W42,Commercial!W58,Commercial!W64,Commercial!W80,Commercial!W86,Commercial!W102,Commercial!W108,Commercial!W124,Commercial!W130,Commercial!W146,Commercial!W152,Commercial!W168,Commercial!W174,Commercial!W190,Commercial!W196)*10^9</f>
        <v>35699000000</v>
      </c>
      <c r="K31">
        <f>SUM(Commercial!X14,Commercial!X20,Commercial!X36,Commercial!X42,Commercial!X58,Commercial!X64,Commercial!X80,Commercial!X86,Commercial!X102,Commercial!X108,Commercial!X124,Commercial!X130,Commercial!X146,Commercial!X152,Commercial!X168,Commercial!X174,Commercial!X190,Commercial!X196)*10^9</f>
        <v>35685000000</v>
      </c>
      <c r="L31">
        <f>SUM(Commercial!Y14,Commercial!Y20,Commercial!Y36,Commercial!Y42,Commercial!Y58,Commercial!Y64,Commercial!Y80,Commercial!Y86,Commercial!Y102,Commercial!Y108,Commercial!Y124,Commercial!Y130,Commercial!Y146,Commercial!Y152,Commercial!Y168,Commercial!Y174,Commercial!Y190,Commercial!Y196)*10^9</f>
        <v>35663000000</v>
      </c>
      <c r="M31">
        <f>SUM(Commercial!Z14,Commercial!Z20,Commercial!Z36,Commercial!Z42,Commercial!Z58,Commercial!Z64,Commercial!Z80,Commercial!Z86,Commercial!Z102,Commercial!Z108,Commercial!Z124,Commercial!Z130,Commercial!Z146,Commercial!Z152,Commercial!Z168,Commercial!Z174,Commercial!Z190,Commercial!Z196)*10^9</f>
        <v>35729000000</v>
      </c>
      <c r="N31">
        <f>SUM(Commercial!AA14,Commercial!AA20,Commercial!AA36,Commercial!AA42,Commercial!AA58,Commercial!AA64,Commercial!AA80,Commercial!AA86,Commercial!AA102,Commercial!AA108,Commercial!AA124,Commercial!AA130,Commercial!AA146,Commercial!AA152,Commercial!AA168,Commercial!AA174,Commercial!AA190,Commercial!AA196)*10^9</f>
        <v>35760000000</v>
      </c>
      <c r="O31">
        <f>SUM(Commercial!AB14,Commercial!AB20,Commercial!AB36,Commercial!AB42,Commercial!AB58,Commercial!AB64,Commercial!AB80,Commercial!AB86,Commercial!AB102,Commercial!AB108,Commercial!AB124,Commercial!AB130,Commercial!AB146,Commercial!AB152,Commercial!AB168,Commercial!AB174,Commercial!AB190,Commercial!AB196)*10^9</f>
        <v>35797000000</v>
      </c>
      <c r="P31">
        <f>SUM(Commercial!AC14,Commercial!AC20,Commercial!AC36,Commercial!AC42,Commercial!AC58,Commercial!AC64,Commercial!AC80,Commercial!AC86,Commercial!AC102,Commercial!AC108,Commercial!AC124,Commercial!AC130,Commercial!AC146,Commercial!AC152,Commercial!AC168,Commercial!AC174,Commercial!AC190,Commercial!AC196)*10^9</f>
        <v>35877000000</v>
      </c>
      <c r="Q31">
        <f>SUM(Commercial!AD14,Commercial!AD20,Commercial!AD36,Commercial!AD42,Commercial!AD58,Commercial!AD64,Commercial!AD80,Commercial!AD86,Commercial!AD102,Commercial!AD108,Commercial!AD124,Commercial!AD130,Commercial!AD146,Commercial!AD152,Commercial!AD168,Commercial!AD174,Commercial!AD190,Commercial!AD196)*10^9</f>
        <v>36035000000</v>
      </c>
      <c r="R31">
        <f>SUM(Commercial!AE14,Commercial!AE20,Commercial!AE36,Commercial!AE42,Commercial!AE58,Commercial!AE64,Commercial!AE80,Commercial!AE86,Commercial!AE102,Commercial!AE108,Commercial!AE124,Commercial!AE130,Commercial!AE146,Commercial!AE152,Commercial!AE168,Commercial!AE174,Commercial!AE190,Commercial!AE196)*10^9</f>
        <v>36213000000.000008</v>
      </c>
      <c r="S31" s="46">
        <f>SUM(Commercial!AF14,Commercial!AF20,Commercial!AF36,Commercial!AF42,Commercial!AF58,Commercial!AF64,Commercial!AF80,Commercial!AF86,Commercial!AF102,Commercial!AF108,Commercial!AF124,Commercial!AF130,Commercial!AF146,Commercial!AF152,Commercial!AF168,Commercial!AF174,Commercial!AF190,Commercial!AF196)*10^9</f>
        <v>36526999999.999992</v>
      </c>
      <c r="T31" s="46">
        <f>SUM(Commercial!AG14,Commercial!AG20,Commercial!AG36,Commercial!AG42,Commercial!AG58,Commercial!AG64,Commercial!AG80,Commercial!AG86,Commercial!AG102,Commercial!AG108,Commercial!AG124,Commercial!AG130,Commercial!AG146,Commercial!AG152,Commercial!AG168,Commercial!AG174,Commercial!AG190,Commercial!AG196)*10^9</f>
        <v>37066999999.999992</v>
      </c>
      <c r="U31" s="46">
        <f>SUM(Commercial!AH14,Commercial!AH20,Commercial!AH36,Commercial!AH42,Commercial!AH58,Commercial!AH64,Commercial!AH80,Commercial!AH86,Commercial!AH102,Commercial!AH108,Commercial!AH124,Commercial!AH130,Commercial!AH146,Commercial!AH152,Commercial!AH168,Commercial!AH174,Commercial!AH190,Commercial!AH196)*10^9</f>
        <v>37614999999.999992</v>
      </c>
      <c r="V31" s="46">
        <f>SUM(Commercial!AI14,Commercial!AI20,Commercial!AI36,Commercial!AI42,Commercial!AI58,Commercial!AI64,Commercial!AI80,Commercial!AI86,Commercial!AI102,Commercial!AI108,Commercial!AI124,Commercial!AI130,Commercial!AI146,Commercial!AI152,Commercial!AI168,Commercial!AI174,Commercial!AI190,Commercial!AI196)*10^9</f>
        <v>38226000000</v>
      </c>
      <c r="W31" s="46">
        <f>SUM(Commercial!AJ14,Commercial!AJ20,Commercial!AJ36,Commercial!AJ42,Commercial!AJ58,Commercial!AJ64,Commercial!AJ80,Commercial!AJ86,Commercial!AJ102,Commercial!AJ108,Commercial!AJ124,Commercial!AJ130,Commercial!AJ146,Commercial!AJ152,Commercial!AJ168,Commercial!AJ174,Commercial!AJ190,Commercial!AJ196)*10^9</f>
        <v>38951000000.000008</v>
      </c>
      <c r="X31" s="46">
        <f>SUM(Commercial!AK14,Commercial!AK20,Commercial!AK36,Commercial!AK42,Commercial!AK58,Commercial!AK64,Commercial!AK80,Commercial!AK86,Commercial!AK102,Commercial!AK108,Commercial!AK124,Commercial!AK130,Commercial!AK146,Commercial!AK152,Commercial!AK168,Commercial!AK174,Commercial!AK190,Commercial!AK196)*10^9</f>
        <v>39719000000</v>
      </c>
      <c r="Y31" s="46">
        <f>SUM(Commercial!AL14,Commercial!AL20,Commercial!AL36,Commercial!AL42,Commercial!AL58,Commercial!AL64,Commercial!AL80,Commercial!AL86,Commercial!AL102,Commercial!AL108,Commercial!AL124,Commercial!AL130,Commercial!AL146,Commercial!AL152,Commercial!AL168,Commercial!AL174,Commercial!AL190,Commercial!AL196)*10^9</f>
        <v>40239999999.999992</v>
      </c>
      <c r="Z31" s="46">
        <f>SUM(Commercial!AM14,Commercial!AM20,Commercial!AM36,Commercial!AM42,Commercial!AM58,Commercial!AM64,Commercial!AM80,Commercial!AM86,Commercial!AM102,Commercial!AM108,Commercial!AM124,Commercial!AM130,Commercial!AM146,Commercial!AM152,Commercial!AM168,Commercial!AM174,Commercial!AM190,Commercial!AM196)*10^9</f>
        <v>40644999999.999992</v>
      </c>
      <c r="AA31" s="46">
        <f>SUM(Commercial!AN14,Commercial!AN20,Commercial!AN36,Commercial!AN42,Commercial!AN58,Commercial!AN64,Commercial!AN80,Commercial!AN86,Commercial!AN102,Commercial!AN108,Commercial!AN124,Commercial!AN130,Commercial!AN146,Commercial!AN152,Commercial!AN168,Commercial!AN174,Commercial!AN190,Commercial!AN196)*10^9</f>
        <v>40914000000</v>
      </c>
      <c r="AB31" s="46">
        <f>SUM(Commercial!AO14,Commercial!AO20,Commercial!AO36,Commercial!AO42,Commercial!AO58,Commercial!AO64,Commercial!AO80,Commercial!AO86,Commercial!AO102,Commercial!AO108,Commercial!AO124,Commercial!AO130,Commercial!AO146,Commercial!AO152,Commercial!AO168,Commercial!AO174,Commercial!AO190,Commercial!AO196)*10^9</f>
        <v>41104999999.999992</v>
      </c>
      <c r="AC31" s="46">
        <f t="shared" ref="AC31:AL35" si="3">TREND($P31:$AB31,$P$29:$AB$29,AC$29)</f>
        <v>41905307692.307739</v>
      </c>
      <c r="AD31" s="46">
        <f t="shared" si="3"/>
        <v>42406791208.79126</v>
      </c>
      <c r="AE31" s="46">
        <f t="shared" si="3"/>
        <v>42908274725.27478</v>
      </c>
      <c r="AF31" s="46">
        <f t="shared" si="3"/>
        <v>43409758241.758301</v>
      </c>
      <c r="AG31" s="46">
        <f t="shared" si="3"/>
        <v>43911241758.241821</v>
      </c>
      <c r="AH31" s="46">
        <f t="shared" si="3"/>
        <v>44412725274.725342</v>
      </c>
      <c r="AI31" s="46">
        <f t="shared" si="3"/>
        <v>44914208791.208862</v>
      </c>
      <c r="AJ31" s="46">
        <f t="shared" si="3"/>
        <v>45415692307.692383</v>
      </c>
      <c r="AK31" s="46">
        <f t="shared" si="3"/>
        <v>45917175824.175903</v>
      </c>
      <c r="AL31" s="46">
        <f t="shared" si="3"/>
        <v>46418659340.659424</v>
      </c>
    </row>
    <row r="32" spans="1:38" x14ac:dyDescent="0.2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3"/>
        <v>0</v>
      </c>
      <c r="AD32" s="46">
        <f t="shared" si="3"/>
        <v>0</v>
      </c>
      <c r="AE32" s="46">
        <f t="shared" si="3"/>
        <v>0</v>
      </c>
      <c r="AF32" s="46">
        <f t="shared" si="3"/>
        <v>0</v>
      </c>
      <c r="AG32" s="46">
        <f t="shared" si="3"/>
        <v>0</v>
      </c>
      <c r="AH32" s="46">
        <f t="shared" si="3"/>
        <v>0</v>
      </c>
      <c r="AI32" s="46">
        <f t="shared" si="3"/>
        <v>0</v>
      </c>
      <c r="AJ32" s="46">
        <f t="shared" si="3"/>
        <v>0</v>
      </c>
      <c r="AK32" s="46">
        <f t="shared" si="3"/>
        <v>0</v>
      </c>
      <c r="AL32" s="46">
        <f t="shared" si="3"/>
        <v>0</v>
      </c>
    </row>
    <row r="33" spans="1:38" x14ac:dyDescent="0.25">
      <c r="A33" t="s">
        <v>150</v>
      </c>
      <c r="B33">
        <f>SUM(Commercial!O26,Commercial!O48,Commercial!O70,Commercial!O92,Commercial!O114,Commercial!O136,Commercial!O158,Commercial!O180,Commercial!O202)*10^9</f>
        <v>1464000000.0000002</v>
      </c>
      <c r="C33">
        <f>SUM(Commercial!P26,Commercial!P48,Commercial!P70,Commercial!P92,Commercial!P114,Commercial!P136,Commercial!P158,Commercial!P180,Commercial!P202)*10^9</f>
        <v>1476000000.0000002</v>
      </c>
      <c r="D33">
        <f>SUM(Commercial!Q26,Commercial!Q48,Commercial!Q70,Commercial!Q92,Commercial!Q114,Commercial!Q136,Commercial!Q158,Commercial!Q180,Commercial!Q202)*10^9</f>
        <v>1492000000</v>
      </c>
      <c r="E33">
        <f>SUM(Commercial!R26,Commercial!R48,Commercial!R70,Commercial!R92,Commercial!R114,Commercial!R136,Commercial!R158,Commercial!R180,Commercial!R202)*10^9</f>
        <v>1523000000</v>
      </c>
      <c r="F33">
        <f>SUM(Commercial!S26,Commercial!S48,Commercial!S70,Commercial!S92,Commercial!S114,Commercial!S136,Commercial!S158,Commercial!S180,Commercial!S202)*10^9</f>
        <v>1546000000</v>
      </c>
      <c r="G33">
        <f>SUM(Commercial!T26,Commercial!T48,Commercial!T70,Commercial!T92,Commercial!T114,Commercial!T136,Commercial!T158,Commercial!T180,Commercial!T202)*10^9</f>
        <v>1573000000</v>
      </c>
      <c r="H33">
        <f>SUM(Commercial!U26,Commercial!U48,Commercial!U70,Commercial!U92,Commercial!U114,Commercial!U136,Commercial!U158,Commercial!U180,Commercial!U202)*10^9</f>
        <v>1679999999.9999998</v>
      </c>
      <c r="I33">
        <f>SUM(Commercial!V26,Commercial!V48,Commercial!V70,Commercial!V92,Commercial!V114,Commercial!V136,Commercial!V158,Commercial!V180,Commercial!V202)*10^9</f>
        <v>1710000000</v>
      </c>
      <c r="J33">
        <f>SUM(Commercial!W26,Commercial!W48,Commercial!W70,Commercial!W92,Commercial!W114,Commercial!W136,Commercial!W158,Commercial!W180,Commercial!W202)*10^9</f>
        <v>1726000000.0000002</v>
      </c>
      <c r="K33">
        <f>SUM(Commercial!X26,Commercial!X48,Commercial!X70,Commercial!X92,Commercial!X114,Commercial!X136,Commercial!X158,Commercial!X180,Commercial!X202)*10^9</f>
        <v>1736999999.9999998</v>
      </c>
      <c r="L33">
        <f>SUM(Commercial!Y26,Commercial!Y48,Commercial!Y70,Commercial!Y92,Commercial!Y114,Commercial!Y136,Commercial!Y158,Commercial!Y180,Commercial!Y202)*10^9</f>
        <v>1741000000</v>
      </c>
      <c r="M33">
        <f>SUM(Commercial!Z26,Commercial!Z48,Commercial!Z70,Commercial!Z92,Commercial!Z114,Commercial!Z136,Commercial!Z158,Commercial!Z180,Commercial!Z202)*10^9</f>
        <v>1758000000.0000002</v>
      </c>
      <c r="N33">
        <f>SUM(Commercial!AA26,Commercial!AA48,Commercial!AA70,Commercial!AA92,Commercial!AA114,Commercial!AA136,Commercial!AA158,Commercial!AA180,Commercial!AA202)*10^9</f>
        <v>1767000000</v>
      </c>
      <c r="O33">
        <f>SUM(Commercial!AB26,Commercial!AB48,Commercial!AB70,Commercial!AB92,Commercial!AB114,Commercial!AB136,Commercial!AB158,Commercial!AB180,Commercial!AB202)*10^9</f>
        <v>1775000000</v>
      </c>
      <c r="P33">
        <f>SUM(Commercial!AC26,Commercial!AC48,Commercial!AC70,Commercial!AC92,Commercial!AC114,Commercial!AC136,Commercial!AC158,Commercial!AC180,Commercial!AC202)*10^9</f>
        <v>1780000000</v>
      </c>
      <c r="Q33">
        <f>SUM(Commercial!AD26,Commercial!AD48,Commercial!AD70,Commercial!AD92,Commercial!AD114,Commercial!AD136,Commercial!AD158,Commercial!AD180,Commercial!AD202)*10^9</f>
        <v>1790000000.0000002</v>
      </c>
      <c r="R33">
        <f>SUM(Commercial!AE26,Commercial!AE48,Commercial!AE70,Commercial!AE92,Commercial!AE114,Commercial!AE136,Commercial!AE158,Commercial!AE180,Commercial!AE202)*10^9</f>
        <v>1803000000</v>
      </c>
      <c r="S33" s="46">
        <f>SUM(Commercial!AF26,Commercial!AF48,Commercial!AF70,Commercial!AF92,Commercial!AF114,Commercial!AF136,Commercial!AF158,Commercial!AF180,Commercial!AF202)*10^9</f>
        <v>1813000000.0000002</v>
      </c>
      <c r="T33" s="46">
        <f>SUM(Commercial!AG26,Commercial!AG48,Commercial!AG70,Commercial!AG92,Commercial!AG114,Commercial!AG136,Commercial!AG158,Commercial!AG180,Commercial!AG202)*10^9</f>
        <v>1837999999.9999998</v>
      </c>
      <c r="U33" s="46">
        <f>SUM(Commercial!AH26,Commercial!AH48,Commercial!AH70,Commercial!AH92,Commercial!AH114,Commercial!AH136,Commercial!AH158,Commercial!AH180,Commercial!AH202)*10^9</f>
        <v>1863000000</v>
      </c>
      <c r="V33" s="46">
        <f>SUM(Commercial!AI26,Commercial!AI48,Commercial!AI70,Commercial!AI92,Commercial!AI114,Commercial!AI136,Commercial!AI158,Commercial!AI180,Commercial!AI202)*10^9</f>
        <v>1895000000</v>
      </c>
      <c r="W33" s="46">
        <f>SUM(Commercial!AJ26,Commercial!AJ48,Commercial!AJ70,Commercial!AJ92,Commercial!AJ114,Commercial!AJ136,Commercial!AJ158,Commercial!AJ180,Commercial!AJ202)*10^9</f>
        <v>1925000000</v>
      </c>
      <c r="X33" s="46">
        <f>SUM(Commercial!AK26,Commercial!AK48,Commercial!AK70,Commercial!AK92,Commercial!AK114,Commercial!AK136,Commercial!AK158,Commercial!AK180,Commercial!AK202)*10^9</f>
        <v>1960000000</v>
      </c>
      <c r="Y33" s="46">
        <f>SUM(Commercial!AL26,Commercial!AL48,Commercial!AL70,Commercial!AL92,Commercial!AL114,Commercial!AL136,Commercial!AL158,Commercial!AL180,Commercial!AL202)*10^9</f>
        <v>1980000000</v>
      </c>
      <c r="Z33" s="46">
        <f>SUM(Commercial!AM26,Commercial!AM48,Commercial!AM70,Commercial!AM92,Commercial!AM114,Commercial!AM136,Commercial!AM158,Commercial!AM180,Commercial!AM202)*10^9</f>
        <v>2001000000</v>
      </c>
      <c r="AA33" s="46">
        <f>SUM(Commercial!AN26,Commercial!AN48,Commercial!AN70,Commercial!AN92,Commercial!AN114,Commercial!AN136,Commercial!AN158,Commercial!AN180,Commercial!AN202)*10^9</f>
        <v>2018000000.0000002</v>
      </c>
      <c r="AB33" s="46">
        <f>SUM(Commercial!AO26,Commercial!AO48,Commercial!AO70,Commercial!AO92,Commercial!AO114,Commercial!AO136,Commercial!AO158,Commercial!AO180,Commercial!AO202)*10^9</f>
        <v>2036000000</v>
      </c>
      <c r="AC33" s="46">
        <f t="shared" si="3"/>
        <v>2064576923.0769196</v>
      </c>
      <c r="AD33" s="46">
        <f t="shared" si="3"/>
        <v>2088065934.0659332</v>
      </c>
      <c r="AE33" s="46">
        <f t="shared" si="3"/>
        <v>2111554945.0549469</v>
      </c>
      <c r="AF33" s="46">
        <f t="shared" si="3"/>
        <v>2135043956.0439529</v>
      </c>
      <c r="AG33" s="46">
        <f t="shared" si="3"/>
        <v>2158532967.0329666</v>
      </c>
      <c r="AH33" s="46">
        <f t="shared" si="3"/>
        <v>2182021978.0219803</v>
      </c>
      <c r="AI33" s="46">
        <f t="shared" si="3"/>
        <v>2205510989.0109863</v>
      </c>
      <c r="AJ33" s="46">
        <f t="shared" si="3"/>
        <v>2229000000</v>
      </c>
      <c r="AK33" s="46">
        <f t="shared" si="3"/>
        <v>2252489010.9890137</v>
      </c>
      <c r="AL33" s="46">
        <f t="shared" si="3"/>
        <v>2275978021.9780197</v>
      </c>
    </row>
    <row r="34" spans="1:38" x14ac:dyDescent="0.25">
      <c r="A34" t="s">
        <v>162</v>
      </c>
      <c r="B34">
        <f>SUM(Commercial!O17,Commercial!O23,Commercial!O29,Commercial!O39,Commercial!O45,Commercial!O51,Commercial!O61,Commercial!O67,Commercial!O73,Commercial!O83,Commercial!O89,Commercial!O95,Commercial!O105,Commercial!O111,Commercial!O117,Commercial!O127,Commercial!O133,Commercial!O139,Commercial!O149,Commercial!O155,Commercial!O161,Commercial!O171,Commercial!O177,Commercial!O183,Commercial!O193,Commercial!O199,Commercial!O205)*10^9</f>
        <v>35715000000</v>
      </c>
      <c r="C34">
        <f>SUM(Commercial!P17,Commercial!P23,Commercial!P29,Commercial!P39,Commercial!P45,Commercial!P51,Commercial!P61,Commercial!P67,Commercial!P73,Commercial!P83,Commercial!P89,Commercial!P95,Commercial!P105,Commercial!P111,Commercial!P117,Commercial!P127,Commercial!P133,Commercial!P139,Commercial!P149,Commercial!P155,Commercial!P161,Commercial!P171,Commercial!P177,Commercial!P183,Commercial!P193,Commercial!P199,Commercial!P205)*10^9</f>
        <v>36038000000</v>
      </c>
      <c r="D34">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f>
        <v>36381000000</v>
      </c>
      <c r="E34">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f>
        <v>38559999999.999992</v>
      </c>
      <c r="F34">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f>
        <v>38812999999.999992</v>
      </c>
      <c r="G34">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f>
        <v>38961000000</v>
      </c>
      <c r="H34">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f>
        <v>39061000000</v>
      </c>
      <c r="I34">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f>
        <v>39185999999.999992</v>
      </c>
      <c r="J34">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f>
        <v>39271000000.000008</v>
      </c>
      <c r="K34">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f>
        <v>39345000000.000015</v>
      </c>
      <c r="L34">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f>
        <v>39508000000.000008</v>
      </c>
      <c r="M34">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f>
        <v>39825000000</v>
      </c>
      <c r="N34">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f>
        <v>40113000000</v>
      </c>
      <c r="O34">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f>
        <v>40392000000.000008</v>
      </c>
      <c r="P34">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f>
        <v>40697000000</v>
      </c>
      <c r="Q34">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f>
        <v>41041000000</v>
      </c>
      <c r="R34">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f>
        <v>41352000000.000008</v>
      </c>
      <c r="S34" s="46">
        <f>SUM(Commercial!AF17,Commercial!AF23,Commercial!AF29,Commercial!AF39,Commercial!AF45,Commercial!AF51,Commercial!AF61,Commercial!AF67,Commercial!AF73,Commercial!AF83,Commercial!AF89,Commercial!AF95,Commercial!AF105,Commercial!AF111,Commercial!AF117,Commercial!AF127,Commercial!AF133,Commercial!AF139,Commercial!AF149,Commercial!AF155,Commercial!AF161,Commercial!AF171,Commercial!AF177,Commercial!AF183,Commercial!AF193,Commercial!AF199,Commercial!AF205)*10^9</f>
        <v>41671000000</v>
      </c>
      <c r="T34" s="46">
        <f>SUM(Commercial!AG17,Commercial!AG23,Commercial!AG29,Commercial!AG39,Commercial!AG45,Commercial!AG51,Commercial!AG61,Commercial!AG67,Commercial!AG73,Commercial!AG83,Commercial!AG89,Commercial!AG95,Commercial!AG105,Commercial!AG111,Commercial!AG117,Commercial!AG127,Commercial!AG133,Commercial!AG139,Commercial!AG149,Commercial!AG155,Commercial!AG161,Commercial!AG171,Commercial!AG177,Commercial!AG183,Commercial!AG193,Commercial!AG199,Commercial!AG205)*10^9</f>
        <v>42100000000</v>
      </c>
      <c r="U34" s="46">
        <f>SUM(Commercial!AH17,Commercial!AH23,Commercial!AH29,Commercial!AH39,Commercial!AH45,Commercial!AH51,Commercial!AH61,Commercial!AH67,Commercial!AH73,Commercial!AH83,Commercial!AH89,Commercial!AH95,Commercial!AH105,Commercial!AH111,Commercial!AH117,Commercial!AH127,Commercial!AH133,Commercial!AH139,Commercial!AH149,Commercial!AH155,Commercial!AH161,Commercial!AH171,Commercial!AH177,Commercial!AH183,Commercial!AH193,Commercial!AH199,Commercial!AH205)*10^9</f>
        <v>42510000000.000008</v>
      </c>
      <c r="V34" s="46">
        <f>SUM(Commercial!AI17,Commercial!AI23,Commercial!AI29,Commercial!AI39,Commercial!AI45,Commercial!AI51,Commercial!AI61,Commercial!AI67,Commercial!AI73,Commercial!AI83,Commercial!AI89,Commercial!AI95,Commercial!AI105,Commercial!AI111,Commercial!AI117,Commercial!AI127,Commercial!AI133,Commercial!AI139,Commercial!AI149,Commercial!AI155,Commercial!AI161,Commercial!AI171,Commercial!AI177,Commercial!AI183,Commercial!AI193,Commercial!AI199,Commercial!AI205)*10^9</f>
        <v>42998999999.999992</v>
      </c>
      <c r="W34" s="46">
        <f>SUM(Commercial!AJ17,Commercial!AJ23,Commercial!AJ29,Commercial!AJ39,Commercial!AJ45,Commercial!AJ51,Commercial!AJ61,Commercial!AJ67,Commercial!AJ73,Commercial!AJ83,Commercial!AJ89,Commercial!AJ95,Commercial!AJ105,Commercial!AJ111,Commercial!AJ117,Commercial!AJ127,Commercial!AJ133,Commercial!AJ139,Commercial!AJ149,Commercial!AJ155,Commercial!AJ161,Commercial!AJ171,Commercial!AJ177,Commercial!AJ183,Commercial!AJ193,Commercial!AJ199,Commercial!AJ205)*10^9</f>
        <v>43608000000</v>
      </c>
      <c r="X34" s="46">
        <f>SUM(Commercial!AK17,Commercial!AK23,Commercial!AK29,Commercial!AK39,Commercial!AK45,Commercial!AK51,Commercial!AK61,Commercial!AK67,Commercial!AK73,Commercial!AK83,Commercial!AK89,Commercial!AK95,Commercial!AK105,Commercial!AK111,Commercial!AK117,Commercial!AK127,Commercial!AK133,Commercial!AK139,Commercial!AK149,Commercial!AK155,Commercial!AK161,Commercial!AK171,Commercial!AK177,Commercial!AK183,Commercial!AK193,Commercial!AK199,Commercial!AK205)*10^9</f>
        <v>44283000000.000015</v>
      </c>
      <c r="Y34" s="46">
        <f>SUM(Commercial!AL17,Commercial!AL23,Commercial!AL29,Commercial!AL39,Commercial!AL45,Commercial!AL51,Commercial!AL61,Commercial!AL67,Commercial!AL73,Commercial!AL83,Commercial!AL89,Commercial!AL95,Commercial!AL105,Commercial!AL111,Commercial!AL117,Commercial!AL127,Commercial!AL133,Commercial!AL139,Commercial!AL149,Commercial!AL155,Commercial!AL161,Commercial!AL171,Commercial!AL177,Commercial!AL183,Commercial!AL193,Commercial!AL199,Commercial!AL205)*10^9</f>
        <v>44802000000</v>
      </c>
      <c r="Z34" s="46">
        <f>SUM(Commercial!AM17,Commercial!AM23,Commercial!AM29,Commercial!AM39,Commercial!AM45,Commercial!AM51,Commercial!AM61,Commercial!AM67,Commercial!AM73,Commercial!AM83,Commercial!AM89,Commercial!AM95,Commercial!AM105,Commercial!AM111,Commercial!AM117,Commercial!AM127,Commercial!AM133,Commercial!AM139,Commercial!AM149,Commercial!AM155,Commercial!AM161,Commercial!AM171,Commercial!AM177,Commercial!AM183,Commercial!AM193,Commercial!AM199,Commercial!AM205)*10^9</f>
        <v>45225000000</v>
      </c>
      <c r="AA34" s="46">
        <f>SUM(Commercial!AN17,Commercial!AN23,Commercial!AN29,Commercial!AN39,Commercial!AN45,Commercial!AN51,Commercial!AN61,Commercial!AN67,Commercial!AN73,Commercial!AN83,Commercial!AN89,Commercial!AN95,Commercial!AN105,Commercial!AN111,Commercial!AN117,Commercial!AN127,Commercial!AN133,Commercial!AN139,Commercial!AN149,Commercial!AN155,Commercial!AN161,Commercial!AN171,Commercial!AN177,Commercial!AN183,Commercial!AN193,Commercial!AN199,Commercial!AN205)*10^9</f>
        <v>45505000000</v>
      </c>
      <c r="AB34" s="46">
        <f>SUM(Commercial!AO17,Commercial!AO23,Commercial!AO29,Commercial!AO39,Commercial!AO45,Commercial!AO51,Commercial!AO61,Commercial!AO67,Commercial!AO73,Commercial!AO83,Commercial!AO89,Commercial!AO95,Commercial!AO105,Commercial!AO111,Commercial!AO117,Commercial!AO127,Commercial!AO133,Commercial!AO139,Commercial!AO149,Commercial!AO155,Commercial!AO161,Commercial!AO171,Commercial!AO177,Commercial!AO183,Commercial!AO193,Commercial!AO199,Commercial!AO205)*10^9</f>
        <v>45720000000</v>
      </c>
      <c r="AC34" s="46">
        <f t="shared" si="3"/>
        <v>46378192307.692383</v>
      </c>
      <c r="AD34" s="46">
        <f t="shared" si="3"/>
        <v>46833175824.175903</v>
      </c>
      <c r="AE34" s="46">
        <f t="shared" si="3"/>
        <v>47288159340.659424</v>
      </c>
      <c r="AF34" s="46">
        <f t="shared" si="3"/>
        <v>47743142857.142944</v>
      </c>
      <c r="AG34" s="46">
        <f t="shared" si="3"/>
        <v>48198126373.626465</v>
      </c>
      <c r="AH34" s="46">
        <f t="shared" si="3"/>
        <v>48653109890.109985</v>
      </c>
      <c r="AI34" s="46">
        <f t="shared" si="3"/>
        <v>49108093406.593506</v>
      </c>
      <c r="AJ34" s="46">
        <f t="shared" si="3"/>
        <v>49563076923.077026</v>
      </c>
      <c r="AK34" s="46">
        <f t="shared" si="3"/>
        <v>50018060439.560547</v>
      </c>
      <c r="AL34" s="46">
        <f t="shared" si="3"/>
        <v>50473043956.044067</v>
      </c>
    </row>
    <row r="35" spans="1:38" x14ac:dyDescent="0.2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3"/>
        <v>0</v>
      </c>
      <c r="AD35" s="46">
        <f t="shared" si="3"/>
        <v>0</v>
      </c>
      <c r="AE35" s="46">
        <f t="shared" si="3"/>
        <v>0</v>
      </c>
      <c r="AF35" s="46">
        <f t="shared" si="3"/>
        <v>0</v>
      </c>
      <c r="AG35" s="46">
        <f t="shared" si="3"/>
        <v>0</v>
      </c>
      <c r="AH35" s="46">
        <f t="shared" si="3"/>
        <v>0</v>
      </c>
      <c r="AI35" s="46">
        <f t="shared" si="3"/>
        <v>0</v>
      </c>
      <c r="AJ35" s="46">
        <f t="shared" si="3"/>
        <v>0</v>
      </c>
      <c r="AK35" s="46">
        <f t="shared" si="3"/>
        <v>0</v>
      </c>
      <c r="AL35" s="46">
        <f t="shared" si="3"/>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1230</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5">
        <f>Calculations!B12*About!$A$22</f>
        <v>7400121183.5947104</v>
      </c>
      <c r="C2" s="45">
        <f>Calculations!C12*About!$A$22</f>
        <v>7693189287.4125128</v>
      </c>
      <c r="D2" s="45">
        <f>Calculations!D12*About!$A$22</f>
        <v>8017623443.3751602</v>
      </c>
      <c r="E2" s="45">
        <f>Calculations!E12*About!$A$22</f>
        <v>8625400635.9263668</v>
      </c>
      <c r="F2" s="45">
        <f>Calculations!F12*About!$A$22</f>
        <v>8820932522.3011703</v>
      </c>
      <c r="G2" s="45">
        <f>Calculations!G12*About!$A$22</f>
        <v>9007199894.4127655</v>
      </c>
      <c r="H2" s="45">
        <f>Calculations!H12*About!$A$22</f>
        <v>9246368050.4526215</v>
      </c>
      <c r="I2" s="45">
        <f>Calculations!I12*About!$A$22</f>
        <v>9138122600.850996</v>
      </c>
      <c r="J2" s="45">
        <f>Calculations!J12*About!$A$22</f>
        <v>9106210578.8217411</v>
      </c>
      <c r="K2" s="45">
        <f>Calculations!K12*About!$A$22</f>
        <v>9078841209.6317139</v>
      </c>
      <c r="L2" s="45">
        <f>Calculations!L12*About!$A$22</f>
        <v>9094936079.8774128</v>
      </c>
      <c r="M2" s="45">
        <f>Calculations!M12*About!$A$22</f>
        <v>9183905453.6825829</v>
      </c>
      <c r="N2" s="45">
        <f>Calculations!N12*About!$A$22</f>
        <v>9252892048.7995491</v>
      </c>
      <c r="O2" s="45">
        <f>Calculations!O12*About!$A$22</f>
        <v>9316317016.711834</v>
      </c>
      <c r="P2" s="45">
        <f>Calculations!P12*About!$A$22</f>
        <v>9358939023.3334293</v>
      </c>
      <c r="Q2" s="45">
        <f>Calculations!Q12*About!$A$22</f>
        <v>9435290944.8539238</v>
      </c>
      <c r="R2" s="45">
        <f>Calculations!R12*About!$A$22</f>
        <v>9621232148.8141918</v>
      </c>
      <c r="S2" s="45">
        <f>Calculations!S12*About!$A$22</f>
        <v>9490947780.9620724</v>
      </c>
      <c r="T2" s="45">
        <f>Calculations!T12*About!$A$22</f>
        <v>9481763595.6956673</v>
      </c>
      <c r="U2" s="45">
        <f>Calculations!U12*About!$A$22</f>
        <v>9521193838.9656525</v>
      </c>
      <c r="V2" s="45">
        <f>Calculations!V12*About!$A$22</f>
        <v>9522634483.1558456</v>
      </c>
      <c r="W2" s="45">
        <f>Calculations!W12*About!$A$22</f>
        <v>9510146040.7219372</v>
      </c>
      <c r="X2" s="45">
        <f>Calculations!X12*About!$A$22</f>
        <v>9712707009.0138111</v>
      </c>
      <c r="Y2" s="45">
        <f>Calculations!Y12*About!$A$22</f>
        <v>9881550270.5098743</v>
      </c>
      <c r="Z2" s="45">
        <f>Calculations!Z12*About!$A$22</f>
        <v>10001680398.403349</v>
      </c>
      <c r="AA2" s="45">
        <f>Calculations!AA12*About!$A$22</f>
        <v>10067252397.268259</v>
      </c>
      <c r="AB2" s="45">
        <f>Calculations!AB12*About!$A$22</f>
        <v>10153544486.379887</v>
      </c>
      <c r="AC2" s="45">
        <f>Calculations!AC12*About!$A$22</f>
        <v>10099601706.611496</v>
      </c>
      <c r="AD2" s="45">
        <f>Calculations!AD12*About!$A$22</f>
        <v>10160436209.55513</v>
      </c>
      <c r="AE2" s="45">
        <f>Calculations!AE12*About!$A$22</f>
        <v>10221270712.498766</v>
      </c>
      <c r="AF2" s="45">
        <f>Calculations!AF12*About!$A$22</f>
        <v>10282105215.442425</v>
      </c>
      <c r="AG2" s="45">
        <f>Calculations!AG12*About!$A$22</f>
        <v>10342939718.386061</v>
      </c>
      <c r="AH2" s="45">
        <f>Calculations!AH12*About!$A$22</f>
        <v>10403774221.329695</v>
      </c>
      <c r="AI2" s="45">
        <f>Calculations!AI12*About!$A$22</f>
        <v>10464608724.273354</v>
      </c>
      <c r="AJ2" s="45">
        <f>Calculations!AJ12*About!$A$22</f>
        <v>10525443227.216991</v>
      </c>
      <c r="AK2" s="45">
        <f>Calculations!AK12*About!$A$22</f>
        <v>10586277730.160625</v>
      </c>
      <c r="AL2" s="45">
        <f>Calculations!AL12*About!$A$22</f>
        <v>10647112233.104284</v>
      </c>
    </row>
    <row r="3" spans="1:38" x14ac:dyDescent="0.25">
      <c r="A3" t="s">
        <v>1033</v>
      </c>
      <c r="B3" s="45">
        <f>Calculations!B13*About!$A$22</f>
        <v>8371717881.9528913</v>
      </c>
      <c r="C3" s="45">
        <f>Calculations!C13*About!$A$22</f>
        <v>8953711140.5614586</v>
      </c>
      <c r="D3" s="45">
        <f>Calculations!D13*About!$A$22</f>
        <v>9564302000.43577</v>
      </c>
      <c r="E3" s="45">
        <f>Calculations!E13*About!$A$22</f>
        <v>10320763509.859133</v>
      </c>
      <c r="F3" s="45">
        <f>Calculations!F13*About!$A$22</f>
        <v>10504160502.731049</v>
      </c>
      <c r="G3" s="45">
        <f>Calculations!G13*About!$A$22</f>
        <v>10519287171.430008</v>
      </c>
      <c r="H3" s="45">
        <f>Calculations!H13*About!$A$22</f>
        <v>10518366588.297768</v>
      </c>
      <c r="I3" s="45">
        <f>Calculations!I13*About!$A$22</f>
        <v>10467982574.973351</v>
      </c>
      <c r="J3" s="45">
        <f>Calculations!J13*About!$A$22</f>
        <v>10479505182.620491</v>
      </c>
      <c r="K3" s="45">
        <f>Calculations!K13*About!$A$22</f>
        <v>10656383928.709</v>
      </c>
      <c r="L3" s="45">
        <f>Calculations!L13*About!$A$22</f>
        <v>10786206241.789438</v>
      </c>
      <c r="M3" s="45">
        <f>Calculations!M13*About!$A$22</f>
        <v>10928624731.574572</v>
      </c>
      <c r="N3" s="45">
        <f>Calculations!N13*About!$A$22</f>
        <v>11081341401.964701</v>
      </c>
      <c r="O3" s="45">
        <f>Calculations!O13*About!$A$22</f>
        <v>11032674012.964064</v>
      </c>
      <c r="P3" s="45">
        <f>Calculations!P13*About!$A$22</f>
        <v>10861710046.510071</v>
      </c>
      <c r="Q3" s="45">
        <f>Calculations!Q13*About!$A$22</f>
        <v>10744471831.391663</v>
      </c>
      <c r="R3" s="45">
        <f>Calculations!R13*About!$A$22</f>
        <v>10536162386.625362</v>
      </c>
      <c r="S3" s="45">
        <f>Calculations!S13*About!$A$22</f>
        <v>10100318383.945698</v>
      </c>
      <c r="T3" s="45">
        <f>Calculations!T13*About!$A$22</f>
        <v>10445815265.352699</v>
      </c>
      <c r="U3" s="45">
        <f>Calculations!U13*About!$A$22</f>
        <v>10751087738.407063</v>
      </c>
      <c r="V3" s="45">
        <f>Calculations!V13*About!$A$22</f>
        <v>11011091823.509874</v>
      </c>
      <c r="W3" s="45">
        <f>Calculations!W13*About!$A$22</f>
        <v>11235331369.316175</v>
      </c>
      <c r="X3" s="45">
        <f>Calculations!X13*About!$A$22</f>
        <v>11411238634.685984</v>
      </c>
      <c r="Y3" s="45">
        <f>Calculations!Y13*About!$A$22</f>
        <v>11556853411.610376</v>
      </c>
      <c r="Z3" s="45">
        <f>Calculations!Z13*About!$A$22</f>
        <v>11684724056.301723</v>
      </c>
      <c r="AA3" s="45">
        <f>Calculations!AA13*About!$A$22</f>
        <v>11789906723.31555</v>
      </c>
      <c r="AB3" s="45">
        <f>Calculations!AB13*About!$A$22</f>
        <v>11927275840.93256</v>
      </c>
      <c r="AC3" s="45">
        <f>Calculations!AC13*About!$A$22</f>
        <v>11965826399.278419</v>
      </c>
      <c r="AD3" s="45">
        <f>Calculations!AD13*About!$A$22</f>
        <v>12092197340.802761</v>
      </c>
      <c r="AE3" s="45">
        <f>Calculations!AE13*About!$A$22</f>
        <v>12218568282.327101</v>
      </c>
      <c r="AF3" s="45">
        <f>Calculations!AF13*About!$A$22</f>
        <v>12344939223.851442</v>
      </c>
      <c r="AG3" s="45">
        <f>Calculations!AG13*About!$A$22</f>
        <v>12471310165.375782</v>
      </c>
      <c r="AH3" s="45">
        <f>Calculations!AH13*About!$A$22</f>
        <v>12597681106.900124</v>
      </c>
      <c r="AI3" s="45">
        <f>Calculations!AI13*About!$A$22</f>
        <v>12724052048.424463</v>
      </c>
      <c r="AJ3" s="45">
        <f>Calculations!AJ13*About!$A$22</f>
        <v>12850422989.948805</v>
      </c>
      <c r="AK3" s="45">
        <f>Calculations!AK13*About!$A$22</f>
        <v>12976793931.473145</v>
      </c>
      <c r="AL3" s="45">
        <f>Calculations!AL13*About!$A$22</f>
        <v>13103164872.997486</v>
      </c>
    </row>
    <row r="4" spans="1:38" x14ac:dyDescent="0.25">
      <c r="A4" t="s">
        <v>1034</v>
      </c>
      <c r="B4" s="90">
        <f>Calculations!B14*About!$A$22</f>
        <v>0</v>
      </c>
      <c r="C4" s="90">
        <f>Calculations!C14*About!$A$22</f>
        <v>0</v>
      </c>
      <c r="D4" s="90">
        <f>Calculations!D14*About!$A$22</f>
        <v>0</v>
      </c>
      <c r="E4" s="90">
        <f>Calculations!E14*About!$A$22</f>
        <v>0</v>
      </c>
      <c r="F4" s="90">
        <f>Calculations!F14*About!$A$22</f>
        <v>0</v>
      </c>
      <c r="G4" s="90">
        <f>Calculations!G14*About!$A$22</f>
        <v>0</v>
      </c>
      <c r="H4" s="90">
        <f>Calculations!H14*About!$A$22</f>
        <v>0</v>
      </c>
      <c r="I4" s="90">
        <f>Calculations!I14*About!$A$22</f>
        <v>0</v>
      </c>
      <c r="J4" s="90">
        <f>Calculations!J14*About!$A$22</f>
        <v>0</v>
      </c>
      <c r="K4" s="90">
        <f>Calculations!K14*About!$A$22</f>
        <v>0</v>
      </c>
      <c r="L4" s="90">
        <f>Calculations!L14*About!$A$22</f>
        <v>0</v>
      </c>
      <c r="M4" s="90">
        <f>Calculations!M14*About!$A$22</f>
        <v>0</v>
      </c>
      <c r="N4" s="90">
        <f>Calculations!N14*About!$A$22</f>
        <v>0</v>
      </c>
      <c r="O4" s="90">
        <f>Calculations!O14*About!$A$22</f>
        <v>0</v>
      </c>
      <c r="P4" s="90">
        <f>Calculations!P14*About!$A$22</f>
        <v>0</v>
      </c>
      <c r="Q4" s="90">
        <f>Calculations!Q14*About!$A$22</f>
        <v>0</v>
      </c>
      <c r="R4" s="90">
        <f>Calculations!R14*About!$A$22</f>
        <v>0</v>
      </c>
      <c r="S4" s="90">
        <f>Calculations!S14*About!$A$22</f>
        <v>0</v>
      </c>
      <c r="T4" s="90">
        <f>Calculations!T14*About!$A$22</f>
        <v>0</v>
      </c>
      <c r="U4" s="90">
        <f>Calculations!U14*About!$A$22</f>
        <v>0</v>
      </c>
      <c r="V4" s="90">
        <f>Calculations!V14*About!$A$22</f>
        <v>0</v>
      </c>
      <c r="W4" s="90">
        <f>Calculations!W14*About!$A$22</f>
        <v>0</v>
      </c>
      <c r="X4" s="90">
        <f>Calculations!X14*About!$A$22</f>
        <v>0</v>
      </c>
      <c r="Y4" s="90">
        <f>Calculations!Y14*About!$A$22</f>
        <v>0</v>
      </c>
      <c r="Z4" s="90">
        <f>Calculations!Z14*About!$A$22</f>
        <v>0</v>
      </c>
      <c r="AA4" s="90">
        <f>Calculations!AA14*About!$A$22</f>
        <v>0</v>
      </c>
      <c r="AB4" s="90">
        <f>Calculations!AB14*About!$A$22</f>
        <v>0</v>
      </c>
      <c r="AC4" s="90">
        <f>Calculations!AC14*About!$A$22</f>
        <v>0</v>
      </c>
      <c r="AD4" s="90">
        <f>Calculations!AD14*About!$A$22</f>
        <v>0</v>
      </c>
      <c r="AE4" s="90">
        <f>Calculations!AE14*About!$A$22</f>
        <v>0</v>
      </c>
      <c r="AF4" s="90">
        <f>Calculations!AF14*About!$A$22</f>
        <v>0</v>
      </c>
      <c r="AG4" s="90">
        <f>Calculations!AG14*About!$A$22</f>
        <v>0</v>
      </c>
      <c r="AH4" s="90">
        <f>Calculations!AH14*About!$A$22</f>
        <v>0</v>
      </c>
      <c r="AI4" s="90">
        <f>Calculations!AI14*About!$A$22</f>
        <v>0</v>
      </c>
      <c r="AJ4" s="90">
        <f>Calculations!AJ14*About!$A$22</f>
        <v>0</v>
      </c>
      <c r="AK4" s="90">
        <f>Calculations!AK14*About!$A$22</f>
        <v>0</v>
      </c>
      <c r="AL4" s="90">
        <f>Calculations!AL14*About!$A$22</f>
        <v>0</v>
      </c>
    </row>
    <row r="5" spans="1:38" x14ac:dyDescent="0.25">
      <c r="A5" t="s">
        <v>1035</v>
      </c>
      <c r="B5" s="45">
        <f>Calculations!B15*About!$A$22</f>
        <v>4340517942.8416662</v>
      </c>
      <c r="C5" s="45">
        <f>Calculations!C15*About!$A$22</f>
        <v>4027086314.3320479</v>
      </c>
      <c r="D5" s="45">
        <f>Calculations!D15*About!$A$22</f>
        <v>4049048598.3950438</v>
      </c>
      <c r="E5" s="45">
        <f>Calculations!E15*About!$A$22</f>
        <v>4135415601.7363281</v>
      </c>
      <c r="F5" s="45">
        <f>Calculations!F15*About!$A$22</f>
        <v>4227836927.8694711</v>
      </c>
      <c r="G5" s="45">
        <f>Calculations!G15*About!$A$22</f>
        <v>4293902635.0070205</v>
      </c>
      <c r="H5" s="45">
        <f>Calculations!H15*About!$A$22</f>
        <v>6491517371.723464</v>
      </c>
      <c r="I5" s="45">
        <f>Calculations!I15*About!$A$22</f>
        <v>5358088059.542984</v>
      </c>
      <c r="J5" s="45">
        <f>Calculations!J15*About!$A$22</f>
        <v>4677611094.9216309</v>
      </c>
      <c r="K5" s="45">
        <f>Calculations!K15*About!$A$22</f>
        <v>4575405155.1950121</v>
      </c>
      <c r="L5" s="45">
        <f>Calculations!L15*About!$A$22</f>
        <v>4312799778.9076023</v>
      </c>
      <c r="M5" s="45">
        <f>Calculations!M15*About!$A$22</f>
        <v>3953106549.9417467</v>
      </c>
      <c r="N5" s="45">
        <f>Calculations!N15*About!$A$22</f>
        <v>3809446740.4800134</v>
      </c>
      <c r="O5" s="45">
        <f>Calculations!O15*About!$A$22</f>
        <v>3698668432.1241522</v>
      </c>
      <c r="P5" s="45">
        <f>Calculations!P15*About!$A$22</f>
        <v>3596241767.5362072</v>
      </c>
      <c r="Q5" s="45">
        <f>Calculations!Q15*About!$A$22</f>
        <v>3518230128.7973156</v>
      </c>
      <c r="R5" s="45">
        <f>Calculations!R15*About!$A$22</f>
        <v>3583886123.1468196</v>
      </c>
      <c r="S5" s="45">
        <f>Calculations!S15*About!$A$22</f>
        <v>3363316426.9711719</v>
      </c>
      <c r="T5" s="45">
        <f>Calculations!T15*About!$A$22</f>
        <v>3097034858.5650425</v>
      </c>
      <c r="U5" s="45">
        <f>Calculations!U15*About!$A$22</f>
        <v>2881454538.1108551</v>
      </c>
      <c r="V5" s="45">
        <f>Calculations!V15*About!$A$22</f>
        <v>2718313979.4003115</v>
      </c>
      <c r="W5" s="45">
        <f>Calculations!W15*About!$A$22</f>
        <v>2575436335.8849874</v>
      </c>
      <c r="X5" s="45">
        <f>Calculations!X15*About!$A$22</f>
        <v>2449129936.5910273</v>
      </c>
      <c r="Y5" s="45">
        <f>Calculations!Y15*About!$A$22</f>
        <v>2347974538.2353873</v>
      </c>
      <c r="Z5" s="45">
        <f>Calculations!Z15*About!$A$22</f>
        <v>2260059488.6368232</v>
      </c>
      <c r="AA5" s="45">
        <f>Calculations!AA15*About!$A$22</f>
        <v>2169050817.3843646</v>
      </c>
      <c r="AB5" s="45">
        <f>Calculations!AB15*About!$A$22</f>
        <v>2079320713.1910474</v>
      </c>
      <c r="AC5" s="45">
        <f>Calculations!AC15*About!$A$22</f>
        <v>1826473698.8978784</v>
      </c>
      <c r="AD5" s="45">
        <f>Calculations!AD15*About!$A$22</f>
        <v>1684767198.164052</v>
      </c>
      <c r="AE5" s="45">
        <f>Calculations!AE15*About!$A$22</f>
        <v>1543060697.4302256</v>
      </c>
      <c r="AF5" s="45">
        <f>Calculations!AF15*About!$A$22</f>
        <v>1401354196.6963992</v>
      </c>
      <c r="AG5" s="45">
        <f>Calculations!AG15*About!$A$22</f>
        <v>1259647695.9625731</v>
      </c>
      <c r="AH5" s="45">
        <f>Calculations!AH15*About!$A$22</f>
        <v>1117941195.2287467</v>
      </c>
      <c r="AI5" s="45">
        <f>Calculations!AI15*About!$A$22</f>
        <v>976234694.49492037</v>
      </c>
      <c r="AJ5" s="45">
        <f>Calculations!AJ15*About!$A$22</f>
        <v>834528193.76109409</v>
      </c>
      <c r="AK5" s="45">
        <f>Calculations!AK15*About!$A$22</f>
        <v>692821693.02726781</v>
      </c>
      <c r="AL5" s="45">
        <f>Calculations!AL15*About!$A$22</f>
        <v>551115192.29344153</v>
      </c>
    </row>
    <row r="6" spans="1:38" x14ac:dyDescent="0.25">
      <c r="A6" t="s">
        <v>1036</v>
      </c>
      <c r="B6" s="45">
        <f>Calculations!B16*About!$A$22</f>
        <v>17902450986.774021</v>
      </c>
      <c r="C6" s="45">
        <f>Calculations!C16*About!$A$22</f>
        <v>19799225323.075191</v>
      </c>
      <c r="D6" s="45">
        <f>Calculations!D16*About!$A$22</f>
        <v>20552270459.64563</v>
      </c>
      <c r="E6" s="45">
        <f>Calculations!E16*About!$A$22</f>
        <v>20976971123.370399</v>
      </c>
      <c r="F6" s="45">
        <f>Calculations!F16*About!$A$22</f>
        <v>21590850515.848816</v>
      </c>
      <c r="G6" s="45">
        <f>Calculations!G16*About!$A$22</f>
        <v>21994900711.260784</v>
      </c>
      <c r="H6" s="45">
        <f>Calculations!H16*About!$A$22</f>
        <v>22942453299.146652</v>
      </c>
      <c r="I6" s="45">
        <f>Calculations!I16*About!$A$22</f>
        <v>23464435417.586903</v>
      </c>
      <c r="J6" s="45">
        <f>Calculations!J16*About!$A$22</f>
        <v>22937246434.105389</v>
      </c>
      <c r="K6" s="45">
        <f>Calculations!K16*About!$A$22</f>
        <v>22614373863.614227</v>
      </c>
      <c r="L6" s="45">
        <f>Calculations!L16*About!$A$22</f>
        <v>22468548315.692226</v>
      </c>
      <c r="M6" s="45">
        <f>Calculations!M16*About!$A$22</f>
        <v>22657235022.451443</v>
      </c>
      <c r="N6" s="45">
        <f>Calculations!N16*About!$A$22</f>
        <v>22779716341.135429</v>
      </c>
      <c r="O6" s="45">
        <f>Calculations!O16*About!$A$22</f>
        <v>22691000114.96608</v>
      </c>
      <c r="P6" s="45">
        <f>Calculations!P16*About!$A$22</f>
        <v>22325428179.553619</v>
      </c>
      <c r="Q6" s="45">
        <f>Calculations!Q16*About!$A$22</f>
        <v>22700326990.905022</v>
      </c>
      <c r="R6" s="45">
        <f>Calculations!R16*About!$A$22</f>
        <v>22912082903.576538</v>
      </c>
      <c r="S6" s="45">
        <f>Calculations!S16*About!$A$22</f>
        <v>23284057315.846336</v>
      </c>
      <c r="T6" s="45">
        <f>Calculations!T16*About!$A$22</f>
        <v>23470328476.151684</v>
      </c>
      <c r="U6" s="45">
        <f>Calculations!U16*About!$A$22</f>
        <v>23796003634.89616</v>
      </c>
      <c r="V6" s="45">
        <f>Calculations!V16*About!$A$22</f>
        <v>24056429720.496513</v>
      </c>
      <c r="W6" s="45">
        <f>Calculations!W16*About!$A$22</f>
        <v>24227325507.117424</v>
      </c>
      <c r="X6" s="45">
        <f>Calculations!X16*About!$A$22</f>
        <v>24289673053.480915</v>
      </c>
      <c r="Y6" s="45">
        <f>Calculations!Y16*About!$A$22</f>
        <v>24613629203.536377</v>
      </c>
      <c r="Z6" s="45">
        <f>Calculations!Z16*About!$A$22</f>
        <v>24848684635.727356</v>
      </c>
      <c r="AA6" s="45">
        <f>Calculations!AA16*About!$A$22</f>
        <v>24973025433.213169</v>
      </c>
      <c r="AB6" s="45">
        <f>Calculations!AB16*About!$A$22</f>
        <v>25103928992.777584</v>
      </c>
      <c r="AC6" s="45">
        <f>Calculations!AC16*About!$A$22</f>
        <v>25501595338.615253</v>
      </c>
      <c r="AD6" s="45">
        <f>Calculations!AD16*About!$A$22</f>
        <v>25731483419.436291</v>
      </c>
      <c r="AE6" s="45">
        <f>Calculations!AE16*About!$A$22</f>
        <v>25961371500.257427</v>
      </c>
      <c r="AF6" s="45">
        <f>Calculations!AF16*About!$A$22</f>
        <v>26191259581.078465</v>
      </c>
      <c r="AG6" s="45">
        <f>Calculations!AG16*About!$A$22</f>
        <v>26421147661.899601</v>
      </c>
      <c r="AH6" s="45">
        <f>Calculations!AH16*About!$A$22</f>
        <v>26651035742.720642</v>
      </c>
      <c r="AI6" s="45">
        <f>Calculations!AI16*About!$A$22</f>
        <v>26880923823.541775</v>
      </c>
      <c r="AJ6" s="45">
        <f>Calculations!AJ16*About!$A$22</f>
        <v>27110811904.36282</v>
      </c>
      <c r="AK6" s="45">
        <f>Calculations!AK16*About!$A$22</f>
        <v>27340699985.183857</v>
      </c>
      <c r="AL6" s="45">
        <f>Calculations!AL16*About!$A$22</f>
        <v>27570588066.004993</v>
      </c>
    </row>
    <row r="7" spans="1:38" x14ac:dyDescent="0.25">
      <c r="A7" t="s">
        <v>1037</v>
      </c>
      <c r="B7" s="90">
        <f>Calculations!B17*About!$A$22</f>
        <v>0</v>
      </c>
      <c r="C7" s="90">
        <f>Calculations!C17*About!$A$22</f>
        <v>0</v>
      </c>
      <c r="D7" s="90">
        <f>Calculations!D17*About!$A$22</f>
        <v>0</v>
      </c>
      <c r="E7" s="90">
        <f>Calculations!E17*About!$A$22</f>
        <v>0</v>
      </c>
      <c r="F7" s="90">
        <f>Calculations!F17*About!$A$22</f>
        <v>0</v>
      </c>
      <c r="G7" s="90">
        <f>Calculations!G17*About!$A$22</f>
        <v>0</v>
      </c>
      <c r="H7" s="90">
        <f>Calculations!H17*About!$A$22</f>
        <v>0</v>
      </c>
      <c r="I7" s="90">
        <f>Calculations!I17*About!$A$22</f>
        <v>0</v>
      </c>
      <c r="J7" s="90">
        <f>Calculations!J17*About!$A$22</f>
        <v>0</v>
      </c>
      <c r="K7" s="90">
        <f>Calculations!K17*About!$A$22</f>
        <v>0</v>
      </c>
      <c r="L7" s="90">
        <f>Calculations!L17*About!$A$22</f>
        <v>0</v>
      </c>
      <c r="M7" s="90">
        <f>Calculations!M17*About!$A$22</f>
        <v>0</v>
      </c>
      <c r="N7" s="90">
        <f>Calculations!N17*About!$A$22</f>
        <v>0</v>
      </c>
      <c r="O7" s="90">
        <f>Calculations!O17*About!$A$22</f>
        <v>0</v>
      </c>
      <c r="P7" s="90">
        <f>Calculations!P17*About!$A$22</f>
        <v>0</v>
      </c>
      <c r="Q7" s="90">
        <f>Calculations!Q17*About!$A$22</f>
        <v>0</v>
      </c>
      <c r="R7" s="90">
        <f>Calculations!R17*About!$A$22</f>
        <v>0</v>
      </c>
      <c r="S7" s="90">
        <f>Calculations!S17*About!$A$22</f>
        <v>0</v>
      </c>
      <c r="T7" s="90">
        <f>Calculations!T17*About!$A$22</f>
        <v>0</v>
      </c>
      <c r="U7" s="90">
        <f>Calculations!U17*About!$A$22</f>
        <v>0</v>
      </c>
      <c r="V7" s="90">
        <f>Calculations!V17*About!$A$22</f>
        <v>0</v>
      </c>
      <c r="W7" s="90">
        <f>Calculations!W17*About!$A$22</f>
        <v>0</v>
      </c>
      <c r="X7" s="90">
        <f>Calculations!X17*About!$A$22</f>
        <v>0</v>
      </c>
      <c r="Y7" s="90">
        <f>Calculations!Y17*About!$A$22</f>
        <v>0</v>
      </c>
      <c r="Z7" s="90">
        <f>Calculations!Z17*About!$A$22</f>
        <v>0</v>
      </c>
      <c r="AA7" s="90">
        <f>Calculations!AA17*About!$A$22</f>
        <v>0</v>
      </c>
      <c r="AB7" s="90">
        <f>Calculations!AB17*About!$A$22</f>
        <v>0</v>
      </c>
      <c r="AC7" s="90">
        <f>Calculations!AC17*About!$A$22</f>
        <v>0</v>
      </c>
      <c r="AD7" s="90">
        <f>Calculations!AD17*About!$A$22</f>
        <v>0</v>
      </c>
      <c r="AE7" s="90">
        <f>Calculations!AE17*About!$A$22</f>
        <v>0</v>
      </c>
      <c r="AF7" s="90">
        <f>Calculations!AF17*About!$A$22</f>
        <v>0</v>
      </c>
      <c r="AG7" s="90">
        <f>Calculations!AG17*About!$A$22</f>
        <v>0</v>
      </c>
      <c r="AH7" s="90">
        <f>Calculations!AH17*About!$A$22</f>
        <v>0</v>
      </c>
      <c r="AI7" s="90">
        <f>Calculations!AI17*About!$A$22</f>
        <v>0</v>
      </c>
      <c r="AJ7" s="90">
        <f>Calculations!AJ17*About!$A$22</f>
        <v>0</v>
      </c>
      <c r="AK7" s="90">
        <f>Calculations!AK17*About!$A$22</f>
        <v>0</v>
      </c>
      <c r="AL7" s="90">
        <f>Calculations!AL17*About!$A$22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ColWidth="9.140625" defaultRowHeight="15" x14ac:dyDescent="0.25"/>
  <cols>
    <col min="1" max="1" width="24.85546875" style="46" customWidth="1"/>
    <col min="2" max="16384" width="9.140625" style="46"/>
  </cols>
  <sheetData>
    <row r="1" spans="1:38" x14ac:dyDescent="0.25">
      <c r="A1" s="46" t="s">
        <v>1230</v>
      </c>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s="46" t="s">
        <v>1032</v>
      </c>
      <c r="B2" s="45">
        <f>Calculations!B21*About!$A$22</f>
        <v>2141919298.3162897</v>
      </c>
      <c r="C2" s="45">
        <f>Calculations!C21*About!$A$22</f>
        <v>2226746048.0024867</v>
      </c>
      <c r="D2" s="45">
        <f>Calculations!D21*About!$A$22</f>
        <v>2320651507.4468398</v>
      </c>
      <c r="E2" s="45">
        <f>Calculations!E21*About!$A$22</f>
        <v>2496568856.0286312</v>
      </c>
      <c r="F2" s="45">
        <f>Calculations!F21*About!$A$22</f>
        <v>2553164350.9498281</v>
      </c>
      <c r="G2" s="45">
        <f>Calculations!G21*About!$A$22</f>
        <v>2607078289.5292344</v>
      </c>
      <c r="H2" s="45">
        <f>Calculations!H21*About!$A$22</f>
        <v>2676304032.7643795</v>
      </c>
      <c r="I2" s="45">
        <f>Calculations!I21*About!$A$22</f>
        <v>2644973057.0000043</v>
      </c>
      <c r="J2" s="45">
        <f>Calculations!J21*About!$A$22</f>
        <v>2635736319.6362591</v>
      </c>
      <c r="K2" s="45">
        <f>Calculations!K21*About!$A$22</f>
        <v>2627814425.0352864</v>
      </c>
      <c r="L2" s="45">
        <f>Calculations!L21*About!$A$22</f>
        <v>2632472985.6625881</v>
      </c>
      <c r="M2" s="45">
        <f>Calculations!M21*About!$A$22</f>
        <v>2658224620.5324163</v>
      </c>
      <c r="N2" s="45">
        <f>Calculations!N21*About!$A$22</f>
        <v>2678192363.7274518</v>
      </c>
      <c r="O2" s="45">
        <f>Calculations!O21*About!$A$22</f>
        <v>2696550328.3331647</v>
      </c>
      <c r="P2" s="45">
        <f>Calculations!P21*About!$A$22</f>
        <v>2708887004.4835696</v>
      </c>
      <c r="Q2" s="45">
        <f>Calculations!Q21*About!$A$22</f>
        <v>2730986595.8430767</v>
      </c>
      <c r="R2" s="45">
        <f>Calculations!R21*About!$A$22</f>
        <v>2784806127.0688071</v>
      </c>
      <c r="S2" s="45">
        <f>Calculations!S21*About!$A$22</f>
        <v>2747096122.7529268</v>
      </c>
      <c r="T2" s="45">
        <f>Calculations!T21*About!$A$22</f>
        <v>2744437817.142333</v>
      </c>
      <c r="U2" s="45">
        <f>Calculations!U21*About!$A$22</f>
        <v>2755850657.1353478</v>
      </c>
      <c r="V2" s="45">
        <f>Calculations!V21*About!$A$22</f>
        <v>2756267642.684155</v>
      </c>
      <c r="W2" s="45">
        <f>Calculations!W21*About!$A$22</f>
        <v>2752652940.2770643</v>
      </c>
      <c r="X2" s="45">
        <f>Calculations!X21*About!$A$22</f>
        <v>2811282959.4761882</v>
      </c>
      <c r="Y2" s="45">
        <f>Calculations!Y21*About!$A$22</f>
        <v>2860153597.0261269</v>
      </c>
      <c r="Z2" s="45">
        <f>Calculations!Z21*About!$A$22</f>
        <v>2894924519.4016509</v>
      </c>
      <c r="AA2" s="45">
        <f>Calculations!AA21*About!$A$22</f>
        <v>2913903928.8347406</v>
      </c>
      <c r="AB2" s="45">
        <f>Calculations!AB21*About!$A$22</f>
        <v>2938880640.2121124</v>
      </c>
      <c r="AC2" s="45">
        <f>Calculations!AC21*About!$A$22</f>
        <v>2923267236.3063917</v>
      </c>
      <c r="AD2" s="45">
        <f>Calculations!AD21*About!$A$22</f>
        <v>2940875406.8519392</v>
      </c>
      <c r="AE2" s="45">
        <f>Calculations!AE21*About!$A$22</f>
        <v>2958483577.3974862</v>
      </c>
      <c r="AF2" s="45">
        <f>Calculations!AF21*About!$A$22</f>
        <v>2976091747.9430404</v>
      </c>
      <c r="AG2" s="45">
        <f>Calculations!AG21*About!$A$22</f>
        <v>2993699918.4885874</v>
      </c>
      <c r="AH2" s="45">
        <f>Calculations!AH21*About!$A$22</f>
        <v>3011308089.0341344</v>
      </c>
      <c r="AI2" s="45">
        <f>Calculations!AI21*About!$A$22</f>
        <v>3028916259.5796885</v>
      </c>
      <c r="AJ2" s="45">
        <f>Calculations!AJ21*About!$A$22</f>
        <v>3046524430.1252356</v>
      </c>
      <c r="AK2" s="45">
        <f>Calculations!AK21*About!$A$22</f>
        <v>3064132600.670783</v>
      </c>
      <c r="AL2" s="45">
        <f>Calculations!AL21*About!$A$22</f>
        <v>3081740771.2163372</v>
      </c>
    </row>
    <row r="3" spans="1:38" x14ac:dyDescent="0.25">
      <c r="A3" s="46" t="s">
        <v>1033</v>
      </c>
      <c r="B3" s="45">
        <f>Calculations!B22*About!$A$22</f>
        <v>2423141952.2111092</v>
      </c>
      <c r="C3" s="45">
        <f>Calculations!C22*About!$A$22</f>
        <v>2591596300.6165404</v>
      </c>
      <c r="D3" s="45">
        <f>Calculations!D22*About!$A$22</f>
        <v>2768328047.7992301</v>
      </c>
      <c r="E3" s="45">
        <f>Calculations!E22*About!$A$22</f>
        <v>2987281152.1158671</v>
      </c>
      <c r="F3" s="45">
        <f>Calculations!F22*About!$A$22</f>
        <v>3040364277.1809506</v>
      </c>
      <c r="G3" s="45">
        <f>Calculations!G22*About!$A$22</f>
        <v>3044742597.8599916</v>
      </c>
      <c r="H3" s="45">
        <f>Calculations!H22*About!$A$22</f>
        <v>3044476140.7672315</v>
      </c>
      <c r="I3" s="45">
        <f>Calculations!I22*About!$A$22</f>
        <v>3029892799.7936487</v>
      </c>
      <c r="J3" s="45">
        <f>Calculations!J22*About!$A$22</f>
        <v>3033227947.2965097</v>
      </c>
      <c r="K3" s="45">
        <f>Calculations!K22*About!$A$22</f>
        <v>3084424406.1530018</v>
      </c>
      <c r="L3" s="45">
        <f>Calculations!L22*About!$A$22</f>
        <v>3122000671.5735607</v>
      </c>
      <c r="M3" s="45">
        <f>Calculations!M22*About!$A$22</f>
        <v>3163222822.4194279</v>
      </c>
      <c r="N3" s="45">
        <f>Calculations!N22*About!$A$22</f>
        <v>3207425717.9352994</v>
      </c>
      <c r="O3" s="45">
        <f>Calculations!O22*About!$A$22</f>
        <v>3193339243.2529354</v>
      </c>
      <c r="P3" s="45">
        <f>Calculations!P22*About!$A$22</f>
        <v>3143854780.7719278</v>
      </c>
      <c r="Q3" s="45">
        <f>Calculations!Q22*About!$A$22</f>
        <v>3109920904.6593351</v>
      </c>
      <c r="R3" s="45">
        <f>Calculations!R22*About!$A$22</f>
        <v>3049627024.5056381</v>
      </c>
      <c r="S3" s="45">
        <f>Calculations!S22*About!$A$22</f>
        <v>2923474674.1273022</v>
      </c>
      <c r="T3" s="45">
        <f>Calculations!T22*About!$A$22</f>
        <v>3023476609.1543002</v>
      </c>
      <c r="U3" s="45">
        <f>Calculations!U22*About!$A$22</f>
        <v>3111835838.0179358</v>
      </c>
      <c r="V3" s="45">
        <f>Calculations!V22*About!$A$22</f>
        <v>3187092412.0261269</v>
      </c>
      <c r="W3" s="45">
        <f>Calculations!W22*About!$A$22</f>
        <v>3251997161.3798237</v>
      </c>
      <c r="X3" s="45">
        <f>Calculations!X22*About!$A$22</f>
        <v>3302912431.1520157</v>
      </c>
      <c r="Y3" s="45">
        <f>Calculations!Y22*About!$A$22</f>
        <v>3345059727.5376234</v>
      </c>
      <c r="Z3" s="45">
        <f>Calculations!Z22*About!$A$22</f>
        <v>3382071094.6162767</v>
      </c>
      <c r="AA3" s="45">
        <f>Calculations!AA22*About!$A$22</f>
        <v>3412515566.9074516</v>
      </c>
      <c r="AB3" s="45">
        <f>Calculations!AB22*About!$A$22</f>
        <v>3452276208.2154403</v>
      </c>
      <c r="AC3" s="45">
        <f>Calculations!AC22*About!$A$22</f>
        <v>3463434428.8490319</v>
      </c>
      <c r="AD3" s="45">
        <f>Calculations!AD22*About!$A$22</f>
        <v>3500011716.1233873</v>
      </c>
      <c r="AE3" s="45">
        <f>Calculations!AE22*About!$A$22</f>
        <v>3536589003.3977423</v>
      </c>
      <c r="AF3" s="45">
        <f>Calculations!AF22*About!$A$22</f>
        <v>3573166290.6720972</v>
      </c>
      <c r="AG3" s="45">
        <f>Calculations!AG22*About!$A$22</f>
        <v>3609743577.9464526</v>
      </c>
      <c r="AH3" s="45">
        <f>Calculations!AH22*About!$A$22</f>
        <v>3646320865.2208076</v>
      </c>
      <c r="AI3" s="45">
        <f>Calculations!AI22*About!$A$22</f>
        <v>3682898152.4951625</v>
      </c>
      <c r="AJ3" s="45">
        <f>Calculations!AJ22*About!$A$22</f>
        <v>3719475439.7695179</v>
      </c>
      <c r="AK3" s="45">
        <f>Calculations!AK22*About!$A$22</f>
        <v>3756052727.0438728</v>
      </c>
      <c r="AL3" s="45">
        <f>Calculations!AL22*About!$A$22</f>
        <v>3792630014.3182282</v>
      </c>
    </row>
    <row r="4" spans="1:38" x14ac:dyDescent="0.25">
      <c r="A4" s="46" t="s">
        <v>1034</v>
      </c>
      <c r="B4" s="90">
        <f>Calculations!B23*About!$A$22</f>
        <v>0</v>
      </c>
      <c r="C4" s="90">
        <f>Calculations!C23*About!$A$22</f>
        <v>0</v>
      </c>
      <c r="D4" s="90">
        <f>Calculations!D23*About!$A$22</f>
        <v>0</v>
      </c>
      <c r="E4" s="90">
        <f>Calculations!E23*About!$A$22</f>
        <v>0</v>
      </c>
      <c r="F4" s="90">
        <f>Calculations!F23*About!$A$22</f>
        <v>0</v>
      </c>
      <c r="G4" s="90">
        <f>Calculations!G23*About!$A$22</f>
        <v>0</v>
      </c>
      <c r="H4" s="90">
        <f>Calculations!H23*About!$A$22</f>
        <v>0</v>
      </c>
      <c r="I4" s="90">
        <f>Calculations!I23*About!$A$22</f>
        <v>0</v>
      </c>
      <c r="J4" s="90">
        <f>Calculations!J23*About!$A$22</f>
        <v>0</v>
      </c>
      <c r="K4" s="90">
        <f>Calculations!K23*About!$A$22</f>
        <v>0</v>
      </c>
      <c r="L4" s="90">
        <f>Calculations!L23*About!$A$22</f>
        <v>0</v>
      </c>
      <c r="M4" s="90">
        <f>Calculations!M23*About!$A$22</f>
        <v>0</v>
      </c>
      <c r="N4" s="90">
        <f>Calculations!N23*About!$A$22</f>
        <v>0</v>
      </c>
      <c r="O4" s="90">
        <f>Calculations!O23*About!$A$22</f>
        <v>0</v>
      </c>
      <c r="P4" s="90">
        <f>Calculations!P23*About!$A$22</f>
        <v>0</v>
      </c>
      <c r="Q4" s="90">
        <f>Calculations!Q23*About!$A$22</f>
        <v>0</v>
      </c>
      <c r="R4" s="90">
        <f>Calculations!R23*About!$A$22</f>
        <v>0</v>
      </c>
      <c r="S4" s="90">
        <f>Calculations!S23*About!$A$22</f>
        <v>0</v>
      </c>
      <c r="T4" s="90">
        <f>Calculations!T23*About!$A$22</f>
        <v>0</v>
      </c>
      <c r="U4" s="90">
        <f>Calculations!U23*About!$A$22</f>
        <v>0</v>
      </c>
      <c r="V4" s="90">
        <f>Calculations!V23*About!$A$22</f>
        <v>0</v>
      </c>
      <c r="W4" s="90">
        <f>Calculations!W23*About!$A$22</f>
        <v>0</v>
      </c>
      <c r="X4" s="90">
        <f>Calculations!X23*About!$A$22</f>
        <v>0</v>
      </c>
      <c r="Y4" s="90">
        <f>Calculations!Y23*About!$A$22</f>
        <v>0</v>
      </c>
      <c r="Z4" s="90">
        <f>Calculations!Z23*About!$A$22</f>
        <v>0</v>
      </c>
      <c r="AA4" s="90">
        <f>Calculations!AA23*About!$A$22</f>
        <v>0</v>
      </c>
      <c r="AB4" s="90">
        <f>Calculations!AB23*About!$A$22</f>
        <v>0</v>
      </c>
      <c r="AC4" s="90">
        <f>Calculations!AC23*About!$A$22</f>
        <v>0</v>
      </c>
      <c r="AD4" s="90">
        <f>Calculations!AD23*About!$A$22</f>
        <v>0</v>
      </c>
      <c r="AE4" s="90">
        <f>Calculations!AE23*About!$A$22</f>
        <v>0</v>
      </c>
      <c r="AF4" s="90">
        <f>Calculations!AF23*About!$A$22</f>
        <v>0</v>
      </c>
      <c r="AG4" s="90">
        <f>Calculations!AG23*About!$A$22</f>
        <v>0</v>
      </c>
      <c r="AH4" s="90">
        <f>Calculations!AH23*About!$A$22</f>
        <v>0</v>
      </c>
      <c r="AI4" s="90">
        <f>Calculations!AI23*About!$A$22</f>
        <v>0</v>
      </c>
      <c r="AJ4" s="90">
        <f>Calculations!AJ23*About!$A$22</f>
        <v>0</v>
      </c>
      <c r="AK4" s="90">
        <f>Calculations!AK23*About!$A$22</f>
        <v>0</v>
      </c>
      <c r="AL4" s="90">
        <f>Calculations!AL23*About!$A$22</f>
        <v>0</v>
      </c>
    </row>
    <row r="5" spans="1:38" x14ac:dyDescent="0.25">
      <c r="A5" s="46" t="s">
        <v>1035</v>
      </c>
      <c r="B5" s="45">
        <f>Calculations!B24*About!$A$22</f>
        <v>1256336067.4513338</v>
      </c>
      <c r="C5" s="45">
        <f>Calculations!C24*About!$A$22</f>
        <v>1165615221.5149515</v>
      </c>
      <c r="D5" s="45">
        <f>Calculations!D24*About!$A$22</f>
        <v>1171972068.774956</v>
      </c>
      <c r="E5" s="45">
        <f>Calculations!E24*About!$A$22</f>
        <v>1196970463.6126719</v>
      </c>
      <c r="F5" s="45">
        <f>Calculations!F24*About!$A$22</f>
        <v>1223721244.7295291</v>
      </c>
      <c r="G5" s="45">
        <f>Calculations!G24*About!$A$22</f>
        <v>1242843554.9679797</v>
      </c>
      <c r="H5" s="45">
        <f>Calculations!H24*About!$A$22</f>
        <v>1878929545.7315361</v>
      </c>
      <c r="I5" s="45">
        <f>Calculations!I24*About!$A$22</f>
        <v>1550865442.8870161</v>
      </c>
      <c r="J5" s="45">
        <f>Calculations!J24*About!$A$22</f>
        <v>1353905595.0113688</v>
      </c>
      <c r="K5" s="45">
        <f>Calculations!K24*About!$A$22</f>
        <v>1324322718.0189877</v>
      </c>
      <c r="L5" s="45">
        <f>Calculations!L24*About!$A$22</f>
        <v>1248313216.3693969</v>
      </c>
      <c r="M5" s="45">
        <f>Calculations!M24*About!$A$22</f>
        <v>1144202236.3622537</v>
      </c>
      <c r="N5" s="45">
        <f>Calculations!N24*About!$A$22</f>
        <v>1102620793.2149868</v>
      </c>
      <c r="O5" s="45">
        <f>Calculations!O24*About!$A$22</f>
        <v>1070556697.1528478</v>
      </c>
      <c r="P5" s="45">
        <f>Calculations!P24*About!$A$22</f>
        <v>1040909932.7147932</v>
      </c>
      <c r="Q5" s="45">
        <f>Calculations!Q24*About!$A$22</f>
        <v>1018329946.4736841</v>
      </c>
      <c r="R5" s="45">
        <f>Calculations!R24*About!$A$22</f>
        <v>1037333667.8801805</v>
      </c>
      <c r="S5" s="45">
        <f>Calculations!S24*About!$A$22</f>
        <v>973491133.79982841</v>
      </c>
      <c r="T5" s="45">
        <f>Calculations!T24*About!$A$22</f>
        <v>896417581.08295774</v>
      </c>
      <c r="U5" s="45">
        <f>Calculations!U24*About!$A$22</f>
        <v>834019190.94014525</v>
      </c>
      <c r="V5" s="45">
        <f>Calculations!V24*About!$A$22</f>
        <v>786799165.4336884</v>
      </c>
      <c r="W5" s="45">
        <f>Calculations!W24*About!$A$22</f>
        <v>745444115.38101244</v>
      </c>
      <c r="X5" s="45">
        <f>Calculations!X24*About!$A$22</f>
        <v>708885509.45597267</v>
      </c>
      <c r="Y5" s="45">
        <f>Calculations!Y24*About!$A$22</f>
        <v>679606705.16461265</v>
      </c>
      <c r="Z5" s="45">
        <f>Calculations!Z24*About!$A$22</f>
        <v>654160237.91417694</v>
      </c>
      <c r="AA5" s="45">
        <f>Calculations!AA24*About!$A$22</f>
        <v>627818341.01363564</v>
      </c>
      <c r="AB5" s="45">
        <f>Calculations!AB24*About!$A$22</f>
        <v>601846517.43895257</v>
      </c>
      <c r="AC5" s="45">
        <f>Calculations!AC24*About!$A$22</f>
        <v>528661513.3018831</v>
      </c>
      <c r="AD5" s="45">
        <f>Calculations!AD24*About!$A$22</f>
        <v>487645443.28244412</v>
      </c>
      <c r="AE5" s="45">
        <f>Calculations!AE24*About!$A$22</f>
        <v>446629373.26300514</v>
      </c>
      <c r="AF5" s="45">
        <f>Calculations!AF24*About!$A$22</f>
        <v>405613303.24356622</v>
      </c>
      <c r="AG5" s="45">
        <f>Calculations!AG24*About!$A$22</f>
        <v>364597233.22412729</v>
      </c>
      <c r="AH5" s="45">
        <f>Calculations!AH24*About!$A$22</f>
        <v>323581163.20468831</v>
      </c>
      <c r="AI5" s="45">
        <f>Calculations!AI24*About!$A$22</f>
        <v>282565093.18524939</v>
      </c>
      <c r="AJ5" s="45">
        <f>Calculations!AJ24*About!$A$22</f>
        <v>241549023.16581044</v>
      </c>
      <c r="AK5" s="45">
        <f>Calculations!AK24*About!$A$22</f>
        <v>200532953.14637151</v>
      </c>
      <c r="AL5" s="45">
        <f>Calculations!AL24*About!$A$22</f>
        <v>159516883.12693256</v>
      </c>
    </row>
    <row r="6" spans="1:38" x14ac:dyDescent="0.25">
      <c r="A6" s="46" t="s">
        <v>1036</v>
      </c>
      <c r="B6" s="45">
        <f>Calculations!B25*About!$A$22</f>
        <v>5181753690.836977</v>
      </c>
      <c r="C6" s="45">
        <f>Calculations!C25*About!$A$22</f>
        <v>5730763288.7448063</v>
      </c>
      <c r="D6" s="45">
        <f>Calculations!D25*About!$A$22</f>
        <v>5948727545.0733671</v>
      </c>
      <c r="E6" s="45">
        <f>Calculations!E25*About!$A$22</f>
        <v>6071654524.9255991</v>
      </c>
      <c r="F6" s="45">
        <f>Calculations!F25*About!$A$22</f>
        <v>6249338117.5271835</v>
      </c>
      <c r="G6" s="45">
        <f>Calculations!G25*About!$A$22</f>
        <v>6366287947.0732126</v>
      </c>
      <c r="H6" s="45">
        <f>Calculations!H25*About!$A$22</f>
        <v>6640551181.9323454</v>
      </c>
      <c r="I6" s="45">
        <f>Calculations!I25*About!$A$22</f>
        <v>6791635677.0540981</v>
      </c>
      <c r="J6" s="45">
        <f>Calculations!J25*About!$A$22</f>
        <v>6639044087.0566111</v>
      </c>
      <c r="K6" s="45">
        <f>Calculations!K25*About!$A$22</f>
        <v>6545590618.8667746</v>
      </c>
      <c r="L6" s="45">
        <f>Calculations!L25*About!$A$22</f>
        <v>6503382316.119771</v>
      </c>
      <c r="M6" s="45">
        <f>Calculations!M25*About!$A$22</f>
        <v>6557996516.1465578</v>
      </c>
      <c r="N6" s="45">
        <f>Calculations!N25*About!$A$22</f>
        <v>6593447976.1515713</v>
      </c>
      <c r="O6" s="45">
        <f>Calculations!O25*About!$A$22</f>
        <v>6567769613.2989225</v>
      </c>
      <c r="P6" s="45">
        <f>Calculations!P25*About!$A$22</f>
        <v>6461957078.0773811</v>
      </c>
      <c r="Q6" s="45">
        <f>Calculations!Q25*About!$A$22</f>
        <v>6570469219.8419762</v>
      </c>
      <c r="R6" s="45">
        <f>Calculations!R25*About!$A$22</f>
        <v>6631760658.810462</v>
      </c>
      <c r="S6" s="45">
        <f>Calculations!S25*About!$A$22</f>
        <v>6739426351.3516636</v>
      </c>
      <c r="T6" s="45">
        <f>Calculations!T25*About!$A$22</f>
        <v>6793341386.4003172</v>
      </c>
      <c r="U6" s="45">
        <f>Calculations!U25*About!$A$22</f>
        <v>6887606046.4228392</v>
      </c>
      <c r="V6" s="45">
        <f>Calculations!V25*About!$A$22</f>
        <v>6962984765.8644848</v>
      </c>
      <c r="W6" s="45">
        <f>Calculations!W25*About!$A$22</f>
        <v>7012449494.1145773</v>
      </c>
      <c r="X6" s="45">
        <f>Calculations!X25*About!$A$22</f>
        <v>7030495605.7180853</v>
      </c>
      <c r="Y6" s="45">
        <f>Calculations!Y25*About!$A$22</f>
        <v>7124262709.3096218</v>
      </c>
      <c r="Z6" s="45">
        <f>Calculations!Z25*About!$A$22</f>
        <v>7192298050.0686445</v>
      </c>
      <c r="AA6" s="45">
        <f>Calculations!AA25*About!$A$22</f>
        <v>7228287724.7098284</v>
      </c>
      <c r="AB6" s="45">
        <f>Calculations!AB25*About!$A$22</f>
        <v>7266176950.2364168</v>
      </c>
      <c r="AC6" s="45">
        <f>Calculations!AC25*About!$A$22</f>
        <v>7381279014.0146303</v>
      </c>
      <c r="AD6" s="45">
        <f>Calculations!AD25*About!$A$22</f>
        <v>7447818696.8856468</v>
      </c>
      <c r="AE6" s="45">
        <f>Calculations!AE25*About!$A$22</f>
        <v>7514358379.75669</v>
      </c>
      <c r="AF6" s="45">
        <f>Calculations!AF25*About!$A$22</f>
        <v>7580898062.6277056</v>
      </c>
      <c r="AG6" s="45">
        <f>Calculations!AG25*About!$A$22</f>
        <v>7647437745.4987507</v>
      </c>
      <c r="AH6" s="45">
        <f>Calculations!AH25*About!$A$22</f>
        <v>7713977428.3697662</v>
      </c>
      <c r="AI6" s="45">
        <f>Calculations!AI25*About!$A$22</f>
        <v>7780517111.2408094</v>
      </c>
      <c r="AJ6" s="45">
        <f>Calculations!AJ25*About!$A$22</f>
        <v>7847056794.1118259</v>
      </c>
      <c r="AK6" s="45">
        <f>Calculations!AK25*About!$A$22</f>
        <v>7913596476.9828415</v>
      </c>
      <c r="AL6" s="45">
        <f>Calculations!AL25*About!$A$22</f>
        <v>7980136159.8538847</v>
      </c>
    </row>
    <row r="7" spans="1:38" x14ac:dyDescent="0.25">
      <c r="A7" s="46" t="s">
        <v>1037</v>
      </c>
      <c r="B7" s="90">
        <f>Calculations!B26*About!$A$22</f>
        <v>0</v>
      </c>
      <c r="C7" s="90">
        <f>Calculations!C26*About!$A$22</f>
        <v>0</v>
      </c>
      <c r="D7" s="90">
        <f>Calculations!D26*About!$A$22</f>
        <v>0</v>
      </c>
      <c r="E7" s="90">
        <f>Calculations!E26*About!$A$22</f>
        <v>0</v>
      </c>
      <c r="F7" s="90">
        <f>Calculations!F26*About!$A$22</f>
        <v>0</v>
      </c>
      <c r="G7" s="90">
        <f>Calculations!G26*About!$A$22</f>
        <v>0</v>
      </c>
      <c r="H7" s="90">
        <f>Calculations!H26*About!$A$22</f>
        <v>0</v>
      </c>
      <c r="I7" s="90">
        <f>Calculations!I26*About!$A$22</f>
        <v>0</v>
      </c>
      <c r="J7" s="90">
        <f>Calculations!J26*About!$A$22</f>
        <v>0</v>
      </c>
      <c r="K7" s="90">
        <f>Calculations!K26*About!$A$22</f>
        <v>0</v>
      </c>
      <c r="L7" s="90">
        <f>Calculations!L26*About!$A$22</f>
        <v>0</v>
      </c>
      <c r="M7" s="90">
        <f>Calculations!M26*About!$A$22</f>
        <v>0</v>
      </c>
      <c r="N7" s="90">
        <f>Calculations!N26*About!$A$22</f>
        <v>0</v>
      </c>
      <c r="O7" s="90">
        <f>Calculations!O26*About!$A$22</f>
        <v>0</v>
      </c>
      <c r="P7" s="90">
        <f>Calculations!P26*About!$A$22</f>
        <v>0</v>
      </c>
      <c r="Q7" s="90">
        <f>Calculations!Q26*About!$A$22</f>
        <v>0</v>
      </c>
      <c r="R7" s="90">
        <f>Calculations!R26*About!$A$22</f>
        <v>0</v>
      </c>
      <c r="S7" s="90">
        <f>Calculations!S26*About!$A$22</f>
        <v>0</v>
      </c>
      <c r="T7" s="90">
        <f>Calculations!T26*About!$A$22</f>
        <v>0</v>
      </c>
      <c r="U7" s="90">
        <f>Calculations!U26*About!$A$22</f>
        <v>0</v>
      </c>
      <c r="V7" s="90">
        <f>Calculations!V26*About!$A$22</f>
        <v>0</v>
      </c>
      <c r="W7" s="90">
        <f>Calculations!W26*About!$A$22</f>
        <v>0</v>
      </c>
      <c r="X7" s="90">
        <f>Calculations!X26*About!$A$22</f>
        <v>0</v>
      </c>
      <c r="Y7" s="90">
        <f>Calculations!Y26*About!$A$22</f>
        <v>0</v>
      </c>
      <c r="Z7" s="90">
        <f>Calculations!Z26*About!$A$22</f>
        <v>0</v>
      </c>
      <c r="AA7" s="90">
        <f>Calculations!AA26*About!$A$22</f>
        <v>0</v>
      </c>
      <c r="AB7" s="90">
        <f>Calculations!AB26*About!$A$22</f>
        <v>0</v>
      </c>
      <c r="AC7" s="90">
        <f>Calculations!AC26*About!$A$22</f>
        <v>0</v>
      </c>
      <c r="AD7" s="90">
        <f>Calculations!AD26*About!$A$22</f>
        <v>0</v>
      </c>
      <c r="AE7" s="90">
        <f>Calculations!AE26*About!$A$22</f>
        <v>0</v>
      </c>
      <c r="AF7" s="90">
        <f>Calculations!AF26*About!$A$22</f>
        <v>0</v>
      </c>
      <c r="AG7" s="90">
        <f>Calculations!AG26*About!$A$22</f>
        <v>0</v>
      </c>
      <c r="AH7" s="90">
        <f>Calculations!AH26*About!$A$22</f>
        <v>0</v>
      </c>
      <c r="AI7" s="90">
        <f>Calculations!AI26*About!$A$22</f>
        <v>0</v>
      </c>
      <c r="AJ7" s="90">
        <f>Calculations!AJ26*About!$A$22</f>
        <v>0</v>
      </c>
      <c r="AK7" s="90">
        <f>Calculations!AK26*About!$A$22</f>
        <v>0</v>
      </c>
      <c r="AL7" s="90">
        <f>Calculations!AL26*About!$A$22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1230</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6">
        <f>Calculations!B30*About!$A$22</f>
        <v>7520940000</v>
      </c>
      <c r="C2" s="46">
        <f>Calculations!C30*About!$A$22</f>
        <v>7604835000</v>
      </c>
      <c r="D2" s="46">
        <f>Calculations!D30*About!$A$22</f>
        <v>7656159000</v>
      </c>
      <c r="E2" s="46">
        <f>Calculations!E30*About!$A$22</f>
        <v>7739067000</v>
      </c>
      <c r="F2" s="46">
        <f>Calculations!F30*About!$A$22</f>
        <v>7783482000</v>
      </c>
      <c r="G2" s="46">
        <f>Calculations!G30*About!$A$22</f>
        <v>7820988000</v>
      </c>
      <c r="H2" s="46">
        <f>Calculations!H30*About!$A$22</f>
        <v>7805196000</v>
      </c>
      <c r="I2" s="46">
        <f>Calculations!I30*About!$A$22</f>
        <v>7807170000</v>
      </c>
      <c r="J2" s="46">
        <f>Calculations!J30*About!$A$22</f>
        <v>7796312999.999999</v>
      </c>
      <c r="K2" s="46">
        <f>Calculations!K30*About!$A$22</f>
        <v>7756832999.999999</v>
      </c>
      <c r="L2" s="46">
        <f>Calculations!L30*About!$A$22</f>
        <v>7700574000.000001</v>
      </c>
      <c r="M2" s="46">
        <f>Calculations!M30*About!$A$22</f>
        <v>7687742999.999999</v>
      </c>
      <c r="N2" s="46">
        <f>Calculations!N30*About!$A$22</f>
        <v>7689717000</v>
      </c>
      <c r="O2" s="46">
        <f>Calculations!O30*About!$A$22</f>
        <v>7650237000</v>
      </c>
      <c r="P2" s="46">
        <f>Calculations!P30*About!$A$22</f>
        <v>7618653000</v>
      </c>
      <c r="Q2" s="46">
        <f>Calculations!Q30*About!$A$22</f>
        <v>7609770000.000001</v>
      </c>
      <c r="R2" s="46">
        <f>Calculations!R30*About!$A$22</f>
        <v>7584108000</v>
      </c>
      <c r="S2" s="46">
        <f>Calculations!S30*About!$A$22</f>
        <v>7596939000.000001</v>
      </c>
      <c r="T2" s="46">
        <f>Calculations!T30*About!$A$22</f>
        <v>7655172000</v>
      </c>
      <c r="U2" s="46">
        <f>Calculations!U30*About!$A$22</f>
        <v>7692678000.000001</v>
      </c>
      <c r="V2" s="46">
        <f>Calculations!V30*About!$A$22</f>
        <v>7717353000.000001</v>
      </c>
      <c r="W2" s="46">
        <f>Calculations!W30*About!$A$22</f>
        <v>7760781000</v>
      </c>
      <c r="X2" s="46">
        <f>Calculations!X30*About!$A$22</f>
        <v>7871325000.000001</v>
      </c>
      <c r="Y2" s="46">
        <f>Calculations!Y30*About!$A$22</f>
        <v>7906856999.999999</v>
      </c>
      <c r="Z2" s="46">
        <f>Calculations!Z30*About!$A$22</f>
        <v>7939427999.999999</v>
      </c>
      <c r="AA2" s="46">
        <f>Calculations!AA30*About!$A$22</f>
        <v>7972985999.999999</v>
      </c>
      <c r="AB2" s="46">
        <f>Calculations!AB30*About!$A$22</f>
        <v>7990752000</v>
      </c>
      <c r="AC2" s="46">
        <f>Calculations!AC30*About!$A$22</f>
        <v>8028220038.4615326</v>
      </c>
      <c r="AD2" s="46">
        <f>Calculations!AD30*About!$A$22</f>
        <v>8066132769.2307549</v>
      </c>
      <c r="AE2" s="46">
        <f>Calculations!AE30*About!$A$22</f>
        <v>8104045499.9999914</v>
      </c>
      <c r="AF2" s="46">
        <f>Calculations!AF30*About!$A$22</f>
        <v>8141958230.769228</v>
      </c>
      <c r="AG2" s="46">
        <f>Calculations!AG30*About!$A$22</f>
        <v>8179870961.5384502</v>
      </c>
      <c r="AH2" s="46">
        <f>Calculations!AH30*About!$A$22</f>
        <v>8217783692.3076868</v>
      </c>
      <c r="AI2" s="46">
        <f>Calculations!AI30*About!$A$22</f>
        <v>8255696423.0769091</v>
      </c>
      <c r="AJ2" s="46">
        <f>Calculations!AJ30*About!$A$22</f>
        <v>8293609153.8461456</v>
      </c>
      <c r="AK2" s="46">
        <f>Calculations!AK30*About!$A$22</f>
        <v>8331521884.6153822</v>
      </c>
      <c r="AL2" s="46">
        <f>Calculations!AL30*About!$A$22</f>
        <v>8369434615.3846045</v>
      </c>
    </row>
    <row r="3" spans="1:38" x14ac:dyDescent="0.25">
      <c r="A3" t="s">
        <v>1033</v>
      </c>
      <c r="B3" s="46">
        <f>Calculations!B31*About!$A$22</f>
        <v>31785348000</v>
      </c>
      <c r="C3" s="46">
        <f>Calculations!C31*About!$A$22</f>
        <v>32428872000</v>
      </c>
      <c r="D3" s="46">
        <f>Calculations!D31*About!$A$22</f>
        <v>32998371000</v>
      </c>
      <c r="E3" s="46">
        <f>Calculations!E31*About!$A$22</f>
        <v>33749477999.999996</v>
      </c>
      <c r="F3" s="46">
        <f>Calculations!F31*About!$A$22</f>
        <v>34253835000</v>
      </c>
      <c r="G3" s="46">
        <f>Calculations!G31*About!$A$22</f>
        <v>34671335999.999992</v>
      </c>
      <c r="H3" s="46">
        <f>Calculations!H31*About!$A$22</f>
        <v>34882554000</v>
      </c>
      <c r="I3" s="46">
        <f>Calculations!I31*About!$A$22</f>
        <v>35111537999.999992</v>
      </c>
      <c r="J3" s="46">
        <f>Calculations!J31*About!$A$22</f>
        <v>35234913000</v>
      </c>
      <c r="K3" s="46">
        <f>Calculations!K31*About!$A$22</f>
        <v>35221095000</v>
      </c>
      <c r="L3" s="46">
        <f>Calculations!L31*About!$A$22</f>
        <v>35199381000</v>
      </c>
      <c r="M3" s="46">
        <f>Calculations!M31*About!$A$22</f>
        <v>35264523000</v>
      </c>
      <c r="N3" s="46">
        <f>Calculations!N31*About!$A$22</f>
        <v>35295120000</v>
      </c>
      <c r="O3" s="46">
        <f>Calculations!O31*About!$A$22</f>
        <v>35331639000</v>
      </c>
      <c r="P3" s="46">
        <f>Calculations!P31*About!$A$22</f>
        <v>35410599000</v>
      </c>
      <c r="Q3" s="46">
        <f>Calculations!Q31*About!$A$22</f>
        <v>35566545000</v>
      </c>
      <c r="R3" s="46">
        <f>Calculations!R31*About!$A$22</f>
        <v>35742231000.000008</v>
      </c>
      <c r="S3" s="46">
        <f>Calculations!S31*About!$A$22</f>
        <v>36052148999.999992</v>
      </c>
      <c r="T3" s="46">
        <f>Calculations!T31*About!$A$22</f>
        <v>36585128999.999992</v>
      </c>
      <c r="U3" s="46">
        <f>Calculations!U31*About!$A$22</f>
        <v>37126004999.999992</v>
      </c>
      <c r="V3" s="46">
        <f>Calculations!V31*About!$A$22</f>
        <v>37729062000</v>
      </c>
      <c r="W3" s="46">
        <f>Calculations!W31*About!$A$22</f>
        <v>38444637000.000008</v>
      </c>
      <c r="X3" s="46">
        <f>Calculations!X31*About!$A$22</f>
        <v>39202653000</v>
      </c>
      <c r="Y3" s="46">
        <f>Calculations!Y31*About!$A$22</f>
        <v>39716879999.999992</v>
      </c>
      <c r="Z3" s="46">
        <f>Calculations!Z31*About!$A$22</f>
        <v>40116614999.999992</v>
      </c>
      <c r="AA3" s="46">
        <f>Calculations!AA31*About!$A$22</f>
        <v>40382118000</v>
      </c>
      <c r="AB3" s="46">
        <f>Calculations!AB31*About!$A$22</f>
        <v>40570634999.999992</v>
      </c>
      <c r="AC3" s="46">
        <f>Calculations!AC31*About!$A$22</f>
        <v>41360538692.307739</v>
      </c>
      <c r="AD3" s="46">
        <f>Calculations!AD31*About!$A$22</f>
        <v>41855502923.076973</v>
      </c>
      <c r="AE3" s="46">
        <f>Calculations!AE31*About!$A$22</f>
        <v>42350467153.846207</v>
      </c>
      <c r="AF3" s="46">
        <f>Calculations!AF31*About!$A$22</f>
        <v>42845431384.61544</v>
      </c>
      <c r="AG3" s="46">
        <f>Calculations!AG31*About!$A$22</f>
        <v>43340395615.384674</v>
      </c>
      <c r="AH3" s="46">
        <f>Calculations!AH31*About!$A$22</f>
        <v>43835359846.153915</v>
      </c>
      <c r="AI3" s="46">
        <f>Calculations!AI31*About!$A$22</f>
        <v>44330324076.923149</v>
      </c>
      <c r="AJ3" s="46">
        <f>Calculations!AJ31*About!$A$22</f>
        <v>44825288307.692383</v>
      </c>
      <c r="AK3" s="46">
        <f>Calculations!AK31*About!$A$22</f>
        <v>45320252538.461617</v>
      </c>
      <c r="AL3" s="46">
        <f>Calculations!AL31*About!$A$22</f>
        <v>45815216769.23085</v>
      </c>
    </row>
    <row r="4" spans="1:38" x14ac:dyDescent="0.25">
      <c r="A4" t="s">
        <v>1034</v>
      </c>
      <c r="B4" s="46">
        <f>Calculations!B32*About!$A$22</f>
        <v>0</v>
      </c>
      <c r="C4" s="46">
        <f>Calculations!C32*About!$A$22</f>
        <v>0</v>
      </c>
      <c r="D4" s="46">
        <f>Calculations!D32*About!$A$22</f>
        <v>0</v>
      </c>
      <c r="E4" s="46">
        <f>Calculations!E32*About!$A$22</f>
        <v>0</v>
      </c>
      <c r="F4" s="46">
        <f>Calculations!F32*About!$A$22</f>
        <v>0</v>
      </c>
      <c r="G4" s="46">
        <f>Calculations!G32*About!$A$22</f>
        <v>0</v>
      </c>
      <c r="H4" s="46">
        <f>Calculations!H32*About!$A$22</f>
        <v>0</v>
      </c>
      <c r="I4" s="46">
        <f>Calculations!I32*About!$A$22</f>
        <v>0</v>
      </c>
      <c r="J4" s="46">
        <f>Calculations!J32*About!$A$22</f>
        <v>0</v>
      </c>
      <c r="K4" s="46">
        <f>Calculations!K32*About!$A$22</f>
        <v>0</v>
      </c>
      <c r="L4" s="46">
        <f>Calculations!L32*About!$A$22</f>
        <v>0</v>
      </c>
      <c r="M4" s="46">
        <f>Calculations!M32*About!$A$22</f>
        <v>0</v>
      </c>
      <c r="N4" s="46">
        <f>Calculations!N32*About!$A$22</f>
        <v>0</v>
      </c>
      <c r="O4" s="46">
        <f>Calculations!O32*About!$A$22</f>
        <v>0</v>
      </c>
      <c r="P4" s="46">
        <f>Calculations!P32*About!$A$22</f>
        <v>0</v>
      </c>
      <c r="Q4" s="46">
        <f>Calculations!Q32*About!$A$22</f>
        <v>0</v>
      </c>
      <c r="R4" s="46">
        <f>Calculations!R32*About!$A$22</f>
        <v>0</v>
      </c>
      <c r="S4" s="46">
        <f>Calculations!S32*About!$A$22</f>
        <v>0</v>
      </c>
      <c r="T4" s="46">
        <f>Calculations!T32*About!$A$22</f>
        <v>0</v>
      </c>
      <c r="U4" s="46">
        <f>Calculations!U32*About!$A$22</f>
        <v>0</v>
      </c>
      <c r="V4" s="46">
        <f>Calculations!V32*About!$A$22</f>
        <v>0</v>
      </c>
      <c r="W4" s="46">
        <f>Calculations!W32*About!$A$22</f>
        <v>0</v>
      </c>
      <c r="X4" s="46">
        <f>Calculations!X32*About!$A$22</f>
        <v>0</v>
      </c>
      <c r="Y4" s="46">
        <f>Calculations!Y32*About!$A$22</f>
        <v>0</v>
      </c>
      <c r="Z4" s="46">
        <f>Calculations!Z32*About!$A$22</f>
        <v>0</v>
      </c>
      <c r="AA4" s="46">
        <f>Calculations!AA32*About!$A$22</f>
        <v>0</v>
      </c>
      <c r="AB4" s="46">
        <f>Calculations!AB32*About!$A$22</f>
        <v>0</v>
      </c>
      <c r="AC4" s="46">
        <f>Calculations!AC32*About!$A$22</f>
        <v>0</v>
      </c>
      <c r="AD4" s="46">
        <f>Calculations!AD32*About!$A$22</f>
        <v>0</v>
      </c>
      <c r="AE4" s="46">
        <f>Calculations!AE32*About!$A$22</f>
        <v>0</v>
      </c>
      <c r="AF4" s="46">
        <f>Calculations!AF32*About!$A$22</f>
        <v>0</v>
      </c>
      <c r="AG4" s="46">
        <f>Calculations!AG32*About!$A$22</f>
        <v>0</v>
      </c>
      <c r="AH4" s="46">
        <f>Calculations!AH32*About!$A$22</f>
        <v>0</v>
      </c>
      <c r="AI4" s="46">
        <f>Calculations!AI32*About!$A$22</f>
        <v>0</v>
      </c>
      <c r="AJ4" s="46">
        <f>Calculations!AJ32*About!$A$22</f>
        <v>0</v>
      </c>
      <c r="AK4" s="46">
        <f>Calculations!AK32*About!$A$22</f>
        <v>0</v>
      </c>
      <c r="AL4" s="46">
        <f>Calculations!AL32*About!$A$22</f>
        <v>0</v>
      </c>
    </row>
    <row r="5" spans="1:38" x14ac:dyDescent="0.25">
      <c r="A5" t="s">
        <v>1035</v>
      </c>
      <c r="B5" s="46">
        <f>Calculations!B33*About!$A$22</f>
        <v>1444968000.0000002</v>
      </c>
      <c r="C5" s="46">
        <f>Calculations!C33*About!$A$22</f>
        <v>1456812000.0000002</v>
      </c>
      <c r="D5" s="46">
        <f>Calculations!D33*About!$A$22</f>
        <v>1472604000</v>
      </c>
      <c r="E5" s="46">
        <f>Calculations!E33*About!$A$22</f>
        <v>1503201000</v>
      </c>
      <c r="F5" s="46">
        <f>Calculations!F33*About!$A$22</f>
        <v>1525902000</v>
      </c>
      <c r="G5" s="46">
        <f>Calculations!G33*About!$A$22</f>
        <v>1552551000</v>
      </c>
      <c r="H5" s="46">
        <f>Calculations!H33*About!$A$22</f>
        <v>1658159999.9999998</v>
      </c>
      <c r="I5" s="46">
        <f>Calculations!I33*About!$A$22</f>
        <v>1687770000</v>
      </c>
      <c r="J5" s="46">
        <f>Calculations!J33*About!$A$22</f>
        <v>1703562000.0000002</v>
      </c>
      <c r="K5" s="46">
        <f>Calculations!K33*About!$A$22</f>
        <v>1714418999.9999998</v>
      </c>
      <c r="L5" s="46">
        <f>Calculations!L33*About!$A$22</f>
        <v>1718367000</v>
      </c>
      <c r="M5" s="46">
        <f>Calculations!M33*About!$A$22</f>
        <v>1735146000.0000002</v>
      </c>
      <c r="N5" s="46">
        <f>Calculations!N33*About!$A$22</f>
        <v>1744029000</v>
      </c>
      <c r="O5" s="46">
        <f>Calculations!O33*About!$A$22</f>
        <v>1751925000</v>
      </c>
      <c r="P5" s="46">
        <f>Calculations!P33*About!$A$22</f>
        <v>1756860000</v>
      </c>
      <c r="Q5" s="46">
        <f>Calculations!Q33*About!$A$22</f>
        <v>1766730000.0000002</v>
      </c>
      <c r="R5" s="46">
        <f>Calculations!R33*About!$A$22</f>
        <v>1779561000</v>
      </c>
      <c r="S5" s="46">
        <f>Calculations!S33*About!$A$22</f>
        <v>1789431000.0000002</v>
      </c>
      <c r="T5" s="46">
        <f>Calculations!T33*About!$A$22</f>
        <v>1814105999.9999998</v>
      </c>
      <c r="U5" s="46">
        <f>Calculations!U33*About!$A$22</f>
        <v>1838781000</v>
      </c>
      <c r="V5" s="46">
        <f>Calculations!V33*About!$A$22</f>
        <v>1870365000</v>
      </c>
      <c r="W5" s="46">
        <f>Calculations!W33*About!$A$22</f>
        <v>1899975000</v>
      </c>
      <c r="X5" s="46">
        <f>Calculations!X33*About!$A$22</f>
        <v>1934520000</v>
      </c>
      <c r="Y5" s="46">
        <f>Calculations!Y33*About!$A$22</f>
        <v>1954260000</v>
      </c>
      <c r="Z5" s="46">
        <f>Calculations!Z33*About!$A$22</f>
        <v>1974987000</v>
      </c>
      <c r="AA5" s="46">
        <f>Calculations!AA33*About!$A$22</f>
        <v>1991766000.0000002</v>
      </c>
      <c r="AB5" s="46">
        <f>Calculations!AB33*About!$A$22</f>
        <v>2009532000</v>
      </c>
      <c r="AC5" s="46">
        <f>Calculations!AC33*About!$A$22</f>
        <v>2037737423.0769196</v>
      </c>
      <c r="AD5" s="46">
        <f>Calculations!AD33*About!$A$22</f>
        <v>2060921076.9230762</v>
      </c>
      <c r="AE5" s="46">
        <f>Calculations!AE33*About!$A$22</f>
        <v>2084104730.7692325</v>
      </c>
      <c r="AF5" s="46">
        <f>Calculations!AF33*About!$A$22</f>
        <v>2107288384.6153815</v>
      </c>
      <c r="AG5" s="46">
        <f>Calculations!AG33*About!$A$22</f>
        <v>2130472038.4615381</v>
      </c>
      <c r="AH5" s="46">
        <f>Calculations!AH33*About!$A$22</f>
        <v>2153655692.3076944</v>
      </c>
      <c r="AI5" s="46">
        <f>Calculations!AI33*About!$A$22</f>
        <v>2176839346.1538434</v>
      </c>
      <c r="AJ5" s="46">
        <f>Calculations!AJ33*About!$A$22</f>
        <v>2200023000</v>
      </c>
      <c r="AK5" s="46">
        <f>Calculations!AK33*About!$A$22</f>
        <v>2223206653.8461566</v>
      </c>
      <c r="AL5" s="46">
        <f>Calculations!AL33*About!$A$22</f>
        <v>2246390307.6923056</v>
      </c>
    </row>
    <row r="6" spans="1:38" x14ac:dyDescent="0.25">
      <c r="A6" t="s">
        <v>1036</v>
      </c>
      <c r="B6" s="46">
        <f>Calculations!B34*About!$A$22</f>
        <v>35250705000</v>
      </c>
      <c r="C6" s="46">
        <f>Calculations!C34*About!$A$22</f>
        <v>35569506000</v>
      </c>
      <c r="D6" s="46">
        <f>Calculations!D34*About!$A$22</f>
        <v>35908047000</v>
      </c>
      <c r="E6" s="46">
        <f>Calculations!E34*About!$A$22</f>
        <v>38058719999.999992</v>
      </c>
      <c r="F6" s="46">
        <f>Calculations!F34*About!$A$22</f>
        <v>38308430999.999992</v>
      </c>
      <c r="G6" s="46">
        <f>Calculations!G34*About!$A$22</f>
        <v>38454507000</v>
      </c>
      <c r="H6" s="46">
        <f>Calculations!H34*About!$A$22</f>
        <v>38553207000</v>
      </c>
      <c r="I6" s="46">
        <f>Calculations!I34*About!$A$22</f>
        <v>38676581999.999992</v>
      </c>
      <c r="J6" s="46">
        <f>Calculations!J34*About!$A$22</f>
        <v>38760477000.000008</v>
      </c>
      <c r="K6" s="46">
        <f>Calculations!K34*About!$A$22</f>
        <v>38833515000.000015</v>
      </c>
      <c r="L6" s="46">
        <f>Calculations!L34*About!$A$22</f>
        <v>38994396000.000008</v>
      </c>
      <c r="M6" s="46">
        <f>Calculations!M34*About!$A$22</f>
        <v>39307275000</v>
      </c>
      <c r="N6" s="46">
        <f>Calculations!N34*About!$A$22</f>
        <v>39591531000</v>
      </c>
      <c r="O6" s="46">
        <f>Calculations!O34*About!$A$22</f>
        <v>39866904000.000008</v>
      </c>
      <c r="P6" s="46">
        <f>Calculations!P34*About!$A$22</f>
        <v>40167939000</v>
      </c>
      <c r="Q6" s="46">
        <f>Calculations!Q34*About!$A$22</f>
        <v>40507467000</v>
      </c>
      <c r="R6" s="46">
        <f>Calculations!R34*About!$A$22</f>
        <v>40814424000.000008</v>
      </c>
      <c r="S6" s="46">
        <f>Calculations!S34*About!$A$22</f>
        <v>41129277000</v>
      </c>
      <c r="T6" s="46">
        <f>Calculations!T34*About!$A$22</f>
        <v>41552700000</v>
      </c>
      <c r="U6" s="46">
        <f>Calculations!U34*About!$A$22</f>
        <v>41957370000.000008</v>
      </c>
      <c r="V6" s="46">
        <f>Calculations!V34*About!$A$22</f>
        <v>42440012999.999992</v>
      </c>
      <c r="W6" s="46">
        <f>Calculations!W34*About!$A$22</f>
        <v>43041096000</v>
      </c>
      <c r="X6" s="46">
        <f>Calculations!X34*About!$A$22</f>
        <v>43707321000.000015</v>
      </c>
      <c r="Y6" s="46">
        <f>Calculations!Y34*About!$A$22</f>
        <v>44219574000</v>
      </c>
      <c r="Z6" s="46">
        <f>Calculations!Z34*About!$A$22</f>
        <v>44637075000</v>
      </c>
      <c r="AA6" s="46">
        <f>Calculations!AA34*About!$A$22</f>
        <v>44913435000</v>
      </c>
      <c r="AB6" s="46">
        <f>Calculations!AB34*About!$A$22</f>
        <v>45125640000</v>
      </c>
      <c r="AC6" s="46">
        <f>Calculations!AC34*About!$A$22</f>
        <v>45775275807.692383</v>
      </c>
      <c r="AD6" s="46">
        <f>Calculations!AD34*About!$A$22</f>
        <v>46224344538.461617</v>
      </c>
      <c r="AE6" s="46">
        <f>Calculations!AE34*About!$A$22</f>
        <v>46673413269.23085</v>
      </c>
      <c r="AF6" s="46">
        <f>Calculations!AF34*About!$A$22</f>
        <v>47122482000.000084</v>
      </c>
      <c r="AG6" s="46">
        <f>Calculations!AG34*About!$A$22</f>
        <v>47571550730.769318</v>
      </c>
      <c r="AH6" s="46">
        <f>Calculations!AH34*About!$A$22</f>
        <v>48020619461.538551</v>
      </c>
      <c r="AI6" s="46">
        <f>Calculations!AI34*About!$A$22</f>
        <v>48469688192.307793</v>
      </c>
      <c r="AJ6" s="46">
        <f>Calculations!AJ34*About!$A$22</f>
        <v>48918756923.077026</v>
      </c>
      <c r="AK6" s="46">
        <f>Calculations!AK34*About!$A$22</f>
        <v>49367825653.84626</v>
      </c>
      <c r="AL6" s="46">
        <f>Calculations!AL34*About!$A$22</f>
        <v>49816894384.615494</v>
      </c>
    </row>
    <row r="7" spans="1:38" x14ac:dyDescent="0.25">
      <c r="A7" t="s">
        <v>1037</v>
      </c>
      <c r="B7" s="46">
        <f>Calculations!B35*About!$A$22</f>
        <v>0</v>
      </c>
      <c r="C7" s="46">
        <f>Calculations!C35*About!$A$22</f>
        <v>0</v>
      </c>
      <c r="D7" s="46">
        <f>Calculations!D35*About!$A$22</f>
        <v>0</v>
      </c>
      <c r="E7" s="46">
        <f>Calculations!E35*About!$A$22</f>
        <v>0</v>
      </c>
      <c r="F7" s="46">
        <f>Calculations!F35*About!$A$22</f>
        <v>0</v>
      </c>
      <c r="G7" s="46">
        <f>Calculations!G35*About!$A$22</f>
        <v>0</v>
      </c>
      <c r="H7" s="46">
        <f>Calculations!H35*About!$A$22</f>
        <v>0</v>
      </c>
      <c r="I7" s="46">
        <f>Calculations!I35*About!$A$22</f>
        <v>0</v>
      </c>
      <c r="J7" s="46">
        <f>Calculations!J35*About!$A$22</f>
        <v>0</v>
      </c>
      <c r="K7" s="46">
        <f>Calculations!K35*About!$A$22</f>
        <v>0</v>
      </c>
      <c r="L7" s="46">
        <f>Calculations!L35*About!$A$22</f>
        <v>0</v>
      </c>
      <c r="M7" s="46">
        <f>Calculations!M35*About!$A$22</f>
        <v>0</v>
      </c>
      <c r="N7" s="46">
        <f>Calculations!N35*About!$A$22</f>
        <v>0</v>
      </c>
      <c r="O7" s="46">
        <f>Calculations!O35*About!$A$22</f>
        <v>0</v>
      </c>
      <c r="P7" s="46">
        <f>Calculations!P35*About!$A$22</f>
        <v>0</v>
      </c>
      <c r="Q7" s="46">
        <f>Calculations!Q35*About!$A$22</f>
        <v>0</v>
      </c>
      <c r="R7" s="46">
        <f>Calculations!R35*About!$A$22</f>
        <v>0</v>
      </c>
      <c r="S7" s="46">
        <f>Calculations!S35*About!$A$22</f>
        <v>0</v>
      </c>
      <c r="T7" s="46">
        <f>Calculations!T35*About!$A$22</f>
        <v>0</v>
      </c>
      <c r="U7" s="46">
        <f>Calculations!U35*About!$A$22</f>
        <v>0</v>
      </c>
      <c r="V7" s="46">
        <f>Calculations!V35*About!$A$22</f>
        <v>0</v>
      </c>
      <c r="W7" s="46">
        <f>Calculations!W35*About!$A$22</f>
        <v>0</v>
      </c>
      <c r="X7" s="46">
        <f>Calculations!X35*About!$A$22</f>
        <v>0</v>
      </c>
      <c r="Y7" s="46">
        <f>Calculations!Y35*About!$A$22</f>
        <v>0</v>
      </c>
      <c r="Z7" s="46">
        <f>Calculations!Z35*About!$A$22</f>
        <v>0</v>
      </c>
      <c r="AA7" s="46">
        <f>Calculations!AA35*About!$A$22</f>
        <v>0</v>
      </c>
      <c r="AB7" s="46">
        <f>Calculations!AB35*About!$A$22</f>
        <v>0</v>
      </c>
      <c r="AC7" s="46">
        <f>Calculations!AC35*About!$A$22</f>
        <v>0</v>
      </c>
      <c r="AD7" s="46">
        <f>Calculations!AD35*About!$A$22</f>
        <v>0</v>
      </c>
      <c r="AE7" s="46">
        <f>Calculations!AE35*About!$A$22</f>
        <v>0</v>
      </c>
      <c r="AF7" s="46">
        <f>Calculations!AF35*About!$A$22</f>
        <v>0</v>
      </c>
      <c r="AG7" s="46">
        <f>Calculations!AG35*About!$A$22</f>
        <v>0</v>
      </c>
      <c r="AH7" s="46">
        <f>Calculations!AH35*About!$A$22</f>
        <v>0</v>
      </c>
      <c r="AI7" s="46">
        <f>Calculations!AI35*About!$A$22</f>
        <v>0</v>
      </c>
      <c r="AJ7" s="46">
        <f>Calculations!AJ35*About!$A$22</f>
        <v>0</v>
      </c>
      <c r="AK7" s="46">
        <f>Calculations!AK35*About!$A$22</f>
        <v>0</v>
      </c>
      <c r="AL7" s="46">
        <f>Calculations!AL35*About!$A$22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Megan Mahajan</cp:lastModifiedBy>
  <dcterms:created xsi:type="dcterms:W3CDTF">2015-06-22T19:19:55Z</dcterms:created>
  <dcterms:modified xsi:type="dcterms:W3CDTF">2019-08-20T16:06:37Z</dcterms:modified>
</cp:coreProperties>
</file>