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CO\bldgs\SYDEC\"/>
    </mc:Choice>
  </mc:AlternateContent>
  <xr:revisionPtr revIDLastSave="0" documentId="8_{A641FF2C-7A15-4F94-952D-E1A2461EE140}"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<sst xmlns="http://schemas.openxmlformats.org/spreadsheetml/2006/main" count="194484" uniqueCount="2015">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</sst>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103</v>
      </c>
      <c r="C1" s="30">
        <v>46241</v>
      </c>
    </row>
    <row r="2" spans="1:3" x14ac:dyDescent="0.45">
      <c r="A2" s="3" t="s">
        <v>2</v>
      </c>
      <c r="B2" s="4" t="str">
        <f>IFERROR(INDEX(Geography!B:B, MATCH($B$1, Geography!C:C, 0)), "")</f>
        <v>CO</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Colorado</v>
      </c>
    </row>
    <row r="311" spans="1:31" x14ac:dyDescent="0.45">
      <c r="A311" t="s">
        <v>1971</v>
      </c>
      <c r="B311" t="str">
        <f>About!$B$2</f>
        <v>CO</v>
      </c>
    </row>
    <row r="312" spans="1:31" x14ac:dyDescent="0.45">
      <c r="A312" t="s">
        <v>1972</v>
      </c>
      <c r="B312">
        <f>MATCH($B$311, $A$38:$A$85, 0)</f>
        <v>5</v>
      </c>
    </row>
    <row r="313" spans="1:31" x14ac:dyDescent="0.45">
      <c r="A313" t="s">
        <v>1973</v>
      </c>
      <c r="B313" s="24">
        <f>INDEX(Census_2020_Urban_Rural!$F$2:$F$57, MATCH($B$311, Census_2020_Urban_Rural!$B$2:$B$57, 0))</f>
        <v>86.026706553182237</v>
      </c>
    </row>
    <row r="314" spans="1:31" x14ac:dyDescent="0.45">
      <c r="A314" t="s">
        <v>1974</v>
      </c>
      <c r="B314" s="18">
        <f>$B$313 * $B$13</f>
        <v>0.86026706553182242</v>
      </c>
    </row>
    <row r="315" spans="1:31" x14ac:dyDescent="0.45">
      <c r="A315" t="s">
        <v>1975</v>
      </c>
      <c r="B315" s="22">
        <f>INDEX($K$38:$K$85, $B$312)</f>
        <v>774.77982783582195</v>
      </c>
    </row>
    <row r="316" spans="1:31" x14ac:dyDescent="0.45">
      <c r="A316" t="s">
        <v>1976</v>
      </c>
      <c r="B316" s="22">
        <f>INDEX($Q$38:$Q$85, $B$312)</f>
        <v>234.09307078863674</v>
      </c>
    </row>
    <row r="317" spans="1:31" x14ac:dyDescent="0.45">
      <c r="A317" t="s">
        <v>1977</v>
      </c>
      <c r="B317" s="22">
        <f>$B$315 * $B$314</f>
        <v>666.51756892557307</v>
      </c>
    </row>
    <row r="318" spans="1:31" x14ac:dyDescent="0.45">
      <c r="A318" t="s">
        <v>1978</v>
      </c>
      <c r="B318" s="22">
        <f>$B$315 * (1 - $B$314)</f>
        <v>108.26225891024882</v>
      </c>
    </row>
    <row r="319" spans="1:31" x14ac:dyDescent="0.45">
      <c r="A319" t="s">
        <v>1979</v>
      </c>
      <c r="B319" s="22">
        <f>$B$316</f>
        <v>234.09307078863674</v>
      </c>
    </row>
    <row r="320" spans="1:31" x14ac:dyDescent="0.45">
      <c r="A320" t="s">
        <v>1980</v>
      </c>
      <c r="B320" s="24">
        <f>INDEX($S$38:$S$85, $B$312)</f>
        <v>13494.599999999999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774.77982783582195</v>
      </c>
      <c r="C322" s="28">
        <f t="shared" si="214"/>
        <v>774.77982783582195</v>
      </c>
      <c r="D322" s="28">
        <f t="shared" si="214"/>
        <v>774.77982783582195</v>
      </c>
      <c r="E322" s="28">
        <f t="shared" si="214"/>
        <v>774.77982783582195</v>
      </c>
      <c r="F322" s="28">
        <f t="shared" si="214"/>
        <v>774.77982783582195</v>
      </c>
      <c r="G322" s="28">
        <f t="shared" si="214"/>
        <v>830.04608835132376</v>
      </c>
      <c r="H322" s="28">
        <f t="shared" si="214"/>
        <v>890.13278340666011</v>
      </c>
      <c r="I322" s="28">
        <f t="shared" si="214"/>
        <v>952.43849441392524</v>
      </c>
      <c r="J322" s="28">
        <f t="shared" si="214"/>
        <v>1012.0936094526232</v>
      </c>
      <c r="K322" s="28">
        <f t="shared" si="214"/>
        <v>1074.6017332048409</v>
      </c>
      <c r="L322" s="28">
        <f t="shared" si="214"/>
        <v>1141.3688823497625</v>
      </c>
      <c r="M322" s="28">
        <f t="shared" si="214"/>
        <v>1208.4107336691525</v>
      </c>
      <c r="N322" s="28">
        <f t="shared" si="214"/>
        <v>1278.0554235544005</v>
      </c>
      <c r="O322" s="28">
        <f t="shared" si="214"/>
        <v>1351.2670100465646</v>
      </c>
      <c r="P322" s="28">
        <f t="shared" si="214"/>
        <v>1428.1762698921916</v>
      </c>
      <c r="Q322" s="28">
        <f t="shared" si="214"/>
        <v>1507.696452474903</v>
      </c>
      <c r="R322" s="28">
        <f t="shared" si="214"/>
        <v>1590.8816093228199</v>
      </c>
      <c r="S322" s="28">
        <f t="shared" si="214"/>
        <v>1675.9451161016234</v>
      </c>
      <c r="T322" s="28">
        <f t="shared" si="214"/>
        <v>1762.4192826463529</v>
      </c>
      <c r="U322" s="28">
        <f t="shared" si="214"/>
        <v>1848.9098098899917</v>
      </c>
      <c r="V322" s="28">
        <f t="shared" si="214"/>
        <v>1935.2365900180987</v>
      </c>
      <c r="W322" s="28">
        <f t="shared" si="214"/>
        <v>2020.4212279152018</v>
      </c>
      <c r="X322" s="28">
        <f t="shared" si="214"/>
        <v>2103.6026966927902</v>
      </c>
      <c r="Y322" s="28">
        <f t="shared" si="214"/>
        <v>2185.4442225092662</v>
      </c>
      <c r="Z322" s="28">
        <f t="shared" si="214"/>
        <v>2264.6403107512378</v>
      </c>
      <c r="AA322" s="28">
        <f t="shared" si="214"/>
        <v>2341.5346994327697</v>
      </c>
      <c r="AB322" s="28">
        <f t="shared" si="214"/>
        <v>2415.7158349748984</v>
      </c>
      <c r="AC322" s="28">
        <f t="shared" si="214"/>
        <v>2487.4146849433264</v>
      </c>
      <c r="AD322" s="28">
        <f t="shared" si="214"/>
        <v>2555.1560930224782</v>
      </c>
      <c r="AE322" s="28">
        <f t="shared" si="214"/>
        <v>2619.6964987148103</v>
      </c>
    </row>
    <row r="323" spans="1:31" x14ac:dyDescent="0.45">
      <c r="A323" t="s">
        <v>1982</v>
      </c>
      <c r="B323" s="28">
        <f t="shared" ref="B323:AE323" si="215">INDEX(B$258:B$305, $B$312)</f>
        <v>234.09307078863674</v>
      </c>
      <c r="C323" s="28">
        <f t="shared" si="215"/>
        <v>234.09307078863674</v>
      </c>
      <c r="D323" s="28">
        <f t="shared" si="215"/>
        <v>234.09307078863674</v>
      </c>
      <c r="E323" s="28">
        <f t="shared" si="215"/>
        <v>234.09307078863674</v>
      </c>
      <c r="F323" s="28">
        <f t="shared" si="215"/>
        <v>234.09307078863674</v>
      </c>
      <c r="G323" s="28">
        <f t="shared" si="215"/>
        <v>268.22847716375378</v>
      </c>
      <c r="H323" s="28">
        <f t="shared" si="215"/>
        <v>297.72974596226931</v>
      </c>
      <c r="I323" s="28">
        <f t="shared" si="215"/>
        <v>312.15883472269604</v>
      </c>
      <c r="J323" s="28">
        <f t="shared" si="215"/>
        <v>320.9635912262255</v>
      </c>
      <c r="K323" s="28">
        <f t="shared" si="215"/>
        <v>331.01787452421308</v>
      </c>
      <c r="L323" s="28">
        <f t="shared" si="215"/>
        <v>338.80477034441691</v>
      </c>
      <c r="M323" s="28">
        <f t="shared" si="215"/>
        <v>344.96611829531389</v>
      </c>
      <c r="N323" s="28">
        <f t="shared" si="215"/>
        <v>351.89787479345324</v>
      </c>
      <c r="O323" s="28">
        <f t="shared" si="215"/>
        <v>362.43642941686414</v>
      </c>
      <c r="P323" s="28">
        <f t="shared" si="215"/>
        <v>370.95525880439061</v>
      </c>
      <c r="Q323" s="28">
        <f t="shared" si="215"/>
        <v>378.14358245123816</v>
      </c>
      <c r="R323" s="28">
        <f t="shared" si="215"/>
        <v>390.71210330004135</v>
      </c>
      <c r="S323" s="28">
        <f t="shared" si="215"/>
        <v>402.92670672406859</v>
      </c>
      <c r="T323" s="28">
        <f t="shared" si="215"/>
        <v>417.68515199977037</v>
      </c>
      <c r="U323" s="28">
        <f t="shared" si="215"/>
        <v>430.33630989512898</v>
      </c>
      <c r="V323" s="28">
        <f t="shared" si="215"/>
        <v>437.13321649852429</v>
      </c>
      <c r="W323" s="28">
        <f t="shared" si="215"/>
        <v>447.27185368556098</v>
      </c>
      <c r="X323" s="28">
        <f t="shared" si="215"/>
        <v>452.71041694419307</v>
      </c>
      <c r="Y323" s="28">
        <f t="shared" si="215"/>
        <v>458.81091473263757</v>
      </c>
      <c r="Z323" s="28">
        <f t="shared" si="215"/>
        <v>463.77011108703738</v>
      </c>
      <c r="AA323" s="28">
        <f t="shared" si="215"/>
        <v>471.44635148556642</v>
      </c>
      <c r="AB323" s="28">
        <f t="shared" si="215"/>
        <v>480.88975349875477</v>
      </c>
      <c r="AC323" s="28">
        <f t="shared" si="215"/>
        <v>490.42595456839013</v>
      </c>
      <c r="AD323" s="28">
        <f t="shared" si="215"/>
        <v>497.57692486387731</v>
      </c>
      <c r="AE323" s="28">
        <f t="shared" si="215"/>
        <v>506.73557540803023</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7.4761230316160443E-2</v>
      </c>
      <c r="C330" s="28">
        <f t="shared" si="218"/>
        <v>7.4761230316160443E-2</v>
      </c>
      <c r="D330" s="28">
        <f t="shared" si="218"/>
        <v>7.4761230316160443E-2</v>
      </c>
      <c r="E330" s="28">
        <f t="shared" si="218"/>
        <v>7.4761230316160443E-2</v>
      </c>
      <c r="F330" s="28">
        <f t="shared" si="218"/>
        <v>7.4761230316160443E-2</v>
      </c>
      <c r="G330" s="28">
        <f t="shared" si="218"/>
        <v>8.1386226010039392E-2</v>
      </c>
      <c r="H330" s="28">
        <f t="shared" si="218"/>
        <v>8.8025027001091521E-2</v>
      </c>
      <c r="I330" s="28">
        <f t="shared" si="218"/>
        <v>9.3711360776652985E-2</v>
      </c>
      <c r="J330" s="28">
        <f t="shared" si="218"/>
        <v>9.878449162471277E-2</v>
      </c>
      <c r="K330" s="28">
        <f t="shared" si="218"/>
        <v>0.10416163559713175</v>
      </c>
      <c r="L330" s="28">
        <f t="shared" si="218"/>
        <v>0.10968636733909709</v>
      </c>
      <c r="M330" s="28">
        <f t="shared" si="218"/>
        <v>0.11511099639592626</v>
      </c>
      <c r="N330" s="28">
        <f t="shared" si="218"/>
        <v>0.12078559559733922</v>
      </c>
      <c r="O330" s="28">
        <f t="shared" si="218"/>
        <v>0.12699179223270263</v>
      </c>
      <c r="P330" s="28">
        <f t="shared" si="218"/>
        <v>0.13332233105809602</v>
      </c>
      <c r="Q330" s="28">
        <f t="shared" si="218"/>
        <v>0.1397477535403896</v>
      </c>
      <c r="R330" s="28">
        <f t="shared" si="218"/>
        <v>0.14684345683627981</v>
      </c>
      <c r="S330" s="28">
        <f t="shared" si="218"/>
        <v>0.15405212624499373</v>
      </c>
      <c r="T330" s="28">
        <f t="shared" si="218"/>
        <v>0.16155383891676103</v>
      </c>
      <c r="U330" s="28">
        <f t="shared" si="218"/>
        <v>0.16890060615246996</v>
      </c>
      <c r="V330" s="28">
        <f t="shared" si="218"/>
        <v>0.17580141734594751</v>
      </c>
      <c r="W330" s="28">
        <f t="shared" si="218"/>
        <v>0.18286522620905868</v>
      </c>
      <c r="X330" s="28">
        <f t="shared" si="218"/>
        <v>0.18943229985601528</v>
      </c>
      <c r="Y330" s="28">
        <f t="shared" si="218"/>
        <v>0.19594913055903132</v>
      </c>
      <c r="Z330" s="28">
        <f t="shared" si="218"/>
        <v>0.20218534983165679</v>
      </c>
      <c r="AA330" s="28">
        <f t="shared" si="218"/>
        <v>0.20845234767376111</v>
      </c>
      <c r="AB330" s="28">
        <f t="shared" si="218"/>
        <v>0.21464923661862179</v>
      </c>
      <c r="AC330" s="28">
        <f t="shared" si="218"/>
        <v>0.22066905573427273</v>
      </c>
      <c r="AD330" s="28">
        <f t="shared" si="218"/>
        <v>0.22621885923898119</v>
      </c>
      <c r="AE330" s="28">
        <f t="shared" si="218"/>
        <v>0.23168023313939212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234.09307078863674</v>
      </c>
      <c r="C8" s="23">
        <f>Calcs!C$323</f>
        <v>234.09307078863674</v>
      </c>
      <c r="D8" s="23">
        <f>Calcs!D$323</f>
        <v>234.09307078863674</v>
      </c>
      <c r="E8" s="23">
        <f>Calcs!E$323</f>
        <v>234.09307078863674</v>
      </c>
      <c r="F8" s="23">
        <f>Calcs!F$323</f>
        <v>234.09307078863674</v>
      </c>
      <c r="G8" s="23">
        <f>Calcs!G$323</f>
        <v>268.22847716375378</v>
      </c>
      <c r="H8" s="23">
        <f>Calcs!H$323</f>
        <v>297.72974596226931</v>
      </c>
      <c r="I8" s="23">
        <f>Calcs!I$323</f>
        <v>312.15883472269604</v>
      </c>
      <c r="J8" s="23">
        <f>Calcs!J$323</f>
        <v>320.9635912262255</v>
      </c>
      <c r="K8" s="23">
        <f>Calcs!K$323</f>
        <v>331.01787452421308</v>
      </c>
      <c r="L8" s="23">
        <f>Calcs!L$323</f>
        <v>338.80477034441691</v>
      </c>
      <c r="M8" s="23">
        <f>Calcs!M$323</f>
        <v>344.96611829531389</v>
      </c>
      <c r="N8" s="23">
        <f>Calcs!N$323</f>
        <v>351.89787479345324</v>
      </c>
      <c r="O8" s="23">
        <f>Calcs!O$323</f>
        <v>362.43642941686414</v>
      </c>
      <c r="P8" s="23">
        <f>Calcs!P$323</f>
        <v>370.95525880439061</v>
      </c>
      <c r="Q8" s="23">
        <f>Calcs!Q$323</f>
        <v>378.14358245123816</v>
      </c>
      <c r="R8" s="23">
        <f>Calcs!R$323</f>
        <v>390.71210330004135</v>
      </c>
      <c r="S8" s="23">
        <f>Calcs!S$323</f>
        <v>402.92670672406859</v>
      </c>
      <c r="T8" s="23">
        <f>Calcs!T$323</f>
        <v>417.68515199977037</v>
      </c>
      <c r="U8" s="23">
        <f>Calcs!U$323</f>
        <v>430.33630989512898</v>
      </c>
      <c r="V8" s="23">
        <f>Calcs!V$323</f>
        <v>437.13321649852429</v>
      </c>
      <c r="W8" s="23">
        <f>Calcs!W$323</f>
        <v>447.27185368556098</v>
      </c>
      <c r="X8" s="23">
        <f>Calcs!X$323</f>
        <v>452.71041694419307</v>
      </c>
      <c r="Y8" s="23">
        <f>Calcs!Y$323</f>
        <v>458.81091473263757</v>
      </c>
      <c r="Z8" s="23">
        <f>Calcs!Z$323</f>
        <v>463.77011108703738</v>
      </c>
      <c r="AA8" s="23">
        <f>Calcs!AA$323</f>
        <v>471.44635148556642</v>
      </c>
      <c r="AB8" s="23">
        <f>Calcs!AB$323</f>
        <v>480.88975349875477</v>
      </c>
      <c r="AC8" s="23">
        <f>Calcs!AC$323</f>
        <v>490.42595456839013</v>
      </c>
      <c r="AD8" s="23">
        <f>Calcs!AD$323</f>
        <v>497.57692486387731</v>
      </c>
      <c r="AE8" s="23">
        <f>Calcs!AE$323</f>
        <v>506.73557540803023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666.51756892557307</v>
      </c>
      <c r="C8" s="23">
        <f>Calcs!C$322 * Calcs!$B$314</f>
        <v>666.51756892557307</v>
      </c>
      <c r="D8" s="23">
        <f>Calcs!D$322 * Calcs!$B$314</f>
        <v>666.51756892557307</v>
      </c>
      <c r="E8" s="23">
        <f>Calcs!E$322 * Calcs!$B$314</f>
        <v>666.51756892557307</v>
      </c>
      <c r="F8" s="23">
        <f>Calcs!F$322 * Calcs!$B$314</f>
        <v>666.51756892557307</v>
      </c>
      <c r="G8" s="23">
        <f>Calcs!G$322 * Calcs!$B$314</f>
        <v>714.06131268216109</v>
      </c>
      <c r="H8" s="23">
        <f>Calcs!H$322 * Calcs!$B$314</f>
        <v>765.75191751492071</v>
      </c>
      <c r="I8" s="23">
        <f>Calcs!I$322 * Calcs!$B$314</f>
        <v>819.3514686890145</v>
      </c>
      <c r="J8" s="23">
        <f>Calcs!J$322 * Calcs!$B$314</f>
        <v>870.67079944731847</v>
      </c>
      <c r="K8" s="23">
        <f>Calcs!K$322 * Calcs!$B$314</f>
        <v>924.44447963953883</v>
      </c>
      <c r="L8" s="23">
        <f>Calcs!L$322 * Calcs!$B$314</f>
        <v>981.88205910836609</v>
      </c>
      <c r="M8" s="23">
        <f>Calcs!M$322 * Calcs!$B$314</f>
        <v>1039.5559558107184</v>
      </c>
      <c r="N8" s="23">
        <f>Calcs!N$322 * Calcs!$B$314</f>
        <v>1099.4689888081746</v>
      </c>
      <c r="O8" s="23">
        <f>Calcs!O$322 * Calcs!$B$314</f>
        <v>1162.4505054827177</v>
      </c>
      <c r="P8" s="23">
        <f>Calcs!P$322 * Calcs!$B$314</f>
        <v>1228.6130087623396</v>
      </c>
      <c r="Q8" s="23">
        <f>Calcs!Q$322 * Calcs!$B$314</f>
        <v>1297.0216028833236</v>
      </c>
      <c r="R8" s="23">
        <f>Calcs!R$322 * Calcs!$B$314</f>
        <v>1368.5830536606854</v>
      </c>
      <c r="S8" s="23">
        <f>Calcs!S$322 * Calcs!$B$314</f>
        <v>1441.7603870211331</v>
      </c>
      <c r="T8" s="23">
        <f>Calcs!T$322 * Calcs!$B$314</f>
        <v>1516.1512645188775</v>
      </c>
      <c r="U8" s="23">
        <f>Calcs!U$322 * Calcs!$B$314</f>
        <v>1590.5562165870629</v>
      </c>
      <c r="V8" s="23">
        <f>Calcs!V$322 * Calcs!$B$314</f>
        <v>1664.8203024046802</v>
      </c>
      <c r="W8" s="23">
        <f>Calcs!W$322 * Calcs!$B$314</f>
        <v>1738.101840876812</v>
      </c>
      <c r="X8" s="23">
        <f>Calcs!X$322 * Calcs!$B$314</f>
        <v>1809.6601189287348</v>
      </c>
      <c r="Y8" s="23">
        <f>Calcs!Y$322 * Calcs!$B$314</f>
        <v>1880.0656881815216</v>
      </c>
      <c r="Z8" s="23">
        <f>Calcs!Z$322 * Calcs!$B$314</f>
        <v>1948.1954746150418</v>
      </c>
      <c r="AA8" s="23">
        <f>Calcs!AA$322 * Calcs!$B$314</f>
        <v>2014.3451847219667</v>
      </c>
      <c r="AB8" s="23">
        <f>Calcs!AB$322 * Calcs!$B$314</f>
        <v>2078.1607725126119</v>
      </c>
      <c r="AC8" s="23">
        <f>Calcs!AC$322 * Calcs!$B$314</f>
        <v>2139.8409317769579</v>
      </c>
      <c r="AD8" s="23">
        <f>Calcs!AD$322 * Calcs!$B$314</f>
        <v>2198.1166341202038</v>
      </c>
      <c r="AE8" s="23">
        <f>Calcs!AE$322 * Calcs!$B$314</f>
        <v>2253.6386195333794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108.26225891024882</v>
      </c>
      <c r="C8" s="23">
        <f>Calcs!C$322 * (1 - Calcs!$B$314)</f>
        <v>108.26225891024882</v>
      </c>
      <c r="D8" s="23">
        <f>Calcs!D$322 * (1 - Calcs!$B$314)</f>
        <v>108.26225891024882</v>
      </c>
      <c r="E8" s="23">
        <f>Calcs!E$322 * (1 - Calcs!$B$314)</f>
        <v>108.26225891024882</v>
      </c>
      <c r="F8" s="23">
        <f>Calcs!F$322 * (1 - Calcs!$B$314)</f>
        <v>108.26225891024882</v>
      </c>
      <c r="G8" s="23">
        <f>Calcs!G$322 * (1 - Calcs!$B$314)</f>
        <v>115.98477566916266</v>
      </c>
      <c r="H8" s="23">
        <f>Calcs!H$322 * (1 - Calcs!$B$314)</f>
        <v>124.38086589173935</v>
      </c>
      <c r="I8" s="23">
        <f>Calcs!I$322 * (1 - Calcs!$B$314)</f>
        <v>133.08702572491075</v>
      </c>
      <c r="J8" s="23">
        <f>Calcs!J$322 * (1 - Calcs!$B$314)</f>
        <v>141.42281000530471</v>
      </c>
      <c r="K8" s="23">
        <f>Calcs!K$322 * (1 - Calcs!$B$314)</f>
        <v>150.15725356530209</v>
      </c>
      <c r="L8" s="23">
        <f>Calcs!L$322 * (1 - Calcs!$B$314)</f>
        <v>159.48682324139645</v>
      </c>
      <c r="M8" s="23">
        <f>Calcs!M$322 * (1 - Calcs!$B$314)</f>
        <v>168.85477785843409</v>
      </c>
      <c r="N8" s="23">
        <f>Calcs!N$322 * (1 - Calcs!$B$314)</f>
        <v>178.58643474622599</v>
      </c>
      <c r="O8" s="23">
        <f>Calcs!O$322 * (1 - Calcs!$B$314)</f>
        <v>188.81650456384688</v>
      </c>
      <c r="P8" s="23">
        <f>Calcs!P$322 * (1 - Calcs!$B$314)</f>
        <v>199.56326112985192</v>
      </c>
      <c r="Q8" s="23">
        <f>Calcs!Q$322 * (1 - Calcs!$B$314)</f>
        <v>210.67484959157943</v>
      </c>
      <c r="R8" s="23">
        <f>Calcs!R$322 * (1 - Calcs!$B$314)</f>
        <v>222.2985556621345</v>
      </c>
      <c r="S8" s="23">
        <f>Calcs!S$322 * (1 - Calcs!$B$314)</f>
        <v>234.18472908049043</v>
      </c>
      <c r="T8" s="23">
        <f>Calcs!T$322 * (1 - Calcs!$B$314)</f>
        <v>246.26801812747539</v>
      </c>
      <c r="U8" s="23">
        <f>Calcs!U$322 * (1 - Calcs!$B$314)</f>
        <v>258.35359330292891</v>
      </c>
      <c r="V8" s="23">
        <f>Calcs!V$322 * (1 - Calcs!$B$314)</f>
        <v>270.41628761341843</v>
      </c>
      <c r="W8" s="23">
        <f>Calcs!W$322 * (1 - Calcs!$B$314)</f>
        <v>282.31938703838978</v>
      </c>
      <c r="X8" s="23">
        <f>Calcs!X$322 * (1 - Calcs!$B$314)</f>
        <v>293.94257776405533</v>
      </c>
      <c r="Y8" s="23">
        <f>Calcs!Y$322 * (1 - Calcs!$B$314)</f>
        <v>305.3785343277446</v>
      </c>
      <c r="Z8" s="23">
        <f>Calcs!Z$322 * (1 - Calcs!$B$314)</f>
        <v>316.44483613619605</v>
      </c>
      <c r="AA8" s="23">
        <f>Calcs!AA$322 * (1 - Calcs!$B$314)</f>
        <v>327.18951471080311</v>
      </c>
      <c r="AB8" s="23">
        <f>Calcs!AB$322 * (1 - Calcs!$B$314)</f>
        <v>337.55506246228634</v>
      </c>
      <c r="AC8" s="23">
        <f>Calcs!AC$322 * (1 - Calcs!$B$314)</f>
        <v>347.57375316636842</v>
      </c>
      <c r="AD8" s="23">
        <f>Calcs!AD$322 * (1 - Calcs!$B$314)</f>
        <v>357.03945890227459</v>
      </c>
      <c r="AE8" s="23">
        <f>Calcs!AE$322 * (1 - Calcs!$B$314)</f>
        <v>366.05787918143085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666.51756892557307</v>
      </c>
      <c r="C8" s="23">
        <f>'BDESC-rural-residential'!E8</f>
        <v>108.26225891024882</v>
      </c>
      <c r="D8" s="23">
        <f>'BDESC-commercial'!E8</f>
        <v>234.09307078863674</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2026-08-07T21:03:40Z</dcterms:modified>
</cp:coreProperties>
</file>