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CO\webappdata\"/>
    </mc:Choice>
  </mc:AlternateContent>
  <xr:revisionPtr revIDLastSave="0" documentId="8_{0459A64D-0684-4B81-A91C-A9F0688505C5}"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<sst xmlns="http://schemas.openxmlformats.org/spreadsheetml/2006/main" count="43096" uniqueCount="4487">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</sst>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3996</v>
      </c>
      <c r="C1" s="380">
        <v>46294</v>
      </c>
      <c r="G1" s="381" t="s">
        <v>3985</v>
      </c>
      <c r="H1" s="381" t="s">
        <v>3986</v>
      </c>
    </row>
    <row r="2" spans="1:8" x14ac:dyDescent="0.25">
      <c r="B2" t="str">
        <f>_xlfn.XLOOKUP(B1,H:H,G:G,0,0,1)</f>
        <v>CO</v>
      </c>
      <c r="C2" t="str">
        <f>_xlfn.XLOOKUP(B2,G:G, H:H, 0,0,1)</f>
        <v>Colorado</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106.97479099999998</v>
      </c>
      <c r="E2" s="436">
        <f>SUMIFS('frozen policy trendline'!E:E,'frozen policy trendline'!$A:$A,About!$B$2)-SUMIFS('frozen policy trendline'!E:E,'frozen policy trendline'!$A:$A,About!$B$2,'frozen policy trendline'!$B:$B,"Output Total CO2e Emissions by Sector[LULUCF sector]")</f>
        <v>105.44794099999999</v>
      </c>
      <c r="F2" s="436">
        <f>SUMIFS('frozen policy trendline'!F:F,'frozen policy trendline'!$A:$A,About!$B$2)-SUMIFS('frozen policy trendline'!F:F,'frozen policy trendline'!$A:$A,About!$B$2,'frozen policy trendline'!$B:$B,"Output Total CO2e Emissions by Sector[LULUCF sector]")</f>
        <v>99.225513000000007</v>
      </c>
      <c r="G2" s="436">
        <f>SUMIFS('frozen policy trendline'!G:G,'frozen policy trendline'!$A:$A,About!$B$2)-SUMIFS('frozen policy trendline'!G:G,'frozen policy trendline'!$A:$A,About!$B$2,'frozen policy trendline'!$B:$B,"Output Total CO2e Emissions by Sector[LULUCF sector]")</f>
        <v>95.331348999999989</v>
      </c>
      <c r="H2" s="436">
        <f>SUMIFS('frozen policy trendline'!H:H,'frozen policy trendline'!$A:$A,About!$B$2)-SUMIFS('frozen policy trendline'!H:H,'frozen policy trendline'!$A:$A,About!$B$2,'frozen policy trendline'!$B:$B,"Output Total CO2e Emissions by Sector[LULUCF sector]")</f>
        <v>91.227230999999989</v>
      </c>
      <c r="I2" s="436">
        <f>SUMIFS('frozen policy trendline'!I:I,'frozen policy trendline'!$A:$A,About!$B$2)-SUMIFS('frozen policy trendline'!I:I,'frozen policy trendline'!$A:$A,About!$B$2,'frozen policy trendline'!$B:$B,"Output Total CO2e Emissions by Sector[LULUCF sector]")</f>
        <v>85.528192999999987</v>
      </c>
      <c r="J2" s="436">
        <f>SUMIFS('frozen policy trendline'!J:J,'frozen policy trendline'!$A:$A,About!$B$2)-SUMIFS('frozen policy trendline'!J:J,'frozen policy trendline'!$A:$A,About!$B$2,'frozen policy trendline'!$B:$B,"Output Total CO2e Emissions by Sector[LULUCF sector]")</f>
        <v>83.53724600000001</v>
      </c>
      <c r="K2" s="436">
        <f>SUMIFS('frozen policy trendline'!K:K,'frozen policy trendline'!$A:$A,About!$B$2)-SUMIFS('frozen policy trendline'!K:K,'frozen policy trendline'!$A:$A,About!$B$2,'frozen policy trendline'!$B:$B,"Output Total CO2e Emissions by Sector[LULUCF sector]")</f>
        <v>81.894410999999991</v>
      </c>
      <c r="L2" s="436">
        <f>SUMIFS('frozen policy trendline'!L:L,'frozen policy trendline'!$A:$A,About!$B$2)-SUMIFS('frozen policy trendline'!L:L,'frozen policy trendline'!$A:$A,About!$B$2,'frozen policy trendline'!$B:$B,"Output Total CO2e Emissions by Sector[LULUCF sector]")</f>
        <v>82.001489499999991</v>
      </c>
      <c r="M2" s="436">
        <f>SUMIFS('frozen policy trendline'!M:M,'frozen policy trendline'!$A:$A,About!$B$2)-SUMIFS('frozen policy trendline'!M:M,'frozen policy trendline'!$A:$A,About!$B$2,'frozen policy trendline'!$B:$B,"Output Total CO2e Emissions by Sector[LULUCF sector]")</f>
        <v>81.941292400000009</v>
      </c>
      <c r="N2" s="436">
        <f>SUMIFS('frozen policy trendline'!N:N,'frozen policy trendline'!$A:$A,About!$B$2)-SUMIFS('frozen policy trendline'!N:N,'frozen policy trendline'!$A:$A,About!$B$2,'frozen policy trendline'!$B:$B,"Output Total CO2e Emissions by Sector[LULUCF sector]")</f>
        <v>81.82526519999999</v>
      </c>
      <c r="O2" s="436">
        <f>SUMIFS('frozen policy trendline'!O:O,'frozen policy trendline'!$A:$A,About!$B$2)-SUMIFS('frozen policy trendline'!O:O,'frozen policy trendline'!$A:$A,About!$B$2,'frozen policy trendline'!$B:$B,"Output Total CO2e Emissions by Sector[LULUCF sector]")</f>
        <v>81.67787389999998</v>
      </c>
      <c r="P2" s="436">
        <f>SUMIFS('frozen policy trendline'!P:P,'frozen policy trendline'!$A:$A,About!$B$2)-SUMIFS('frozen policy trendline'!P:P,'frozen policy trendline'!$A:$A,About!$B$2,'frozen policy trendline'!$B:$B,"Output Total CO2e Emissions by Sector[LULUCF sector]")</f>
        <v>81.634839899999974</v>
      </c>
      <c r="Q2" s="436">
        <f>SUMIFS('frozen policy trendline'!Q:Q,'frozen policy trendline'!$A:$A,About!$B$2)-SUMIFS('frozen policy trendline'!Q:Q,'frozen policy trendline'!$A:$A,About!$B$2,'frozen policy trendline'!$B:$B,"Output Total CO2e Emissions by Sector[LULUCF sector]")</f>
        <v>81.551808499999993</v>
      </c>
      <c r="R2" s="436">
        <f>SUMIFS('frozen policy trendline'!R:R,'frozen policy trendline'!$A:$A,About!$B$2)-SUMIFS('frozen policy trendline'!R:R,'frozen policy trendline'!$A:$A,About!$B$2,'frozen policy trendline'!$B:$B,"Output Total CO2e Emissions by Sector[LULUCF sector]")</f>
        <v>81.163294699999994</v>
      </c>
      <c r="S2" s="436">
        <f>SUMIFS('frozen policy trendline'!S:S,'frozen policy trendline'!$A:$A,About!$B$2)-SUMIFS('frozen policy trendline'!S:S,'frozen policy trendline'!$A:$A,About!$B$2,'frozen policy trendline'!$B:$B,"Output Total CO2e Emissions by Sector[LULUCF sector]")</f>
        <v>80.966989299999995</v>
      </c>
      <c r="T2" s="436">
        <f>SUMIFS('frozen policy trendline'!T:T,'frozen policy trendline'!$A:$A,About!$B$2)-SUMIFS('frozen policy trendline'!T:T,'frozen policy trendline'!$A:$A,About!$B$2,'frozen policy trendline'!$B:$B,"Output Total CO2e Emissions by Sector[LULUCF sector]")</f>
        <v>80.792481100000003</v>
      </c>
      <c r="U2" s="436">
        <f>SUMIFS('frozen policy trendline'!U:U,'frozen policy trendline'!$A:$A,About!$B$2)-SUMIFS('frozen policy trendline'!U:U,'frozen policy trendline'!$A:$A,About!$B$2,'frozen policy trendline'!$B:$B,"Output Total CO2e Emissions by Sector[LULUCF sector]")</f>
        <v>80.555337299999991</v>
      </c>
      <c r="V2" s="436">
        <f>SUMIFS('frozen policy trendline'!V:V,'frozen policy trendline'!$A:$A,About!$B$2)-SUMIFS('frozen policy trendline'!V:V,'frozen policy trendline'!$A:$A,About!$B$2,'frozen policy trendline'!$B:$B,"Output Total CO2e Emissions by Sector[LULUCF sector]")</f>
        <v>80.497865999999988</v>
      </c>
      <c r="W2" s="436">
        <f>SUMIFS('frozen policy trendline'!W:W,'frozen policy trendline'!$A:$A,About!$B$2)-SUMIFS('frozen policy trendline'!W:W,'frozen policy trendline'!$A:$A,About!$B$2,'frozen policy trendline'!$B:$B,"Output Total CO2e Emissions by Sector[LULUCF sector]")</f>
        <v>80.558735999999982</v>
      </c>
      <c r="X2" s="436">
        <f>SUMIFS('frozen policy trendline'!X:X,'frozen policy trendline'!$A:$A,About!$B$2)-SUMIFS('frozen policy trendline'!X:X,'frozen policy trendline'!$A:$A,About!$B$2,'frozen policy trendline'!$B:$B,"Output Total CO2e Emissions by Sector[LULUCF sector]")</f>
        <v>80.883340999999973</v>
      </c>
      <c r="Y2" s="436">
        <f>SUMIFS('frozen policy trendline'!Y:Y,'frozen policy trendline'!$A:$A,About!$B$2)-SUMIFS('frozen policy trendline'!Y:Y,'frozen policy trendline'!$A:$A,About!$B$2,'frozen policy trendline'!$B:$B,"Output Total CO2e Emissions by Sector[LULUCF sector]")</f>
        <v>81.20185699999999</v>
      </c>
      <c r="Z2" s="436">
        <f>SUMIFS('frozen policy trendline'!Z:Z,'frozen policy trendline'!$A:$A,About!$B$2)-SUMIFS('frozen policy trendline'!Z:Z,'frozen policy trendline'!$A:$A,About!$B$2,'frozen policy trendline'!$B:$B,"Output Total CO2e Emissions by Sector[LULUCF sector]")</f>
        <v>81.769481000000013</v>
      </c>
      <c r="AA2" s="436">
        <f>SUMIFS('frozen policy trendline'!AA:AA,'frozen policy trendline'!$A:$A,About!$B$2)-SUMIFS('frozen policy trendline'!AA:AA,'frozen policy trendline'!$A:$A,About!$B$2,'frozen policy trendline'!$B:$B,"Output Total CO2e Emissions by Sector[LULUCF sector]")</f>
        <v>82.310187999999982</v>
      </c>
      <c r="AB2" s="436">
        <f>SUMIFS('frozen policy trendline'!AB:AB,'frozen policy trendline'!$A:$A,About!$B$2)-SUMIFS('frozen policy trendline'!AB:AB,'frozen policy trendline'!$A:$A,About!$B$2,'frozen policy trendline'!$B:$B,"Output Total CO2e Emissions by Sector[LULUCF sector]")</f>
        <v>82.660337999999996</v>
      </c>
      <c r="AC2" s="436">
        <f>SUMIFS('frozen policy trendline'!AC:AC,'frozen policy trendline'!$A:$A,About!$B$2)-SUMIFS('frozen policy trendline'!AC:AC,'frozen policy trendline'!$A:$A,About!$B$2,'frozen policy trendline'!$B:$B,"Output Total CO2e Emissions by Sector[LULUCF sector]")</f>
        <v>80.296892999999983</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50% below 2005 levels by 2030</v>
      </c>
      <c r="C2" s="1">
        <f>IF(INDEX('State Targets'!I:I,MATCH(About!$C$2,'State Targets'!$B:$B,0))=0,"",INDEX('State Targets'!I:I,MATCH(About!$C$2,'State Targets'!$B:$B,0)))</f>
        <v>2030</v>
      </c>
      <c r="D2" s="1">
        <f>INDEX('State Targets'!J:J,MATCH(About!$C$2,'State Targets'!$B:$B,0))</f>
        <v>50</v>
      </c>
      <c r="E2" s="1">
        <f>INDEX('State Targets'!K:K,MATCH(About!$C$2,'State Targets'!$B:$B,0))</f>
        <v>50</v>
      </c>
      <c r="F2" s="1" t="str">
        <f>IF(INDEX('State Targets'!C:C,MATCH(About!$C$2,'State Targets'!$B:$B,0))=0,"",INDEX('State Targets'!C:C,MATCH(About!$C$2,'State Targets'!$B:$B,0)))</f>
        <v>Colorado updated its statutory target in 2023 to reduce greenhouse gas emissions 26% by 2025, 50% by 2030, 65% by 2035, 75% by 2040, 90% by 2045, and 100% by 2050, all compared to  2005 levels.</v>
      </c>
    </row>
    <row r="3" spans="1:6" ht="90" x14ac:dyDescent="0.25">
      <c r="A3" s="1" t="s">
        <v>3518</v>
      </c>
      <c r="B3" s="1" t="str">
        <f>IF(INDEX('State Targets'!L:L,MATCH(About!$C$2,'State Targets'!$B:$B,0))=0,"",INDEX('State Targets'!L:L,MATCH(About!$C$2,'State Targets'!$B:$B,0)))</f>
        <v>100% below 2005 levels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Colorado updated its statutory target in 2023 to reduce greenhouse gas emissions 26% by 2025, 50% by 2030, 65% by 2035, 75% by 2040, 90% by 2045, and 100% by 2050, all compared to  2005 levels.</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100</v>
      </c>
      <c r="H7" t="s">
        <v>4127</v>
      </c>
      <c r="I7" s="406">
        <v>2030</v>
      </c>
      <c r="J7" s="402">
        <f t="shared" ref="J7:J52" si="0">IF($E7="","",(1-$E7)*$G7)</f>
        <v>50</v>
      </c>
      <c r="K7" s="402">
        <f t="shared" ref="K7:K52" si="1">J7</f>
        <v>50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CO</v>
      </c>
      <c r="C1" s="409">
        <f>SUM(C4:C87)</f>
        <v>66.86632993969512</v>
      </c>
      <c r="D1" s="409">
        <f t="shared" ref="D1:AG1" si="0">SUM(D4:D87)</f>
        <v>68.63010544533131</v>
      </c>
      <c r="E1" s="409">
        <f t="shared" si="0"/>
        <v>69.950760553200936</v>
      </c>
      <c r="F1" s="409">
        <f t="shared" si="0"/>
        <v>73.524105862910275</v>
      </c>
      <c r="G1" s="409">
        <f t="shared" si="0"/>
        <v>74.327828197128866</v>
      </c>
      <c r="H1" s="409">
        <f t="shared" si="0"/>
        <v>74.803331673293584</v>
      </c>
      <c r="I1" s="409">
        <f t="shared" si="0"/>
        <v>78.038764734308216</v>
      </c>
      <c r="J1" s="409">
        <f t="shared" si="0"/>
        <v>78.806818521880615</v>
      </c>
      <c r="K1" s="409">
        <f t="shared" si="0"/>
        <v>81.556624583968244</v>
      </c>
      <c r="L1" s="409">
        <f t="shared" si="0"/>
        <v>84.049408218627235</v>
      </c>
      <c r="M1" s="409">
        <f t="shared" si="0"/>
        <v>89.111331723180697</v>
      </c>
      <c r="N1" s="409">
        <f t="shared" si="0"/>
        <v>97.132783999794057</v>
      </c>
      <c r="O1" s="409">
        <f t="shared" si="0"/>
        <v>95.777306550900931</v>
      </c>
      <c r="P1" s="409">
        <f t="shared" si="0"/>
        <v>94.174368433907603</v>
      </c>
      <c r="Q1" s="409">
        <f t="shared" si="0"/>
        <v>97.329660090746543</v>
      </c>
      <c r="R1" s="409">
        <f t="shared" si="0"/>
        <v>99.924884136983493</v>
      </c>
      <c r="S1" s="409">
        <f t="shared" si="0"/>
        <v>100.99640688591046</v>
      </c>
      <c r="T1" s="409">
        <f t="shared" si="0"/>
        <v>103.26799346434647</v>
      </c>
      <c r="U1" s="409">
        <f t="shared" si="0"/>
        <v>101.84676605504706</v>
      </c>
      <c r="V1" s="409">
        <f t="shared" si="0"/>
        <v>96.823660089511549</v>
      </c>
      <c r="W1" s="409">
        <f t="shared" si="0"/>
        <v>99.923033293617806</v>
      </c>
      <c r="X1" s="409">
        <f t="shared" si="0"/>
        <v>97.266903677499002</v>
      </c>
      <c r="Y1" s="409">
        <f t="shared" si="0"/>
        <v>96.111841369076785</v>
      </c>
      <c r="Z1" s="409">
        <f t="shared" si="0"/>
        <v>96.785599222293413</v>
      </c>
      <c r="AA1" s="409">
        <f t="shared" si="0"/>
        <v>98.028710768605151</v>
      </c>
      <c r="AB1" s="409">
        <f t="shared" si="0"/>
        <v>96.834172056558685</v>
      </c>
      <c r="AC1" s="409">
        <f t="shared" si="0"/>
        <v>94.092386849536865</v>
      </c>
      <c r="AD1" s="409">
        <f t="shared" si="0"/>
        <v>94.160261492419878</v>
      </c>
      <c r="AE1" s="409">
        <f t="shared" si="0"/>
        <v>95.411905900091597</v>
      </c>
      <c r="AF1" s="409">
        <f t="shared" si="0"/>
        <v>96.948336250647174</v>
      </c>
      <c r="AG1" s="409">
        <f t="shared" si="0"/>
        <v>85.824138988151915</v>
      </c>
      <c r="AH1" s="409">
        <f>SUM(AH4:AH87)</f>
        <v>90.902933881251286</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31.190623902174899</v>
      </c>
      <c r="D4">
        <f>SUMIFS('EPA Export Aggregation'!G:G,'EPA Export Aggregation'!$A:$A,$B4,'EPA Export Aggregation'!$D:$D,$A$1)*IF($A4="CH4",About!$D$58,IF($A4="N2O",About!$D$59,1))</f>
        <v>30.596335292918301</v>
      </c>
      <c r="E4">
        <f>SUMIFS('EPA Export Aggregation'!H:H,'EPA Export Aggregation'!$A:$A,$B4,'EPA Export Aggregation'!$D:$D,$A$1)*IF($A4="CH4",About!$D$58,IF($A4="N2O",About!$D$59,1))</f>
        <v>31.560927539582899</v>
      </c>
      <c r="F4">
        <f>SUMIFS('EPA Export Aggregation'!I:I,'EPA Export Aggregation'!$A:$A,$B4,'EPA Export Aggregation'!$D:$D,$A$1)*IF($A4="CH4",About!$D$58,IF($A4="N2O",About!$D$59,1))</f>
        <v>31.9979940629472</v>
      </c>
      <c r="G4">
        <f>SUMIFS('EPA Export Aggregation'!J:J,'EPA Export Aggregation'!$A:$A,$B4,'EPA Export Aggregation'!$D:$D,$A$1)*IF($A4="CH4",About!$D$58,IF($A4="N2O",About!$D$59,1))</f>
        <v>33.359432988056803</v>
      </c>
      <c r="H4">
        <f>SUMIFS('EPA Export Aggregation'!K:K,'EPA Export Aggregation'!$A:$A,$B4,'EPA Export Aggregation'!$D:$D,$A$1)*IF($A4="CH4",About!$D$58,IF($A4="N2O",About!$D$59,1))</f>
        <v>32.421336662357803</v>
      </c>
      <c r="I4">
        <f>SUMIFS('EPA Export Aggregation'!L:L,'EPA Export Aggregation'!$A:$A,$B4,'EPA Export Aggregation'!$D:$D,$A$1)*IF($A4="CH4",About!$D$58,IF($A4="N2O",About!$D$59,1))</f>
        <v>34.076564095232499</v>
      </c>
      <c r="J4">
        <f>SUMIFS('EPA Export Aggregation'!M:M,'EPA Export Aggregation'!$A:$A,$B4,'EPA Export Aggregation'!$D:$D,$A$1)*IF($A4="CH4",About!$D$58,IF($A4="N2O",About!$D$59,1))</f>
        <v>34.287651343822702</v>
      </c>
      <c r="K4">
        <f>SUMIFS('EPA Export Aggregation'!N:N,'EPA Export Aggregation'!$A:$A,$B4,'EPA Export Aggregation'!$D:$D,$A$1)*IF($A4="CH4",About!$D$58,IF($A4="N2O",About!$D$59,1))</f>
        <v>35.7047205212588</v>
      </c>
      <c r="L4">
        <f>SUMIFS('EPA Export Aggregation'!O:O,'EPA Export Aggregation'!$A:$A,$B4,'EPA Export Aggregation'!$D:$D,$A$1)*IF($A4="CH4",About!$D$58,IF($A4="N2O",About!$D$59,1))</f>
        <v>35.865541945661597</v>
      </c>
      <c r="M4">
        <f>SUMIFS('EPA Export Aggregation'!P:P,'EPA Export Aggregation'!$A:$A,$B4,'EPA Export Aggregation'!$D:$D,$A$1)*IF($A4="CH4",About!$D$58,IF($A4="N2O",About!$D$59,1))</f>
        <v>39.4722950332145</v>
      </c>
      <c r="N4">
        <f>SUMIFS('EPA Export Aggregation'!Q:Q,'EPA Export Aggregation'!$A:$A,$B4,'EPA Export Aggregation'!$D:$D,$A$1)*IF($A4="CH4",About!$D$58,IF($A4="N2O",About!$D$59,1))</f>
        <v>41.675677118095201</v>
      </c>
      <c r="O4">
        <f>SUMIFS('EPA Export Aggregation'!R:R,'EPA Export Aggregation'!$A:$A,$B4,'EPA Export Aggregation'!$D:$D,$A$1)*IF($A4="CH4",About!$D$58,IF($A4="N2O",About!$D$59,1))</f>
        <v>40.5133505552553</v>
      </c>
      <c r="P4">
        <f>SUMIFS('EPA Export Aggregation'!S:S,'EPA Export Aggregation'!$A:$A,$B4,'EPA Export Aggregation'!$D:$D,$A$1)*IF($A4="CH4",About!$D$58,IF($A4="N2O",About!$D$59,1))</f>
        <v>40.703644720669502</v>
      </c>
      <c r="Q4">
        <f>SUMIFS('EPA Export Aggregation'!T:T,'EPA Export Aggregation'!$A:$A,$B4,'EPA Export Aggregation'!$D:$D,$A$1)*IF($A4="CH4",About!$D$58,IF($A4="N2O",About!$D$59,1))</f>
        <v>40.750870651247602</v>
      </c>
      <c r="R4">
        <f>SUMIFS('EPA Export Aggregation'!U:U,'EPA Export Aggregation'!$A:$A,$B4,'EPA Export Aggregation'!$D:$D,$A$1)*IF($A4="CH4",About!$D$58,IF($A4="N2O",About!$D$59,1))</f>
        <v>41.051413611767899</v>
      </c>
      <c r="S4">
        <f>SUMIFS('EPA Export Aggregation'!V:V,'EPA Export Aggregation'!$A:$A,$B4,'EPA Export Aggregation'!$D:$D,$A$1)*IF($A4="CH4",About!$D$58,IF($A4="N2O",About!$D$59,1))</f>
        <v>41.9337516166798</v>
      </c>
      <c r="T4">
        <f>SUMIFS('EPA Export Aggregation'!W:W,'EPA Export Aggregation'!$A:$A,$B4,'EPA Export Aggregation'!$D:$D,$A$1)*IF($A4="CH4",About!$D$58,IF($A4="N2O",About!$D$59,1))</f>
        <v>43.2755326888526</v>
      </c>
      <c r="U4">
        <f>SUMIFS('EPA Export Aggregation'!X:X,'EPA Export Aggregation'!$A:$A,$B4,'EPA Export Aggregation'!$D:$D,$A$1)*IF($A4="CH4",About!$D$58,IF($A4="N2O",About!$D$59,1))</f>
        <v>41.391228271207602</v>
      </c>
      <c r="V4">
        <f>SUMIFS('EPA Export Aggregation'!Y:Y,'EPA Export Aggregation'!$A:$A,$B4,'EPA Export Aggregation'!$D:$D,$A$1)*IF($A4="CH4",About!$D$58,IF($A4="N2O",About!$D$59,1))</f>
        <v>38.7170000317453</v>
      </c>
      <c r="W4">
        <f>SUMIFS('EPA Export Aggregation'!Z:Z,'EPA Export Aggregation'!$A:$A,$B4,'EPA Export Aggregation'!$D:$D,$A$1)*IF($A4="CH4",About!$D$58,IF($A4="N2O",About!$D$59,1))</f>
        <v>40.241021072277199</v>
      </c>
      <c r="X4">
        <f>SUMIFS('EPA Export Aggregation'!AA:AA,'EPA Export Aggregation'!$A:$A,$B4,'EPA Export Aggregation'!$D:$D,$A$1)*IF($A4="CH4",About!$D$58,IF($A4="N2O",About!$D$59,1))</f>
        <v>39.235275345796701</v>
      </c>
      <c r="Y4">
        <f>SUMIFS('EPA Export Aggregation'!AB:AB,'EPA Export Aggregation'!$A:$A,$B4,'EPA Export Aggregation'!$D:$D,$A$1)*IF($A4="CH4",About!$D$58,IF($A4="N2O",About!$D$59,1))</f>
        <v>39.456745216893601</v>
      </c>
      <c r="Z4">
        <f>SUMIFS('EPA Export Aggregation'!AC:AC,'EPA Export Aggregation'!$A:$A,$B4,'EPA Export Aggregation'!$D:$D,$A$1)*IF($A4="CH4",About!$D$58,IF($A4="N2O",About!$D$59,1))</f>
        <v>38.920768567909597</v>
      </c>
      <c r="AA4">
        <f>SUMIFS('EPA Export Aggregation'!AD:AD,'EPA Export Aggregation'!$A:$A,$B4,'EPA Export Aggregation'!$D:$D,$A$1)*IF($A4="CH4",About!$D$58,IF($A4="N2O",About!$D$59,1))</f>
        <v>37.989537534823597</v>
      </c>
      <c r="AB4">
        <f>SUMIFS('EPA Export Aggregation'!AE:AE,'EPA Export Aggregation'!$A:$A,$B4,'EPA Export Aggregation'!$D:$D,$A$1)*IF($A4="CH4",About!$D$58,IF($A4="N2O",About!$D$59,1))</f>
        <v>36.930451642320698</v>
      </c>
      <c r="AC4">
        <f>SUMIFS('EPA Export Aggregation'!AF:AF,'EPA Export Aggregation'!$A:$A,$B4,'EPA Export Aggregation'!$D:$D,$A$1)*IF($A4="CH4",About!$D$58,IF($A4="N2O",About!$D$59,1))</f>
        <v>35.584358216351603</v>
      </c>
      <c r="AD4">
        <f>SUMIFS('EPA Export Aggregation'!AG:AG,'EPA Export Aggregation'!$A:$A,$B4,'EPA Export Aggregation'!$D:$D,$A$1)*IF($A4="CH4",About!$D$58,IF($A4="N2O",About!$D$59,1))</f>
        <v>35.118921283770298</v>
      </c>
      <c r="AE4">
        <f>SUMIFS('EPA Export Aggregation'!AH:AH,'EPA Export Aggregation'!$A:$A,$B4,'EPA Export Aggregation'!$D:$D,$A$1)*IF($A4="CH4",About!$D$58,IF($A4="N2O",About!$D$59,1))</f>
        <v>34.079478454575899</v>
      </c>
      <c r="AF4">
        <f>SUMIFS('EPA Export Aggregation'!AI:AI,'EPA Export Aggregation'!$A:$A,$B4,'EPA Export Aggregation'!$D:$D,$A$1)*IF($A4="CH4",About!$D$58,IF($A4="N2O",About!$D$59,1))</f>
        <v>33.354993972975201</v>
      </c>
      <c r="AG4">
        <f>SUMIFS('EPA Export Aggregation'!AJ:AJ,'EPA Export Aggregation'!$A:$A,$B4,'EPA Export Aggregation'!$D:$D,$A$1)*IF($A4="CH4",About!$D$58,IF($A4="N2O",About!$D$59,1))</f>
        <v>28.477835511199299</v>
      </c>
      <c r="AH4">
        <f>SUMIFS('EPA Export Aggregation'!AK:AK,'EPA Export Aggregation'!$A:$A,$B4,'EPA Export Aggregation'!$D:$D,$A$1)*IF($A4="CH4",About!$D$58,IF($A4="N2O",About!$D$59,1))</f>
        <v>30.503319286172101</v>
      </c>
    </row>
    <row r="5" spans="1:34" x14ac:dyDescent="0.25">
      <c r="A5" s="413" t="s">
        <v>2215</v>
      </c>
      <c r="B5" s="414" t="s">
        <v>4198</v>
      </c>
      <c r="C5">
        <f>SUMIFS('EPA Export Aggregation'!F:F,'EPA Export Aggregation'!$A:$A,$B5,'EPA Export Aggregation'!$D:$D,$A$1)*IF($A5="CH4",About!$D$58,IF($A5="N2O",About!$D$59,1))</f>
        <v>18.306981929047101</v>
      </c>
      <c r="D5">
        <f>SUMIFS('EPA Export Aggregation'!G:G,'EPA Export Aggregation'!$A:$A,$B5,'EPA Export Aggregation'!$D:$D,$A$1)*IF($A5="CH4",About!$D$58,IF($A5="N2O",About!$D$59,1))</f>
        <v>18.209766915944499</v>
      </c>
      <c r="E5">
        <f>SUMIFS('EPA Export Aggregation'!H:H,'EPA Export Aggregation'!$A:$A,$B5,'EPA Export Aggregation'!$D:$D,$A$1)*IF($A5="CH4",About!$D$58,IF($A5="N2O",About!$D$59,1))</f>
        <v>18.9328539116797</v>
      </c>
      <c r="F5">
        <f>SUMIFS('EPA Export Aggregation'!I:I,'EPA Export Aggregation'!$A:$A,$B5,'EPA Export Aggregation'!$D:$D,$A$1)*IF($A5="CH4",About!$D$58,IF($A5="N2O",About!$D$59,1))</f>
        <v>20.409526143800498</v>
      </c>
      <c r="G5">
        <f>SUMIFS('EPA Export Aggregation'!J:J,'EPA Export Aggregation'!$A:$A,$B5,'EPA Export Aggregation'!$D:$D,$A$1)*IF($A5="CH4",About!$D$58,IF($A5="N2O",About!$D$59,1))</f>
        <v>20.7636884588137</v>
      </c>
      <c r="H5">
        <f>SUMIFS('EPA Export Aggregation'!K:K,'EPA Export Aggregation'!$A:$A,$B5,'EPA Export Aggregation'!$D:$D,$A$1)*IF($A5="CH4",About!$D$58,IF($A5="N2O",About!$D$59,1))</f>
        <v>21.440583316937701</v>
      </c>
      <c r="I5">
        <f>SUMIFS('EPA Export Aggregation'!L:L,'EPA Export Aggregation'!$A:$A,$B5,'EPA Export Aggregation'!$D:$D,$A$1)*IF($A5="CH4",About!$D$58,IF($A5="N2O",About!$D$59,1))</f>
        <v>22.0973512788098</v>
      </c>
      <c r="J5">
        <f>SUMIFS('EPA Export Aggregation'!M:M,'EPA Export Aggregation'!$A:$A,$B5,'EPA Export Aggregation'!$D:$D,$A$1)*IF($A5="CH4",About!$D$58,IF($A5="N2O",About!$D$59,1))</f>
        <v>22.389796656916499</v>
      </c>
      <c r="K5">
        <f>SUMIFS('EPA Export Aggregation'!N:N,'EPA Export Aggregation'!$A:$A,$B5,'EPA Export Aggregation'!$D:$D,$A$1)*IF($A5="CH4",About!$D$58,IF($A5="N2O",About!$D$59,1))</f>
        <v>23.717035051740101</v>
      </c>
      <c r="L5">
        <f>SUMIFS('EPA Export Aggregation'!O:O,'EPA Export Aggregation'!$A:$A,$B5,'EPA Export Aggregation'!$D:$D,$A$1)*IF($A5="CH4",About!$D$58,IF($A5="N2O",About!$D$59,1))</f>
        <v>25.642862846509999</v>
      </c>
      <c r="M5">
        <f>SUMIFS('EPA Export Aggregation'!P:P,'EPA Export Aggregation'!$A:$A,$B5,'EPA Export Aggregation'!$D:$D,$A$1)*IF($A5="CH4",About!$D$58,IF($A5="N2O",About!$D$59,1))</f>
        <v>25.935489284790499</v>
      </c>
      <c r="N5">
        <f>SUMIFS('EPA Export Aggregation'!Q:Q,'EPA Export Aggregation'!$A:$A,$B5,'EPA Export Aggregation'!$D:$D,$A$1)*IF($A5="CH4",About!$D$58,IF($A5="N2O",About!$D$59,1))</f>
        <v>27.074413060617399</v>
      </c>
      <c r="O5">
        <f>SUMIFS('EPA Export Aggregation'!R:R,'EPA Export Aggregation'!$A:$A,$B5,'EPA Export Aggregation'!$D:$D,$A$1)*IF($A5="CH4",About!$D$58,IF($A5="N2O",About!$D$59,1))</f>
        <v>27.014823709942799</v>
      </c>
      <c r="P5">
        <f>SUMIFS('EPA Export Aggregation'!S:S,'EPA Export Aggregation'!$A:$A,$B5,'EPA Export Aggregation'!$D:$D,$A$1)*IF($A5="CH4",About!$D$58,IF($A5="N2O",About!$D$59,1))</f>
        <v>25.607169951377902</v>
      </c>
      <c r="Q5">
        <f>SUMIFS('EPA Export Aggregation'!T:T,'EPA Export Aggregation'!$A:$A,$B5,'EPA Export Aggregation'!$D:$D,$A$1)*IF($A5="CH4",About!$D$58,IF($A5="N2O",About!$D$59,1))</f>
        <v>28.471870860348002</v>
      </c>
      <c r="R5">
        <f>SUMIFS('EPA Export Aggregation'!U:U,'EPA Export Aggregation'!$A:$A,$B5,'EPA Export Aggregation'!$D:$D,$A$1)*IF($A5="CH4",About!$D$58,IF($A5="N2O",About!$D$59,1))</f>
        <v>28.958033051471102</v>
      </c>
      <c r="S5">
        <f>SUMIFS('EPA Export Aggregation'!V:V,'EPA Export Aggregation'!$A:$A,$B5,'EPA Export Aggregation'!$D:$D,$A$1)*IF($A5="CH4",About!$D$58,IF($A5="N2O",About!$D$59,1))</f>
        <v>29.278523225999201</v>
      </c>
      <c r="T5">
        <f>SUMIFS('EPA Export Aggregation'!W:W,'EPA Export Aggregation'!$A:$A,$B5,'EPA Export Aggregation'!$D:$D,$A$1)*IF($A5="CH4",About!$D$58,IF($A5="N2O",About!$D$59,1))</f>
        <v>29.625796612622</v>
      </c>
      <c r="U5">
        <f>SUMIFS('EPA Export Aggregation'!X:X,'EPA Export Aggregation'!$A:$A,$B5,'EPA Export Aggregation'!$D:$D,$A$1)*IF($A5="CH4",About!$D$58,IF($A5="N2O",About!$D$59,1))</f>
        <v>28.636511515092401</v>
      </c>
      <c r="V5">
        <f>SUMIFS('EPA Export Aggregation'!Y:Y,'EPA Export Aggregation'!$A:$A,$B5,'EPA Export Aggregation'!$D:$D,$A$1)*IF($A5="CH4",About!$D$58,IF($A5="N2O",About!$D$59,1))</f>
        <v>27.048101931144501</v>
      </c>
      <c r="W5">
        <f>SUMIFS('EPA Export Aggregation'!Z:Z,'EPA Export Aggregation'!$A:$A,$B5,'EPA Export Aggregation'!$D:$D,$A$1)*IF($A5="CH4",About!$D$58,IF($A5="N2O",About!$D$59,1))</f>
        <v>27.108144525402601</v>
      </c>
      <c r="X5">
        <f>SUMIFS('EPA Export Aggregation'!AA:AA,'EPA Export Aggregation'!$A:$A,$B5,'EPA Export Aggregation'!$D:$D,$A$1)*IF($A5="CH4",About!$D$58,IF($A5="N2O",About!$D$59,1))</f>
        <v>26.730972301548199</v>
      </c>
      <c r="Y5">
        <f>SUMIFS('EPA Export Aggregation'!AB:AB,'EPA Export Aggregation'!$A:$A,$B5,'EPA Export Aggregation'!$D:$D,$A$1)*IF($A5="CH4",About!$D$58,IF($A5="N2O",About!$D$59,1))</f>
        <v>26.494790587268302</v>
      </c>
      <c r="Z5">
        <f>SUMIFS('EPA Export Aggregation'!AC:AC,'EPA Export Aggregation'!$A:$A,$B5,'EPA Export Aggregation'!$D:$D,$A$1)*IF($A5="CH4",About!$D$58,IF($A5="N2O",About!$D$59,1))</f>
        <v>26.479144180018299</v>
      </c>
      <c r="AA5">
        <f>SUMIFS('EPA Export Aggregation'!AD:AD,'EPA Export Aggregation'!$A:$A,$B5,'EPA Export Aggregation'!$D:$D,$A$1)*IF($A5="CH4",About!$D$58,IF($A5="N2O",About!$D$59,1))</f>
        <v>27.960896673761798</v>
      </c>
      <c r="AB5">
        <f>SUMIFS('EPA Export Aggregation'!AE:AE,'EPA Export Aggregation'!$A:$A,$B5,'EPA Export Aggregation'!$D:$D,$A$1)*IF($A5="CH4",About!$D$58,IF($A5="N2O",About!$D$59,1))</f>
        <v>27.724511841871401</v>
      </c>
      <c r="AC5">
        <f>SUMIFS('EPA Export Aggregation'!AF:AF,'EPA Export Aggregation'!$A:$A,$B5,'EPA Export Aggregation'!$D:$D,$A$1)*IF($A5="CH4",About!$D$58,IF($A5="N2O",About!$D$59,1))</f>
        <v>28.631707448564999</v>
      </c>
      <c r="AD5">
        <f>SUMIFS('EPA Export Aggregation'!AG:AG,'EPA Export Aggregation'!$A:$A,$B5,'EPA Export Aggregation'!$D:$D,$A$1)*IF($A5="CH4",About!$D$58,IF($A5="N2O",About!$D$59,1))</f>
        <v>29.0156821903375</v>
      </c>
      <c r="AE5">
        <f>SUMIFS('EPA Export Aggregation'!AH:AH,'EPA Export Aggregation'!$A:$A,$B5,'EPA Export Aggregation'!$D:$D,$A$1)*IF($A5="CH4",About!$D$58,IF($A5="N2O",About!$D$59,1))</f>
        <v>29.8727722257929</v>
      </c>
      <c r="AF5">
        <f>SUMIFS('EPA Export Aggregation'!AI:AI,'EPA Export Aggregation'!$A:$A,$B5,'EPA Export Aggregation'!$D:$D,$A$1)*IF($A5="CH4",About!$D$58,IF($A5="N2O",About!$D$59,1))</f>
        <v>30.321239504538799</v>
      </c>
      <c r="AG5">
        <f>SUMIFS('EPA Export Aggregation'!AJ:AJ,'EPA Export Aggregation'!$A:$A,$B5,'EPA Export Aggregation'!$D:$D,$A$1)*IF($A5="CH4",About!$D$58,IF($A5="N2O",About!$D$59,1))</f>
        <v>25.517100194730901</v>
      </c>
      <c r="AH5">
        <f>SUMIFS('EPA Export Aggregation'!AK:AK,'EPA Export Aggregation'!$A:$A,$B5,'EPA Export Aggregation'!$D:$D,$A$1)*IF($A5="CH4",About!$D$58,IF($A5="N2O",About!$D$59,1))</f>
        <v>28.996258956158201</v>
      </c>
    </row>
    <row r="6" spans="1:34" x14ac:dyDescent="0.25">
      <c r="A6" s="413" t="s">
        <v>2215</v>
      </c>
      <c r="B6" s="414" t="s">
        <v>4202</v>
      </c>
      <c r="C6">
        <f>SUMIFS('EPA Export Aggregation'!F:F,'EPA Export Aggregation'!$A:$A,$B6,'EPA Export Aggregation'!$D:$D,$A$1)*IF($A6="CH4",About!$D$58,IF($A6="N2O",About!$D$59,1))</f>
        <v>6.6875360546672002</v>
      </c>
      <c r="D6">
        <f>SUMIFS('EPA Export Aggregation'!G:G,'EPA Export Aggregation'!$A:$A,$B6,'EPA Export Aggregation'!$D:$D,$A$1)*IF($A6="CH4",About!$D$58,IF($A6="N2O",About!$D$59,1))</f>
        <v>7.8237257271388003</v>
      </c>
      <c r="E6">
        <f>SUMIFS('EPA Export Aggregation'!H:H,'EPA Export Aggregation'!$A:$A,$B6,'EPA Export Aggregation'!$D:$D,$A$1)*IF($A6="CH4",About!$D$58,IF($A6="N2O",About!$D$59,1))</f>
        <v>7.8427519803330998</v>
      </c>
      <c r="F6">
        <f>SUMIFS('EPA Export Aggregation'!I:I,'EPA Export Aggregation'!$A:$A,$B6,'EPA Export Aggregation'!$D:$D,$A$1)*IF($A6="CH4",About!$D$58,IF($A6="N2O",About!$D$59,1))</f>
        <v>8.4492904009418996</v>
      </c>
      <c r="G6">
        <f>SUMIFS('EPA Export Aggregation'!J:J,'EPA Export Aggregation'!$A:$A,$B6,'EPA Export Aggregation'!$D:$D,$A$1)*IF($A6="CH4",About!$D$58,IF($A6="N2O",About!$D$59,1))</f>
        <v>7.9518208160931003</v>
      </c>
      <c r="H6">
        <f>SUMIFS('EPA Export Aggregation'!K:K,'EPA Export Aggregation'!$A:$A,$B6,'EPA Export Aggregation'!$D:$D,$A$1)*IF($A6="CH4",About!$D$58,IF($A6="N2O",About!$D$59,1))</f>
        <v>7.9072678217948997</v>
      </c>
      <c r="I6">
        <f>SUMIFS('EPA Export Aggregation'!L:L,'EPA Export Aggregation'!$A:$A,$B6,'EPA Export Aggregation'!$D:$D,$A$1)*IF($A6="CH4",About!$D$58,IF($A6="N2O",About!$D$59,1))</f>
        <v>8.1232504597608006</v>
      </c>
      <c r="J6">
        <f>SUMIFS('EPA Export Aggregation'!M:M,'EPA Export Aggregation'!$A:$A,$B6,'EPA Export Aggregation'!$D:$D,$A$1)*IF($A6="CH4",About!$D$58,IF($A6="N2O",About!$D$59,1))</f>
        <v>8.3460184451791992</v>
      </c>
      <c r="K6">
        <f>SUMIFS('EPA Export Aggregation'!N:N,'EPA Export Aggregation'!$A:$A,$B6,'EPA Export Aggregation'!$D:$D,$A$1)*IF($A6="CH4",About!$D$58,IF($A6="N2O",About!$D$59,1))</f>
        <v>8.9437567366246</v>
      </c>
      <c r="L6">
        <f>SUMIFS('EPA Export Aggregation'!O:O,'EPA Export Aggregation'!$A:$A,$B6,'EPA Export Aggregation'!$D:$D,$A$1)*IF($A6="CH4",About!$D$58,IF($A6="N2O",About!$D$59,1))</f>
        <v>8.6900842702488994</v>
      </c>
      <c r="M6">
        <f>SUMIFS('EPA Export Aggregation'!P:P,'EPA Export Aggregation'!$A:$A,$B6,'EPA Export Aggregation'!$D:$D,$A$1)*IF($A6="CH4",About!$D$58,IF($A6="N2O",About!$D$59,1))</f>
        <v>9.2329415389069993</v>
      </c>
      <c r="N6">
        <f>SUMIFS('EPA Export Aggregation'!Q:Q,'EPA Export Aggregation'!$A:$A,$B6,'EPA Export Aggregation'!$D:$D,$A$1)*IF($A6="CH4",About!$D$58,IF($A6="N2O",About!$D$59,1))</f>
        <v>12.780728079048901</v>
      </c>
      <c r="O6">
        <f>SUMIFS('EPA Export Aggregation'!R:R,'EPA Export Aggregation'!$A:$A,$B6,'EPA Export Aggregation'!$D:$D,$A$1)*IF($A6="CH4",About!$D$58,IF($A6="N2O",About!$D$59,1))</f>
        <v>12.279814487629601</v>
      </c>
      <c r="P6">
        <f>SUMIFS('EPA Export Aggregation'!S:S,'EPA Export Aggregation'!$A:$A,$B6,'EPA Export Aggregation'!$D:$D,$A$1)*IF($A6="CH4",About!$D$58,IF($A6="N2O",About!$D$59,1))</f>
        <v>11.776483955856801</v>
      </c>
      <c r="Q6">
        <f>SUMIFS('EPA Export Aggregation'!T:T,'EPA Export Aggregation'!$A:$A,$B6,'EPA Export Aggregation'!$D:$D,$A$1)*IF($A6="CH4",About!$D$58,IF($A6="N2O",About!$D$59,1))</f>
        <v>12.162361806621</v>
      </c>
      <c r="R6">
        <f>SUMIFS('EPA Export Aggregation'!U:U,'EPA Export Aggregation'!$A:$A,$B6,'EPA Export Aggregation'!$D:$D,$A$1)*IF($A6="CH4",About!$D$58,IF($A6="N2O",About!$D$59,1))</f>
        <v>13.4710058381522</v>
      </c>
      <c r="S6">
        <f>SUMIFS('EPA Export Aggregation'!V:V,'EPA Export Aggregation'!$A:$A,$B6,'EPA Export Aggregation'!$D:$D,$A$1)*IF($A6="CH4",About!$D$58,IF($A6="N2O",About!$D$59,1))</f>
        <v>13.5577035258555</v>
      </c>
      <c r="T6">
        <f>SUMIFS('EPA Export Aggregation'!W:W,'EPA Export Aggregation'!$A:$A,$B6,'EPA Export Aggregation'!$D:$D,$A$1)*IF($A6="CH4",About!$D$58,IF($A6="N2O",About!$D$59,1))</f>
        <v>13.4678959048395</v>
      </c>
      <c r="U6">
        <f>SUMIFS('EPA Export Aggregation'!X:X,'EPA Export Aggregation'!$A:$A,$B6,'EPA Export Aggregation'!$D:$D,$A$1)*IF($A6="CH4",About!$D$58,IF($A6="N2O",About!$D$59,1))</f>
        <v>13.810202203366901</v>
      </c>
      <c r="V6">
        <f>SUMIFS('EPA Export Aggregation'!Y:Y,'EPA Export Aggregation'!$A:$A,$B6,'EPA Export Aggregation'!$D:$D,$A$1)*IF($A6="CH4",About!$D$58,IF($A6="N2O",About!$D$59,1))</f>
        <v>13.772026193638199</v>
      </c>
      <c r="W6">
        <f>SUMIFS('EPA Export Aggregation'!Z:Z,'EPA Export Aggregation'!$A:$A,$B6,'EPA Export Aggregation'!$D:$D,$A$1)*IF($A6="CH4",About!$D$58,IF($A6="N2O",About!$D$59,1))</f>
        <v>14.827499324164901</v>
      </c>
      <c r="X6">
        <f>SUMIFS('EPA Export Aggregation'!AA:AA,'EPA Export Aggregation'!$A:$A,$B6,'EPA Export Aggregation'!$D:$D,$A$1)*IF($A6="CH4",About!$D$58,IF($A6="N2O",About!$D$59,1))</f>
        <v>13.3463010066795</v>
      </c>
      <c r="Y6">
        <f>SUMIFS('EPA Export Aggregation'!AB:AB,'EPA Export Aggregation'!$A:$A,$B6,'EPA Export Aggregation'!$D:$D,$A$1)*IF($A6="CH4",About!$D$58,IF($A6="N2O",About!$D$59,1))</f>
        <v>13.3253379045687</v>
      </c>
      <c r="Z6">
        <f>SUMIFS('EPA Export Aggregation'!AC:AC,'EPA Export Aggregation'!$A:$A,$B6,'EPA Export Aggregation'!$D:$D,$A$1)*IF($A6="CH4",About!$D$58,IF($A6="N2O",About!$D$59,1))</f>
        <v>13.5079877691963</v>
      </c>
      <c r="AA6">
        <f>SUMIFS('EPA Export Aggregation'!AD:AD,'EPA Export Aggregation'!$A:$A,$B6,'EPA Export Aggregation'!$D:$D,$A$1)*IF($A6="CH4",About!$D$58,IF($A6="N2O",About!$D$59,1))</f>
        <v>13.898886517748799</v>
      </c>
      <c r="AB6">
        <f>SUMIFS('EPA Export Aggregation'!AE:AE,'EPA Export Aggregation'!$A:$A,$B6,'EPA Export Aggregation'!$D:$D,$A$1)*IF($A6="CH4",About!$D$58,IF($A6="N2O",About!$D$59,1))</f>
        <v>14.1992869364569</v>
      </c>
      <c r="AC6">
        <f>SUMIFS('EPA Export Aggregation'!AF:AF,'EPA Export Aggregation'!$A:$A,$B6,'EPA Export Aggregation'!$D:$D,$A$1)*IF($A6="CH4",About!$D$58,IF($A6="N2O",About!$D$59,1))</f>
        <v>12.056004653934499</v>
      </c>
      <c r="AD6">
        <f>SUMIFS('EPA Export Aggregation'!AG:AG,'EPA Export Aggregation'!$A:$A,$B6,'EPA Export Aggregation'!$D:$D,$A$1)*IF($A6="CH4",About!$D$58,IF($A6="N2O",About!$D$59,1))</f>
        <v>12.4238591168903</v>
      </c>
      <c r="AE6">
        <f>SUMIFS('EPA Export Aggregation'!AH:AH,'EPA Export Aggregation'!$A:$A,$B6,'EPA Export Aggregation'!$D:$D,$A$1)*IF($A6="CH4",About!$D$58,IF($A6="N2O",About!$D$59,1))</f>
        <v>12.8678930049199</v>
      </c>
      <c r="AF6">
        <f>SUMIFS('EPA Export Aggregation'!AI:AI,'EPA Export Aggregation'!$A:$A,$B6,'EPA Export Aggregation'!$D:$D,$A$1)*IF($A6="CH4",About!$D$58,IF($A6="N2O",About!$D$59,1))</f>
        <v>13.093134643510201</v>
      </c>
      <c r="AG6">
        <f>SUMIFS('EPA Export Aggregation'!AJ:AJ,'EPA Export Aggregation'!$A:$A,$B6,'EPA Export Aggregation'!$D:$D,$A$1)*IF($A6="CH4",About!$D$58,IF($A6="N2O",About!$D$59,1))</f>
        <v>12.7362881072935</v>
      </c>
      <c r="AH6">
        <f>SUMIFS('EPA Export Aggregation'!AK:AK,'EPA Export Aggregation'!$A:$A,$B6,'EPA Export Aggregation'!$D:$D,$A$1)*IF($A6="CH4",About!$D$58,IF($A6="N2O",About!$D$59,1))</f>
        <v>12.683935570664501</v>
      </c>
    </row>
    <row r="7" spans="1:34" x14ac:dyDescent="0.25">
      <c r="A7" s="413" t="s">
        <v>2215</v>
      </c>
      <c r="B7" s="414" t="s">
        <v>4204</v>
      </c>
      <c r="C7">
        <f>SUMIFS('EPA Export Aggregation'!F:F,'EPA Export Aggregation'!$A:$A,$B7,'EPA Export Aggregation'!$D:$D,$A$1)*IF($A7="CH4",About!$D$58,IF($A7="N2O",About!$D$59,1))</f>
        <v>5.0112730173908</v>
      </c>
      <c r="D7">
        <f>SUMIFS('EPA Export Aggregation'!G:G,'EPA Export Aggregation'!$A:$A,$B7,'EPA Export Aggregation'!$D:$D,$A$1)*IF($A7="CH4",About!$D$58,IF($A7="N2O",About!$D$59,1))</f>
        <v>5.6906094487330998</v>
      </c>
      <c r="E7">
        <f>SUMIFS('EPA Export Aggregation'!H:H,'EPA Export Aggregation'!$A:$A,$B7,'EPA Export Aggregation'!$D:$D,$A$1)*IF($A7="CH4",About!$D$58,IF($A7="N2O",About!$D$59,1))</f>
        <v>5.4313208322755004</v>
      </c>
      <c r="F7">
        <f>SUMIFS('EPA Export Aggregation'!I:I,'EPA Export Aggregation'!$A:$A,$B7,'EPA Export Aggregation'!$D:$D,$A$1)*IF($A7="CH4",About!$D$58,IF($A7="N2O",About!$D$59,1))</f>
        <v>5.9667374513507996</v>
      </c>
      <c r="G7">
        <f>SUMIFS('EPA Export Aggregation'!J:J,'EPA Export Aggregation'!$A:$A,$B7,'EPA Export Aggregation'!$D:$D,$A$1)*IF($A7="CH4",About!$D$58,IF($A7="N2O",About!$D$59,1))</f>
        <v>5.5736775399520004</v>
      </c>
      <c r="H7">
        <f>SUMIFS('EPA Export Aggregation'!K:K,'EPA Export Aggregation'!$A:$A,$B7,'EPA Export Aggregation'!$D:$D,$A$1)*IF($A7="CH4",About!$D$58,IF($A7="N2O",About!$D$59,1))</f>
        <v>6.0167379498146003</v>
      </c>
      <c r="I7">
        <f>SUMIFS('EPA Export Aggregation'!L:L,'EPA Export Aggregation'!$A:$A,$B7,'EPA Export Aggregation'!$D:$D,$A$1)*IF($A7="CH4",About!$D$58,IF($A7="N2O",About!$D$59,1))</f>
        <v>6.3657480793005004</v>
      </c>
      <c r="J7">
        <f>SUMIFS('EPA Export Aggregation'!M:M,'EPA Export Aggregation'!$A:$A,$B7,'EPA Export Aggregation'!$D:$D,$A$1)*IF($A7="CH4",About!$D$58,IF($A7="N2O",About!$D$59,1))</f>
        <v>6.1690059064906002</v>
      </c>
      <c r="K7">
        <f>SUMIFS('EPA Export Aggregation'!N:N,'EPA Export Aggregation'!$A:$A,$B7,'EPA Export Aggregation'!$D:$D,$A$1)*IF($A7="CH4",About!$D$58,IF($A7="N2O",About!$D$59,1))</f>
        <v>5.8739374863308997</v>
      </c>
      <c r="L7">
        <f>SUMIFS('EPA Export Aggregation'!O:O,'EPA Export Aggregation'!$A:$A,$B7,'EPA Export Aggregation'!$D:$D,$A$1)*IF($A7="CH4",About!$D$58,IF($A7="N2O",About!$D$59,1))</f>
        <v>6.3715373077726003</v>
      </c>
      <c r="M7">
        <f>SUMIFS('EPA Export Aggregation'!P:P,'EPA Export Aggregation'!$A:$A,$B7,'EPA Export Aggregation'!$D:$D,$A$1)*IF($A7="CH4",About!$D$58,IF($A7="N2O",About!$D$59,1))</f>
        <v>6.8436746836979996</v>
      </c>
      <c r="N7">
        <f>SUMIFS('EPA Export Aggregation'!Q:Q,'EPA Export Aggregation'!$A:$A,$B7,'EPA Export Aggregation'!$D:$D,$A$1)*IF($A7="CH4",About!$D$58,IF($A7="N2O",About!$D$59,1))</f>
        <v>7.2567743196128998</v>
      </c>
      <c r="O7">
        <f>SUMIFS('EPA Export Aggregation'!R:R,'EPA Export Aggregation'!$A:$A,$B7,'EPA Export Aggregation'!$D:$D,$A$1)*IF($A7="CH4",About!$D$58,IF($A7="N2O",About!$D$59,1))</f>
        <v>7.5237674487773001</v>
      </c>
      <c r="P7">
        <f>SUMIFS('EPA Export Aggregation'!S:S,'EPA Export Aggregation'!$A:$A,$B7,'EPA Export Aggregation'!$D:$D,$A$1)*IF($A7="CH4",About!$D$58,IF($A7="N2O",About!$D$59,1))</f>
        <v>7.5766350846239998</v>
      </c>
      <c r="Q7">
        <f>SUMIFS('EPA Export Aggregation'!T:T,'EPA Export Aggregation'!$A:$A,$B7,'EPA Export Aggregation'!$D:$D,$A$1)*IF($A7="CH4",About!$D$58,IF($A7="N2O",About!$D$59,1))</f>
        <v>7.2072841583124001</v>
      </c>
      <c r="R7">
        <f>SUMIFS('EPA Export Aggregation'!U:U,'EPA Export Aggregation'!$A:$A,$B7,'EPA Export Aggregation'!$D:$D,$A$1)*IF($A7="CH4",About!$D$58,IF($A7="N2O",About!$D$59,1))</f>
        <v>7.5489204154682001</v>
      </c>
      <c r="S7">
        <f>SUMIFS('EPA Export Aggregation'!V:V,'EPA Export Aggregation'!$A:$A,$B7,'EPA Export Aggregation'!$D:$D,$A$1)*IF($A7="CH4",About!$D$58,IF($A7="N2O",About!$D$59,1))</f>
        <v>7.0984241102787999</v>
      </c>
      <c r="T7">
        <f>SUMIFS('EPA Export Aggregation'!W:W,'EPA Export Aggregation'!$A:$A,$B7,'EPA Export Aggregation'!$D:$D,$A$1)*IF($A7="CH4",About!$D$58,IF($A7="N2O",About!$D$59,1))</f>
        <v>7.7730572852039002</v>
      </c>
      <c r="U7">
        <f>SUMIFS('EPA Export Aggregation'!X:X,'EPA Export Aggregation'!$A:$A,$B7,'EPA Export Aggregation'!$D:$D,$A$1)*IF($A7="CH4",About!$D$58,IF($A7="N2O",About!$D$59,1))</f>
        <v>7.9963900584673002</v>
      </c>
      <c r="V7">
        <f>SUMIFS('EPA Export Aggregation'!Y:Y,'EPA Export Aggregation'!$A:$A,$B7,'EPA Export Aggregation'!$D:$D,$A$1)*IF($A7="CH4",About!$D$58,IF($A7="N2O",About!$D$59,1))</f>
        <v>7.6093678852837998</v>
      </c>
      <c r="W7">
        <f>SUMIFS('EPA Export Aggregation'!Z:Z,'EPA Export Aggregation'!$A:$A,$B7,'EPA Export Aggregation'!$D:$D,$A$1)*IF($A7="CH4",About!$D$58,IF($A7="N2O",About!$D$59,1))</f>
        <v>7.7883455501894998</v>
      </c>
      <c r="X7">
        <f>SUMIFS('EPA Export Aggregation'!AA:AA,'EPA Export Aggregation'!$A:$A,$B7,'EPA Export Aggregation'!$D:$D,$A$1)*IF($A7="CH4",About!$D$58,IF($A7="N2O",About!$D$59,1))</f>
        <v>7.8004307320070003</v>
      </c>
      <c r="Y7">
        <f>SUMIFS('EPA Export Aggregation'!AB:AB,'EPA Export Aggregation'!$A:$A,$B7,'EPA Export Aggregation'!$D:$D,$A$1)*IF($A7="CH4",About!$D$58,IF($A7="N2O",About!$D$59,1))</f>
        <v>6.998873193743</v>
      </c>
      <c r="Z7">
        <f>SUMIFS('EPA Export Aggregation'!AC:AC,'EPA Export Aggregation'!$A:$A,$B7,'EPA Export Aggregation'!$D:$D,$A$1)*IF($A7="CH4",About!$D$58,IF($A7="N2O",About!$D$59,1))</f>
        <v>8.1506983306408003</v>
      </c>
      <c r="AA7">
        <f>SUMIFS('EPA Export Aggregation'!AD:AD,'EPA Export Aggregation'!$A:$A,$B7,'EPA Export Aggregation'!$D:$D,$A$1)*IF($A7="CH4",About!$D$58,IF($A7="N2O",About!$D$59,1))</f>
        <v>8.0008602253797001</v>
      </c>
      <c r="AB7">
        <f>SUMIFS('EPA Export Aggregation'!AE:AE,'EPA Export Aggregation'!$A:$A,$B7,'EPA Export Aggregation'!$D:$D,$A$1)*IF($A7="CH4",About!$D$58,IF($A7="N2O",About!$D$59,1))</f>
        <v>7.4468484366147996</v>
      </c>
      <c r="AC7">
        <f>SUMIFS('EPA Export Aggregation'!AF:AF,'EPA Export Aggregation'!$A:$A,$B7,'EPA Export Aggregation'!$D:$D,$A$1)*IF($A7="CH4",About!$D$58,IF($A7="N2O",About!$D$59,1))</f>
        <v>7.4434848291567999</v>
      </c>
      <c r="AD7">
        <f>SUMIFS('EPA Export Aggregation'!AG:AG,'EPA Export Aggregation'!$A:$A,$B7,'EPA Export Aggregation'!$D:$D,$A$1)*IF($A7="CH4",About!$D$58,IF($A7="N2O",About!$D$59,1))</f>
        <v>7.2094027041573003</v>
      </c>
      <c r="AE7">
        <f>SUMIFS('EPA Export Aggregation'!AH:AH,'EPA Export Aggregation'!$A:$A,$B7,'EPA Export Aggregation'!$D:$D,$A$1)*IF($A7="CH4",About!$D$58,IF($A7="N2O",About!$D$59,1))</f>
        <v>7.8883665098993996</v>
      </c>
      <c r="AF7">
        <f>SUMIFS('EPA Export Aggregation'!AI:AI,'EPA Export Aggregation'!$A:$A,$B7,'EPA Export Aggregation'!$D:$D,$A$1)*IF($A7="CH4",About!$D$58,IF($A7="N2O",About!$D$59,1))</f>
        <v>8.8707581131350999</v>
      </c>
      <c r="AG7">
        <f>SUMIFS('EPA Export Aggregation'!AJ:AJ,'EPA Export Aggregation'!$A:$A,$B7,'EPA Export Aggregation'!$D:$D,$A$1)*IF($A7="CH4",About!$D$58,IF($A7="N2O",About!$D$59,1))</f>
        <v>8.3791585455581004</v>
      </c>
      <c r="AH7">
        <f>SUMIFS('EPA Export Aggregation'!AK:AK,'EPA Export Aggregation'!$A:$A,$B7,'EPA Export Aggregation'!$D:$D,$A$1)*IF($A7="CH4",About!$D$58,IF($A7="N2O",About!$D$59,1))</f>
        <v>8.2203179759309997</v>
      </c>
    </row>
    <row r="8" spans="1:34" x14ac:dyDescent="0.25">
      <c r="A8" s="413" t="s">
        <v>2215</v>
      </c>
      <c r="B8" s="414" t="s">
        <v>4206</v>
      </c>
      <c r="C8">
        <f>SUMIFS('EPA Export Aggregation'!F:F,'EPA Export Aggregation'!$A:$A,$B8,'EPA Export Aggregation'!$D:$D,$A$1)*IF($A8="CH4",About!$D$58,IF($A8="N2O",About!$D$59,1))</f>
        <v>3.7885792500690001</v>
      </c>
      <c r="D8">
        <f>SUMIFS('EPA Export Aggregation'!G:G,'EPA Export Aggregation'!$A:$A,$B8,'EPA Export Aggregation'!$D:$D,$A$1)*IF($A8="CH4",About!$D$58,IF($A8="N2O",About!$D$59,1))</f>
        <v>4.3131206260542001</v>
      </c>
      <c r="E8">
        <f>SUMIFS('EPA Export Aggregation'!H:H,'EPA Export Aggregation'!$A:$A,$B8,'EPA Export Aggregation'!$D:$D,$A$1)*IF($A8="CH4",About!$D$58,IF($A8="N2O",About!$D$59,1))</f>
        <v>4.0278235037228001</v>
      </c>
      <c r="F8">
        <f>SUMIFS('EPA Export Aggregation'!I:I,'EPA Export Aggregation'!$A:$A,$B8,'EPA Export Aggregation'!$D:$D,$A$1)*IF($A8="CH4",About!$D$58,IF($A8="N2O",About!$D$59,1))</f>
        <v>4.1366971916238002</v>
      </c>
      <c r="G8">
        <f>SUMIFS('EPA Export Aggregation'!J:J,'EPA Export Aggregation'!$A:$A,$B8,'EPA Export Aggregation'!$D:$D,$A$1)*IF($A8="CH4",About!$D$58,IF($A8="N2O",About!$D$59,1))</f>
        <v>3.9245370154172998</v>
      </c>
      <c r="H8">
        <f>SUMIFS('EPA Export Aggregation'!K:K,'EPA Export Aggregation'!$A:$A,$B8,'EPA Export Aggregation'!$D:$D,$A$1)*IF($A8="CH4",About!$D$58,IF($A8="N2O",About!$D$59,1))</f>
        <v>3.9263800063596999</v>
      </c>
      <c r="I8">
        <f>SUMIFS('EPA Export Aggregation'!L:L,'EPA Export Aggregation'!$A:$A,$B8,'EPA Export Aggregation'!$D:$D,$A$1)*IF($A8="CH4",About!$D$58,IF($A8="N2O",About!$D$59,1))</f>
        <v>4.1780066342308002</v>
      </c>
      <c r="J8">
        <f>SUMIFS('EPA Export Aggregation'!M:M,'EPA Export Aggregation'!$A:$A,$B8,'EPA Export Aggregation'!$D:$D,$A$1)*IF($A8="CH4",About!$D$58,IF($A8="N2O",About!$D$59,1))</f>
        <v>4.0958097460629004</v>
      </c>
      <c r="K8">
        <f>SUMIFS('EPA Export Aggregation'!N:N,'EPA Export Aggregation'!$A:$A,$B8,'EPA Export Aggregation'!$D:$D,$A$1)*IF($A8="CH4",About!$D$58,IF($A8="N2O",About!$D$59,1))</f>
        <v>3.7020197353481001</v>
      </c>
      <c r="L8">
        <f>SUMIFS('EPA Export Aggregation'!O:O,'EPA Export Aggregation'!$A:$A,$B8,'EPA Export Aggregation'!$D:$D,$A$1)*IF($A8="CH4",About!$D$58,IF($A8="N2O",About!$D$59,1))</f>
        <v>3.7447077573967</v>
      </c>
      <c r="M8">
        <f>SUMIFS('EPA Export Aggregation'!P:P,'EPA Export Aggregation'!$A:$A,$B8,'EPA Export Aggregation'!$D:$D,$A$1)*IF($A8="CH4",About!$D$58,IF($A8="N2O",About!$D$59,1))</f>
        <v>3.7727097898152002</v>
      </c>
      <c r="N8">
        <f>SUMIFS('EPA Export Aggregation'!Q:Q,'EPA Export Aggregation'!$A:$A,$B8,'EPA Export Aggregation'!$D:$D,$A$1)*IF($A8="CH4",About!$D$58,IF($A8="N2O",About!$D$59,1))</f>
        <v>4.4250350964354999</v>
      </c>
      <c r="O8">
        <f>SUMIFS('EPA Export Aggregation'!R:R,'EPA Export Aggregation'!$A:$A,$B8,'EPA Export Aggregation'!$D:$D,$A$1)*IF($A8="CH4",About!$D$58,IF($A8="N2O",About!$D$59,1))</f>
        <v>4.3045991486321</v>
      </c>
      <c r="P8">
        <f>SUMIFS('EPA Export Aggregation'!S:S,'EPA Export Aggregation'!$A:$A,$B8,'EPA Export Aggregation'!$D:$D,$A$1)*IF($A8="CH4",About!$D$58,IF($A8="N2O",About!$D$59,1))</f>
        <v>4.1550990851306997</v>
      </c>
      <c r="Q8">
        <f>SUMIFS('EPA Export Aggregation'!T:T,'EPA Export Aggregation'!$A:$A,$B8,'EPA Export Aggregation'!$D:$D,$A$1)*IF($A8="CH4",About!$D$58,IF($A8="N2O",About!$D$59,1))</f>
        <v>4.0348194176043997</v>
      </c>
      <c r="R8">
        <f>SUMIFS('EPA Export Aggregation'!U:U,'EPA Export Aggregation'!$A:$A,$B8,'EPA Export Aggregation'!$D:$D,$A$1)*IF($A8="CH4",About!$D$58,IF($A8="N2O",About!$D$59,1))</f>
        <v>4.0521405009320004</v>
      </c>
      <c r="S8">
        <f>SUMIFS('EPA Export Aggregation'!V:V,'EPA Export Aggregation'!$A:$A,$B8,'EPA Export Aggregation'!$D:$D,$A$1)*IF($A8="CH4",About!$D$58,IF($A8="N2O",About!$D$59,1))</f>
        <v>3.7662955294535001</v>
      </c>
      <c r="T8">
        <f>SUMIFS('EPA Export Aggregation'!W:W,'EPA Export Aggregation'!$A:$A,$B8,'EPA Export Aggregation'!$D:$D,$A$1)*IF($A8="CH4",About!$D$58,IF($A8="N2O",About!$D$59,1))</f>
        <v>3.7544595239396998</v>
      </c>
      <c r="U8">
        <f>SUMIFS('EPA Export Aggregation'!X:X,'EPA Export Aggregation'!$A:$A,$B8,'EPA Export Aggregation'!$D:$D,$A$1)*IF($A8="CH4",About!$D$58,IF($A8="N2O",About!$D$59,1))</f>
        <v>4.5271035985381003</v>
      </c>
      <c r="V8">
        <f>SUMIFS('EPA Export Aggregation'!Y:Y,'EPA Export Aggregation'!$A:$A,$B8,'EPA Export Aggregation'!$D:$D,$A$1)*IF($A8="CH4",About!$D$58,IF($A8="N2O",About!$D$59,1))</f>
        <v>4.6540415605694996</v>
      </c>
      <c r="W8">
        <f>SUMIFS('EPA Export Aggregation'!Z:Z,'EPA Export Aggregation'!$A:$A,$B8,'EPA Export Aggregation'!$D:$D,$A$1)*IF($A8="CH4",About!$D$58,IF($A8="N2O",About!$D$59,1))</f>
        <v>4.2232426145337003</v>
      </c>
      <c r="X8">
        <f>SUMIFS('EPA Export Aggregation'!AA:AA,'EPA Export Aggregation'!$A:$A,$B8,'EPA Export Aggregation'!$D:$D,$A$1)*IF($A8="CH4",About!$D$58,IF($A8="N2O",About!$D$59,1))</f>
        <v>3.9647349380408001</v>
      </c>
      <c r="Y8">
        <f>SUMIFS('EPA Export Aggregation'!AB:AB,'EPA Export Aggregation'!$A:$A,$B8,'EPA Export Aggregation'!$D:$D,$A$1)*IF($A8="CH4",About!$D$58,IF($A8="N2O",About!$D$59,1))</f>
        <v>3.2939773099397001</v>
      </c>
      <c r="Z8">
        <f>SUMIFS('EPA Export Aggregation'!AC:AC,'EPA Export Aggregation'!$A:$A,$B8,'EPA Export Aggregation'!$D:$D,$A$1)*IF($A8="CH4",About!$D$58,IF($A8="N2O",About!$D$59,1))</f>
        <v>3.6588502361966002</v>
      </c>
      <c r="AA8">
        <f>SUMIFS('EPA Export Aggregation'!AD:AD,'EPA Export Aggregation'!$A:$A,$B8,'EPA Export Aggregation'!$D:$D,$A$1)*IF($A8="CH4",About!$D$58,IF($A8="N2O",About!$D$59,1))</f>
        <v>3.6857830446448001</v>
      </c>
      <c r="AB8">
        <f>SUMIFS('EPA Export Aggregation'!AE:AE,'EPA Export Aggregation'!$A:$A,$B8,'EPA Export Aggregation'!$D:$D,$A$1)*IF($A8="CH4",About!$D$58,IF($A8="N2O",About!$D$59,1))</f>
        <v>4.0908575481913996</v>
      </c>
      <c r="AC8">
        <f>SUMIFS('EPA Export Aggregation'!AF:AF,'EPA Export Aggregation'!$A:$A,$B8,'EPA Export Aggregation'!$D:$D,$A$1)*IF($A8="CH4",About!$D$58,IF($A8="N2O",About!$D$59,1))</f>
        <v>3.9059360861878001</v>
      </c>
      <c r="AD8">
        <f>SUMIFS('EPA Export Aggregation'!AG:AG,'EPA Export Aggregation'!$A:$A,$B8,'EPA Export Aggregation'!$D:$D,$A$1)*IF($A8="CH4",About!$D$58,IF($A8="N2O",About!$D$59,1))</f>
        <v>3.983825660301</v>
      </c>
      <c r="AE8">
        <f>SUMIFS('EPA Export Aggregation'!AH:AH,'EPA Export Aggregation'!$A:$A,$B8,'EPA Export Aggregation'!$D:$D,$A$1)*IF($A8="CH4",About!$D$58,IF($A8="N2O",About!$D$59,1))</f>
        <v>3.9503765855347002</v>
      </c>
      <c r="AF8">
        <f>SUMIFS('EPA Export Aggregation'!AI:AI,'EPA Export Aggregation'!$A:$A,$B8,'EPA Export Aggregation'!$D:$D,$A$1)*IF($A8="CH4",About!$D$58,IF($A8="N2O",About!$D$59,1))</f>
        <v>4.5768950879523</v>
      </c>
      <c r="AG8">
        <f>SUMIFS('EPA Export Aggregation'!AJ:AJ,'EPA Export Aggregation'!$A:$A,$B8,'EPA Export Aggregation'!$D:$D,$A$1)*IF($A8="CH4",About!$D$58,IF($A8="N2O",About!$D$59,1))</f>
        <v>4.1639074363819004</v>
      </c>
      <c r="AH8">
        <f>SUMIFS('EPA Export Aggregation'!AK:AK,'EPA Export Aggregation'!$A:$A,$B8,'EPA Export Aggregation'!$D:$D,$A$1)*IF($A8="CH4",About!$D$58,IF($A8="N2O",About!$D$59,1))</f>
        <v>4.173833788814</v>
      </c>
    </row>
    <row r="9" spans="1:34" x14ac:dyDescent="0.25">
      <c r="A9" s="413" t="s">
        <v>2215</v>
      </c>
      <c r="B9" s="414" t="s">
        <v>4216</v>
      </c>
      <c r="C9">
        <f>SUMIFS('EPA Export Aggregation'!F:F,'EPA Export Aggregation'!$A:$A,$B9,'EPA Export Aggregation'!$D:$D,$A$1)*IF($A9="CH4",About!$D$58,IF($A9="N2O",About!$D$59,1))</f>
        <v>0.3764106801946</v>
      </c>
      <c r="D9">
        <f>SUMIFS('EPA Export Aggregation'!G:G,'EPA Export Aggregation'!$A:$A,$B9,'EPA Export Aggregation'!$D:$D,$A$1)*IF($A9="CH4",About!$D$58,IF($A9="N2O",About!$D$59,1))</f>
        <v>0.37634237383390001</v>
      </c>
      <c r="E9">
        <f>SUMIFS('EPA Export Aggregation'!H:H,'EPA Export Aggregation'!$A:$A,$B9,'EPA Export Aggregation'!$D:$D,$A$1)*IF($A9="CH4",About!$D$58,IF($A9="N2O",About!$D$59,1))</f>
        <v>0.3871857388021</v>
      </c>
      <c r="F9">
        <f>SUMIFS('EPA Export Aggregation'!I:I,'EPA Export Aggregation'!$A:$A,$B9,'EPA Export Aggregation'!$D:$D,$A$1)*IF($A9="CH4",About!$D$58,IF($A9="N2O",About!$D$59,1))</f>
        <v>0.40488490824790002</v>
      </c>
      <c r="G9">
        <f>SUMIFS('EPA Export Aggregation'!J:J,'EPA Export Aggregation'!$A:$A,$B9,'EPA Export Aggregation'!$D:$D,$A$1)*IF($A9="CH4",About!$D$58,IF($A9="N2O",About!$D$59,1))</f>
        <v>0.41811107085080002</v>
      </c>
      <c r="H9">
        <f>SUMIFS('EPA Export Aggregation'!K:K,'EPA Export Aggregation'!$A:$A,$B9,'EPA Export Aggregation'!$D:$D,$A$1)*IF($A9="CH4",About!$D$58,IF($A9="N2O",About!$D$59,1))</f>
        <v>0.41082796381600001</v>
      </c>
      <c r="I9">
        <f>SUMIFS('EPA Export Aggregation'!L:L,'EPA Export Aggregation'!$A:$A,$B9,'EPA Export Aggregation'!$D:$D,$A$1)*IF($A9="CH4",About!$D$58,IF($A9="N2O",About!$D$59,1))</f>
        <v>0.40903290515360002</v>
      </c>
      <c r="J9">
        <f>SUMIFS('EPA Export Aggregation'!M:M,'EPA Export Aggregation'!$A:$A,$B9,'EPA Export Aggregation'!$D:$D,$A$1)*IF($A9="CH4",About!$D$58,IF($A9="N2O",About!$D$59,1))</f>
        <v>0.43948737651999997</v>
      </c>
      <c r="K9">
        <f>SUMIFS('EPA Export Aggregation'!N:N,'EPA Export Aggregation'!$A:$A,$B9,'EPA Export Aggregation'!$D:$D,$A$1)*IF($A9="CH4",About!$D$58,IF($A9="N2O",About!$D$59,1))</f>
        <v>0.44651739244470001</v>
      </c>
      <c r="L9">
        <f>SUMIFS('EPA Export Aggregation'!O:O,'EPA Export Aggregation'!$A:$A,$B9,'EPA Export Aggregation'!$D:$D,$A$1)*IF($A9="CH4",About!$D$58,IF($A9="N2O",About!$D$59,1))</f>
        <v>0.4060099193749</v>
      </c>
      <c r="M9">
        <f>SUMIFS('EPA Export Aggregation'!P:P,'EPA Export Aggregation'!$A:$A,$B9,'EPA Export Aggregation'!$D:$D,$A$1)*IF($A9="CH4",About!$D$58,IF($A9="N2O",About!$D$59,1))</f>
        <v>0.52433353065650001</v>
      </c>
      <c r="N9">
        <f>SUMIFS('EPA Export Aggregation'!Q:Q,'EPA Export Aggregation'!$A:$A,$B9,'EPA Export Aggregation'!$D:$D,$A$1)*IF($A9="CH4",About!$D$58,IF($A9="N2O",About!$D$59,1))</f>
        <v>0.53767193434659999</v>
      </c>
      <c r="O9">
        <f>SUMIFS('EPA Export Aggregation'!R:R,'EPA Export Aggregation'!$A:$A,$B9,'EPA Export Aggregation'!$D:$D,$A$1)*IF($A9="CH4",About!$D$58,IF($A9="N2O",About!$D$59,1))</f>
        <v>0.45257920865919998</v>
      </c>
      <c r="P9">
        <f>SUMIFS('EPA Export Aggregation'!S:S,'EPA Export Aggregation'!$A:$A,$B9,'EPA Export Aggregation'!$D:$D,$A$1)*IF($A9="CH4",About!$D$58,IF($A9="N2O",About!$D$59,1))</f>
        <v>0.43327561592649999</v>
      </c>
      <c r="Q9">
        <f>SUMIFS('EPA Export Aggregation'!T:T,'EPA Export Aggregation'!$A:$A,$B9,'EPA Export Aggregation'!$D:$D,$A$1)*IF($A9="CH4",About!$D$58,IF($A9="N2O",About!$D$59,1))</f>
        <v>0.49112942422520001</v>
      </c>
      <c r="R9">
        <f>SUMIFS('EPA Export Aggregation'!U:U,'EPA Export Aggregation'!$A:$A,$B9,'EPA Export Aggregation'!$D:$D,$A$1)*IF($A9="CH4",About!$D$58,IF($A9="N2O",About!$D$59,1))</f>
        <v>0.40061608656789999</v>
      </c>
      <c r="S9">
        <f>SUMIFS('EPA Export Aggregation'!V:V,'EPA Export Aggregation'!$A:$A,$B9,'EPA Export Aggregation'!$D:$D,$A$1)*IF($A9="CH4",About!$D$58,IF($A9="N2O",About!$D$59,1))</f>
        <v>0.5326167015644</v>
      </c>
      <c r="T9">
        <f>SUMIFS('EPA Export Aggregation'!W:W,'EPA Export Aggregation'!$A:$A,$B9,'EPA Export Aggregation'!$D:$D,$A$1)*IF($A9="CH4",About!$D$58,IF($A9="N2O",About!$D$59,1))</f>
        <v>0.4387047469159</v>
      </c>
      <c r="U9">
        <f>SUMIFS('EPA Export Aggregation'!X:X,'EPA Export Aggregation'!$A:$A,$B9,'EPA Export Aggregation'!$D:$D,$A$1)*IF($A9="CH4",About!$D$58,IF($A9="N2O",About!$D$59,1))</f>
        <v>0.30830790123140001</v>
      </c>
      <c r="V9">
        <f>SUMIFS('EPA Export Aggregation'!Y:Y,'EPA Export Aggregation'!$A:$A,$B9,'EPA Export Aggregation'!$D:$D,$A$1)*IF($A9="CH4",About!$D$58,IF($A9="N2O",About!$D$59,1))</f>
        <v>0.27568094025700002</v>
      </c>
      <c r="W9">
        <f>SUMIFS('EPA Export Aggregation'!Z:Z,'EPA Export Aggregation'!$A:$A,$B9,'EPA Export Aggregation'!$D:$D,$A$1)*IF($A9="CH4",About!$D$58,IF($A9="N2O",About!$D$59,1))</f>
        <v>0.38260075887630002</v>
      </c>
      <c r="X9">
        <f>SUMIFS('EPA Export Aggregation'!AA:AA,'EPA Export Aggregation'!$A:$A,$B9,'EPA Export Aggregation'!$D:$D,$A$1)*IF($A9="CH4",About!$D$58,IF($A9="N2O",About!$D$59,1))</f>
        <v>0.36340574148479998</v>
      </c>
      <c r="Y9">
        <f>SUMIFS('EPA Export Aggregation'!AB:AB,'EPA Export Aggregation'!$A:$A,$B9,'EPA Export Aggregation'!$D:$D,$A$1)*IF($A9="CH4",About!$D$58,IF($A9="N2O",About!$D$59,1))</f>
        <v>0.34196713973640003</v>
      </c>
      <c r="Z9">
        <f>SUMIFS('EPA Export Aggregation'!AC:AC,'EPA Export Aggregation'!$A:$A,$B9,'EPA Export Aggregation'!$D:$D,$A$1)*IF($A9="CH4",About!$D$58,IF($A9="N2O",About!$D$59,1))</f>
        <v>0.38312457709999997</v>
      </c>
      <c r="AA9">
        <f>SUMIFS('EPA Export Aggregation'!AD:AD,'EPA Export Aggregation'!$A:$A,$B9,'EPA Export Aggregation'!$D:$D,$A$1)*IF($A9="CH4",About!$D$58,IF($A9="N2O",About!$D$59,1))</f>
        <v>0.43422345261180001</v>
      </c>
      <c r="AB9">
        <f>SUMIFS('EPA Export Aggregation'!AE:AE,'EPA Export Aggregation'!$A:$A,$B9,'EPA Export Aggregation'!$D:$D,$A$1)*IF($A9="CH4",About!$D$58,IF($A9="N2O",About!$D$59,1))</f>
        <v>0.46990370891150002</v>
      </c>
      <c r="AC9">
        <f>SUMIFS('EPA Export Aggregation'!AF:AF,'EPA Export Aggregation'!$A:$A,$B9,'EPA Export Aggregation'!$D:$D,$A$1)*IF($A9="CH4",About!$D$58,IF($A9="N2O",About!$D$59,1))</f>
        <v>0.4502035934336</v>
      </c>
      <c r="AD9">
        <f>SUMIFS('EPA Export Aggregation'!AG:AG,'EPA Export Aggregation'!$A:$A,$B9,'EPA Export Aggregation'!$D:$D,$A$1)*IF($A9="CH4",About!$D$58,IF($A9="N2O",About!$D$59,1))</f>
        <v>0.42158831465910002</v>
      </c>
      <c r="AE9">
        <f>SUMIFS('EPA Export Aggregation'!AH:AH,'EPA Export Aggregation'!$A:$A,$B9,'EPA Export Aggregation'!$D:$D,$A$1)*IF($A9="CH4",About!$D$58,IF($A9="N2O",About!$D$59,1))</f>
        <v>0.4389461594763</v>
      </c>
      <c r="AF9">
        <f>SUMIFS('EPA Export Aggregation'!AI:AI,'EPA Export Aggregation'!$A:$A,$B9,'EPA Export Aggregation'!$D:$D,$A$1)*IF($A9="CH4",About!$D$58,IF($A9="N2O",About!$D$59,1))</f>
        <v>0.43759484851649999</v>
      </c>
      <c r="AG9">
        <f>SUMIFS('EPA Export Aggregation'!AJ:AJ,'EPA Export Aggregation'!$A:$A,$B9,'EPA Export Aggregation'!$D:$D,$A$1)*IF($A9="CH4",About!$D$58,IF($A9="N2O",About!$D$59,1))</f>
        <v>0.39039175122769998</v>
      </c>
      <c r="AH9">
        <f>SUMIFS('EPA Export Aggregation'!AK:AK,'EPA Export Aggregation'!$A:$A,$B9,'EPA Export Aggregation'!$D:$D,$A$1)*IF($A9="CH4",About!$D$58,IF($A9="N2O",About!$D$59,1))</f>
        <v>0.37903351145210001</v>
      </c>
    </row>
    <row r="10" spans="1:34" x14ac:dyDescent="0.25">
      <c r="A10" s="413" t="s">
        <v>2215</v>
      </c>
      <c r="B10" s="414" t="s">
        <v>4225</v>
      </c>
      <c r="C10">
        <f>SUMIFS('EPA Export Aggregation'!F:F,'EPA Export Aggregation'!$A:$A,$B10,'EPA Export Aggregation'!$D:$D,$A$1)*IF($A10="CH4",About!$D$58,IF($A10="N2O",About!$D$59,1))</f>
        <v>0.67378784321310004</v>
      </c>
      <c r="D10">
        <f>SUMIFS('EPA Export Aggregation'!G:G,'EPA Export Aggregation'!$A:$A,$B10,'EPA Export Aggregation'!$D:$D,$A$1)*IF($A10="CH4",About!$D$58,IF($A10="N2O",About!$D$59,1))</f>
        <v>0.72568065016950001</v>
      </c>
      <c r="E10">
        <f>SUMIFS('EPA Export Aggregation'!H:H,'EPA Export Aggregation'!$A:$A,$B10,'EPA Export Aggregation'!$D:$D,$A$1)*IF($A10="CH4",About!$D$58,IF($A10="N2O",About!$D$59,1))</f>
        <v>0.79263268899219996</v>
      </c>
      <c r="F10">
        <f>SUMIFS('EPA Export Aggregation'!I:I,'EPA Export Aggregation'!$A:$A,$B10,'EPA Export Aggregation'!$D:$D,$A$1)*IF($A10="CH4",About!$D$58,IF($A10="N2O",About!$D$59,1))</f>
        <v>0.9610262681474</v>
      </c>
      <c r="G10">
        <f>SUMIFS('EPA Export Aggregation'!J:J,'EPA Export Aggregation'!$A:$A,$B10,'EPA Export Aggregation'!$D:$D,$A$1)*IF($A10="CH4",About!$D$58,IF($A10="N2O",About!$D$59,1))</f>
        <v>1.0209953401481</v>
      </c>
      <c r="H10">
        <f>SUMIFS('EPA Export Aggregation'!K:K,'EPA Export Aggregation'!$A:$A,$B10,'EPA Export Aggregation'!$D:$D,$A$1)*IF($A10="CH4",About!$D$58,IF($A10="N2O",About!$D$59,1))</f>
        <v>1.1102446415224001</v>
      </c>
      <c r="I10">
        <f>SUMIFS('EPA Export Aggregation'!L:L,'EPA Export Aggregation'!$A:$A,$B10,'EPA Export Aggregation'!$D:$D,$A$1)*IF($A10="CH4",About!$D$58,IF($A10="N2O",About!$D$59,1))</f>
        <v>1.0903678741594001</v>
      </c>
      <c r="J10">
        <f>SUMIFS('EPA Export Aggregation'!M:M,'EPA Export Aggregation'!$A:$A,$B10,'EPA Export Aggregation'!$D:$D,$A$1)*IF($A10="CH4",About!$D$58,IF($A10="N2O",About!$D$59,1))</f>
        <v>1.2080542953283</v>
      </c>
      <c r="K10">
        <f>SUMIFS('EPA Export Aggregation'!N:N,'EPA Export Aggregation'!$A:$A,$B10,'EPA Export Aggregation'!$D:$D,$A$1)*IF($A10="CH4",About!$D$58,IF($A10="N2O",About!$D$59,1))</f>
        <v>1.1609060520301</v>
      </c>
      <c r="L10">
        <f>SUMIFS('EPA Export Aggregation'!O:O,'EPA Export Aggregation'!$A:$A,$B10,'EPA Export Aggregation'!$D:$D,$A$1)*IF($A10="CH4",About!$D$58,IF($A10="N2O",About!$D$59,1))</f>
        <v>1.2455991379160001</v>
      </c>
      <c r="M10">
        <f>SUMIFS('EPA Export Aggregation'!P:P,'EPA Export Aggregation'!$A:$A,$B10,'EPA Export Aggregation'!$D:$D,$A$1)*IF($A10="CH4",About!$D$58,IF($A10="N2O",About!$D$59,1))</f>
        <v>1.2181711507738</v>
      </c>
      <c r="N10">
        <f>SUMIFS('EPA Export Aggregation'!Q:Q,'EPA Export Aggregation'!$A:$A,$B10,'EPA Export Aggregation'!$D:$D,$A$1)*IF($A10="CH4",About!$D$58,IF($A10="N2O",About!$D$59,1))</f>
        <v>1.3060702668744</v>
      </c>
      <c r="O10">
        <f>SUMIFS('EPA Export Aggregation'!R:R,'EPA Export Aggregation'!$A:$A,$B10,'EPA Export Aggregation'!$D:$D,$A$1)*IF($A10="CH4",About!$D$58,IF($A10="N2O",About!$D$59,1))</f>
        <v>1.5097123779213</v>
      </c>
      <c r="P10">
        <f>SUMIFS('EPA Export Aggregation'!S:S,'EPA Export Aggregation'!$A:$A,$B10,'EPA Export Aggregation'!$D:$D,$A$1)*IF($A10="CH4",About!$D$58,IF($A10="N2O",About!$D$59,1))</f>
        <v>1.5706631852324</v>
      </c>
      <c r="Q10">
        <f>SUMIFS('EPA Export Aggregation'!T:T,'EPA Export Aggregation'!$A:$A,$B10,'EPA Export Aggregation'!$D:$D,$A$1)*IF($A10="CH4",About!$D$58,IF($A10="N2O",About!$D$59,1))</f>
        <v>1.7113521467082999</v>
      </c>
      <c r="R10">
        <f>SUMIFS('EPA Export Aggregation'!U:U,'EPA Export Aggregation'!$A:$A,$B10,'EPA Export Aggregation'!$D:$D,$A$1)*IF($A10="CH4",About!$D$58,IF($A10="N2O",About!$D$59,1))</f>
        <v>1.8919036390291</v>
      </c>
      <c r="S10">
        <f>SUMIFS('EPA Export Aggregation'!V:V,'EPA Export Aggregation'!$A:$A,$B10,'EPA Export Aggregation'!$D:$D,$A$1)*IF($A10="CH4",About!$D$58,IF($A10="N2O",About!$D$59,1))</f>
        <v>1.9726256255392001</v>
      </c>
      <c r="T10">
        <f>SUMIFS('EPA Export Aggregation'!W:W,'EPA Export Aggregation'!$A:$A,$B10,'EPA Export Aggregation'!$D:$D,$A$1)*IF($A10="CH4",About!$D$58,IF($A10="N2O",About!$D$59,1))</f>
        <v>2.0361385048309</v>
      </c>
      <c r="U10">
        <f>SUMIFS('EPA Export Aggregation'!X:X,'EPA Export Aggregation'!$A:$A,$B10,'EPA Export Aggregation'!$D:$D,$A$1)*IF($A10="CH4",About!$D$58,IF($A10="N2O",About!$D$59,1))</f>
        <v>2.1362083783207</v>
      </c>
      <c r="V10">
        <f>SUMIFS('EPA Export Aggregation'!Y:Y,'EPA Export Aggregation'!$A:$A,$B10,'EPA Export Aggregation'!$D:$D,$A$1)*IF($A10="CH4",About!$D$58,IF($A10="N2O",About!$D$59,1))</f>
        <v>1.9577037866542</v>
      </c>
      <c r="W10">
        <f>SUMIFS('EPA Export Aggregation'!Z:Z,'EPA Export Aggregation'!$A:$A,$B10,'EPA Export Aggregation'!$D:$D,$A$1)*IF($A10="CH4",About!$D$58,IF($A10="N2O",About!$D$59,1))</f>
        <v>2.0937506111653001</v>
      </c>
      <c r="X10">
        <f>SUMIFS('EPA Export Aggregation'!AA:AA,'EPA Export Aggregation'!$A:$A,$B10,'EPA Export Aggregation'!$D:$D,$A$1)*IF($A10="CH4",About!$D$58,IF($A10="N2O",About!$D$59,1))</f>
        <v>2.1901494926246001</v>
      </c>
      <c r="Y10">
        <f>SUMIFS('EPA Export Aggregation'!AB:AB,'EPA Export Aggregation'!$A:$A,$B10,'EPA Export Aggregation'!$D:$D,$A$1)*IF($A10="CH4",About!$D$58,IF($A10="N2O",About!$D$59,1))</f>
        <v>2.0245925849530999</v>
      </c>
      <c r="Z10">
        <f>SUMIFS('EPA Export Aggregation'!AC:AC,'EPA Export Aggregation'!$A:$A,$B10,'EPA Export Aggregation'!$D:$D,$A$1)*IF($A10="CH4",About!$D$58,IF($A10="N2O",About!$D$59,1))</f>
        <v>1.9412820227017999</v>
      </c>
      <c r="AA10">
        <f>SUMIFS('EPA Export Aggregation'!AD:AD,'EPA Export Aggregation'!$A:$A,$B10,'EPA Export Aggregation'!$D:$D,$A$1)*IF($A10="CH4",About!$D$58,IF($A10="N2O",About!$D$59,1))</f>
        <v>1.9195998890660999</v>
      </c>
      <c r="AB10">
        <f>SUMIFS('EPA Export Aggregation'!AE:AE,'EPA Export Aggregation'!$A:$A,$B10,'EPA Export Aggregation'!$D:$D,$A$1)*IF($A10="CH4",About!$D$58,IF($A10="N2O",About!$D$59,1))</f>
        <v>1.8629222155881</v>
      </c>
      <c r="AC10">
        <f>SUMIFS('EPA Export Aggregation'!AF:AF,'EPA Export Aggregation'!$A:$A,$B10,'EPA Export Aggregation'!$D:$D,$A$1)*IF($A10="CH4",About!$D$58,IF($A10="N2O",About!$D$59,1))</f>
        <v>2.1603587932866999</v>
      </c>
      <c r="AD10">
        <f>SUMIFS('EPA Export Aggregation'!AG:AG,'EPA Export Aggregation'!$A:$A,$B10,'EPA Export Aggregation'!$D:$D,$A$1)*IF($A10="CH4",About!$D$58,IF($A10="N2O",About!$D$59,1))</f>
        <v>2.1430981652658998</v>
      </c>
      <c r="AE10">
        <f>SUMIFS('EPA Export Aggregation'!AH:AH,'EPA Export Aggregation'!$A:$A,$B10,'EPA Export Aggregation'!$D:$D,$A$1)*IF($A10="CH4",About!$D$58,IF($A10="N2O",About!$D$59,1))</f>
        <v>2.0816514248843001</v>
      </c>
      <c r="AF10">
        <f>SUMIFS('EPA Export Aggregation'!AI:AI,'EPA Export Aggregation'!$A:$A,$B10,'EPA Export Aggregation'!$D:$D,$A$1)*IF($A10="CH4",About!$D$58,IF($A10="N2O",About!$D$59,1))</f>
        <v>2.1906695950078001</v>
      </c>
      <c r="AG10">
        <f>SUMIFS('EPA Export Aggregation'!AJ:AJ,'EPA Export Aggregation'!$A:$A,$B10,'EPA Export Aggregation'!$D:$D,$A$1)*IF($A10="CH4",About!$D$58,IF($A10="N2O",About!$D$59,1))</f>
        <v>2.1153933170050001</v>
      </c>
      <c r="AH10">
        <f>SUMIFS('EPA Export Aggregation'!AK:AK,'EPA Export Aggregation'!$A:$A,$B10,'EPA Export Aggregation'!$D:$D,$A$1)*IF($A10="CH4",About!$D$58,IF($A10="N2O",About!$D$59,1))</f>
        <v>2.1078225417779999</v>
      </c>
    </row>
    <row r="11" spans="1:34" x14ac:dyDescent="0.25">
      <c r="A11" s="413" t="s">
        <v>2215</v>
      </c>
      <c r="B11" s="414" t="s">
        <v>4220</v>
      </c>
      <c r="C11">
        <f>SUMIFS('EPA Export Aggregation'!F:F,'EPA Export Aggregation'!$A:$A,$B11,'EPA Export Aggregation'!$D:$D,$A$1)*IF($A11="CH4",About!$D$58,IF($A11="N2O",About!$D$59,1))</f>
        <v>0.2462069330644</v>
      </c>
      <c r="D11">
        <f>SUMIFS('EPA Export Aggregation'!G:G,'EPA Export Aggregation'!$A:$A,$B11,'EPA Export Aggregation'!$D:$D,$A$1)*IF($A11="CH4",About!$D$58,IF($A11="N2O",About!$D$59,1))</f>
        <v>0.33689932920999999</v>
      </c>
      <c r="E11">
        <f>SUMIFS('EPA Export Aggregation'!H:H,'EPA Export Aggregation'!$A:$A,$B11,'EPA Export Aggregation'!$D:$D,$A$1)*IF($A11="CH4",About!$D$58,IF($A11="N2O",About!$D$59,1))</f>
        <v>0.36132309909159999</v>
      </c>
      <c r="F11">
        <f>SUMIFS('EPA Export Aggregation'!I:I,'EPA Export Aggregation'!$A:$A,$B11,'EPA Export Aggregation'!$D:$D,$A$1)*IF($A11="CH4",About!$D$58,IF($A11="N2O",About!$D$59,1))</f>
        <v>0.4414908541102</v>
      </c>
      <c r="G11">
        <f>SUMIFS('EPA Export Aggregation'!J:J,'EPA Export Aggregation'!$A:$A,$B11,'EPA Export Aggregation'!$D:$D,$A$1)*IF($A11="CH4",About!$D$58,IF($A11="N2O",About!$D$59,1))</f>
        <v>0.4420106379091</v>
      </c>
      <c r="H11">
        <f>SUMIFS('EPA Export Aggregation'!K:K,'EPA Export Aggregation'!$A:$A,$B11,'EPA Export Aggregation'!$D:$D,$A$1)*IF($A11="CH4",About!$D$58,IF($A11="N2O",About!$D$59,1))</f>
        <v>0.47867266190509999</v>
      </c>
      <c r="I11">
        <f>SUMIFS('EPA Export Aggregation'!L:L,'EPA Export Aggregation'!$A:$A,$B11,'EPA Export Aggregation'!$D:$D,$A$1)*IF($A11="CH4",About!$D$58,IF($A11="N2O",About!$D$59,1))</f>
        <v>0.49136630516599999</v>
      </c>
      <c r="J11">
        <f>SUMIFS('EPA Export Aggregation'!M:M,'EPA Export Aggregation'!$A:$A,$B11,'EPA Export Aggregation'!$D:$D,$A$1)*IF($A11="CH4",About!$D$58,IF($A11="N2O",About!$D$59,1))</f>
        <v>0.51093820720399996</v>
      </c>
      <c r="K11">
        <f>SUMIFS('EPA Export Aggregation'!N:N,'EPA Export Aggregation'!$A:$A,$B11,'EPA Export Aggregation'!$D:$D,$A$1)*IF($A11="CH4",About!$D$58,IF($A11="N2O",About!$D$59,1))</f>
        <v>0.50964416783510003</v>
      </c>
      <c r="L11">
        <f>SUMIFS('EPA Export Aggregation'!O:O,'EPA Export Aggregation'!$A:$A,$B11,'EPA Export Aggregation'!$D:$D,$A$1)*IF($A11="CH4",About!$D$58,IF($A11="N2O",About!$D$59,1))</f>
        <v>0.51924292388769999</v>
      </c>
      <c r="M11">
        <f>SUMIFS('EPA Export Aggregation'!P:P,'EPA Export Aggregation'!$A:$A,$B11,'EPA Export Aggregation'!$D:$D,$A$1)*IF($A11="CH4",About!$D$58,IF($A11="N2O",About!$D$59,1))</f>
        <v>0.56763705538539999</v>
      </c>
      <c r="N11">
        <f>SUMIFS('EPA Export Aggregation'!Q:Q,'EPA Export Aggregation'!$A:$A,$B11,'EPA Export Aggregation'!$D:$D,$A$1)*IF($A11="CH4",About!$D$58,IF($A11="N2O",About!$D$59,1))</f>
        <v>0.4664405790585</v>
      </c>
      <c r="O11">
        <f>SUMIFS('EPA Export Aggregation'!R:R,'EPA Export Aggregation'!$A:$A,$B11,'EPA Export Aggregation'!$D:$D,$A$1)*IF($A11="CH4",About!$D$58,IF($A11="N2O",About!$D$59,1))</f>
        <v>0.49842688659989998</v>
      </c>
      <c r="P11">
        <f>SUMIFS('EPA Export Aggregation'!S:S,'EPA Export Aggregation'!$A:$A,$B11,'EPA Export Aggregation'!$D:$D,$A$1)*IF($A11="CH4",About!$D$58,IF($A11="N2O",About!$D$59,1))</f>
        <v>0.61135681615549997</v>
      </c>
      <c r="Q11">
        <f>SUMIFS('EPA Export Aggregation'!T:T,'EPA Export Aggregation'!$A:$A,$B11,'EPA Export Aggregation'!$D:$D,$A$1)*IF($A11="CH4",About!$D$58,IF($A11="N2O",About!$D$59,1))</f>
        <v>0.64668141044219996</v>
      </c>
      <c r="R11">
        <f>SUMIFS('EPA Export Aggregation'!U:U,'EPA Export Aggregation'!$A:$A,$B11,'EPA Export Aggregation'!$D:$D,$A$1)*IF($A11="CH4",About!$D$58,IF($A11="N2O",About!$D$59,1))</f>
        <v>0.62671283344689999</v>
      </c>
      <c r="S11">
        <f>SUMIFS('EPA Export Aggregation'!V:V,'EPA Export Aggregation'!$A:$A,$B11,'EPA Export Aggregation'!$D:$D,$A$1)*IF($A11="CH4",About!$D$58,IF($A11="N2O",About!$D$59,1))</f>
        <v>0.64866510683129996</v>
      </c>
      <c r="T11">
        <f>SUMIFS('EPA Export Aggregation'!W:W,'EPA Export Aggregation'!$A:$A,$B11,'EPA Export Aggregation'!$D:$D,$A$1)*IF($A11="CH4",About!$D$58,IF($A11="N2O",About!$D$59,1))</f>
        <v>0.57084127611769997</v>
      </c>
      <c r="U11">
        <f>SUMIFS('EPA Export Aggregation'!X:X,'EPA Export Aggregation'!$A:$A,$B11,'EPA Export Aggregation'!$D:$D,$A$1)*IF($A11="CH4",About!$D$58,IF($A11="N2O",About!$D$59,1))</f>
        <v>0.66296866614939998</v>
      </c>
      <c r="V11">
        <f>SUMIFS('EPA Export Aggregation'!Y:Y,'EPA Export Aggregation'!$A:$A,$B11,'EPA Export Aggregation'!$D:$D,$A$1)*IF($A11="CH4",About!$D$58,IF($A11="N2O",About!$D$59,1))</f>
        <v>0.50055218699869997</v>
      </c>
      <c r="W11">
        <f>SUMIFS('EPA Export Aggregation'!Z:Z,'EPA Export Aggregation'!$A:$A,$B11,'EPA Export Aggregation'!$D:$D,$A$1)*IF($A11="CH4",About!$D$58,IF($A11="N2O",About!$D$59,1))</f>
        <v>0.88505077468560001</v>
      </c>
      <c r="X11">
        <f>SUMIFS('EPA Export Aggregation'!AA:AA,'EPA Export Aggregation'!$A:$A,$B11,'EPA Export Aggregation'!$D:$D,$A$1)*IF($A11="CH4",About!$D$58,IF($A11="N2O",About!$D$59,1))</f>
        <v>0.89276119405999999</v>
      </c>
      <c r="Y11">
        <f>SUMIFS('EPA Export Aggregation'!AB:AB,'EPA Export Aggregation'!$A:$A,$B11,'EPA Export Aggregation'!$D:$D,$A$1)*IF($A11="CH4",About!$D$58,IF($A11="N2O",About!$D$59,1))</f>
        <v>0.9769283343281</v>
      </c>
      <c r="Z11">
        <f>SUMIFS('EPA Export Aggregation'!AC:AC,'EPA Export Aggregation'!$A:$A,$B11,'EPA Export Aggregation'!$D:$D,$A$1)*IF($A11="CH4",About!$D$58,IF($A11="N2O",About!$D$59,1))</f>
        <v>0.95544056933499999</v>
      </c>
      <c r="AA11">
        <f>SUMIFS('EPA Export Aggregation'!AD:AD,'EPA Export Aggregation'!$A:$A,$B11,'EPA Export Aggregation'!$D:$D,$A$1)*IF($A11="CH4",About!$D$58,IF($A11="N2O",About!$D$59,1))</f>
        <v>1.1368365705243</v>
      </c>
      <c r="AB11">
        <f>SUMIFS('EPA Export Aggregation'!AE:AE,'EPA Export Aggregation'!$A:$A,$B11,'EPA Export Aggregation'!$D:$D,$A$1)*IF($A11="CH4",About!$D$58,IF($A11="N2O",About!$D$59,1))</f>
        <v>1.1193694754617001</v>
      </c>
      <c r="AC11">
        <f>SUMIFS('EPA Export Aggregation'!AF:AF,'EPA Export Aggregation'!$A:$A,$B11,'EPA Export Aggregation'!$D:$D,$A$1)*IF($A11="CH4",About!$D$58,IF($A11="N2O",About!$D$59,1))</f>
        <v>1.1119433979197999</v>
      </c>
      <c r="AD11">
        <f>SUMIFS('EPA Export Aggregation'!AG:AG,'EPA Export Aggregation'!$A:$A,$B11,'EPA Export Aggregation'!$D:$D,$A$1)*IF($A11="CH4",About!$D$58,IF($A11="N2O",About!$D$59,1))</f>
        <v>1.1742119658253001</v>
      </c>
      <c r="AE11">
        <f>SUMIFS('EPA Export Aggregation'!AH:AH,'EPA Export Aggregation'!$A:$A,$B11,'EPA Export Aggregation'!$D:$D,$A$1)*IF($A11="CH4",About!$D$58,IF($A11="N2O",About!$D$59,1))</f>
        <v>1.1100314595480001</v>
      </c>
      <c r="AF11">
        <f>SUMIFS('EPA Export Aggregation'!AI:AI,'EPA Export Aggregation'!$A:$A,$B11,'EPA Export Aggregation'!$D:$D,$A$1)*IF($A11="CH4",About!$D$58,IF($A11="N2O",About!$D$59,1))</f>
        <v>1.2130960789653</v>
      </c>
      <c r="AG11">
        <f>SUMIFS('EPA Export Aggregation'!AJ:AJ,'EPA Export Aggregation'!$A:$A,$B11,'EPA Export Aggregation'!$D:$D,$A$1)*IF($A11="CH4",About!$D$58,IF($A11="N2O",About!$D$59,1))</f>
        <v>1.1736106611021</v>
      </c>
      <c r="AH11">
        <f>SUMIFS('EPA Export Aggregation'!AK:AK,'EPA Export Aggregation'!$A:$A,$B11,'EPA Export Aggregation'!$D:$D,$A$1)*IF($A11="CH4",About!$D$58,IF($A11="N2O",About!$D$59,1))</f>
        <v>1.0234141498822</v>
      </c>
    </row>
    <row r="12" spans="1:34" x14ac:dyDescent="0.25">
      <c r="A12" s="413" t="s">
        <v>2215</v>
      </c>
      <c r="B12" s="414" t="s">
        <v>4231</v>
      </c>
      <c r="C12">
        <f>SUMIFS('EPA Export Aggregation'!F:F,'EPA Export Aggregation'!$A:$A,$B12,'EPA Export Aggregation'!$D:$D,$A$1)*IF($A12="CH4",About!$D$58,IF($A12="N2O",About!$D$59,1))</f>
        <v>9.7494633576399994E-2</v>
      </c>
      <c r="D12">
        <f>SUMIFS('EPA Export Aggregation'!G:G,'EPA Export Aggregation'!$A:$A,$B12,'EPA Export Aggregation'!$D:$D,$A$1)*IF($A12="CH4",About!$D$58,IF($A12="N2O",About!$D$59,1))</f>
        <v>9.67318583673E-2</v>
      </c>
      <c r="E12">
        <f>SUMIFS('EPA Export Aggregation'!H:H,'EPA Export Aggregation'!$A:$A,$B12,'EPA Export Aggregation'!$D:$D,$A$1)*IF($A12="CH4",About!$D$58,IF($A12="N2O",About!$D$59,1))</f>
        <v>9.9538895054699997E-2</v>
      </c>
      <c r="F12">
        <f>SUMIFS('EPA Export Aggregation'!I:I,'EPA Export Aggregation'!$A:$A,$B12,'EPA Export Aggregation'!$D:$D,$A$1)*IF($A12="CH4",About!$D$58,IF($A12="N2O",About!$D$59,1))</f>
        <v>0.1024328576831</v>
      </c>
      <c r="G12">
        <f>SUMIFS('EPA Export Aggregation'!J:J,'EPA Export Aggregation'!$A:$A,$B12,'EPA Export Aggregation'!$D:$D,$A$1)*IF($A12="CH4",About!$D$58,IF($A12="N2O",About!$D$59,1))</f>
        <v>0.1090068549369</v>
      </c>
      <c r="H12">
        <f>SUMIFS('EPA Export Aggregation'!K:K,'EPA Export Aggregation'!$A:$A,$B12,'EPA Export Aggregation'!$D:$D,$A$1)*IF($A12="CH4",About!$D$58,IF($A12="N2O",About!$D$59,1))</f>
        <v>0.1175181986074</v>
      </c>
      <c r="I12">
        <f>SUMIFS('EPA Export Aggregation'!L:L,'EPA Export Aggregation'!$A:$A,$B12,'EPA Export Aggregation'!$D:$D,$A$1)*IF($A12="CH4",About!$D$58,IF($A12="N2O",About!$D$59,1))</f>
        <v>0.12371402541489999</v>
      </c>
      <c r="J12">
        <f>SUMIFS('EPA Export Aggregation'!M:M,'EPA Export Aggregation'!$A:$A,$B12,'EPA Export Aggregation'!$D:$D,$A$1)*IF($A12="CH4",About!$D$58,IF($A12="N2O",About!$D$59,1))</f>
        <v>0.1276005736528</v>
      </c>
      <c r="K12">
        <f>SUMIFS('EPA Export Aggregation'!N:N,'EPA Export Aggregation'!$A:$A,$B12,'EPA Export Aggregation'!$D:$D,$A$1)*IF($A12="CH4",About!$D$58,IF($A12="N2O",About!$D$59,1))</f>
        <v>0.12829366917859999</v>
      </c>
      <c r="L12">
        <f>SUMIFS('EPA Export Aggregation'!O:O,'EPA Export Aggregation'!$A:$A,$B12,'EPA Export Aggregation'!$D:$D,$A$1)*IF($A12="CH4",About!$D$58,IF($A12="N2O",About!$D$59,1))</f>
        <v>0.12260948679100001</v>
      </c>
      <c r="M12">
        <f>SUMIFS('EPA Export Aggregation'!P:P,'EPA Export Aggregation'!$A:$A,$B12,'EPA Export Aggregation'!$D:$D,$A$1)*IF($A12="CH4",About!$D$58,IF($A12="N2O",About!$D$59,1))</f>
        <v>0.1220065216957</v>
      </c>
      <c r="N12">
        <f>SUMIFS('EPA Export Aggregation'!Q:Q,'EPA Export Aggregation'!$A:$A,$B12,'EPA Export Aggregation'!$D:$D,$A$1)*IF($A12="CH4",About!$D$58,IF($A12="N2O",About!$D$59,1))</f>
        <v>0.1227494369571</v>
      </c>
      <c r="O12">
        <f>SUMIFS('EPA Export Aggregation'!R:R,'EPA Export Aggregation'!$A:$A,$B12,'EPA Export Aggregation'!$D:$D,$A$1)*IF($A12="CH4",About!$D$58,IF($A12="N2O",About!$D$59,1))</f>
        <v>0.1232474846346</v>
      </c>
      <c r="P12">
        <f>SUMIFS('EPA Export Aggregation'!S:S,'EPA Export Aggregation'!$A:$A,$B12,'EPA Export Aggregation'!$D:$D,$A$1)*IF($A12="CH4",About!$D$58,IF($A12="N2O",About!$D$59,1))</f>
        <v>0.13351404233280001</v>
      </c>
      <c r="Q12">
        <f>SUMIFS('EPA Export Aggregation'!T:T,'EPA Export Aggregation'!$A:$A,$B12,'EPA Export Aggregation'!$D:$D,$A$1)*IF($A12="CH4",About!$D$58,IF($A12="N2O",About!$D$59,1))</f>
        <v>0.1485635278728</v>
      </c>
      <c r="R12">
        <f>SUMIFS('EPA Export Aggregation'!U:U,'EPA Export Aggregation'!$A:$A,$B12,'EPA Export Aggregation'!$D:$D,$A$1)*IF($A12="CH4",About!$D$58,IF($A12="N2O",About!$D$59,1))</f>
        <v>0.14236408960809999</v>
      </c>
      <c r="S12">
        <f>SUMIFS('EPA Export Aggregation'!V:V,'EPA Export Aggregation'!$A:$A,$B12,'EPA Export Aggregation'!$D:$D,$A$1)*IF($A12="CH4",About!$D$58,IF($A12="N2O",About!$D$59,1))</f>
        <v>0.32781962800600001</v>
      </c>
      <c r="T12">
        <f>SUMIFS('EPA Export Aggregation'!W:W,'EPA Export Aggregation'!$A:$A,$B12,'EPA Export Aggregation'!$D:$D,$A$1)*IF($A12="CH4",About!$D$58,IF($A12="N2O",About!$D$59,1))</f>
        <v>0.32417582119400001</v>
      </c>
      <c r="U12">
        <f>SUMIFS('EPA Export Aggregation'!X:X,'EPA Export Aggregation'!$A:$A,$B12,'EPA Export Aggregation'!$D:$D,$A$1)*IF($A12="CH4",About!$D$58,IF($A12="N2O",About!$D$59,1))</f>
        <v>0.31590975783890002</v>
      </c>
      <c r="V12">
        <f>SUMIFS('EPA Export Aggregation'!Y:Y,'EPA Export Aggregation'!$A:$A,$B12,'EPA Export Aggregation'!$D:$D,$A$1)*IF($A12="CH4",About!$D$58,IF($A12="N2O",About!$D$59,1))</f>
        <v>0.12812789395560001</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1.31745845623E-2</v>
      </c>
      <c r="AD12">
        <f>SUMIFS('EPA Export Aggregation'!AG:AG,'EPA Export Aggregation'!$A:$A,$B12,'EPA Export Aggregation'!$D:$D,$A$1)*IF($A12="CH4",About!$D$58,IF($A12="N2O",About!$D$59,1))</f>
        <v>1.0978521429799999E-2</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8.1334732906599996E-2</v>
      </c>
      <c r="D13">
        <f>SUMIFS('EPA Export Aggregation'!G:G,'EPA Export Aggregation'!$A:$A,$B13,'EPA Export Aggregation'!$D:$D,$A$1)*IF($A13="CH4",About!$D$58,IF($A13="N2O",About!$D$59,1))</f>
        <v>7.3979997986200002E-2</v>
      </c>
      <c r="E13">
        <f>SUMIFS('EPA Export Aggregation'!H:H,'EPA Export Aggregation'!$A:$A,$B13,'EPA Export Aggregation'!$D:$D,$A$1)*IF($A13="CH4",About!$D$58,IF($A13="N2O",About!$D$59,1))</f>
        <v>7.4558483806100001E-2</v>
      </c>
      <c r="F13">
        <f>SUMIFS('EPA Export Aggregation'!I:I,'EPA Export Aggregation'!$A:$A,$B13,'EPA Export Aggregation'!$D:$D,$A$1)*IF($A13="CH4",About!$D$58,IF($A13="N2O",About!$D$59,1))</f>
        <v>7.0796376281099999E-2</v>
      </c>
      <c r="G13">
        <f>SUMIFS('EPA Export Aggregation'!J:J,'EPA Export Aggregation'!$A:$A,$B13,'EPA Export Aggregation'!$D:$D,$A$1)*IF($A13="CH4",About!$D$58,IF($A13="N2O",About!$D$59,1))</f>
        <v>7.5995129985000007E-2</v>
      </c>
      <c r="H13">
        <f>SUMIFS('EPA Export Aggregation'!K:K,'EPA Export Aggregation'!$A:$A,$B13,'EPA Export Aggregation'!$D:$D,$A$1)*IF($A13="CH4",About!$D$58,IF($A13="N2O",About!$D$59,1))</f>
        <v>0.1040283646804</v>
      </c>
      <c r="I13">
        <f>SUMIFS('EPA Export Aggregation'!L:L,'EPA Export Aggregation'!$A:$A,$B13,'EPA Export Aggregation'!$D:$D,$A$1)*IF($A13="CH4",About!$D$58,IF($A13="N2O",About!$D$59,1))</f>
        <v>0.11404595250299999</v>
      </c>
      <c r="J13">
        <f>SUMIFS('EPA Export Aggregation'!M:M,'EPA Export Aggregation'!$A:$A,$B13,'EPA Export Aggregation'!$D:$D,$A$1)*IF($A13="CH4",About!$D$58,IF($A13="N2O",About!$D$59,1))</f>
        <v>0.1116796477135</v>
      </c>
      <c r="K13">
        <f>SUMIFS('EPA Export Aggregation'!N:N,'EPA Export Aggregation'!$A:$A,$B13,'EPA Export Aggregation'!$D:$D,$A$1)*IF($A13="CH4",About!$D$58,IF($A13="N2O",About!$D$59,1))</f>
        <v>0.115395014891</v>
      </c>
      <c r="L13">
        <f>SUMIFS('EPA Export Aggregation'!O:O,'EPA Export Aggregation'!$A:$A,$B13,'EPA Export Aggregation'!$D:$D,$A$1)*IF($A13="CH4",About!$D$58,IF($A13="N2O",About!$D$59,1))</f>
        <v>0.12886258376119999</v>
      </c>
      <c r="M13">
        <f>SUMIFS('EPA Export Aggregation'!P:P,'EPA Export Aggregation'!$A:$A,$B13,'EPA Export Aggregation'!$D:$D,$A$1)*IF($A13="CH4",About!$D$58,IF($A13="N2O",About!$D$59,1))</f>
        <v>8.7072246310800003E-2</v>
      </c>
      <c r="N13">
        <f>SUMIFS('EPA Export Aggregation'!Q:Q,'EPA Export Aggregation'!$A:$A,$B13,'EPA Export Aggregation'!$D:$D,$A$1)*IF($A13="CH4",About!$D$58,IF($A13="N2O",About!$D$59,1))</f>
        <v>9.1506762105E-2</v>
      </c>
      <c r="O13">
        <f>SUMIFS('EPA Export Aggregation'!R:R,'EPA Export Aggregation'!$A:$A,$B13,'EPA Export Aggregation'!$D:$D,$A$1)*IF($A13="CH4",About!$D$58,IF($A13="N2O",About!$D$59,1))</f>
        <v>9.6626887033299996E-2</v>
      </c>
      <c r="P13">
        <f>SUMIFS('EPA Export Aggregation'!S:S,'EPA Export Aggregation'!$A:$A,$B13,'EPA Export Aggregation'!$D:$D,$A$1)*IF($A13="CH4",About!$D$58,IF($A13="N2O",About!$D$59,1))</f>
        <v>7.4898705657899994E-2</v>
      </c>
      <c r="Q13">
        <f>SUMIFS('EPA Export Aggregation'!T:T,'EPA Export Aggregation'!$A:$A,$B13,'EPA Export Aggregation'!$D:$D,$A$1)*IF($A13="CH4",About!$D$58,IF($A13="N2O",About!$D$59,1))</f>
        <v>0.1030654900521</v>
      </c>
      <c r="R13">
        <f>SUMIFS('EPA Export Aggregation'!U:U,'EPA Export Aggregation'!$A:$A,$B13,'EPA Export Aggregation'!$D:$D,$A$1)*IF($A13="CH4",About!$D$58,IF($A13="N2O",About!$D$59,1))</f>
        <v>0.1152712187642</v>
      </c>
      <c r="S13">
        <f>SUMIFS('EPA Export Aggregation'!V:V,'EPA Export Aggregation'!$A:$A,$B13,'EPA Export Aggregation'!$D:$D,$A$1)*IF($A13="CH4",About!$D$58,IF($A13="N2O",About!$D$59,1))</f>
        <v>0.13353944157479999</v>
      </c>
      <c r="T13">
        <f>SUMIFS('EPA Export Aggregation'!W:W,'EPA Export Aggregation'!$A:$A,$B13,'EPA Export Aggregation'!$D:$D,$A$1)*IF($A13="CH4",About!$D$58,IF($A13="N2O",About!$D$59,1))</f>
        <v>0.1237395225255</v>
      </c>
      <c r="U13">
        <f>SUMIFS('EPA Export Aggregation'!X:X,'EPA Export Aggregation'!$A:$A,$B13,'EPA Export Aggregation'!$D:$D,$A$1)*IF($A13="CH4",About!$D$58,IF($A13="N2O",About!$D$59,1))</f>
        <v>0.106303125055</v>
      </c>
      <c r="V13">
        <f>SUMIFS('EPA Export Aggregation'!Y:Y,'EPA Export Aggregation'!$A:$A,$B13,'EPA Export Aggregation'!$D:$D,$A$1)*IF($A13="CH4",About!$D$58,IF($A13="N2O",About!$D$59,1))</f>
        <v>0.1383745582041</v>
      </c>
      <c r="W13">
        <f>SUMIFS('EPA Export Aggregation'!Z:Z,'EPA Export Aggregation'!$A:$A,$B13,'EPA Export Aggregation'!$D:$D,$A$1)*IF($A13="CH4",About!$D$58,IF($A13="N2O",About!$D$59,1))</f>
        <v>0.17094238045820001</v>
      </c>
      <c r="X13">
        <f>SUMIFS('EPA Export Aggregation'!AA:AA,'EPA Export Aggregation'!$A:$A,$B13,'EPA Export Aggregation'!$D:$D,$A$1)*IF($A13="CH4",About!$D$58,IF($A13="N2O",About!$D$59,1))</f>
        <v>0.1577339514751</v>
      </c>
      <c r="Y13">
        <f>SUMIFS('EPA Export Aggregation'!AB:AB,'EPA Export Aggregation'!$A:$A,$B13,'EPA Export Aggregation'!$D:$D,$A$1)*IF($A13="CH4",About!$D$58,IF($A13="N2O",About!$D$59,1))</f>
        <v>0.1460238340004</v>
      </c>
      <c r="Z13">
        <f>SUMIFS('EPA Export Aggregation'!AC:AC,'EPA Export Aggregation'!$A:$A,$B13,'EPA Export Aggregation'!$D:$D,$A$1)*IF($A13="CH4",About!$D$58,IF($A13="N2O",About!$D$59,1))</f>
        <v>0.17946610103970001</v>
      </c>
      <c r="AA13">
        <f>SUMIFS('EPA Export Aggregation'!AD:AD,'EPA Export Aggregation'!$A:$A,$B13,'EPA Export Aggregation'!$D:$D,$A$1)*IF($A13="CH4",About!$D$58,IF($A13="N2O",About!$D$59,1))</f>
        <v>0.2089480250246</v>
      </c>
      <c r="AB13">
        <f>SUMIFS('EPA Export Aggregation'!AE:AE,'EPA Export Aggregation'!$A:$A,$B13,'EPA Export Aggregation'!$D:$D,$A$1)*IF($A13="CH4",About!$D$58,IF($A13="N2O",About!$D$59,1))</f>
        <v>0.20405880183380001</v>
      </c>
      <c r="AC13">
        <f>SUMIFS('EPA Export Aggregation'!AF:AF,'EPA Export Aggregation'!$A:$A,$B13,'EPA Export Aggregation'!$D:$D,$A$1)*IF($A13="CH4",About!$D$58,IF($A13="N2O",About!$D$59,1))</f>
        <v>0.1833974130978</v>
      </c>
      <c r="AD13">
        <f>SUMIFS('EPA Export Aggregation'!AG:AG,'EPA Export Aggregation'!$A:$A,$B13,'EPA Export Aggregation'!$D:$D,$A$1)*IF($A13="CH4",About!$D$58,IF($A13="N2O",About!$D$59,1))</f>
        <v>0.16859187872940001</v>
      </c>
      <c r="AE13">
        <f>SUMIFS('EPA Export Aggregation'!AH:AH,'EPA Export Aggregation'!$A:$A,$B13,'EPA Export Aggregation'!$D:$D,$A$1)*IF($A13="CH4",About!$D$58,IF($A13="N2O",About!$D$59,1))</f>
        <v>0.1267596785872</v>
      </c>
      <c r="AF13">
        <f>SUMIFS('EPA Export Aggregation'!AI:AI,'EPA Export Aggregation'!$A:$A,$B13,'EPA Export Aggregation'!$D:$D,$A$1)*IF($A13="CH4",About!$D$58,IF($A13="N2O",About!$D$59,1))</f>
        <v>0.14611716226300001</v>
      </c>
      <c r="AG13">
        <f>SUMIFS('EPA Export Aggregation'!AJ:AJ,'EPA Export Aggregation'!$A:$A,$B13,'EPA Export Aggregation'!$D:$D,$A$1)*IF($A13="CH4",About!$D$58,IF($A13="N2O",About!$D$59,1))</f>
        <v>0.14495849869720001</v>
      </c>
      <c r="AH13">
        <f>SUMIFS('EPA Export Aggregation'!AK:AK,'EPA Export Aggregation'!$A:$A,$B13,'EPA Export Aggregation'!$D:$D,$A$1)*IF($A13="CH4",About!$D$58,IF($A13="N2O",About!$D$59,1))</f>
        <v>0.13773404894419999</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3.4312818345200002E-2</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4.9024210176100001E-2</v>
      </c>
      <c r="S14">
        <f>SUMIFS('EPA Export Aggregation'!V:V,'EPA Export Aggregation'!$A:$A,$B14,'EPA Export Aggregation'!$D:$D,$A$1)*IF($A14="CH4",About!$D$58,IF($A14="N2O",About!$D$59,1))</f>
        <v>4.7964870915799998E-2</v>
      </c>
      <c r="T14">
        <f>SUMIFS('EPA Export Aggregation'!W:W,'EPA Export Aggregation'!$A:$A,$B14,'EPA Export Aggregation'!$D:$D,$A$1)*IF($A14="CH4",About!$D$58,IF($A14="N2O",About!$D$59,1))</f>
        <v>4.6064386006300001E-2</v>
      </c>
      <c r="U14">
        <f>SUMIFS('EPA Export Aggregation'!X:X,'EPA Export Aggregation'!$A:$A,$B14,'EPA Export Aggregation'!$D:$D,$A$1)*IF($A14="CH4",About!$D$58,IF($A14="N2O",About!$D$59,1))</f>
        <v>4.2816173416800003E-2</v>
      </c>
      <c r="V14">
        <f>SUMIFS('EPA Export Aggregation'!Y:Y,'EPA Export Aggregation'!$A:$A,$B14,'EPA Export Aggregation'!$D:$D,$A$1)*IF($A14="CH4",About!$D$58,IF($A14="N2O",About!$D$59,1))</f>
        <v>3.6834596986400001E-2</v>
      </c>
      <c r="W14">
        <f>SUMIFS('EPA Export Aggregation'!Z:Z,'EPA Export Aggregation'!$A:$A,$B14,'EPA Export Aggregation'!$D:$D,$A$1)*IF($A14="CH4",About!$D$58,IF($A14="N2O",About!$D$59,1))</f>
        <v>7.0615972572599994E-2</v>
      </c>
      <c r="X14">
        <f>SUMIFS('EPA Export Aggregation'!AA:AA,'EPA Export Aggregation'!$A:$A,$B14,'EPA Export Aggregation'!$D:$D,$A$1)*IF($A14="CH4",About!$D$58,IF($A14="N2O",About!$D$59,1))</f>
        <v>6.7161259111500005E-2</v>
      </c>
      <c r="Y14">
        <f>SUMIFS('EPA Export Aggregation'!AB:AB,'EPA Export Aggregation'!$A:$A,$B14,'EPA Export Aggregation'!$D:$D,$A$1)*IF($A14="CH4",About!$D$58,IF($A14="N2O",About!$D$59,1))</f>
        <v>7.0189114427199994E-2</v>
      </c>
      <c r="Z14">
        <f>SUMIFS('EPA Export Aggregation'!AC:AC,'EPA Export Aggregation'!$A:$A,$B14,'EPA Export Aggregation'!$D:$D,$A$1)*IF($A14="CH4",About!$D$58,IF($A14="N2O",About!$D$59,1))</f>
        <v>7.0537052786199997E-2</v>
      </c>
      <c r="AA14">
        <f>SUMIFS('EPA Export Aggregation'!AD:AD,'EPA Export Aggregation'!$A:$A,$B14,'EPA Export Aggregation'!$D:$D,$A$1)*IF($A14="CH4",About!$D$58,IF($A14="N2O",About!$D$59,1))</f>
        <v>6.8760579491800006E-2</v>
      </c>
      <c r="AB14">
        <f>SUMIFS('EPA Export Aggregation'!AE:AE,'EPA Export Aggregation'!$A:$A,$B14,'EPA Export Aggregation'!$D:$D,$A$1)*IF($A14="CH4",About!$D$58,IF($A14="N2O",About!$D$59,1))</f>
        <v>6.3249170463599999E-2</v>
      </c>
      <c r="AC14">
        <f>SUMIFS('EPA Export Aggregation'!AF:AF,'EPA Export Aggregation'!$A:$A,$B14,'EPA Export Aggregation'!$D:$D,$A$1)*IF($A14="CH4",About!$D$58,IF($A14="N2O",About!$D$59,1))</f>
        <v>6.8605633481299999E-2</v>
      </c>
      <c r="AD14">
        <f>SUMIFS('EPA Export Aggregation'!AG:AG,'EPA Export Aggregation'!$A:$A,$B14,'EPA Export Aggregation'!$D:$D,$A$1)*IF($A14="CH4",About!$D$58,IF($A14="N2O",About!$D$59,1))</f>
        <v>6.9533663524000006E-2</v>
      </c>
      <c r="AE14">
        <f>SUMIFS('EPA Export Aggregation'!AH:AH,'EPA Export Aggregation'!$A:$A,$B14,'EPA Export Aggregation'!$D:$D,$A$1)*IF($A14="CH4",About!$D$58,IF($A14="N2O",About!$D$59,1))</f>
        <v>6.8385094661500001E-2</v>
      </c>
      <c r="AF14">
        <f>SUMIFS('EPA Export Aggregation'!AI:AI,'EPA Export Aggregation'!$A:$A,$B14,'EPA Export Aggregation'!$D:$D,$A$1)*IF($A14="CH4",About!$D$58,IF($A14="N2O",About!$D$59,1))</f>
        <v>6.1498475774900002E-2</v>
      </c>
      <c r="AG14">
        <f>SUMIFS('EPA Export Aggregation'!AJ:AJ,'EPA Export Aggregation'!$A:$A,$B14,'EPA Export Aggregation'!$D:$D,$A$1)*IF($A14="CH4",About!$D$58,IF($A14="N2O",About!$D$59,1))</f>
        <v>6.4288319125400006E-2</v>
      </c>
      <c r="AH14">
        <f>SUMIFS('EPA Export Aggregation'!AK:AK,'EPA Export Aggregation'!$A:$A,$B14,'EPA Export Aggregation'!$D:$D,$A$1)*IF($A14="CH4",About!$D$58,IF($A14="N2O",About!$D$59,1))</f>
        <v>6.7882353631099998E-2</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1.9205679771999998E-2</v>
      </c>
      <c r="D16">
        <f>SUMIFS('EPA Export Aggregation'!G:G,'EPA Export Aggregation'!$A:$A,$B16,'EPA Export Aggregation'!$D:$D,$A$1)*IF($A16="CH4",About!$D$58,IF($A16="N2O",About!$D$59,1))</f>
        <v>1.93748455433E-2</v>
      </c>
      <c r="E16">
        <f>SUMIFS('EPA Export Aggregation'!H:H,'EPA Export Aggregation'!$A:$A,$B16,'EPA Export Aggregation'!$D:$D,$A$1)*IF($A16="CH4",About!$D$58,IF($A16="N2O",About!$D$59,1))</f>
        <v>1.9635832026199999E-2</v>
      </c>
      <c r="F16">
        <f>SUMIFS('EPA Export Aggregation'!I:I,'EPA Export Aggregation'!$A:$A,$B16,'EPA Export Aggregation'!$D:$D,$A$1)*IF($A16="CH4",About!$D$58,IF($A16="N2O",About!$D$59,1))</f>
        <v>2.0130412305400001E-2</v>
      </c>
      <c r="G16">
        <f>SUMIFS('EPA Export Aggregation'!J:J,'EPA Export Aggregation'!$A:$A,$B16,'EPA Export Aggregation'!$D:$D,$A$1)*IF($A16="CH4",About!$D$58,IF($A16="N2O",About!$D$59,1))</f>
        <v>2.0585105390899999E-2</v>
      </c>
      <c r="H16">
        <f>SUMIFS('EPA Export Aggregation'!K:K,'EPA Export Aggregation'!$A:$A,$B16,'EPA Export Aggregation'!$D:$D,$A$1)*IF($A16="CH4",About!$D$58,IF($A16="N2O",About!$D$59,1))</f>
        <v>2.09158576561E-2</v>
      </c>
      <c r="I16">
        <f>SUMIFS('EPA Export Aggregation'!L:L,'EPA Export Aggregation'!$A:$A,$B16,'EPA Export Aggregation'!$D:$D,$A$1)*IF($A16="CH4",About!$D$58,IF($A16="N2O",About!$D$59,1))</f>
        <v>2.1300166933499998E-2</v>
      </c>
      <c r="J16">
        <f>SUMIFS('EPA Export Aggregation'!M:M,'EPA Export Aggregation'!$A:$A,$B16,'EPA Export Aggregation'!$D:$D,$A$1)*IF($A16="CH4",About!$D$58,IF($A16="N2O",About!$D$59,1))</f>
        <v>2.15498332E-2</v>
      </c>
      <c r="K16">
        <f>SUMIFS('EPA Export Aggregation'!N:N,'EPA Export Aggregation'!$A:$A,$B16,'EPA Export Aggregation'!$D:$D,$A$1)*IF($A16="CH4",About!$D$58,IF($A16="N2O",About!$D$59,1))</f>
        <v>2.17789453386E-2</v>
      </c>
      <c r="L16">
        <f>SUMIFS('EPA Export Aggregation'!O:O,'EPA Export Aggregation'!$A:$A,$B16,'EPA Export Aggregation'!$D:$D,$A$1)*IF($A16="CH4",About!$D$58,IF($A16="N2O",About!$D$59,1))</f>
        <v>2.2072218818299998E-2</v>
      </c>
      <c r="M16">
        <f>SUMIFS('EPA Export Aggregation'!P:P,'EPA Export Aggregation'!$A:$A,$B16,'EPA Export Aggregation'!$D:$D,$A$1)*IF($A16="CH4",About!$D$58,IF($A16="N2O",About!$D$59,1))</f>
        <v>2.2330840182399999E-2</v>
      </c>
      <c r="N16">
        <f>SUMIFS('EPA Export Aggregation'!Q:Q,'EPA Export Aggregation'!$A:$A,$B16,'EPA Export Aggregation'!$D:$D,$A$1)*IF($A16="CH4",About!$D$58,IF($A16="N2O",About!$D$59,1))</f>
        <v>1.36746101035E-2</v>
      </c>
      <c r="O16">
        <f>SUMIFS('EPA Export Aggregation'!R:R,'EPA Export Aggregation'!$A:$A,$B16,'EPA Export Aggregation'!$D:$D,$A$1)*IF($A16="CH4",About!$D$58,IF($A16="N2O",About!$D$59,1))</f>
        <v>1.61132186743E-2</v>
      </c>
      <c r="P16">
        <f>SUMIFS('EPA Export Aggregation'!S:S,'EPA Export Aggregation'!$A:$A,$B16,'EPA Export Aggregation'!$D:$D,$A$1)*IF($A16="CH4",About!$D$58,IF($A16="N2O",About!$D$59,1))</f>
        <v>2.09986288306E-2</v>
      </c>
      <c r="Q16">
        <f>SUMIFS('EPA Export Aggregation'!T:T,'EPA Export Aggregation'!$A:$A,$B16,'EPA Export Aggregation'!$D:$D,$A$1)*IF($A16="CH4",About!$D$58,IF($A16="N2O",About!$D$59,1))</f>
        <v>1.9397648215799999E-2</v>
      </c>
      <c r="R16">
        <f>SUMIFS('EPA Export Aggregation'!U:U,'EPA Export Aggregation'!$A:$A,$B16,'EPA Export Aggregation'!$D:$D,$A$1)*IF($A16="CH4",About!$D$58,IF($A16="N2O",About!$D$59,1))</f>
        <v>2.1245702786099999E-2</v>
      </c>
      <c r="S16">
        <f>SUMIFS('EPA Export Aggregation'!V:V,'EPA Export Aggregation'!$A:$A,$B16,'EPA Export Aggregation'!$D:$D,$A$1)*IF($A16="CH4",About!$D$58,IF($A16="N2O",About!$D$59,1))</f>
        <v>2.7428130676100001E-2</v>
      </c>
      <c r="T16">
        <f>SUMIFS('EPA Export Aggregation'!W:W,'EPA Export Aggregation'!$A:$A,$B16,'EPA Export Aggregation'!$D:$D,$A$1)*IF($A16="CH4",About!$D$58,IF($A16="N2O",About!$D$59,1))</f>
        <v>3.0228211228800001E-2</v>
      </c>
      <c r="U16">
        <f>SUMIFS('EPA Export Aggregation'!X:X,'EPA Export Aggregation'!$A:$A,$B16,'EPA Export Aggregation'!$D:$D,$A$1)*IF($A16="CH4",About!$D$58,IF($A16="N2O",About!$D$59,1))</f>
        <v>2.9086530040499999E-2</v>
      </c>
      <c r="V16">
        <f>SUMIFS('EPA Export Aggregation'!Y:Y,'EPA Export Aggregation'!$A:$A,$B16,'EPA Export Aggregation'!$D:$D,$A$1)*IF($A16="CH4",About!$D$58,IF($A16="N2O",About!$D$59,1))</f>
        <v>2.8703970349100001E-2</v>
      </c>
      <c r="W16">
        <f>SUMIFS('EPA Export Aggregation'!Z:Z,'EPA Export Aggregation'!$A:$A,$B16,'EPA Export Aggregation'!$D:$D,$A$1)*IF($A16="CH4",About!$D$58,IF($A16="N2O",About!$D$59,1))</f>
        <v>7.1263104444299993E-2</v>
      </c>
      <c r="X16">
        <f>SUMIFS('EPA Export Aggregation'!AA:AA,'EPA Export Aggregation'!$A:$A,$B16,'EPA Export Aggregation'!$D:$D,$A$1)*IF($A16="CH4",About!$D$58,IF($A16="N2O",About!$D$59,1))</f>
        <v>6.6253159659200006E-2</v>
      </c>
      <c r="Y16">
        <f>SUMIFS('EPA Export Aggregation'!AB:AB,'EPA Export Aggregation'!$A:$A,$B16,'EPA Export Aggregation'!$D:$D,$A$1)*IF($A16="CH4",About!$D$58,IF($A16="N2O",About!$D$59,1))</f>
        <v>6.5662864136400004E-2</v>
      </c>
      <c r="Z16">
        <f>SUMIFS('EPA Export Aggregation'!AC:AC,'EPA Export Aggregation'!$A:$A,$B16,'EPA Export Aggregation'!$D:$D,$A$1)*IF($A16="CH4",About!$D$58,IF($A16="N2O",About!$D$59,1))</f>
        <v>6.8965860328599998E-2</v>
      </c>
      <c r="AA16">
        <f>SUMIFS('EPA Export Aggregation'!AD:AD,'EPA Export Aggregation'!$A:$A,$B16,'EPA Export Aggregation'!$D:$D,$A$1)*IF($A16="CH4",About!$D$58,IF($A16="N2O",About!$D$59,1))</f>
        <v>7.4256118298799995E-2</v>
      </c>
      <c r="AB16">
        <f>SUMIFS('EPA Export Aggregation'!AE:AE,'EPA Export Aggregation'!$A:$A,$B16,'EPA Export Aggregation'!$D:$D,$A$1)*IF($A16="CH4",About!$D$58,IF($A16="N2O",About!$D$59,1))</f>
        <v>8.3010129843999997E-2</v>
      </c>
      <c r="AC16">
        <f>SUMIFS('EPA Export Aggregation'!AF:AF,'EPA Export Aggregation'!$A:$A,$B16,'EPA Export Aggregation'!$D:$D,$A$1)*IF($A16="CH4",About!$D$58,IF($A16="N2O",About!$D$59,1))</f>
        <v>7.8699384797999997E-2</v>
      </c>
      <c r="AD16">
        <f>SUMIFS('EPA Export Aggregation'!AG:AG,'EPA Export Aggregation'!$A:$A,$B16,'EPA Export Aggregation'!$D:$D,$A$1)*IF($A16="CH4",About!$D$58,IF($A16="N2O",About!$D$59,1))</f>
        <v>7.8241590025699997E-2</v>
      </c>
      <c r="AE16">
        <f>SUMIFS('EPA Export Aggregation'!AH:AH,'EPA Export Aggregation'!$A:$A,$B16,'EPA Export Aggregation'!$D:$D,$A$1)*IF($A16="CH4",About!$D$58,IF($A16="N2O",About!$D$59,1))</f>
        <v>7.1212702660299998E-2</v>
      </c>
      <c r="AF16">
        <f>SUMIFS('EPA Export Aggregation'!AI:AI,'EPA Export Aggregation'!$A:$A,$B16,'EPA Export Aggregation'!$D:$D,$A$1)*IF($A16="CH4",About!$D$58,IF($A16="N2O",About!$D$59,1))</f>
        <v>8.4495106502799996E-2</v>
      </c>
      <c r="AG16">
        <f>SUMIFS('EPA Export Aggregation'!AJ:AJ,'EPA Export Aggregation'!$A:$A,$B16,'EPA Export Aggregation'!$D:$D,$A$1)*IF($A16="CH4",About!$D$58,IF($A16="N2O",About!$D$59,1))</f>
        <v>8.5774850708599998E-2</v>
      </c>
      <c r="AH16">
        <f>SUMIFS('EPA Export Aggregation'!AK:AK,'EPA Export Aggregation'!$A:$A,$B16,'EPA Export Aggregation'!$D:$D,$A$1)*IF($A16="CH4",About!$D$58,IF($A16="N2O",About!$D$59,1))</f>
        <v>8.6437046311999999E-2</v>
      </c>
    </row>
    <row r="17" spans="1:34" x14ac:dyDescent="0.2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1.4420442917899999E-2</v>
      </c>
      <c r="F17">
        <f>SUMIFS('EPA Export Aggregation'!I:I,'EPA Export Aggregation'!$A:$A,$B17,'EPA Export Aggregation'!$D:$D,$A$1)*IF($A17="CH4",About!$D$58,IF($A17="N2O",About!$D$59,1))</f>
        <v>1.8083040376799999E-2</v>
      </c>
      <c r="G17">
        <f>SUMIFS('EPA Export Aggregation'!J:J,'EPA Export Aggregation'!$A:$A,$B17,'EPA Export Aggregation'!$D:$D,$A$1)*IF($A17="CH4",About!$D$58,IF($A17="N2O",About!$D$59,1))</f>
        <v>1.24284689767E-2</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1.15960735078E-2</v>
      </c>
      <c r="L17">
        <f>SUMIFS('EPA Export Aggregation'!O:O,'EPA Export Aggregation'!$A:$A,$B17,'EPA Export Aggregation'!$D:$D,$A$1)*IF($A17="CH4",About!$D$58,IF($A17="N2O",About!$D$59,1))</f>
        <v>1.48846500316E-2</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0.1183151946151</v>
      </c>
      <c r="D20">
        <f>SUMIFS('EPA Export Aggregation'!G:G,'EPA Export Aggregation'!$A:$A,$B20,'EPA Export Aggregation'!$D:$D,$A$1)*IF($A20="CH4",About!$D$58,IF($A20="N2O",About!$D$59,1))</f>
        <v>0.10758578743860001</v>
      </c>
      <c r="E20">
        <f>SUMIFS('EPA Export Aggregation'!H:H,'EPA Export Aggregation'!$A:$A,$B20,'EPA Export Aggregation'!$D:$D,$A$1)*IF($A20="CH4",About!$D$58,IF($A20="N2O",About!$D$59,1))</f>
        <v>0.1097889185471</v>
      </c>
      <c r="F20">
        <f>SUMIFS('EPA Export Aggregation'!I:I,'EPA Export Aggregation'!$A:$A,$B20,'EPA Export Aggregation'!$D:$D,$A$1)*IF($A20="CH4",About!$D$58,IF($A20="N2O",About!$D$59,1))</f>
        <v>0.10585915108129999</v>
      </c>
      <c r="G20">
        <f>SUMIFS('EPA Export Aggregation'!J:J,'EPA Export Aggregation'!$A:$A,$B20,'EPA Export Aggregation'!$D:$D,$A$1)*IF($A20="CH4",About!$D$58,IF($A20="N2O",About!$D$59,1))</f>
        <v>0.10665391256039999</v>
      </c>
      <c r="H20">
        <f>SUMIFS('EPA Export Aggregation'!K:K,'EPA Export Aggregation'!$A:$A,$B20,'EPA Export Aggregation'!$D:$D,$A$1)*IF($A20="CH4",About!$D$58,IF($A20="N2O",About!$D$59,1))</f>
        <v>0.11120784405179999</v>
      </c>
      <c r="I20">
        <f>SUMIFS('EPA Export Aggregation'!L:L,'EPA Export Aggregation'!$A:$A,$B20,'EPA Export Aggregation'!$D:$D,$A$1)*IF($A20="CH4",About!$D$58,IF($A20="N2O",About!$D$59,1))</f>
        <v>0.10980751674270001</v>
      </c>
      <c r="J20">
        <f>SUMIFS('EPA Export Aggregation'!M:M,'EPA Export Aggregation'!$A:$A,$B20,'EPA Export Aggregation'!$D:$D,$A$1)*IF($A20="CH4",About!$D$58,IF($A20="N2O",About!$D$59,1))</f>
        <v>0.1119704374789</v>
      </c>
      <c r="K20">
        <f>SUMIFS('EPA Export Aggregation'!N:N,'EPA Export Aggregation'!$A:$A,$B20,'EPA Export Aggregation'!$D:$D,$A$1)*IF($A20="CH4",About!$D$58,IF($A20="N2O",About!$D$59,1))</f>
        <v>0.103890697223</v>
      </c>
      <c r="L20">
        <f>SUMIFS('EPA Export Aggregation'!O:O,'EPA Export Aggregation'!$A:$A,$B20,'EPA Export Aggregation'!$D:$D,$A$1)*IF($A20="CH4",About!$D$58,IF($A20="N2O",About!$D$59,1))</f>
        <v>9.5763373732000001E-2</v>
      </c>
      <c r="M20">
        <f>SUMIFS('EPA Export Aggregation'!P:P,'EPA Export Aggregation'!$A:$A,$B20,'EPA Export Aggregation'!$D:$D,$A$1)*IF($A20="CH4",About!$D$58,IF($A20="N2O",About!$D$59,1))</f>
        <v>0.1180198863485</v>
      </c>
      <c r="N20">
        <f>SUMIFS('EPA Export Aggregation'!Q:Q,'EPA Export Aggregation'!$A:$A,$B20,'EPA Export Aggregation'!$D:$D,$A$1)*IF($A20="CH4",About!$D$58,IF($A20="N2O",About!$D$59,1))</f>
        <v>9.7257567214999993E-2</v>
      </c>
      <c r="O20">
        <f>SUMIFS('EPA Export Aggregation'!R:R,'EPA Export Aggregation'!$A:$A,$B20,'EPA Export Aggregation'!$D:$D,$A$1)*IF($A20="CH4",About!$D$58,IF($A20="N2O",About!$D$59,1))</f>
        <v>7.6396126244600002E-2</v>
      </c>
      <c r="P20">
        <f>SUMIFS('EPA Export Aggregation'!S:S,'EPA Export Aggregation'!$A:$A,$B20,'EPA Export Aggregation'!$D:$D,$A$1)*IF($A20="CH4",About!$D$58,IF($A20="N2O",About!$D$59,1))</f>
        <v>6.8177993566199996E-2</v>
      </c>
      <c r="Q20">
        <f>SUMIFS('EPA Export Aggregation'!T:T,'EPA Export Aggregation'!$A:$A,$B20,'EPA Export Aggregation'!$D:$D,$A$1)*IF($A20="CH4",About!$D$58,IF($A20="N2O",About!$D$59,1))</f>
        <v>6.3885619931599996E-2</v>
      </c>
      <c r="R20">
        <f>SUMIFS('EPA Export Aggregation'!U:U,'EPA Export Aggregation'!$A:$A,$B20,'EPA Export Aggregation'!$D:$D,$A$1)*IF($A20="CH4",About!$D$58,IF($A20="N2O",About!$D$59,1))</f>
        <v>5.2963328241000002E-2</v>
      </c>
      <c r="S20">
        <f>SUMIFS('EPA Export Aggregation'!V:V,'EPA Export Aggregation'!$A:$A,$B20,'EPA Export Aggregation'!$D:$D,$A$1)*IF($A20="CH4",About!$D$58,IF($A20="N2O",About!$D$59,1))</f>
        <v>5.8199018853899998E-2</v>
      </c>
      <c r="T20">
        <f>SUMIFS('EPA Export Aggregation'!W:W,'EPA Export Aggregation'!$A:$A,$B20,'EPA Export Aggregation'!$D:$D,$A$1)*IF($A20="CH4",About!$D$58,IF($A20="N2O",About!$D$59,1))</f>
        <v>6.0291944677300001E-2</v>
      </c>
      <c r="U20">
        <f>SUMIFS('EPA Export Aggregation'!X:X,'EPA Export Aggregation'!$A:$A,$B20,'EPA Export Aggregation'!$D:$D,$A$1)*IF($A20="CH4",About!$D$58,IF($A20="N2O",About!$D$59,1))</f>
        <v>5.8576879920300001E-2</v>
      </c>
      <c r="V20">
        <f>SUMIFS('EPA Export Aggregation'!Y:Y,'EPA Export Aggregation'!$A:$A,$B20,'EPA Export Aggregation'!$D:$D,$A$1)*IF($A20="CH4",About!$D$58,IF($A20="N2O",About!$D$59,1))</f>
        <v>4.1602474554100002E-2</v>
      </c>
      <c r="W20">
        <f>SUMIFS('EPA Export Aggregation'!Z:Z,'EPA Export Aggregation'!$A:$A,$B20,'EPA Export Aggregation'!$D:$D,$A$1)*IF($A20="CH4",About!$D$58,IF($A20="N2O",About!$D$59,1))</f>
        <v>0.1048603272402</v>
      </c>
      <c r="X20">
        <f>SUMIFS('EPA Export Aggregation'!AA:AA,'EPA Export Aggregation'!$A:$A,$B20,'EPA Export Aggregation'!$D:$D,$A$1)*IF($A20="CH4",About!$D$58,IF($A20="N2O",About!$D$59,1))</f>
        <v>7.1902146594800001E-2</v>
      </c>
      <c r="Y20">
        <f>SUMIFS('EPA Export Aggregation'!AB:AB,'EPA Export Aggregation'!$A:$A,$B20,'EPA Export Aggregation'!$D:$D,$A$1)*IF($A20="CH4",About!$D$58,IF($A20="N2O",About!$D$59,1))</f>
        <v>0.106235489063</v>
      </c>
      <c r="Z20">
        <f>SUMIFS('EPA Export Aggregation'!AC:AC,'EPA Export Aggregation'!$A:$A,$B20,'EPA Export Aggregation'!$D:$D,$A$1)*IF($A20="CH4",About!$D$58,IF($A20="N2O",About!$D$59,1))</f>
        <v>7.2862250358799993E-2</v>
      </c>
      <c r="AA20">
        <f>SUMIFS('EPA Export Aggregation'!AD:AD,'EPA Export Aggregation'!$A:$A,$B20,'EPA Export Aggregation'!$D:$D,$A$1)*IF($A20="CH4",About!$D$58,IF($A20="N2O",About!$D$59,1))</f>
        <v>5.60353415814E-2</v>
      </c>
      <c r="AB20">
        <f>SUMIFS('EPA Export Aggregation'!AE:AE,'EPA Export Aggregation'!$A:$A,$B20,'EPA Export Aggregation'!$D:$D,$A$1)*IF($A20="CH4",About!$D$58,IF($A20="N2O",About!$D$59,1))</f>
        <v>0.100751489624</v>
      </c>
      <c r="AC20">
        <f>SUMIFS('EPA Export Aggregation'!AF:AF,'EPA Export Aggregation'!$A:$A,$B20,'EPA Export Aggregation'!$D:$D,$A$1)*IF($A20="CH4",About!$D$58,IF($A20="N2O",About!$D$59,1))</f>
        <v>7.6294926564500001E-2</v>
      </c>
      <c r="AD20">
        <f>SUMIFS('EPA Export Aggregation'!AG:AG,'EPA Export Aggregation'!$A:$A,$B20,'EPA Export Aggregation'!$D:$D,$A$1)*IF($A20="CH4",About!$D$58,IF($A20="N2O",About!$D$59,1))</f>
        <v>7.5104812963599998E-2</v>
      </c>
      <c r="AE20">
        <f>SUMIFS('EPA Export Aggregation'!AH:AH,'EPA Export Aggregation'!$A:$A,$B20,'EPA Export Aggregation'!$D:$D,$A$1)*IF($A20="CH4",About!$D$58,IF($A20="N2O",About!$D$59,1))</f>
        <v>9.5686022036400004E-2</v>
      </c>
      <c r="AF20">
        <f>SUMIFS('EPA Export Aggregation'!AI:AI,'EPA Export Aggregation'!$A:$A,$B20,'EPA Export Aggregation'!$D:$D,$A$1)*IF($A20="CH4",About!$D$58,IF($A20="N2O",About!$D$59,1))</f>
        <v>7.0049103729199994E-2</v>
      </c>
      <c r="AG20">
        <f>SUMIFS('EPA Export Aggregation'!AJ:AJ,'EPA Export Aggregation'!$A:$A,$B20,'EPA Export Aggregation'!$D:$D,$A$1)*IF($A20="CH4",About!$D$58,IF($A20="N2O",About!$D$59,1))</f>
        <v>9.2916059354800004E-2</v>
      </c>
      <c r="AH20">
        <f>SUMIFS('EPA Export Aggregation'!AK:AK,'EPA Export Aggregation'!$A:$A,$B20,'EPA Export Aggregation'!$D:$D,$A$1)*IF($A20="CH4",About!$D$58,IF($A20="N2O",About!$D$59,1))</f>
        <v>9.1698420857199994E-2</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4.9378107116799998E-2</v>
      </c>
      <c r="D23">
        <f>SUMIFS('EPA Export Aggregation'!G:G,'EPA Export Aggregation'!$A:$A,$B23,'EPA Export Aggregation'!$D:$D,$A$1)*IF($A23="CH4",About!$D$58,IF($A23="N2O",About!$D$59,1))</f>
        <v>4.6165447254100003E-2</v>
      </c>
      <c r="E23">
        <f>SUMIFS('EPA Export Aggregation'!H:H,'EPA Export Aggregation'!$A:$A,$B23,'EPA Export Aggregation'!$D:$D,$A$1)*IF($A23="CH4",About!$D$58,IF($A23="N2O",About!$D$59,1))</f>
        <v>5.1851787984699999E-2</v>
      </c>
      <c r="F23">
        <f>SUMIFS('EPA Export Aggregation'!I:I,'EPA Export Aggregation'!$A:$A,$B23,'EPA Export Aggregation'!$D:$D,$A$1)*IF($A23="CH4",About!$D$58,IF($A23="N2O",About!$D$59,1))</f>
        <v>6.2565214685600001E-2</v>
      </c>
      <c r="G23">
        <f>SUMIFS('EPA Export Aggregation'!J:J,'EPA Export Aggregation'!$A:$A,$B23,'EPA Export Aggregation'!$D:$D,$A$1)*IF($A23="CH4",About!$D$58,IF($A23="N2O",About!$D$59,1))</f>
        <v>5.95082214308E-2</v>
      </c>
      <c r="H23">
        <f>SUMIFS('EPA Export Aggregation'!K:K,'EPA Export Aggregation'!$A:$A,$B23,'EPA Export Aggregation'!$D:$D,$A$1)*IF($A23="CH4",About!$D$58,IF($A23="N2O",About!$D$59,1))</f>
        <v>6.0232680603900003E-2</v>
      </c>
      <c r="I23">
        <f>SUMIFS('EPA Export Aggregation'!L:L,'EPA Export Aggregation'!$A:$A,$B23,'EPA Export Aggregation'!$D:$D,$A$1)*IF($A23="CH4",About!$D$58,IF($A23="N2O",About!$D$59,1))</f>
        <v>5.5323810406199998E-2</v>
      </c>
      <c r="J23">
        <f>SUMIFS('EPA Export Aggregation'!M:M,'EPA Export Aggregation'!$A:$A,$B23,'EPA Export Aggregation'!$D:$D,$A$1)*IF($A23="CH4",About!$D$58,IF($A23="N2O",About!$D$59,1))</f>
        <v>5.7081436755599999E-2</v>
      </c>
      <c r="K23">
        <f>SUMIFS('EPA Export Aggregation'!N:N,'EPA Export Aggregation'!$A:$A,$B23,'EPA Export Aggregation'!$D:$D,$A$1)*IF($A23="CH4",About!$D$58,IF($A23="N2O",About!$D$59,1))</f>
        <v>7.1221126475300003E-2</v>
      </c>
      <c r="L23">
        <f>SUMIFS('EPA Export Aggregation'!O:O,'EPA Export Aggregation'!$A:$A,$B23,'EPA Export Aggregation'!$D:$D,$A$1)*IF($A23="CH4",About!$D$58,IF($A23="N2O",About!$D$59,1))</f>
        <v>6.9388635226100004E-2</v>
      </c>
      <c r="M23">
        <f>SUMIFS('EPA Export Aggregation'!P:P,'EPA Export Aggregation'!$A:$A,$B23,'EPA Export Aggregation'!$D:$D,$A$1)*IF($A23="CH4",About!$D$58,IF($A23="N2O",About!$D$59,1))</f>
        <v>6.39242143244E-2</v>
      </c>
      <c r="N23">
        <f>SUMIFS('EPA Export Aggregation'!Q:Q,'EPA Export Aggregation'!$A:$A,$B23,'EPA Export Aggregation'!$D:$D,$A$1)*IF($A23="CH4",About!$D$58,IF($A23="N2O",About!$D$59,1))</f>
        <v>6.2316655532399998E-2</v>
      </c>
      <c r="O23">
        <f>SUMIFS('EPA Export Aggregation'!R:R,'EPA Export Aggregation'!$A:$A,$B23,'EPA Export Aggregation'!$D:$D,$A$1)*IF($A23="CH4",About!$D$58,IF($A23="N2O",About!$D$59,1))</f>
        <v>5.6929658861299998E-2</v>
      </c>
      <c r="P23">
        <f>SUMIFS('EPA Export Aggregation'!S:S,'EPA Export Aggregation'!$A:$A,$B23,'EPA Export Aggregation'!$D:$D,$A$1)*IF($A23="CH4",About!$D$58,IF($A23="N2O",About!$D$59,1))</f>
        <v>5.4741192101200001E-2</v>
      </c>
      <c r="Q23">
        <f>SUMIFS('EPA Export Aggregation'!T:T,'EPA Export Aggregation'!$A:$A,$B23,'EPA Export Aggregation'!$D:$D,$A$1)*IF($A23="CH4",About!$D$58,IF($A23="N2O",About!$D$59,1))</f>
        <v>5.6575084569799997E-2</v>
      </c>
      <c r="R23">
        <f>SUMIFS('EPA Export Aggregation'!U:U,'EPA Export Aggregation'!$A:$A,$B23,'EPA Export Aggregation'!$D:$D,$A$1)*IF($A23="CH4",About!$D$58,IF($A23="N2O",About!$D$59,1))</f>
        <v>5.6450725767500001E-2</v>
      </c>
      <c r="S23">
        <f>SUMIFS('EPA Export Aggregation'!V:V,'EPA Export Aggregation'!$A:$A,$B23,'EPA Export Aggregation'!$D:$D,$A$1)*IF($A23="CH4",About!$D$58,IF($A23="N2O",About!$D$59,1))</f>
        <v>5.4900851922100001E-2</v>
      </c>
      <c r="T23">
        <f>SUMIFS('EPA Export Aggregation'!W:W,'EPA Export Aggregation'!$A:$A,$B23,'EPA Export Aggregation'!$D:$D,$A$1)*IF($A23="CH4",About!$D$58,IF($A23="N2O",About!$D$59,1))</f>
        <v>7.7760691834000001E-2</v>
      </c>
      <c r="U23">
        <f>SUMIFS('EPA Export Aggregation'!X:X,'EPA Export Aggregation'!$A:$A,$B23,'EPA Export Aggregation'!$D:$D,$A$1)*IF($A23="CH4",About!$D$58,IF($A23="N2O",About!$D$59,1))</f>
        <v>6.4481277390700004E-2</v>
      </c>
      <c r="V23">
        <f>SUMIFS('EPA Export Aggregation'!Y:Y,'EPA Export Aggregation'!$A:$A,$B23,'EPA Export Aggregation'!$D:$D,$A$1)*IF($A23="CH4",About!$D$58,IF($A23="N2O",About!$D$59,1))</f>
        <v>5.4808873752399997E-2</v>
      </c>
      <c r="W23">
        <f>SUMIFS('EPA Export Aggregation'!Z:Z,'EPA Export Aggregation'!$A:$A,$B23,'EPA Export Aggregation'!$D:$D,$A$1)*IF($A23="CH4",About!$D$58,IF($A23="N2O",About!$D$59,1))</f>
        <v>7.6173121781200004E-2</v>
      </c>
      <c r="X23">
        <f>SUMIFS('EPA Export Aggregation'!AA:AA,'EPA Export Aggregation'!$A:$A,$B23,'EPA Export Aggregation'!$D:$D,$A$1)*IF($A23="CH4",About!$D$58,IF($A23="N2O",About!$D$59,1))</f>
        <v>8.2646128691999998E-2</v>
      </c>
      <c r="Y23">
        <f>SUMIFS('EPA Export Aggregation'!AB:AB,'EPA Export Aggregation'!$A:$A,$B23,'EPA Export Aggregation'!$D:$D,$A$1)*IF($A23="CH4",About!$D$58,IF($A23="N2O",About!$D$59,1))</f>
        <v>7.8742892326900002E-2</v>
      </c>
      <c r="Z23">
        <f>SUMIFS('EPA Export Aggregation'!AC:AC,'EPA Export Aggregation'!$A:$A,$B23,'EPA Export Aggregation'!$D:$D,$A$1)*IF($A23="CH4",About!$D$58,IF($A23="N2O",About!$D$59,1))</f>
        <v>7.5041500173600006E-2</v>
      </c>
      <c r="AA23">
        <f>SUMIFS('EPA Export Aggregation'!AD:AD,'EPA Export Aggregation'!$A:$A,$B23,'EPA Export Aggregation'!$D:$D,$A$1)*IF($A23="CH4",About!$D$58,IF($A23="N2O",About!$D$59,1))</f>
        <v>3.0039777833700002E-2</v>
      </c>
      <c r="AB23">
        <f>SUMIFS('EPA Export Aggregation'!AE:AE,'EPA Export Aggregation'!$A:$A,$B23,'EPA Export Aggregation'!$D:$D,$A$1)*IF($A23="CH4",About!$D$58,IF($A23="N2O",About!$D$59,1))</f>
        <v>7.7742659963499994E-2</v>
      </c>
      <c r="AC23">
        <f>SUMIFS('EPA Export Aggregation'!AF:AF,'EPA Export Aggregation'!$A:$A,$B23,'EPA Export Aggregation'!$D:$D,$A$1)*IF($A23="CH4",About!$D$58,IF($A23="N2O",About!$D$59,1))</f>
        <v>8.9710355418500004E-2</v>
      </c>
      <c r="AD23">
        <f>SUMIFS('EPA Export Aggregation'!AG:AG,'EPA Export Aggregation'!$A:$A,$B23,'EPA Export Aggregation'!$D:$D,$A$1)*IF($A23="CH4",About!$D$58,IF($A23="N2O",About!$D$59,1))</f>
        <v>8.8166209696999995E-2</v>
      </c>
      <c r="AE23">
        <f>SUMIFS('EPA Export Aggregation'!AH:AH,'EPA Export Aggregation'!$A:$A,$B23,'EPA Export Aggregation'!$D:$D,$A$1)*IF($A23="CH4",About!$D$58,IF($A23="N2O",About!$D$59,1))</f>
        <v>0.1053636535549</v>
      </c>
      <c r="AF23">
        <f>SUMIFS('EPA Export Aggregation'!AI:AI,'EPA Export Aggregation'!$A:$A,$B23,'EPA Export Aggregation'!$D:$D,$A$1)*IF($A23="CH4",About!$D$58,IF($A23="N2O",About!$D$59,1))</f>
        <v>0.106769780412</v>
      </c>
      <c r="AG23">
        <f>SUMIFS('EPA Export Aggregation'!AJ:AJ,'EPA Export Aggregation'!$A:$A,$B23,'EPA Export Aggregation'!$D:$D,$A$1)*IF($A23="CH4",About!$D$58,IF($A23="N2O",About!$D$59,1))</f>
        <v>0.1003457956226</v>
      </c>
      <c r="AH23">
        <f>SUMIFS('EPA Export Aggregation'!AK:AK,'EPA Export Aggregation'!$A:$A,$B23,'EPA Export Aggregation'!$D:$D,$A$1)*IF($A23="CH4",About!$D$58,IF($A23="N2O",About!$D$59,1))</f>
        <v>8.6424101232199999E-2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4.88157492355E-2</v>
      </c>
      <c r="G25">
        <f>SUMIFS('EPA Export Aggregation'!J:J,'EPA Export Aggregation'!$A:$A,$B25,'EPA Export Aggregation'!$D:$D,$A$1)*IF($A25="CH4",About!$D$58,IF($A25="N2O",About!$D$59,1))</f>
        <v>5.0250000000000003E-2</v>
      </c>
      <c r="H25">
        <f>SUMIFS('EPA Export Aggregation'!K:K,'EPA Export Aggregation'!$A:$A,$B25,'EPA Export Aggregation'!$D:$D,$A$1)*IF($A25="CH4",About!$D$58,IF($A25="N2O",About!$D$59,1))</f>
        <v>4.2158212560399998E-2</v>
      </c>
      <c r="I25">
        <f>SUMIFS('EPA Export Aggregation'!L:L,'EPA Export Aggregation'!$A:$A,$B25,'EPA Export Aggregation'!$D:$D,$A$1)*IF($A25="CH4",About!$D$58,IF($A25="N2O",About!$D$59,1))</f>
        <v>3.9986170212800001E-2</v>
      </c>
      <c r="J25">
        <f>SUMIFS('EPA Export Aggregation'!M:M,'EPA Export Aggregation'!$A:$A,$B25,'EPA Export Aggregation'!$D:$D,$A$1)*IF($A25="CH4",About!$D$58,IF($A25="N2O",About!$D$59,1))</f>
        <v>4.2478795589499997E-2</v>
      </c>
      <c r="K25">
        <f>SUMIFS('EPA Export Aggregation'!N:N,'EPA Export Aggregation'!$A:$A,$B25,'EPA Export Aggregation'!$D:$D,$A$1)*IF($A25="CH4",About!$D$58,IF($A25="N2O",About!$D$59,1))</f>
        <v>4.0618577887399997E-2</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9.5048677140000004E-4</v>
      </c>
      <c r="D26">
        <f>SUMIFS('EPA Export Aggregation'!G:G,'EPA Export Aggregation'!$A:$A,$B26,'EPA Export Aggregation'!$D:$D,$A$1)*IF($A26="CH4",About!$D$58,IF($A26="N2O",About!$D$59,1))</f>
        <v>7.1604664089999998E-4</v>
      </c>
      <c r="E26">
        <f>SUMIFS('EPA Export Aggregation'!H:H,'EPA Export Aggregation'!$A:$A,$B26,'EPA Export Aggregation'!$D:$D,$A$1)*IF($A26="CH4",About!$D$58,IF($A26="N2O",About!$D$59,1))</f>
        <v>8.9023956629999997E-4</v>
      </c>
      <c r="F26">
        <f>SUMIFS('EPA Export Aggregation'!I:I,'EPA Export Aggregation'!$A:$A,$B26,'EPA Export Aggregation'!$D:$D,$A$1)*IF($A26="CH4",About!$D$58,IF($A26="N2O",About!$D$59,1))</f>
        <v>1.0062016E-3</v>
      </c>
      <c r="G26">
        <f>SUMIFS('EPA Export Aggregation'!J:J,'EPA Export Aggregation'!$A:$A,$B26,'EPA Export Aggregation'!$D:$D,$A$1)*IF($A26="CH4",About!$D$58,IF($A26="N2O",About!$D$59,1))</f>
        <v>1.0684412586E-3</v>
      </c>
      <c r="H26">
        <f>SUMIFS('EPA Export Aggregation'!K:K,'EPA Export Aggregation'!$A:$A,$B26,'EPA Export Aggregation'!$D:$D,$A$1)*IF($A26="CH4",About!$D$58,IF($A26="N2O",About!$D$59,1))</f>
        <v>1.4635849074E-3</v>
      </c>
      <c r="I26">
        <f>SUMIFS('EPA Export Aggregation'!L:L,'EPA Export Aggregation'!$A:$A,$B26,'EPA Export Aggregation'!$D:$D,$A$1)*IF($A26="CH4",About!$D$58,IF($A26="N2O",About!$D$59,1))</f>
        <v>1.6528741910999999E-3</v>
      </c>
      <c r="J26">
        <f>SUMIFS('EPA Export Aggregation'!M:M,'EPA Export Aggregation'!$A:$A,$B26,'EPA Export Aggregation'!$D:$D,$A$1)*IF($A26="CH4",About!$D$58,IF($A26="N2O",About!$D$59,1))</f>
        <v>2.0829848772000001E-3</v>
      </c>
      <c r="K26">
        <f>SUMIFS('EPA Export Aggregation'!N:N,'EPA Export Aggregation'!$A:$A,$B26,'EPA Export Aggregation'!$D:$D,$A$1)*IF($A26="CH4",About!$D$58,IF($A26="N2O",About!$D$59,1))</f>
        <v>2.4037241352999998E-3</v>
      </c>
      <c r="L26">
        <f>SUMIFS('EPA Export Aggregation'!O:O,'EPA Export Aggregation'!$A:$A,$B26,'EPA Export Aggregation'!$D:$D,$A$1)*IF($A26="CH4",About!$D$58,IF($A26="N2O",About!$D$59,1))</f>
        <v>1.5879575980999999E-3</v>
      </c>
      <c r="M26">
        <f>SUMIFS('EPA Export Aggregation'!P:P,'EPA Export Aggregation'!$A:$A,$B26,'EPA Export Aggregation'!$D:$D,$A$1)*IF($A26="CH4",About!$D$58,IF($A26="N2O",About!$D$59,1))</f>
        <v>1.7621467392000001E-3</v>
      </c>
      <c r="N26">
        <f>SUMIFS('EPA Export Aggregation'!Q:Q,'EPA Export Aggregation'!$A:$A,$B26,'EPA Export Aggregation'!$D:$D,$A$1)*IF($A26="CH4",About!$D$58,IF($A26="N2O",About!$D$59,1))</f>
        <v>1.3009617802000001E-3</v>
      </c>
      <c r="O26">
        <f>SUMIFS('EPA Export Aggregation'!R:R,'EPA Export Aggregation'!$A:$A,$B26,'EPA Export Aggregation'!$D:$D,$A$1)*IF($A26="CH4",About!$D$58,IF($A26="N2O",About!$D$59,1))</f>
        <v>1.5330745446E-3</v>
      </c>
      <c r="P26">
        <f>SUMIFS('EPA Export Aggregation'!S:S,'EPA Export Aggregation'!$A:$A,$B26,'EPA Export Aggregation'!$D:$D,$A$1)*IF($A26="CH4",About!$D$58,IF($A26="N2O",About!$D$59,1))</f>
        <v>1.6147629127999999E-3</v>
      </c>
      <c r="Q26">
        <f>SUMIFS('EPA Export Aggregation'!T:T,'EPA Export Aggregation'!$A:$A,$B26,'EPA Export Aggregation'!$D:$D,$A$1)*IF($A26="CH4",About!$D$58,IF($A26="N2O",About!$D$59,1))</f>
        <v>1.9454808057999999E-3</v>
      </c>
      <c r="R26">
        <f>SUMIFS('EPA Export Aggregation'!U:U,'EPA Export Aggregation'!$A:$A,$B26,'EPA Export Aggregation'!$D:$D,$A$1)*IF($A26="CH4",About!$D$58,IF($A26="N2O",About!$D$59,1))</f>
        <v>1.8707792239E-3</v>
      </c>
      <c r="S26">
        <f>SUMIFS('EPA Export Aggregation'!V:V,'EPA Export Aggregation'!$A:$A,$B26,'EPA Export Aggregation'!$D:$D,$A$1)*IF($A26="CH4",About!$D$58,IF($A26="N2O",About!$D$59,1))</f>
        <v>1.7151775575E-3</v>
      </c>
      <c r="T26">
        <f>SUMIFS('EPA Export Aggregation'!W:W,'EPA Export Aggregation'!$A:$A,$B26,'EPA Export Aggregation'!$D:$D,$A$1)*IF($A26="CH4",About!$D$58,IF($A26="N2O",About!$D$59,1))</f>
        <v>1.5546265197E-3</v>
      </c>
      <c r="U26">
        <f>SUMIFS('EPA Export Aggregation'!X:X,'EPA Export Aggregation'!$A:$A,$B26,'EPA Export Aggregation'!$D:$D,$A$1)*IF($A26="CH4",About!$D$58,IF($A26="N2O",About!$D$59,1))</f>
        <v>1.2641514658E-3</v>
      </c>
      <c r="V26">
        <f>SUMIFS('EPA Export Aggregation'!Y:Y,'EPA Export Aggregation'!$A:$A,$B26,'EPA Export Aggregation'!$D:$D,$A$1)*IF($A26="CH4",About!$D$58,IF($A26="N2O",About!$D$59,1))</f>
        <v>8.114942654E-4</v>
      </c>
      <c r="W26">
        <f>SUMIFS('EPA Export Aggregation'!Z:Z,'EPA Export Aggregation'!$A:$A,$B26,'EPA Export Aggregation'!$D:$D,$A$1)*IF($A26="CH4",About!$D$58,IF($A26="N2O",About!$D$59,1))</f>
        <v>1.3684138214999999E-3</v>
      </c>
      <c r="X26">
        <f>SUMIFS('EPA Export Aggregation'!AA:AA,'EPA Export Aggregation'!$A:$A,$B26,'EPA Export Aggregation'!$D:$D,$A$1)*IF($A26="CH4",About!$D$58,IF($A26="N2O",About!$D$59,1))</f>
        <v>1.2153885727999999E-3</v>
      </c>
      <c r="Y26">
        <f>SUMIFS('EPA Export Aggregation'!AB:AB,'EPA Export Aggregation'!$A:$A,$B26,'EPA Export Aggregation'!$D:$D,$A$1)*IF($A26="CH4",About!$D$58,IF($A26="N2O",About!$D$59,1))</f>
        <v>1.0264452027E-3</v>
      </c>
      <c r="Z26">
        <f>SUMIFS('EPA Export Aggregation'!AC:AC,'EPA Export Aggregation'!$A:$A,$B26,'EPA Export Aggregation'!$D:$D,$A$1)*IF($A26="CH4",About!$D$58,IF($A26="N2O",About!$D$59,1))</f>
        <v>1.2139123108999999E-3</v>
      </c>
      <c r="AA26">
        <f>SUMIFS('EPA Export Aggregation'!AD:AD,'EPA Export Aggregation'!$A:$A,$B26,'EPA Export Aggregation'!$D:$D,$A$1)*IF($A26="CH4",About!$D$58,IF($A26="N2O",About!$D$59,1))</f>
        <v>1.2850584349999999E-3</v>
      </c>
      <c r="AB26">
        <f>SUMIFS('EPA Export Aggregation'!AE:AE,'EPA Export Aggregation'!$A:$A,$B26,'EPA Export Aggregation'!$D:$D,$A$1)*IF($A26="CH4",About!$D$58,IF($A26="N2O",About!$D$59,1))</f>
        <v>1.4179319761E-3</v>
      </c>
      <c r="AC26">
        <f>SUMIFS('EPA Export Aggregation'!AF:AF,'EPA Export Aggregation'!$A:$A,$B26,'EPA Export Aggregation'!$D:$D,$A$1)*IF($A26="CH4",About!$D$58,IF($A26="N2O",About!$D$59,1))</f>
        <v>1.3251698174999999E-3</v>
      </c>
      <c r="AD26">
        <f>SUMIFS('EPA Export Aggregation'!AG:AG,'EPA Export Aggregation'!$A:$A,$B26,'EPA Export Aggregation'!$D:$D,$A$1)*IF($A26="CH4",About!$D$58,IF($A26="N2O",About!$D$59,1))</f>
        <v>1.5355975256999999E-3</v>
      </c>
      <c r="AE26">
        <f>SUMIFS('EPA Export Aggregation'!AH:AH,'EPA Export Aggregation'!$A:$A,$B26,'EPA Export Aggregation'!$D:$D,$A$1)*IF($A26="CH4",About!$D$58,IF($A26="N2O",About!$D$59,1))</f>
        <v>1.5976353647999999E-3</v>
      </c>
      <c r="AF26">
        <f>SUMIFS('EPA Export Aggregation'!AI:AI,'EPA Export Aggregation'!$A:$A,$B26,'EPA Export Aggregation'!$D:$D,$A$1)*IF($A26="CH4",About!$D$58,IF($A26="N2O",About!$D$59,1))</f>
        <v>1.4538618193000001E-3</v>
      </c>
      <c r="AG26">
        <f>SUMIFS('EPA Export Aggregation'!AJ:AJ,'EPA Export Aggregation'!$A:$A,$B26,'EPA Export Aggregation'!$D:$D,$A$1)*IF($A26="CH4",About!$D$58,IF($A26="N2O",About!$D$59,1))</f>
        <v>1.0793743947999999E-3</v>
      </c>
      <c r="AH26">
        <f>SUMIFS('EPA Export Aggregation'!AK:AK,'EPA Export Aggregation'!$A:$A,$B26,'EPA Export Aggregation'!$D:$D,$A$1)*IF($A26="CH4",About!$D$58,IF($A26="N2O",About!$D$59,1))</f>
        <v>1.3933849219999999E-3</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4.9357709795899998E-2</v>
      </c>
      <c r="D29">
        <f>SUMIFS('EPA Export Aggregation'!G:G,'EPA Export Aggregation'!$A:$A,$B29,'EPA Export Aggregation'!$D:$D,$A$1)*IF($A29="CH4",About!$D$58,IF($A29="N2O",About!$D$59,1))</f>
        <v>5.35620580602E-2</v>
      </c>
      <c r="E29">
        <f>SUMIFS('EPA Export Aggregation'!H:H,'EPA Export Aggregation'!$A:$A,$B29,'EPA Export Aggregation'!$D:$D,$A$1)*IF($A29="CH4",About!$D$58,IF($A29="N2O",About!$D$59,1))</f>
        <v>6.7422712250800002E-2</v>
      </c>
      <c r="F29">
        <f>SUMIFS('EPA Export Aggregation'!I:I,'EPA Export Aggregation'!$A:$A,$B29,'EPA Export Aggregation'!$D:$D,$A$1)*IF($A29="CH4",About!$D$58,IF($A29="N2O",About!$D$59,1))</f>
        <v>7.5291065338099997E-2</v>
      </c>
      <c r="G29">
        <f>SUMIFS('EPA Export Aggregation'!J:J,'EPA Export Aggregation'!$A:$A,$B29,'EPA Export Aggregation'!$D:$D,$A$1)*IF($A29="CH4",About!$D$58,IF($A29="N2O",About!$D$59,1))</f>
        <v>7.4540149466999994E-2</v>
      </c>
      <c r="H29">
        <f>SUMIFS('EPA Export Aggregation'!K:K,'EPA Export Aggregation'!$A:$A,$B29,'EPA Export Aggregation'!$D:$D,$A$1)*IF($A29="CH4",About!$D$58,IF($A29="N2O",About!$D$59,1))</f>
        <v>6.1881150566500003E-2</v>
      </c>
      <c r="I29">
        <f>SUMIFS('EPA Export Aggregation'!L:L,'EPA Export Aggregation'!$A:$A,$B29,'EPA Export Aggregation'!$D:$D,$A$1)*IF($A29="CH4",About!$D$58,IF($A29="N2O",About!$D$59,1))</f>
        <v>5.9757159960300003E-2</v>
      </c>
      <c r="J29">
        <f>SUMIFS('EPA Export Aggregation'!M:M,'EPA Export Aggregation'!$A:$A,$B29,'EPA Export Aggregation'!$D:$D,$A$1)*IF($A29="CH4",About!$D$58,IF($A29="N2O",About!$D$59,1))</f>
        <v>5.9914042735500002E-2</v>
      </c>
      <c r="K29">
        <f>SUMIFS('EPA Export Aggregation'!N:N,'EPA Export Aggregation'!$A:$A,$B29,'EPA Export Aggregation'!$D:$D,$A$1)*IF($A29="CH4",About!$D$58,IF($A29="N2O",About!$D$59,1))</f>
        <v>5.6964815183700002E-2</v>
      </c>
      <c r="L29">
        <f>SUMIFS('EPA Export Aggregation'!O:O,'EPA Export Aggregation'!$A:$A,$B29,'EPA Export Aggregation'!$D:$D,$A$1)*IF($A29="CH4",About!$D$58,IF($A29="N2O",About!$D$59,1))</f>
        <v>6.5208226167400005E-2</v>
      </c>
      <c r="M29">
        <f>SUMIFS('EPA Export Aggregation'!P:P,'EPA Export Aggregation'!$A:$A,$B29,'EPA Export Aggregation'!$D:$D,$A$1)*IF($A29="CH4",About!$D$58,IF($A29="N2O",About!$D$59,1))</f>
        <v>5.2267438065399997E-2</v>
      </c>
      <c r="N29">
        <f>SUMIFS('EPA Export Aggregation'!Q:Q,'EPA Export Aggregation'!$A:$A,$B29,'EPA Export Aggregation'!$D:$D,$A$1)*IF($A29="CH4",About!$D$58,IF($A29="N2O",About!$D$59,1))</f>
        <v>5.3342507104999999E-2</v>
      </c>
      <c r="O29">
        <f>SUMIFS('EPA Export Aggregation'!R:R,'EPA Export Aggregation'!$A:$A,$B29,'EPA Export Aggregation'!$D:$D,$A$1)*IF($A29="CH4",About!$D$58,IF($A29="N2O",About!$D$59,1))</f>
        <v>5.53379014451E-2</v>
      </c>
      <c r="P29">
        <f>SUMIFS('EPA Export Aggregation'!S:S,'EPA Export Aggregation'!$A:$A,$B29,'EPA Export Aggregation'!$D:$D,$A$1)*IF($A29="CH4",About!$D$58,IF($A29="N2O",About!$D$59,1))</f>
        <v>6.1645906107799998E-2</v>
      </c>
      <c r="Q29">
        <f>SUMIFS('EPA Export Aggregation'!T:T,'EPA Export Aggregation'!$A:$A,$B29,'EPA Export Aggregation'!$D:$D,$A$1)*IF($A29="CH4",About!$D$58,IF($A29="N2O",About!$D$59,1))</f>
        <v>6.7088062638400003E-2</v>
      </c>
      <c r="R29">
        <f>SUMIFS('EPA Export Aggregation'!U:U,'EPA Export Aggregation'!$A:$A,$B29,'EPA Export Aggregation'!$D:$D,$A$1)*IF($A29="CH4",About!$D$58,IF($A29="N2O",About!$D$59,1))</f>
        <v>6.8730161750800003E-2</v>
      </c>
      <c r="S29">
        <f>SUMIFS('EPA Export Aggregation'!V:V,'EPA Export Aggregation'!$A:$A,$B29,'EPA Export Aggregation'!$D:$D,$A$1)*IF($A29="CH4",About!$D$58,IF($A29="N2O",About!$D$59,1))</f>
        <v>7.8178599413799996E-2</v>
      </c>
      <c r="T29">
        <f>SUMIFS('EPA Export Aggregation'!W:W,'EPA Export Aggregation'!$A:$A,$B29,'EPA Export Aggregation'!$D:$D,$A$1)*IF($A29="CH4",About!$D$58,IF($A29="N2O",About!$D$59,1))</f>
        <v>8.4066084405599997E-2</v>
      </c>
      <c r="U29">
        <f>SUMIFS('EPA Export Aggregation'!X:X,'EPA Export Aggregation'!$A:$A,$B29,'EPA Export Aggregation'!$D:$D,$A$1)*IF($A29="CH4",About!$D$58,IF($A29="N2O",About!$D$59,1))</f>
        <v>0.10573023338949999</v>
      </c>
      <c r="V29">
        <f>SUMIFS('EPA Export Aggregation'!Y:Y,'EPA Export Aggregation'!$A:$A,$B29,'EPA Export Aggregation'!$D:$D,$A$1)*IF($A29="CH4",About!$D$58,IF($A29="N2O",About!$D$59,1))</f>
        <v>0.1185129307293</v>
      </c>
      <c r="W29">
        <f>SUMIFS('EPA Export Aggregation'!Z:Z,'EPA Export Aggregation'!$A:$A,$B29,'EPA Export Aggregation'!$D:$D,$A$1)*IF($A29="CH4",About!$D$58,IF($A29="N2O",About!$D$59,1))</f>
        <v>0.1532970572391</v>
      </c>
      <c r="X29">
        <f>SUMIFS('EPA Export Aggregation'!AA:AA,'EPA Export Aggregation'!$A:$A,$B29,'EPA Export Aggregation'!$D:$D,$A$1)*IF($A29="CH4",About!$D$58,IF($A29="N2O",About!$D$59,1))</f>
        <v>0.24881724655840001</v>
      </c>
      <c r="Y29">
        <f>SUMIFS('EPA Export Aggregation'!AB:AB,'EPA Export Aggregation'!$A:$A,$B29,'EPA Export Aggregation'!$D:$D,$A$1)*IF($A29="CH4",About!$D$58,IF($A29="N2O",About!$D$59,1))</f>
        <v>0.30009147867660002</v>
      </c>
      <c r="Z29">
        <f>SUMIFS('EPA Export Aggregation'!AC:AC,'EPA Export Aggregation'!$A:$A,$B29,'EPA Export Aggregation'!$D:$D,$A$1)*IF($A29="CH4",About!$D$58,IF($A29="N2O",About!$D$59,1))</f>
        <v>0.31643190343549998</v>
      </c>
      <c r="AA29">
        <f>SUMIFS('EPA Export Aggregation'!AD:AD,'EPA Export Aggregation'!$A:$A,$B29,'EPA Export Aggregation'!$D:$D,$A$1)*IF($A29="CH4",About!$D$58,IF($A29="N2O",About!$D$59,1))</f>
        <v>0.42476496229900002</v>
      </c>
      <c r="AB29">
        <f>SUMIFS('EPA Export Aggregation'!AE:AE,'EPA Export Aggregation'!$A:$A,$B29,'EPA Export Aggregation'!$D:$D,$A$1)*IF($A29="CH4",About!$D$58,IF($A29="N2O",About!$D$59,1))</f>
        <v>0.46992514462090001</v>
      </c>
      <c r="AC29">
        <f>SUMIFS('EPA Export Aggregation'!AF:AF,'EPA Export Aggregation'!$A:$A,$B29,'EPA Export Aggregation'!$D:$D,$A$1)*IF($A29="CH4",About!$D$58,IF($A29="N2O",About!$D$59,1))</f>
        <v>0.41278769285349998</v>
      </c>
      <c r="AD29">
        <f>SUMIFS('EPA Export Aggregation'!AG:AG,'EPA Export Aggregation'!$A:$A,$B29,'EPA Export Aggregation'!$D:$D,$A$1)*IF($A29="CH4",About!$D$58,IF($A29="N2O",About!$D$59,1))</f>
        <v>0.46131722276640003</v>
      </c>
      <c r="AE29">
        <f>SUMIFS('EPA Export Aggregation'!AH:AH,'EPA Export Aggregation'!$A:$A,$B29,'EPA Export Aggregation'!$D:$D,$A$1)*IF($A29="CH4",About!$D$58,IF($A29="N2O",About!$D$59,1))</f>
        <v>0.65828149401699998</v>
      </c>
      <c r="AF29">
        <f>SUMIFS('EPA Export Aggregation'!AI:AI,'EPA Export Aggregation'!$A:$A,$B29,'EPA Export Aggregation'!$D:$D,$A$1)*IF($A29="CH4",About!$D$58,IF($A29="N2O",About!$D$59,1))</f>
        <v>0.65644581289040005</v>
      </c>
      <c r="AG29">
        <f>SUMIFS('EPA Export Aggregation'!AJ:AJ,'EPA Export Aggregation'!$A:$A,$B29,'EPA Export Aggregation'!$D:$D,$A$1)*IF($A29="CH4",About!$D$58,IF($A29="N2O",About!$D$59,1))</f>
        <v>0.37013311109570002</v>
      </c>
      <c r="AH29">
        <f>SUMIFS('EPA Export Aggregation'!AK:AK,'EPA Export Aggregation'!$A:$A,$B29,'EPA Export Aggregation'!$D:$D,$A$1)*IF($A29="CH4",About!$D$58,IF($A29="N2O",About!$D$59,1))</f>
        <v>0.29056435389759999</v>
      </c>
    </row>
    <row r="30" spans="1:34" x14ac:dyDescent="0.25">
      <c r="A30" s="413" t="s">
        <v>2215</v>
      </c>
      <c r="B30" s="414" t="s">
        <v>4266</v>
      </c>
      <c r="C30">
        <f>SUMIFS('EPA Export Aggregation'!F:F,'EPA Export Aggregation'!$A:$A,$B30,'EPA Export Aggregation'!$D:$D,$A$1)*IF($A30="CH4",About!$D$58,IF($A30="N2O",About!$D$59,1))</f>
        <v>4.0037814500000001E-5</v>
      </c>
      <c r="D30">
        <f>SUMIFS('EPA Export Aggregation'!G:G,'EPA Export Aggregation'!$A:$A,$B30,'EPA Export Aggregation'!$D:$D,$A$1)*IF($A30="CH4",About!$D$58,IF($A30="N2O",About!$D$59,1))</f>
        <v>4.0494732200000001E-5</v>
      </c>
      <c r="E30">
        <f>SUMIFS('EPA Export Aggregation'!H:H,'EPA Export Aggregation'!$A:$A,$B30,'EPA Export Aggregation'!$D:$D,$A$1)*IF($A30="CH4",About!$D$58,IF($A30="N2O",About!$D$59,1))</f>
        <v>4.0784557100000003E-5</v>
      </c>
      <c r="F30">
        <f>SUMIFS('EPA Export Aggregation'!I:I,'EPA Export Aggregation'!$A:$A,$B30,'EPA Export Aggregation'!$D:$D,$A$1)*IF($A30="CH4",About!$D$58,IF($A30="N2O",About!$D$59,1))</f>
        <v>4.1064726299999999E-5</v>
      </c>
      <c r="G30">
        <f>SUMIFS('EPA Export Aggregation'!J:J,'EPA Export Aggregation'!$A:$A,$B30,'EPA Export Aggregation'!$D:$D,$A$1)*IF($A30="CH4",About!$D$58,IF($A30="N2O",About!$D$59,1))</f>
        <v>4.1258578600000001E-5</v>
      </c>
      <c r="H30">
        <f>SUMIFS('EPA Export Aggregation'!K:K,'EPA Export Aggregation'!$A:$A,$B30,'EPA Export Aggregation'!$D:$D,$A$1)*IF($A30="CH4",About!$D$58,IF($A30="N2O",About!$D$59,1))</f>
        <v>4.1415798900000003E-5</v>
      </c>
      <c r="I30">
        <f>SUMIFS('EPA Export Aggregation'!L:L,'EPA Export Aggregation'!$A:$A,$B30,'EPA Export Aggregation'!$D:$D,$A$1)*IF($A30="CH4",About!$D$58,IF($A30="N2O",About!$D$59,1))</f>
        <v>4.1841954500000002E-5</v>
      </c>
      <c r="J30">
        <f>SUMIFS('EPA Export Aggregation'!M:M,'EPA Export Aggregation'!$A:$A,$B30,'EPA Export Aggregation'!$D:$D,$A$1)*IF($A30="CH4",About!$D$58,IF($A30="N2O",About!$D$59,1))</f>
        <v>4.23099081E-5</v>
      </c>
      <c r="K30">
        <f>SUMIFS('EPA Export Aggregation'!N:N,'EPA Export Aggregation'!$A:$A,$B30,'EPA Export Aggregation'!$D:$D,$A$1)*IF($A30="CH4",About!$D$58,IF($A30="N2O",About!$D$59,1))</f>
        <v>4.2351304600000003E-5</v>
      </c>
      <c r="L30">
        <f>SUMIFS('EPA Export Aggregation'!O:O,'EPA Export Aggregation'!$A:$A,$B30,'EPA Export Aggregation'!$D:$D,$A$1)*IF($A30="CH4",About!$D$58,IF($A30="N2O",About!$D$59,1))</f>
        <v>4.2995289700000003E-5</v>
      </c>
      <c r="M30">
        <f>SUMIFS('EPA Export Aggregation'!P:P,'EPA Export Aggregation'!$A:$A,$B30,'EPA Export Aggregation'!$D:$D,$A$1)*IF($A30="CH4",About!$D$58,IF($A30="N2O",About!$D$59,1))</f>
        <v>4.2748779800000002E-5</v>
      </c>
      <c r="N30">
        <f>SUMIFS('EPA Export Aggregation'!Q:Q,'EPA Export Aggregation'!$A:$A,$B30,'EPA Export Aggregation'!$D:$D,$A$1)*IF($A30="CH4",About!$D$58,IF($A30="N2O",About!$D$59,1))</f>
        <v>4.2511010700000002E-5</v>
      </c>
      <c r="O30">
        <f>SUMIFS('EPA Export Aggregation'!R:R,'EPA Export Aggregation'!$A:$A,$B30,'EPA Export Aggregation'!$D:$D,$A$1)*IF($A30="CH4",About!$D$58,IF($A30="N2O",About!$D$59,1))</f>
        <v>4.2720319800000003E-5</v>
      </c>
      <c r="P30">
        <f>SUMIFS('EPA Export Aggregation'!S:S,'EPA Export Aggregation'!$A:$A,$B30,'EPA Export Aggregation'!$D:$D,$A$1)*IF($A30="CH4",About!$D$58,IF($A30="N2O",About!$D$59,1))</f>
        <v>4.2693490300000001E-5</v>
      </c>
      <c r="Q30">
        <f>SUMIFS('EPA Export Aggregation'!T:T,'EPA Export Aggregation'!$A:$A,$B30,'EPA Export Aggregation'!$D:$D,$A$1)*IF($A30="CH4",About!$D$58,IF($A30="N2O",About!$D$59,1))</f>
        <v>4.27871577E-5</v>
      </c>
      <c r="R30">
        <f>SUMIFS('EPA Export Aggregation'!U:U,'EPA Export Aggregation'!$A:$A,$B30,'EPA Export Aggregation'!$D:$D,$A$1)*IF($A30="CH4",About!$D$58,IF($A30="N2O",About!$D$59,1))</f>
        <v>4.2708157899999999E-5</v>
      </c>
      <c r="S30">
        <f>SUMIFS('EPA Export Aggregation'!V:V,'EPA Export Aggregation'!$A:$A,$B30,'EPA Export Aggregation'!$D:$D,$A$1)*IF($A30="CH4",About!$D$58,IF($A30="N2O",About!$D$59,1))</f>
        <v>4.2532462800000002E-5</v>
      </c>
      <c r="T30">
        <f>SUMIFS('EPA Export Aggregation'!W:W,'EPA Export Aggregation'!$A:$A,$B30,'EPA Export Aggregation'!$D:$D,$A$1)*IF($A30="CH4",About!$D$58,IF($A30="N2O",About!$D$59,1))</f>
        <v>4.25446382E-5</v>
      </c>
      <c r="U30">
        <f>SUMIFS('EPA Export Aggregation'!X:X,'EPA Export Aggregation'!$A:$A,$B30,'EPA Export Aggregation'!$D:$D,$A$1)*IF($A30="CH4",About!$D$58,IF($A30="N2O",About!$D$59,1))</f>
        <v>4.2643944499999998E-5</v>
      </c>
      <c r="V30">
        <f>SUMIFS('EPA Export Aggregation'!Y:Y,'EPA Export Aggregation'!$A:$A,$B30,'EPA Export Aggregation'!$D:$D,$A$1)*IF($A30="CH4",About!$D$58,IF($A30="N2O",About!$D$59,1))</f>
        <v>4.2692785100000003E-5</v>
      </c>
      <c r="W30">
        <f>SUMIFS('EPA Export Aggregation'!Z:Z,'EPA Export Aggregation'!$A:$A,$B30,'EPA Export Aggregation'!$D:$D,$A$1)*IF($A30="CH4",About!$D$58,IF($A30="N2O",About!$D$59,1))</f>
        <v>4.26212242E-5</v>
      </c>
      <c r="X30">
        <f>SUMIFS('EPA Export Aggregation'!AA:AA,'EPA Export Aggregation'!$A:$A,$B30,'EPA Export Aggregation'!$D:$D,$A$1)*IF($A30="CH4",About!$D$58,IF($A30="N2O",About!$D$59,1))</f>
        <v>4.2294977500000003E-5</v>
      </c>
      <c r="Y30">
        <f>SUMIFS('EPA Export Aggregation'!AB:AB,'EPA Export Aggregation'!$A:$A,$B30,'EPA Export Aggregation'!$D:$D,$A$1)*IF($A30="CH4",About!$D$58,IF($A30="N2O",About!$D$59,1))</f>
        <v>4.1956230500000003E-5</v>
      </c>
      <c r="Z30">
        <f>SUMIFS('EPA Export Aggregation'!AC:AC,'EPA Export Aggregation'!$A:$A,$B30,'EPA Export Aggregation'!$D:$D,$A$1)*IF($A30="CH4",About!$D$58,IF($A30="N2O",About!$D$59,1))</f>
        <v>4.1783595900000002E-5</v>
      </c>
      <c r="AA30">
        <f>SUMIFS('EPA Export Aggregation'!AD:AD,'EPA Export Aggregation'!$A:$A,$B30,'EPA Export Aggregation'!$D:$D,$A$1)*IF($A30="CH4",About!$D$58,IF($A30="N2O",About!$D$59,1))</f>
        <v>4.1938538699999997E-5</v>
      </c>
      <c r="AB30">
        <f>SUMIFS('EPA Export Aggregation'!AE:AE,'EPA Export Aggregation'!$A:$A,$B30,'EPA Export Aggregation'!$D:$D,$A$1)*IF($A30="CH4",About!$D$58,IF($A30="N2O",About!$D$59,1))</f>
        <v>4.2155579500000001E-5</v>
      </c>
      <c r="AC30">
        <f>SUMIFS('EPA Export Aggregation'!AF:AF,'EPA Export Aggregation'!$A:$A,$B30,'EPA Export Aggregation'!$D:$D,$A$1)*IF($A30="CH4",About!$D$58,IF($A30="N2O",About!$D$59,1))</f>
        <v>4.2531199499999999E-5</v>
      </c>
      <c r="AD30">
        <f>SUMIFS('EPA Export Aggregation'!AG:AG,'EPA Export Aggregation'!$A:$A,$B30,'EPA Export Aggregation'!$D:$D,$A$1)*IF($A30="CH4",About!$D$58,IF($A30="N2O",About!$D$59,1))</f>
        <v>4.3472095600000003E-5</v>
      </c>
      <c r="AE30">
        <f>SUMIFS('EPA Export Aggregation'!AH:AH,'EPA Export Aggregation'!$A:$A,$B30,'EPA Export Aggregation'!$D:$D,$A$1)*IF($A30="CH4",About!$D$58,IF($A30="N2O",About!$D$59,1))</f>
        <v>4.5226433999999997E-5</v>
      </c>
      <c r="AF30">
        <f>SUMIFS('EPA Export Aggregation'!AI:AI,'EPA Export Aggregation'!$A:$A,$B30,'EPA Export Aggregation'!$D:$D,$A$1)*IF($A30="CH4",About!$D$58,IF($A30="N2O",About!$D$59,1))</f>
        <v>4.6271303899999998E-5</v>
      </c>
      <c r="AG30">
        <f>SUMIFS('EPA Export Aggregation'!AJ:AJ,'EPA Export Aggregation'!$A:$A,$B30,'EPA Export Aggregation'!$D:$D,$A$1)*IF($A30="CH4",About!$D$58,IF($A30="N2O",About!$D$59,1))</f>
        <v>4.4763889999999999E-5</v>
      </c>
      <c r="AH30">
        <f>SUMIFS('EPA Export Aggregation'!AK:AK,'EPA Export Aggregation'!$A:$A,$B30,'EPA Export Aggregation'!$D:$D,$A$1)*IF($A30="CH4",About!$D$58,IF($A30="N2O",About!$D$59,1))</f>
        <v>4.4763889999999999E-5</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0.1106818667203</v>
      </c>
      <c r="D32">
        <f>SUMIFS('EPA Export Aggregation'!G:G,'EPA Export Aggregation'!$A:$A,$B32,'EPA Export Aggregation'!$D:$D,$A$1)*IF($A32="CH4",About!$D$58,IF($A32="N2O",About!$D$59,1))</f>
        <v>0.1005717021147</v>
      </c>
      <c r="E32">
        <f>SUMIFS('EPA Export Aggregation'!H:H,'EPA Export Aggregation'!$A:$A,$B32,'EPA Export Aggregation'!$D:$D,$A$1)*IF($A32="CH4",About!$D$58,IF($A32="N2O",About!$D$59,1))</f>
        <v>0.1074240501993</v>
      </c>
      <c r="F32">
        <f>SUMIFS('EPA Export Aggregation'!I:I,'EPA Export Aggregation'!$A:$A,$B32,'EPA Export Aggregation'!$D:$D,$A$1)*IF($A32="CH4",About!$D$58,IF($A32="N2O",About!$D$59,1))</f>
        <v>0.1331246621038</v>
      </c>
      <c r="G32">
        <f>SUMIFS('EPA Export Aggregation'!J:J,'EPA Export Aggregation'!$A:$A,$B32,'EPA Export Aggregation'!$D:$D,$A$1)*IF($A32="CH4",About!$D$58,IF($A32="N2O",About!$D$59,1))</f>
        <v>0.1674335746816</v>
      </c>
      <c r="H32">
        <f>SUMIFS('EPA Export Aggregation'!K:K,'EPA Export Aggregation'!$A:$A,$B32,'EPA Export Aggregation'!$D:$D,$A$1)*IF($A32="CH4",About!$D$58,IF($A32="N2O",About!$D$59,1))</f>
        <v>0.17552418348839999</v>
      </c>
      <c r="I32">
        <f>SUMIFS('EPA Export Aggregation'!L:L,'EPA Export Aggregation'!$A:$A,$B32,'EPA Export Aggregation'!$D:$D,$A$1)*IF($A32="CH4",About!$D$58,IF($A32="N2O",About!$D$59,1))</f>
        <v>0.16028200223389999</v>
      </c>
      <c r="J32">
        <f>SUMIFS('EPA Export Aggregation'!M:M,'EPA Export Aggregation'!$A:$A,$B32,'EPA Export Aggregation'!$D:$D,$A$1)*IF($A32="CH4",About!$D$58,IF($A32="N2O",About!$D$59,1))</f>
        <v>0.18256832494190001</v>
      </c>
      <c r="K32">
        <f>SUMIFS('EPA Export Aggregation'!N:N,'EPA Export Aggregation'!$A:$A,$B32,'EPA Export Aggregation'!$D:$D,$A$1)*IF($A32="CH4",About!$D$58,IF($A32="N2O",About!$D$59,1))</f>
        <v>0.2013528913297</v>
      </c>
      <c r="L32">
        <f>SUMIFS('EPA Export Aggregation'!O:O,'EPA Export Aggregation'!$A:$A,$B32,'EPA Export Aggregation'!$D:$D,$A$1)*IF($A32="CH4",About!$D$58,IF($A32="N2O",About!$D$59,1))</f>
        <v>0.20866090306839999</v>
      </c>
      <c r="M32">
        <f>SUMIFS('EPA Export Aggregation'!P:P,'EPA Export Aggregation'!$A:$A,$B32,'EPA Export Aggregation'!$D:$D,$A$1)*IF($A32="CH4",About!$D$58,IF($A32="N2O",About!$D$59,1))</f>
        <v>0.1926821284469</v>
      </c>
      <c r="N32">
        <f>SUMIFS('EPA Export Aggregation'!Q:Q,'EPA Export Aggregation'!$A:$A,$B32,'EPA Export Aggregation'!$D:$D,$A$1)*IF($A32="CH4",About!$D$58,IF($A32="N2O",About!$D$59,1))</f>
        <v>0.23911307583970001</v>
      </c>
      <c r="O32">
        <f>SUMIFS('EPA Export Aggregation'!R:R,'EPA Export Aggregation'!$A:$A,$B32,'EPA Export Aggregation'!$D:$D,$A$1)*IF($A32="CH4",About!$D$58,IF($A32="N2O",About!$D$59,1))</f>
        <v>0.25665707564469997</v>
      </c>
      <c r="P32">
        <f>SUMIFS('EPA Export Aggregation'!S:S,'EPA Export Aggregation'!$A:$A,$B32,'EPA Export Aggregation'!$D:$D,$A$1)*IF($A32="CH4",About!$D$58,IF($A32="N2O",About!$D$59,1))</f>
        <v>0.27401029903649998</v>
      </c>
      <c r="Q32">
        <f>SUMIFS('EPA Export Aggregation'!T:T,'EPA Export Aggregation'!$A:$A,$B32,'EPA Export Aggregation'!$D:$D,$A$1)*IF($A32="CH4",About!$D$58,IF($A32="N2O",About!$D$59,1))</f>
        <v>0.29913263149910002</v>
      </c>
      <c r="R32">
        <f>SUMIFS('EPA Export Aggregation'!U:U,'EPA Export Aggregation'!$A:$A,$B32,'EPA Export Aggregation'!$D:$D,$A$1)*IF($A32="CH4",About!$D$58,IF($A32="N2O",About!$D$59,1))</f>
        <v>0.28747709240710001</v>
      </c>
      <c r="S32">
        <f>SUMIFS('EPA Export Aggregation'!V:V,'EPA Export Aggregation'!$A:$A,$B32,'EPA Export Aggregation'!$D:$D,$A$1)*IF($A32="CH4",About!$D$58,IF($A32="N2O",About!$D$59,1))</f>
        <v>0.26964675718719999</v>
      </c>
      <c r="T32">
        <f>SUMIFS('EPA Export Aggregation'!W:W,'EPA Export Aggregation'!$A:$A,$B32,'EPA Export Aggregation'!$D:$D,$A$1)*IF($A32="CH4",About!$D$58,IF($A32="N2O",About!$D$59,1))</f>
        <v>0.27835545576350001</v>
      </c>
      <c r="U32">
        <f>SUMIFS('EPA Export Aggregation'!X:X,'EPA Export Aggregation'!$A:$A,$B32,'EPA Export Aggregation'!$D:$D,$A$1)*IF($A32="CH4",About!$D$58,IF($A32="N2O",About!$D$59,1))</f>
        <v>0.24562672865269999</v>
      </c>
      <c r="V32">
        <f>SUMIFS('EPA Export Aggregation'!Y:Y,'EPA Export Aggregation'!$A:$A,$B32,'EPA Export Aggregation'!$D:$D,$A$1)*IF($A32="CH4",About!$D$58,IF($A32="N2O",About!$D$59,1))</f>
        <v>0.22308537718349999</v>
      </c>
      <c r="W32">
        <f>SUMIFS('EPA Export Aggregation'!Z:Z,'EPA Export Aggregation'!$A:$A,$B32,'EPA Export Aggregation'!$D:$D,$A$1)*IF($A32="CH4",About!$D$58,IF($A32="N2O",About!$D$59,1))</f>
        <v>0.20153141697089999</v>
      </c>
      <c r="X32">
        <f>SUMIFS('EPA Export Aggregation'!AA:AA,'EPA Export Aggregation'!$A:$A,$B32,'EPA Export Aggregation'!$D:$D,$A$1)*IF($A32="CH4",About!$D$58,IF($A32="N2O",About!$D$59,1))</f>
        <v>0.21576838317200001</v>
      </c>
      <c r="Y32">
        <f>SUMIFS('EPA Export Aggregation'!AB:AB,'EPA Export Aggregation'!$A:$A,$B32,'EPA Export Aggregation'!$D:$D,$A$1)*IF($A32="CH4",About!$D$58,IF($A32="N2O",About!$D$59,1))</f>
        <v>0.2364896885478</v>
      </c>
      <c r="Z32">
        <f>SUMIFS('EPA Export Aggregation'!AC:AC,'EPA Export Aggregation'!$A:$A,$B32,'EPA Export Aggregation'!$D:$D,$A$1)*IF($A32="CH4",About!$D$58,IF($A32="N2O",About!$D$59,1))</f>
        <v>0.19475667799800001</v>
      </c>
      <c r="AA32">
        <f>SUMIFS('EPA Export Aggregation'!AD:AD,'EPA Export Aggregation'!$A:$A,$B32,'EPA Export Aggregation'!$D:$D,$A$1)*IF($A32="CH4",About!$D$58,IF($A32="N2O",About!$D$59,1))</f>
        <v>0.1828051904203</v>
      </c>
      <c r="AB32">
        <f>SUMIFS('EPA Export Aggregation'!AE:AE,'EPA Export Aggregation'!$A:$A,$B32,'EPA Export Aggregation'!$D:$D,$A$1)*IF($A32="CH4",About!$D$58,IF($A32="N2O",About!$D$59,1))</f>
        <v>0.1336330359506</v>
      </c>
      <c r="AC32">
        <f>SUMIFS('EPA Export Aggregation'!AF:AF,'EPA Export Aggregation'!$A:$A,$B32,'EPA Export Aggregation'!$D:$D,$A$1)*IF($A32="CH4",About!$D$58,IF($A32="N2O",About!$D$59,1))</f>
        <v>8.9347174068099999E-2</v>
      </c>
      <c r="AD32">
        <f>SUMIFS('EPA Export Aggregation'!AG:AG,'EPA Export Aggregation'!$A:$A,$B32,'EPA Export Aggregation'!$D:$D,$A$1)*IF($A32="CH4",About!$D$58,IF($A32="N2O",About!$D$59,1))</f>
        <v>0.1123760587395</v>
      </c>
      <c r="AE32">
        <f>SUMIFS('EPA Export Aggregation'!AH:AH,'EPA Export Aggregation'!$A:$A,$B32,'EPA Export Aggregation'!$D:$D,$A$1)*IF($A32="CH4",About!$D$58,IF($A32="N2O",About!$D$59,1))</f>
        <v>0.1052150846442</v>
      </c>
      <c r="AF32">
        <f>SUMIFS('EPA Export Aggregation'!AI:AI,'EPA Export Aggregation'!$A:$A,$B32,'EPA Export Aggregation'!$D:$D,$A$1)*IF($A32="CH4",About!$D$58,IF($A32="N2O",About!$D$59,1))</f>
        <v>9.4355394023100003E-2</v>
      </c>
      <c r="AG32">
        <f>SUMIFS('EPA Export Aggregation'!AJ:AJ,'EPA Export Aggregation'!$A:$A,$B32,'EPA Export Aggregation'!$D:$D,$A$1)*IF($A32="CH4",About!$D$58,IF($A32="N2O",About!$D$59,1))</f>
        <v>6.39748899437E-2</v>
      </c>
      <c r="AH32">
        <f>SUMIFS('EPA Export Aggregation'!AK:AK,'EPA Export Aggregation'!$A:$A,$B32,'EPA Export Aggregation'!$D:$D,$A$1)*IF($A32="CH4",About!$D$58,IF($A32="N2O",About!$D$59,1))</f>
        <v>7.3704071794199993E-2</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2.37274147994E-2</v>
      </c>
      <c r="D34">
        <f>SUMIFS('EPA Export Aggregation'!G:G,'EPA Export Aggregation'!$A:$A,$B34,'EPA Export Aggregation'!$D:$D,$A$1)*IF($A34="CH4",About!$D$58,IF($A34="N2O",About!$D$59,1))</f>
        <v>2.0735651637500001E-2</v>
      </c>
      <c r="E34">
        <f>SUMIFS('EPA Export Aggregation'!H:H,'EPA Export Aggregation'!$A:$A,$B34,'EPA Export Aggregation'!$D:$D,$A$1)*IF($A34="CH4",About!$D$58,IF($A34="N2O",About!$D$59,1))</f>
        <v>1.9884263812000001E-2</v>
      </c>
      <c r="F34">
        <f>SUMIFS('EPA Export Aggregation'!I:I,'EPA Export Aggregation'!$A:$A,$B34,'EPA Export Aggregation'!$D:$D,$A$1)*IF($A34="CH4",About!$D$58,IF($A34="N2O",About!$D$59,1))</f>
        <v>2.44389031419E-2</v>
      </c>
      <c r="G34">
        <f>SUMIFS('EPA Export Aggregation'!J:J,'EPA Export Aggregation'!$A:$A,$B34,'EPA Export Aggregation'!$D:$D,$A$1)*IF($A34="CH4",About!$D$58,IF($A34="N2O",About!$D$59,1))</f>
        <v>2.2186168072800001E-2</v>
      </c>
      <c r="H34">
        <f>SUMIFS('EPA Export Aggregation'!K:K,'EPA Export Aggregation'!$A:$A,$B34,'EPA Export Aggregation'!$D:$D,$A$1)*IF($A34="CH4",About!$D$58,IF($A34="N2O",About!$D$59,1))</f>
        <v>2.0419931778999999E-2</v>
      </c>
      <c r="I34">
        <f>SUMIFS('EPA Export Aggregation'!L:L,'EPA Export Aggregation'!$A:$A,$B34,'EPA Export Aggregation'!$D:$D,$A$1)*IF($A34="CH4",About!$D$58,IF($A34="N2O",About!$D$59,1))</f>
        <v>1.9725909582999999E-2</v>
      </c>
      <c r="J34">
        <f>SUMIFS('EPA Export Aggregation'!M:M,'EPA Export Aggregation'!$A:$A,$B34,'EPA Export Aggregation'!$D:$D,$A$1)*IF($A34="CH4",About!$D$58,IF($A34="N2O",About!$D$59,1))</f>
        <v>2.35277469533E-2</v>
      </c>
      <c r="K34">
        <f>SUMIFS('EPA Export Aggregation'!N:N,'EPA Export Aggregation'!$A:$A,$B34,'EPA Export Aggregation'!$D:$D,$A$1)*IF($A34="CH4",About!$D$58,IF($A34="N2O",About!$D$59,1))</f>
        <v>2.60738951888E-2</v>
      </c>
      <c r="L34">
        <f>SUMIFS('EPA Export Aggregation'!O:O,'EPA Export Aggregation'!$A:$A,$B34,'EPA Export Aggregation'!$D:$D,$A$1)*IF($A34="CH4",About!$D$58,IF($A34="N2O",About!$D$59,1))</f>
        <v>2.5439578819999999E-2</v>
      </c>
      <c r="M34">
        <f>SUMIFS('EPA Export Aggregation'!P:P,'EPA Export Aggregation'!$A:$A,$B34,'EPA Export Aggregation'!$D:$D,$A$1)*IF($A34="CH4",About!$D$58,IF($A34="N2O",About!$D$59,1))</f>
        <v>1.7453350630499999E-2</v>
      </c>
      <c r="N34">
        <f>SUMIFS('EPA Export Aggregation'!Q:Q,'EPA Export Aggregation'!$A:$A,$B34,'EPA Export Aggregation'!$D:$D,$A$1)*IF($A34="CH4",About!$D$58,IF($A34="N2O",About!$D$59,1))</f>
        <v>7.2681030571999997E-3</v>
      </c>
      <c r="O34">
        <f>SUMIFS('EPA Export Aggregation'!R:R,'EPA Export Aggregation'!$A:$A,$B34,'EPA Export Aggregation'!$D:$D,$A$1)*IF($A34="CH4",About!$D$58,IF($A34="N2O",About!$D$59,1))</f>
        <v>1.9459244488800001E-2</v>
      </c>
      <c r="P34">
        <f>SUMIFS('EPA Export Aggregation'!S:S,'EPA Export Aggregation'!$A:$A,$B34,'EPA Export Aggregation'!$D:$D,$A$1)*IF($A34="CH4",About!$D$58,IF($A34="N2O",About!$D$59,1))</f>
        <v>2.2653686534199999E-2</v>
      </c>
      <c r="Q34">
        <f>SUMIFS('EPA Export Aggregation'!T:T,'EPA Export Aggregation'!$A:$A,$B34,'EPA Export Aggregation'!$D:$D,$A$1)*IF($A34="CH4",About!$D$58,IF($A34="N2O",About!$D$59,1))</f>
        <v>2.67766165291E-2</v>
      </c>
      <c r="R34">
        <f>SUMIFS('EPA Export Aggregation'!U:U,'EPA Export Aggregation'!$A:$A,$B34,'EPA Export Aggregation'!$D:$D,$A$1)*IF($A34="CH4",About!$D$58,IF($A34="N2O",About!$D$59,1))</f>
        <v>3.2816391907800002E-2</v>
      </c>
      <c r="S34">
        <f>SUMIFS('EPA Export Aggregation'!V:V,'EPA Export Aggregation'!$A:$A,$B34,'EPA Export Aggregation'!$D:$D,$A$1)*IF($A34="CH4",About!$D$58,IF($A34="N2O",About!$D$59,1))</f>
        <v>3.02194245971E-2</v>
      </c>
      <c r="T34">
        <f>SUMIFS('EPA Export Aggregation'!W:W,'EPA Export Aggregation'!$A:$A,$B34,'EPA Export Aggregation'!$D:$D,$A$1)*IF($A34="CH4",About!$D$58,IF($A34="N2O",About!$D$59,1))</f>
        <v>2.8188189059200001E-2</v>
      </c>
      <c r="U34">
        <f>SUMIFS('EPA Export Aggregation'!X:X,'EPA Export Aggregation'!$A:$A,$B34,'EPA Export Aggregation'!$D:$D,$A$1)*IF($A34="CH4",About!$D$58,IF($A34="N2O",About!$D$59,1))</f>
        <v>3.0498212343899999E-2</v>
      </c>
      <c r="V34">
        <f>SUMIFS('EPA Export Aggregation'!Y:Y,'EPA Export Aggregation'!$A:$A,$B34,'EPA Export Aggregation'!$D:$D,$A$1)*IF($A34="CH4",About!$D$58,IF($A34="N2O",About!$D$59,1))</f>
        <v>3.05984560767E-2</v>
      </c>
      <c r="W34">
        <f>SUMIFS('EPA Export Aggregation'!Z:Z,'EPA Export Aggregation'!$A:$A,$B34,'EPA Export Aggregation'!$D:$D,$A$1)*IF($A34="CH4",About!$D$58,IF($A34="N2O",About!$D$59,1))</f>
        <v>3.1925695606199997E-2</v>
      </c>
      <c r="X34">
        <f>SUMIFS('EPA Export Aggregation'!AA:AA,'EPA Export Aggregation'!$A:$A,$B34,'EPA Export Aggregation'!$D:$D,$A$1)*IF($A34="CH4",About!$D$58,IF($A34="N2O",About!$D$59,1))</f>
        <v>3.5690513048500003E-2</v>
      </c>
      <c r="Y34">
        <f>SUMIFS('EPA Export Aggregation'!AB:AB,'EPA Export Aggregation'!$A:$A,$B34,'EPA Export Aggregation'!$D:$D,$A$1)*IF($A34="CH4",About!$D$58,IF($A34="N2O",About!$D$59,1))</f>
        <v>4.0527217273000002E-2</v>
      </c>
      <c r="Z34">
        <f>SUMIFS('EPA Export Aggregation'!AC:AC,'EPA Export Aggregation'!$A:$A,$B34,'EPA Export Aggregation'!$D:$D,$A$1)*IF($A34="CH4",About!$D$58,IF($A34="N2O",About!$D$59,1))</f>
        <v>4.6263307629499997E-2</v>
      </c>
      <c r="AA34">
        <f>SUMIFS('EPA Export Aggregation'!AD:AD,'EPA Export Aggregation'!$A:$A,$B34,'EPA Export Aggregation'!$D:$D,$A$1)*IF($A34="CH4",About!$D$58,IF($A34="N2O",About!$D$59,1))</f>
        <v>3.9108071245000001E-2</v>
      </c>
      <c r="AB34">
        <f>SUMIFS('EPA Export Aggregation'!AE:AE,'EPA Export Aggregation'!$A:$A,$B34,'EPA Export Aggregation'!$D:$D,$A$1)*IF($A34="CH4",About!$D$58,IF($A34="N2O",About!$D$59,1))</f>
        <v>3.9341005533899999E-2</v>
      </c>
      <c r="AC34">
        <f>SUMIFS('EPA Export Aggregation'!AF:AF,'EPA Export Aggregation'!$A:$A,$B34,'EPA Export Aggregation'!$D:$D,$A$1)*IF($A34="CH4",About!$D$58,IF($A34="N2O",About!$D$59,1))</f>
        <v>3.8547780096200003E-2</v>
      </c>
      <c r="AD34">
        <f>SUMIFS('EPA Export Aggregation'!AG:AG,'EPA Export Aggregation'!$A:$A,$B34,'EPA Export Aggregation'!$D:$D,$A$1)*IF($A34="CH4",About!$D$58,IF($A34="N2O",About!$D$59,1))</f>
        <v>4.10697119931E-2</v>
      </c>
      <c r="AE34">
        <f>SUMIFS('EPA Export Aggregation'!AH:AH,'EPA Export Aggregation'!$A:$A,$B34,'EPA Export Aggregation'!$D:$D,$A$1)*IF($A34="CH4",About!$D$58,IF($A34="N2O",About!$D$59,1))</f>
        <v>3.5750307569800001E-2</v>
      </c>
      <c r="AF34">
        <f>SUMIFS('EPA Export Aggregation'!AI:AI,'EPA Export Aggregation'!$A:$A,$B34,'EPA Export Aggregation'!$D:$D,$A$1)*IF($A34="CH4",About!$D$58,IF($A34="N2O",About!$D$59,1))</f>
        <v>3.3542170707800002E-2</v>
      </c>
      <c r="AG34">
        <f>SUMIFS('EPA Export Aggregation'!AJ:AJ,'EPA Export Aggregation'!$A:$A,$B34,'EPA Export Aggregation'!$D:$D,$A$1)*IF($A34="CH4",About!$D$58,IF($A34="N2O",About!$D$59,1))</f>
        <v>3.1334033845799997E-2</v>
      </c>
      <c r="AH34">
        <f>SUMIFS('EPA Export Aggregation'!AK:AK,'EPA Export Aggregation'!$A:$A,$B34,'EPA Export Aggregation'!$D:$D,$A$1)*IF($A34="CH4",About!$D$58,IF($A34="N2O",About!$D$59,1))</f>
        <v>2.9125896983800002E-2</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3.2997361965999999E-3</v>
      </c>
      <c r="D74">
        <f>SUMIFS('EPA Export Aggregation'!G:G,'EPA Export Aggregation'!$A:$A,$B74,'EPA Export Aggregation'!$D:$D,$A$1)*IF($A74="CH4",About!$D$58,IF($A74="N2O",About!$D$59,1))</f>
        <v>7.0164617649999999E-3</v>
      </c>
      <c r="E74">
        <f>SUMIFS('EPA Export Aggregation'!H:H,'EPA Export Aggregation'!$A:$A,$B74,'EPA Export Aggregation'!$D:$D,$A$1)*IF($A74="CH4",About!$D$58,IF($A74="N2O",About!$D$59,1))</f>
        <v>1.7340118209800002E-2</v>
      </c>
      <c r="F74">
        <f>SUMIFS('EPA Export Aggregation'!I:I,'EPA Export Aggregation'!$A:$A,$B74,'EPA Export Aggregation'!$D:$D,$A$1)*IF($A74="CH4",About!$D$58,IF($A74="N2O",About!$D$59,1))</f>
        <v>5.5049527417599997E-2</v>
      </c>
      <c r="G74">
        <f>SUMIFS('EPA Export Aggregation'!J:J,'EPA Export Aggregation'!$A:$A,$B74,'EPA Export Aggregation'!$D:$D,$A$1)*IF($A74="CH4",About!$D$58,IF($A74="N2O",About!$D$59,1))</f>
        <v>0.13119287604959998</v>
      </c>
      <c r="H74">
        <f>SUMIFS('EPA Export Aggregation'!K:K,'EPA Export Aggregation'!$A:$A,$B74,'EPA Export Aggregation'!$D:$D,$A$1)*IF($A74="CH4",About!$D$58,IF($A74="N2O",About!$D$59,1))</f>
        <v>0.28807141363279992</v>
      </c>
      <c r="I74">
        <f>SUMIFS('EPA Export Aggregation'!L:L,'EPA Export Aggregation'!$A:$A,$B74,'EPA Export Aggregation'!$D:$D,$A$1)*IF($A74="CH4",About!$D$58,IF($A74="N2O",About!$D$59,1))</f>
        <v>0.40826299314139997</v>
      </c>
      <c r="J74">
        <f>SUMIFS('EPA Export Aggregation'!M:M,'EPA Export Aggregation'!$A:$A,$B74,'EPA Export Aggregation'!$D:$D,$A$1)*IF($A74="CH4",About!$D$58,IF($A74="N2O",About!$D$59,1))</f>
        <v>0.52158697817379995</v>
      </c>
      <c r="K74">
        <f>SUMIFS('EPA Export Aggregation'!N:N,'EPA Export Aggregation'!$A:$A,$B74,'EPA Export Aggregation'!$D:$D,$A$1)*IF($A74="CH4",About!$D$58,IF($A74="N2O",About!$D$59,1))</f>
        <v>0.60701281006980012</v>
      </c>
      <c r="L74">
        <f>SUMIFS('EPA Export Aggregation'!O:O,'EPA Export Aggregation'!$A:$A,$B74,'EPA Export Aggregation'!$D:$D,$A$1)*IF($A74="CH4",About!$D$58,IF($A74="N2O",About!$D$59,1))</f>
        <v>0.69800844746309987</v>
      </c>
      <c r="M74">
        <f>SUMIFS('EPA Export Aggregation'!P:P,'EPA Export Aggregation'!$A:$A,$B74,'EPA Export Aggregation'!$D:$D,$A$1)*IF($A74="CH4",About!$D$58,IF($A74="N2O",About!$D$59,1))</f>
        <v>0.77201461682729999</v>
      </c>
      <c r="N74">
        <f>SUMIFS('EPA Export Aggregation'!Q:Q,'EPA Export Aggregation'!$A:$A,$B74,'EPA Export Aggregation'!$D:$D,$A$1)*IF($A74="CH4",About!$D$58,IF($A74="N2O",About!$D$59,1))</f>
        <v>0.84810240978849993</v>
      </c>
      <c r="O74">
        <f>SUMIFS('EPA Export Aggregation'!R:R,'EPA Export Aggregation'!$A:$A,$B74,'EPA Export Aggregation'!$D:$D,$A$1)*IF($A74="CH4",About!$D$58,IF($A74="N2O",About!$D$59,1))</f>
        <v>0.90697534250210021</v>
      </c>
      <c r="P74">
        <f>SUMIFS('EPA Export Aggregation'!S:S,'EPA Export Aggregation'!$A:$A,$B74,'EPA Export Aggregation'!$D:$D,$A$1)*IF($A74="CH4",About!$D$58,IF($A74="N2O",About!$D$59,1))</f>
        <v>0.95967602477570013</v>
      </c>
      <c r="Q74">
        <f>SUMIFS('EPA Export Aggregation'!T:T,'EPA Export Aggregation'!$A:$A,$B74,'EPA Export Aggregation'!$D:$D,$A$1)*IF($A74="CH4",About!$D$58,IF($A74="N2O",About!$D$59,1))</f>
        <v>1.0018223512965998</v>
      </c>
      <c r="R74">
        <f>SUMIFS('EPA Export Aggregation'!U:U,'EPA Export Aggregation'!$A:$A,$B74,'EPA Export Aggregation'!$D:$D,$A$1)*IF($A74="CH4",About!$D$58,IF($A74="N2O",About!$D$59,1))</f>
        <v>1.0582369783842001</v>
      </c>
      <c r="S74">
        <f>SUMIFS('EPA Export Aggregation'!V:V,'EPA Export Aggregation'!$A:$A,$B74,'EPA Export Aggregation'!$D:$D,$A$1)*IF($A74="CH4",About!$D$58,IF($A74="N2O",About!$D$59,1))</f>
        <v>1.1384814952426003</v>
      </c>
      <c r="T74">
        <f>SUMIFS('EPA Export Aggregation'!W:W,'EPA Export Aggregation'!$A:$A,$B74,'EPA Export Aggregation'!$D:$D,$A$1)*IF($A74="CH4",About!$D$58,IF($A74="N2O",About!$D$59,1))</f>
        <v>1.2342437433706002</v>
      </c>
      <c r="U74">
        <f>SUMIFS('EPA Export Aggregation'!X:X,'EPA Export Aggregation'!$A:$A,$B74,'EPA Export Aggregation'!$D:$D,$A$1)*IF($A74="CH4",About!$D$58,IF($A74="N2O",About!$D$59,1))</f>
        <v>1.3438509375272001</v>
      </c>
      <c r="V74">
        <f>SUMIFS('EPA Export Aggregation'!Y:Y,'EPA Export Aggregation'!$A:$A,$B74,'EPA Export Aggregation'!$D:$D,$A$1)*IF($A74="CH4",About!$D$58,IF($A74="N2O",About!$D$59,1))</f>
        <v>1.4638890813461001</v>
      </c>
      <c r="W74">
        <f>SUMIFS('EPA Export Aggregation'!Z:Z,'EPA Export Aggregation'!$A:$A,$B74,'EPA Export Aggregation'!$D:$D,$A$1)*IF($A74="CH4",About!$D$58,IF($A74="N2O",About!$D$59,1))</f>
        <v>1.4596864314494997</v>
      </c>
      <c r="X74">
        <f>SUMIFS('EPA Export Aggregation'!AA:AA,'EPA Export Aggregation'!$A:$A,$B74,'EPA Export Aggregation'!$D:$D,$A$1)*IF($A74="CH4",About!$D$58,IF($A74="N2O",About!$D$59,1))</f>
        <v>1.352340538465</v>
      </c>
      <c r="Y74">
        <f>SUMIFS('EPA Export Aggregation'!AB:AB,'EPA Export Aggregation'!$A:$A,$B74,'EPA Export Aggregation'!$D:$D,$A$1)*IF($A74="CH4",About!$D$58,IF($A74="N2O",About!$D$59,1))</f>
        <v>1.8113400966658</v>
      </c>
      <c r="Z74">
        <f>SUMIFS('EPA Export Aggregation'!AC:AC,'EPA Export Aggregation'!$A:$A,$B74,'EPA Export Aggregation'!$D:$D,$A$1)*IF($A74="CH4",About!$D$58,IF($A74="N2O",About!$D$59,1))</f>
        <v>1.3853190253353</v>
      </c>
      <c r="AA74">
        <f>SUMIFS('EPA Export Aggregation'!AD:AD,'EPA Export Aggregation'!$A:$A,$B74,'EPA Export Aggregation'!$D:$D,$A$1)*IF($A74="CH4",About!$D$58,IF($A74="N2O",About!$D$59,1))</f>
        <v>1.4371490774299998</v>
      </c>
      <c r="AB74">
        <f>SUMIFS('EPA Export Aggregation'!AE:AE,'EPA Export Aggregation'!$A:$A,$B74,'EPA Export Aggregation'!$D:$D,$A$1)*IF($A74="CH4",About!$D$58,IF($A74="N2O",About!$D$59,1))</f>
        <v>1.3250583554122999</v>
      </c>
      <c r="AC74">
        <f>SUMIFS('EPA Export Aggregation'!AF:AF,'EPA Export Aggregation'!$A:$A,$B74,'EPA Export Aggregation'!$D:$D,$A$1)*IF($A74="CH4",About!$D$58,IF($A74="N2O",About!$D$59,1))</f>
        <v>1.2230261338829</v>
      </c>
      <c r="AD74">
        <f>SUMIFS('EPA Export Aggregation'!AG:AG,'EPA Export Aggregation'!$A:$A,$B74,'EPA Export Aggregation'!$D:$D,$A$1)*IF($A74="CH4",About!$D$58,IF($A74="N2O",About!$D$59,1))</f>
        <v>1.1361447489234</v>
      </c>
      <c r="AE74">
        <f>SUMIFS('EPA Export Aggregation'!AH:AH,'EPA Export Aggregation'!$A:$A,$B74,'EPA Export Aggregation'!$D:$D,$A$1)*IF($A74="CH4",About!$D$58,IF($A74="N2O",About!$D$59,1))</f>
        <v>1.4475172737301001</v>
      </c>
      <c r="AF74">
        <f>SUMIFS('EPA Export Aggregation'!AI:AI,'EPA Export Aggregation'!$A:$A,$B74,'EPA Export Aggregation'!$D:$D,$A$1)*IF($A74="CH4",About!$D$58,IF($A74="N2O",About!$D$59,1))</f>
        <v>1.3073734633215999</v>
      </c>
      <c r="AG74">
        <f>SUMIFS('EPA Export Aggregation'!AJ:AJ,'EPA Export Aggregation'!$A:$A,$B74,'EPA Export Aggregation'!$D:$D,$A$1)*IF($A74="CH4",About!$D$58,IF($A74="N2O",About!$D$59,1))</f>
        <v>1.6927026978548001</v>
      </c>
      <c r="AH74">
        <f>SUMIFS('EPA Export Aggregation'!AK:AK,'EPA Export Aggregation'!$A:$A,$B74,'EPA Export Aggregation'!$D:$D,$A$1)*IF($A74="CH4",About!$D$58,IF($A74="N2O",About!$D$59,1))</f>
        <v>1.7302443200548998</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1.7222755336E-3</v>
      </c>
      <c r="D76" s="415">
        <f>SUMIFS('EPA Export Aggregation'!G:G,'EPA Export Aggregation'!$A:$A,$B76,'EPA Export Aggregation'!$D:$D,$A$1)*IF($A76="CH4",About!$D$58,IF($A76="N2O",About!$D$59,1))</f>
        <v>1.7222755336E-3</v>
      </c>
      <c r="E76" s="415">
        <f>SUMIFS('EPA Export Aggregation'!H:H,'EPA Export Aggregation'!$A:$A,$B76,'EPA Export Aggregation'!$D:$D,$A$1)*IF($A76="CH4",About!$D$58,IF($A76="N2O",About!$D$59,1))</f>
        <v>1.7222755336E-3</v>
      </c>
      <c r="F76" s="415">
        <f>SUMIFS('EPA Export Aggregation'!I:I,'EPA Export Aggregation'!$A:$A,$B76,'EPA Export Aggregation'!$D:$D,$A$1)*IF($A76="CH4",About!$D$58,IF($A76="N2O",About!$D$59,1))</f>
        <v>2.1528446533000001E-3</v>
      </c>
      <c r="G76" s="415">
        <f>SUMIFS('EPA Export Aggregation'!J:J,'EPA Export Aggregation'!$A:$A,$B76,'EPA Export Aggregation'!$D:$D,$A$1)*IF($A76="CH4",About!$D$58,IF($A76="N2O",About!$D$59,1))</f>
        <v>2.3681286269999998E-3</v>
      </c>
      <c r="H76" s="415">
        <f>SUMIFS('EPA Export Aggregation'!K:K,'EPA Export Aggregation'!$A:$A,$B76,'EPA Export Aggregation'!$D:$D,$A$1)*IF($A76="CH4",About!$D$58,IF($A76="N2O",About!$D$59,1))</f>
        <v>2.9759339869000001E-3</v>
      </c>
      <c r="I76" s="415">
        <f>SUMIFS('EPA Export Aggregation'!L:L,'EPA Export Aggregation'!$A:$A,$B76,'EPA Export Aggregation'!$D:$D,$A$1)*IF($A76="CH4",About!$D$58,IF($A76="N2O",About!$D$59,1))</f>
        <v>3.3046647431999999E-3</v>
      </c>
      <c r="J76" s="415">
        <f>SUMIFS('EPA Export Aggregation'!M:M,'EPA Export Aggregation'!$A:$A,$B76,'EPA Export Aggregation'!$D:$D,$A$1)*IF($A76="CH4",About!$D$58,IF($A76="N2O",About!$D$59,1))</f>
        <v>3.4923696805999999E-3</v>
      </c>
      <c r="K76" s="415">
        <f>SUMIFS('EPA Export Aggregation'!N:N,'EPA Export Aggregation'!$A:$A,$B76,'EPA Export Aggregation'!$D:$D,$A$1)*IF($A76="CH4",About!$D$58,IF($A76="N2O",About!$D$59,1))</f>
        <v>4.2822597918999996E-3</v>
      </c>
      <c r="L76" s="415">
        <f>SUMIFS('EPA Export Aggregation'!O:O,'EPA Export Aggregation'!$A:$A,$B76,'EPA Export Aggregation'!$D:$D,$A$1)*IF($A76="CH4",About!$D$58,IF($A76="N2O",About!$D$59,1))</f>
        <v>4.3454643134999997E-3</v>
      </c>
      <c r="M76" s="415">
        <f>SUMIFS('EPA Export Aggregation'!P:P,'EPA Export Aggregation'!$A:$A,$B76,'EPA Export Aggregation'!$D:$D,$A$1)*IF($A76="CH4",About!$D$58,IF($A76="N2O",About!$D$59,1))</f>
        <v>2.6463257747999999E-3</v>
      </c>
      <c r="N76" s="415">
        <f>SUMIFS('EPA Export Aggregation'!Q:Q,'EPA Export Aggregation'!$A:$A,$B76,'EPA Export Aggregation'!$D:$D,$A$1)*IF($A76="CH4",About!$D$58,IF($A76="N2O",About!$D$59,1))</f>
        <v>1.7585100911E-3</v>
      </c>
      <c r="O76" s="415">
        <f>SUMIFS('EPA Export Aggregation'!R:R,'EPA Export Aggregation'!$A:$A,$B76,'EPA Export Aggregation'!$D:$D,$A$1)*IF($A76="CH4",About!$D$58,IF($A76="N2O",About!$D$59,1))</f>
        <v>1.6811587657E-3</v>
      </c>
      <c r="P76" s="415">
        <f>SUMIFS('EPA Export Aggregation'!S:S,'EPA Export Aggregation'!$A:$A,$B76,'EPA Export Aggregation'!$D:$D,$A$1)*IF($A76="CH4",About!$D$58,IF($A76="N2O",About!$D$59,1))</f>
        <v>1.7579476280999999E-3</v>
      </c>
      <c r="Q76" s="415">
        <f>SUMIFS('EPA Export Aggregation'!T:T,'EPA Export Aggregation'!$A:$A,$B76,'EPA Export Aggregation'!$D:$D,$A$1)*IF($A76="CH4",About!$D$58,IF($A76="N2O",About!$D$59,1))</f>
        <v>1.7503057339E-3</v>
      </c>
      <c r="R76" s="415">
        <f>SUMIFS('EPA Export Aggregation'!U:U,'EPA Export Aggregation'!$A:$A,$B76,'EPA Export Aggregation'!$D:$D,$A$1)*IF($A76="CH4",About!$D$58,IF($A76="N2O",About!$D$59,1))</f>
        <v>1.6802121792999999E-3</v>
      </c>
      <c r="S76" s="415">
        <f>SUMIFS('EPA Export Aggregation'!V:V,'EPA Export Aggregation'!$A:$A,$B76,'EPA Export Aggregation'!$D:$D,$A$1)*IF($A76="CH4",About!$D$58,IF($A76="N2O",About!$D$59,1))</f>
        <v>2.0004325801000001E-3</v>
      </c>
      <c r="T76" s="415">
        <f>SUMIFS('EPA Export Aggregation'!W:W,'EPA Export Aggregation'!$A:$A,$B76,'EPA Export Aggregation'!$D:$D,$A$1)*IF($A76="CH4",About!$D$58,IF($A76="N2O",About!$D$59,1))</f>
        <v>1.9466491717000001E-3</v>
      </c>
      <c r="U76" s="415">
        <f>SUMIFS('EPA Export Aggregation'!X:X,'EPA Export Aggregation'!$A:$A,$B76,'EPA Export Aggregation'!$D:$D,$A$1)*IF($A76="CH4",About!$D$58,IF($A76="N2O",About!$D$59,1))</f>
        <v>1.8398931706999999E-3</v>
      </c>
      <c r="V76" s="415">
        <f>SUMIFS('EPA Export Aggregation'!Y:Y,'EPA Export Aggregation'!$A:$A,$B76,'EPA Export Aggregation'!$D:$D,$A$1)*IF($A76="CH4",About!$D$58,IF($A76="N2O",About!$D$59,1))</f>
        <v>1.4120474237999999E-3</v>
      </c>
      <c r="W76" s="415">
        <f>SUMIFS('EPA Export Aggregation'!Z:Z,'EPA Export Aggregation'!$A:$A,$B76,'EPA Export Aggregation'!$D:$D,$A$1)*IF($A76="CH4",About!$D$58,IF($A76="N2O",About!$D$59,1))</f>
        <v>1.8864671272999999E-3</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1.0528200160000001E-2</v>
      </c>
      <c r="AA76" s="415">
        <f>SUMIFS('EPA Export Aggregation'!AD:AD,'EPA Export Aggregation'!$A:$A,$B76,'EPA Export Aggregation'!$D:$D,$A$1)*IF($A76="CH4",About!$D$58,IF($A76="N2O",About!$D$59,1))</f>
        <v>1.1895319999999999E-2</v>
      </c>
      <c r="AB76" s="415">
        <f>SUMIFS('EPA Export Aggregation'!AE:AE,'EPA Export Aggregation'!$A:$A,$B76,'EPA Export Aggregation'!$D:$D,$A$1)*IF($A76="CH4",About!$D$58,IF($A76="N2O",About!$D$59,1))</f>
        <v>1.028637E-2</v>
      </c>
      <c r="AC76" s="415">
        <f>SUMIFS('EPA Export Aggregation'!AF:AF,'EPA Export Aggregation'!$A:$A,$B76,'EPA Export Aggregation'!$D:$D,$A$1)*IF($A76="CH4",About!$D$58,IF($A76="N2O",About!$D$59,1))</f>
        <v>9.1460527600000004E-3</v>
      </c>
      <c r="AD76" s="415">
        <f>SUMIFS('EPA Export Aggregation'!AG:AG,'EPA Export Aggregation'!$A:$A,$B76,'EPA Export Aggregation'!$D:$D,$A$1)*IF($A76="CH4",About!$D$58,IF($A76="N2O",About!$D$59,1))</f>
        <v>1.1130703E-2</v>
      </c>
      <c r="AE76" s="415">
        <f>SUMIFS('EPA Export Aggregation'!AH:AH,'EPA Export Aggregation'!$A:$A,$B76,'EPA Export Aggregation'!$D:$D,$A$1)*IF($A76="CH4",About!$D$58,IF($A76="N2O",About!$D$59,1))</f>
        <v>1.1115139E-2</v>
      </c>
      <c r="AF76" s="415">
        <f>SUMIFS('EPA Export Aggregation'!AI:AI,'EPA Export Aggregation'!$A:$A,$B76,'EPA Export Aggregation'!$D:$D,$A$1)*IF($A76="CH4",About!$D$58,IF($A76="N2O",About!$D$59,1))</f>
        <v>7.4672799999999998E-3</v>
      </c>
      <c r="AG76" s="415">
        <f>SUMIFS('EPA Export Aggregation'!AJ:AJ,'EPA Export Aggregation'!$A:$A,$B76,'EPA Export Aggregation'!$D:$D,$A$1)*IF($A76="CH4",About!$D$58,IF($A76="N2O",About!$D$59,1))</f>
        <v>4.4905398000000003E-3</v>
      </c>
      <c r="AH76" s="415">
        <f>SUMIFS('EPA Export Aggregation'!AK:AK,'EPA Export Aggregation'!$A:$A,$B76,'EPA Export Aggregation'!$D:$D,$A$1)*IF($A76="CH4",About!$D$58,IF($A76="N2O",About!$D$59,1))</f>
        <v>6.4328720000000001E-3</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2.4143099205426101E-2</v>
      </c>
      <c r="D80" s="415">
        <f>SUMIFS('EPA Export Aggregation'!G:G,'EPA Export Aggregation'!$A:$A,$B80,'EPA Export Aggregation'!$D:$D,$A$1)*IF($A80="CH4",About!$D$58,IF($A80="N2O",About!$D$59,1))</f>
        <v>2.4143099205426101E-2</v>
      </c>
      <c r="E80" s="415">
        <f>SUMIFS('EPA Export Aggregation'!H:H,'EPA Export Aggregation'!$A:$A,$B80,'EPA Export Aggregation'!$D:$D,$A$1)*IF($A80="CH4",About!$D$58,IF($A80="N2O",About!$D$59,1))</f>
        <v>2.4143099205426101E-2</v>
      </c>
      <c r="F80" s="415">
        <f>SUMIFS('EPA Export Aggregation'!I:I,'EPA Export Aggregation'!$A:$A,$B80,'EPA Export Aggregation'!$D:$D,$A$1)*IF($A80="CH4",About!$D$58,IF($A80="N2O",About!$D$59,1))</f>
        <v>3.0178874560782401E-2</v>
      </c>
      <c r="G80" s="415">
        <f>SUMIFS('EPA Export Aggregation'!J:J,'EPA Export Aggregation'!$A:$A,$B80,'EPA Export Aggregation'!$D:$D,$A$1)*IF($A80="CH4",About!$D$58,IF($A80="N2O",About!$D$59,1))</f>
        <v>3.3196762572060702E-2</v>
      </c>
      <c r="H80" s="415">
        <f>SUMIFS('EPA Export Aggregation'!K:K,'EPA Export Aggregation'!$A:$A,$B80,'EPA Export Aggregation'!$D:$D,$A$1)*IF($A80="CH4",About!$D$58,IF($A80="N2O",About!$D$59,1))</f>
        <v>4.1717070270257298E-2</v>
      </c>
      <c r="I80" s="415">
        <f>SUMIFS('EPA Export Aggregation'!L:L,'EPA Export Aggregation'!$A:$A,$B80,'EPA Export Aggregation'!$D:$D,$A$1)*IF($A80="CH4",About!$D$58,IF($A80="N2O",About!$D$59,1))</f>
        <v>4.6325257609241499E-2</v>
      </c>
      <c r="J80" s="415">
        <f>SUMIFS('EPA Export Aggregation'!M:M,'EPA Export Aggregation'!$A:$A,$B80,'EPA Export Aggregation'!$D:$D,$A$1)*IF($A80="CH4",About!$D$58,IF($A80="N2O",About!$D$59,1))</f>
        <v>4.8956534416602401E-2</v>
      </c>
      <c r="K80" s="415">
        <f>SUMIFS('EPA Export Aggregation'!N:N,'EPA Export Aggregation'!$A:$A,$B80,'EPA Export Aggregation'!$D:$D,$A$1)*IF($A80="CH4",About!$D$58,IF($A80="N2O",About!$D$59,1))</f>
        <v>6.0029329339695098E-2</v>
      </c>
      <c r="L80" s="415">
        <f>SUMIFS('EPA Export Aggregation'!O:O,'EPA Export Aggregation'!$A:$A,$B80,'EPA Export Aggregation'!$D:$D,$A$1)*IF($A80="CH4",About!$D$58,IF($A80="N2O",About!$D$59,1))</f>
        <v>6.0915330408822903E-2</v>
      </c>
      <c r="M80" s="415">
        <f>SUMIFS('EPA Export Aggregation'!P:P,'EPA Export Aggregation'!$A:$A,$B80,'EPA Export Aggregation'!$D:$D,$A$1)*IF($A80="CH4",About!$D$58,IF($A80="N2O",About!$D$59,1))</f>
        <v>5.1956597643167401E-2</v>
      </c>
      <c r="N80" s="415">
        <f>SUMIFS('EPA Export Aggregation'!Q:Q,'EPA Export Aggregation'!$A:$A,$B80,'EPA Export Aggregation'!$D:$D,$A$1)*IF($A80="CH4",About!$D$58,IF($A80="N2O",About!$D$59,1))</f>
        <v>3.6565711712991097E-2</v>
      </c>
      <c r="O80" s="415">
        <f>SUMIFS('EPA Export Aggregation'!R:R,'EPA Export Aggregation'!$A:$A,$B80,'EPA Export Aggregation'!$D:$D,$A$1)*IF($A80="CH4",About!$D$58,IF($A80="N2O",About!$D$59,1))</f>
        <v>3.58203208380206E-2</v>
      </c>
      <c r="P80" s="415">
        <f>SUMIFS('EPA Export Aggregation'!S:S,'EPA Export Aggregation'!$A:$A,$B80,'EPA Export Aggregation'!$D:$D,$A$1)*IF($A80="CH4",About!$D$58,IF($A80="N2O",About!$D$59,1))</f>
        <v>3.2749704702890702E-2</v>
      </c>
      <c r="Q80" s="415">
        <f>SUMIFS('EPA Export Aggregation'!T:T,'EPA Export Aggregation'!$A:$A,$B80,'EPA Export Aggregation'!$D:$D,$A$1)*IF($A80="CH4",About!$D$58,IF($A80="N2O",About!$D$59,1))</f>
        <v>3.0419271711441001E-2</v>
      </c>
      <c r="R80" s="415">
        <f>SUMIFS('EPA Export Aggregation'!U:U,'EPA Export Aggregation'!$A:$A,$B80,'EPA Export Aggregation'!$D:$D,$A$1)*IF($A80="CH4",About!$D$58,IF($A80="N2O",About!$D$59,1))</f>
        <v>2.8027289944177702E-2</v>
      </c>
      <c r="S80" s="415">
        <f>SUMIFS('EPA Export Aggregation'!V:V,'EPA Export Aggregation'!$A:$A,$B80,'EPA Export Aggregation'!$D:$D,$A$1)*IF($A80="CH4",About!$D$58,IF($A80="N2O",About!$D$59,1))</f>
        <v>2.9944846118966299E-2</v>
      </c>
      <c r="T80" s="415">
        <f>SUMIFS('EPA Export Aggregation'!W:W,'EPA Export Aggregation'!$A:$A,$B80,'EPA Export Aggregation'!$D:$D,$A$1)*IF($A80="CH4",About!$D$58,IF($A80="N2O",About!$D$59,1))</f>
        <v>2.8614265279852402E-2</v>
      </c>
      <c r="U80" s="415">
        <f>SUMIFS('EPA Export Aggregation'!X:X,'EPA Export Aggregation'!$A:$A,$B80,'EPA Export Aggregation'!$D:$D,$A$1)*IF($A80="CH4",About!$D$58,IF($A80="N2O",About!$D$59,1))</f>
        <v>2.60037211667772E-2</v>
      </c>
      <c r="V80" s="415">
        <f>SUMIFS('EPA Export Aggregation'!Y:Y,'EPA Export Aggregation'!$A:$A,$B80,'EPA Export Aggregation'!$D:$D,$A$1)*IF($A80="CH4",About!$D$58,IF($A80="N2O",About!$D$59,1))</f>
        <v>1.7837181908757702E-2</v>
      </c>
      <c r="W80" s="415">
        <f>SUMIFS('EPA Export Aggregation'!Z:Z,'EPA Export Aggregation'!$A:$A,$B80,'EPA Export Aggregation'!$D:$D,$A$1)*IF($A80="CH4",About!$D$58,IF($A80="N2O",About!$D$59,1))</f>
        <v>2.3975302337498498E-2</v>
      </c>
      <c r="X80" s="415">
        <f>SUMIFS('EPA Export Aggregation'!AA:AA,'EPA Export Aggregation'!$A:$A,$B80,'EPA Export Aggregation'!$D:$D,$A$1)*IF($A80="CH4",About!$D$58,IF($A80="N2O",About!$D$59,1))</f>
        <v>0.35516487103060002</v>
      </c>
      <c r="Y80" s="415">
        <f>SUMIFS('EPA Export Aggregation'!AB:AB,'EPA Export Aggregation'!$A:$A,$B80,'EPA Export Aggregation'!$D:$D,$A$1)*IF($A80="CH4",About!$D$58,IF($A80="N2O",About!$D$59,1))</f>
        <v>0.23483570219559999</v>
      </c>
      <c r="Z80" s="415">
        <f>SUMIFS('EPA Export Aggregation'!AC:AC,'EPA Export Aggregation'!$A:$A,$B80,'EPA Export Aggregation'!$D:$D,$A$1)*IF($A80="CH4",About!$D$58,IF($A80="N2O",About!$D$59,1))</f>
        <v>0.22061638764300001</v>
      </c>
      <c r="AA80" s="415">
        <f>SUMIFS('EPA Export Aggregation'!AD:AD,'EPA Export Aggregation'!$A:$A,$B80,'EPA Export Aggregation'!$D:$D,$A$1)*IF($A80="CH4",About!$D$58,IF($A80="N2O",About!$D$59,1))</f>
        <v>0.25639656804599997</v>
      </c>
      <c r="AB80" s="415">
        <f>SUMIFS('EPA Export Aggregation'!AE:AE,'EPA Export Aggregation'!$A:$A,$B80,'EPA Export Aggregation'!$D:$D,$A$1)*IF($A80="CH4",About!$D$58,IF($A80="N2O",About!$D$59,1))</f>
        <v>0.21783546894</v>
      </c>
      <c r="AC80" s="415">
        <f>SUMIFS('EPA Export Aggregation'!AF:AF,'EPA Export Aggregation'!$A:$A,$B80,'EPA Export Aggregation'!$D:$D,$A$1)*IF($A80="CH4",About!$D$58,IF($A80="N2O",About!$D$59,1))</f>
        <v>0.20407712840100001</v>
      </c>
      <c r="AD80" s="415">
        <f>SUMIFS('EPA Export Aggregation'!AG:AG,'EPA Export Aggregation'!$A:$A,$B80,'EPA Export Aggregation'!$D:$D,$A$1)*IF($A80="CH4",About!$D$58,IF($A80="N2O",About!$D$59,1))</f>
        <v>0.2161593684</v>
      </c>
      <c r="AE80" s="415">
        <f>SUMIFS('EPA Export Aggregation'!AH:AH,'EPA Export Aggregation'!$A:$A,$B80,'EPA Export Aggregation'!$D:$D,$A$1)*IF($A80="CH4",About!$D$58,IF($A80="N2O",About!$D$59,1))</f>
        <v>0.2205117818</v>
      </c>
      <c r="AF80" s="415">
        <f>SUMIFS('EPA Export Aggregation'!AI:AI,'EPA Export Aggregation'!$A:$A,$B80,'EPA Export Aggregation'!$D:$D,$A$1)*IF($A80="CH4",About!$D$58,IF($A80="N2O",About!$D$59,1))</f>
        <v>0.15343324189800001</v>
      </c>
      <c r="AG80" s="415">
        <f>SUMIFS('EPA Export Aggregation'!AJ:AJ,'EPA Export Aggregation'!$A:$A,$B80,'EPA Export Aggregation'!$D:$D,$A$1)*IF($A80="CH4",About!$D$58,IF($A80="N2O",About!$D$59,1))</f>
        <v>0.10358159792</v>
      </c>
      <c r="AH80" s="415">
        <f>SUMIFS('EPA Export Aggregation'!AK:AK,'EPA Export Aggregation'!$A:$A,$B80,'EPA Export Aggregation'!$D:$D,$A$1)*IF($A80="CH4",About!$D$58,IF($A80="N2O",About!$D$59,1))</f>
        <v>0.10111952948</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4.85312365E-3</v>
      </c>
      <c r="D84" s="415">
        <f>SUMIFS('EPA Export Aggregation'!G:G,'EPA Export Aggregation'!$A:$A,$B84,'EPA Export Aggregation'!$D:$D,$A$1)*IF($A84="CH4",About!$D$58,IF($A84="N2O",About!$D$59,1))</f>
        <v>4.85312365E-3</v>
      </c>
      <c r="E84" s="415">
        <f>SUMIFS('EPA Export Aggregation'!H:H,'EPA Export Aggregation'!$A:$A,$B84,'EPA Export Aggregation'!$D:$D,$A$1)*IF($A84="CH4",About!$D$58,IF($A84="N2O",About!$D$59,1))</f>
        <v>4.85312365E-3</v>
      </c>
      <c r="F84" s="415">
        <f>SUMIFS('EPA Export Aggregation'!I:I,'EPA Export Aggregation'!$A:$A,$B84,'EPA Export Aggregation'!$D:$D,$A$1)*IF($A84="CH4",About!$D$58,IF($A84="N2O",About!$D$59,1))</f>
        <v>6.0664051499999998E-3</v>
      </c>
      <c r="G84" s="415">
        <f>SUMIFS('EPA Export Aggregation'!J:J,'EPA Export Aggregation'!$A:$A,$B84,'EPA Export Aggregation'!$D:$D,$A$1)*IF($A84="CH4",About!$D$58,IF($A84="N2O",About!$D$59,1))</f>
        <v>6.6730458999999997E-3</v>
      </c>
      <c r="H84" s="415">
        <f>SUMIFS('EPA Export Aggregation'!K:K,'EPA Export Aggregation'!$A:$A,$B84,'EPA Export Aggregation'!$D:$D,$A$1)*IF($A84="CH4",About!$D$58,IF($A84="N2O",About!$D$59,1))</f>
        <v>8.3857564500000002E-3</v>
      </c>
      <c r="I84" s="415">
        <f>SUMIFS('EPA Export Aggregation'!L:L,'EPA Export Aggregation'!$A:$A,$B84,'EPA Export Aggregation'!$D:$D,$A$1)*IF($A84="CH4",About!$D$58,IF($A84="N2O",About!$D$59,1))</f>
        <v>9.3120700499999993E-3</v>
      </c>
      <c r="J84" s="415">
        <f>SUMIFS('EPA Export Aggregation'!M:M,'EPA Export Aggregation'!$A:$A,$B84,'EPA Export Aggregation'!$D:$D,$A$1)*IF($A84="CH4",About!$D$58,IF($A84="N2O",About!$D$59,1))</f>
        <v>9.8409963E-3</v>
      </c>
      <c r="K84" s="415">
        <f>SUMIFS('EPA Export Aggregation'!N:N,'EPA Export Aggregation'!$A:$A,$B84,'EPA Export Aggregation'!$D:$D,$A$1)*IF($A84="CH4",About!$D$58,IF($A84="N2O",About!$D$59,1))</f>
        <v>1.20667941E-2</v>
      </c>
      <c r="L84" s="415">
        <f>SUMIFS('EPA Export Aggregation'!O:O,'EPA Export Aggregation'!$A:$A,$B84,'EPA Export Aggregation'!$D:$D,$A$1)*IF($A84="CH4",About!$D$58,IF($A84="N2O",About!$D$59,1))</f>
        <v>1.224489355E-2</v>
      </c>
      <c r="M84" s="415">
        <f>SUMIFS('EPA Export Aggregation'!P:P,'EPA Export Aggregation'!$A:$A,$B84,'EPA Export Aggregation'!$D:$D,$A$1)*IF($A84="CH4",About!$D$58,IF($A84="N2O",About!$D$59,1))</f>
        <v>9.8969474500000005E-3</v>
      </c>
      <c r="N84" s="415">
        <f>SUMIFS('EPA Export Aggregation'!Q:Q,'EPA Export Aggregation'!$A:$A,$B84,'EPA Export Aggregation'!$D:$D,$A$1)*IF($A84="CH4",About!$D$58,IF($A84="N2O",About!$D$59,1))</f>
        <v>6.7290839999999998E-3</v>
      </c>
      <c r="O84" s="415">
        <f>SUMIFS('EPA Export Aggregation'!R:R,'EPA Export Aggregation'!$A:$A,$B84,'EPA Export Aggregation'!$D:$D,$A$1)*IF($A84="CH4",About!$D$58,IF($A84="N2O",About!$D$59,1))</f>
        <v>5.9728304999999999E-3</v>
      </c>
      <c r="P84" s="415">
        <f>SUMIFS('EPA Export Aggregation'!S:S,'EPA Export Aggregation'!$A:$A,$B84,'EPA Export Aggregation'!$D:$D,$A$1)*IF($A84="CH4",About!$D$58,IF($A84="N2O",About!$D$59,1))</f>
        <v>7.1955284499999996E-3</v>
      </c>
      <c r="Q84" s="415">
        <f>SUMIFS('EPA Export Aggregation'!T:T,'EPA Export Aggregation'!$A:$A,$B84,'EPA Export Aggregation'!$D:$D,$A$1)*IF($A84="CH4",About!$D$58,IF($A84="N2O",About!$D$59,1))</f>
        <v>6.90723985E-3</v>
      </c>
      <c r="R84" s="415">
        <f>SUMIFS('EPA Export Aggregation'!U:U,'EPA Export Aggregation'!$A:$A,$B84,'EPA Export Aggregation'!$D:$D,$A$1)*IF($A84="CH4",About!$D$58,IF($A84="N2O",About!$D$59,1))</f>
        <v>7.5110394499999997E-3</v>
      </c>
      <c r="S84" s="415">
        <f>SUMIFS('EPA Export Aggregation'!V:V,'EPA Export Aggregation'!$A:$A,$B84,'EPA Export Aggregation'!$D:$D,$A$1)*IF($A84="CH4",About!$D$58,IF($A84="N2O",About!$D$59,1))</f>
        <v>7.2940052000000002E-3</v>
      </c>
      <c r="T84" s="415">
        <f>SUMIFS('EPA Export Aggregation'!W:W,'EPA Export Aggregation'!$A:$A,$B84,'EPA Export Aggregation'!$D:$D,$A$1)*IF($A84="CH4",About!$D$58,IF($A84="N2O",About!$D$59,1))</f>
        <v>5.86855395E-3</v>
      </c>
      <c r="U84" s="415">
        <f>SUMIFS('EPA Export Aggregation'!X:X,'EPA Export Aggregation'!$A:$A,$B84,'EPA Export Aggregation'!$D:$D,$A$1)*IF($A84="CH4",About!$D$58,IF($A84="N2O",About!$D$59,1))</f>
        <v>5.3889659499999996E-3</v>
      </c>
      <c r="V84" s="415">
        <f>SUMIFS('EPA Export Aggregation'!Y:Y,'EPA Export Aggregation'!$A:$A,$B84,'EPA Export Aggregation'!$D:$D,$A$1)*IF($A84="CH4",About!$D$58,IF($A84="N2O",About!$D$59,1))</f>
        <v>4.1177122999999996E-3</v>
      </c>
      <c r="W84" s="415">
        <f>SUMIFS('EPA Export Aggregation'!Z:Z,'EPA Export Aggregation'!$A:$A,$B84,'EPA Export Aggregation'!$D:$D,$A$1)*IF($A84="CH4",About!$D$58,IF($A84="N2O",About!$D$59,1))</f>
        <v>5.3835186500000003E-3</v>
      </c>
      <c r="X84" s="415">
        <f>SUMIFS('EPA Export Aggregation'!AA:AA,'EPA Export Aggregation'!$A:$A,$B84,'EPA Export Aggregation'!$D:$D,$A$1)*IF($A84="CH4",About!$D$58,IF($A84="N2O",About!$D$59,1))</f>
        <v>8.7710812499999999E-2</v>
      </c>
      <c r="Y84" s="415">
        <f>SUMIFS('EPA Export Aggregation'!AB:AB,'EPA Export Aggregation'!$A:$A,$B84,'EPA Export Aggregation'!$D:$D,$A$1)*IF($A84="CH4",About!$D$58,IF($A84="N2O",About!$D$59,1))</f>
        <v>0.1069960875</v>
      </c>
      <c r="Z84" s="415">
        <f>SUMIFS('EPA Export Aggregation'!AC:AC,'EPA Export Aggregation'!$A:$A,$B84,'EPA Export Aggregation'!$D:$D,$A$1)*IF($A84="CH4",About!$D$58,IF($A84="N2O",About!$D$59,1))</f>
        <v>0.145832775</v>
      </c>
      <c r="AA84" s="415">
        <f>SUMIFS('EPA Export Aggregation'!AD:AD,'EPA Export Aggregation'!$A:$A,$B84,'EPA Export Aggregation'!$D:$D,$A$1)*IF($A84="CH4",About!$D$58,IF($A84="N2O",About!$D$59,1))</f>
        <v>0.21017459999999999</v>
      </c>
      <c r="AB84" s="415">
        <f>SUMIFS('EPA Export Aggregation'!AE:AE,'EPA Export Aggregation'!$A:$A,$B84,'EPA Export Aggregation'!$D:$D,$A$1)*IF($A84="CH4",About!$D$58,IF($A84="N2O",About!$D$59,1))</f>
        <v>0.26324229999999998</v>
      </c>
      <c r="AC84" s="415">
        <f>SUMIFS('EPA Export Aggregation'!AF:AF,'EPA Export Aggregation'!$A:$A,$B84,'EPA Export Aggregation'!$D:$D,$A$1)*IF($A84="CH4",About!$D$58,IF($A84="N2O",About!$D$59,1))</f>
        <v>0.25978163830000001</v>
      </c>
      <c r="AD84" s="415">
        <f>SUMIFS('EPA Export Aggregation'!AG:AG,'EPA Export Aggregation'!$A:$A,$B84,'EPA Export Aggregation'!$D:$D,$A$1)*IF($A84="CH4",About!$D$58,IF($A84="N2O",About!$D$59,1))</f>
        <v>0.19885230000000001</v>
      </c>
      <c r="AE84" s="415">
        <f>SUMIFS('EPA Export Aggregation'!AH:AH,'EPA Export Aggregation'!$A:$A,$B84,'EPA Export Aggregation'!$D:$D,$A$1)*IF($A84="CH4",About!$D$58,IF($A84="N2O",About!$D$59,1))</f>
        <v>0.17452275</v>
      </c>
      <c r="AF84" s="415">
        <f>SUMIFS('EPA Export Aggregation'!AI:AI,'EPA Export Aggregation'!$A:$A,$B84,'EPA Export Aggregation'!$D:$D,$A$1)*IF($A84="CH4",About!$D$58,IF($A84="N2O",About!$D$59,1))</f>
        <v>0.16648104999999999</v>
      </c>
      <c r="AG84" s="415">
        <f>SUMIFS('EPA Export Aggregation'!AJ:AJ,'EPA Export Aggregation'!$A:$A,$B84,'EPA Export Aggregation'!$D:$D,$A$1)*IF($A84="CH4",About!$D$58,IF($A84="N2O",About!$D$59,1))</f>
        <v>0.1144027</v>
      </c>
      <c r="AH84" s="415">
        <f>SUMIFS('EPA Export Aggregation'!AK:AK,'EPA Export Aggregation'!$A:$A,$B84,'EPA Export Aggregation'!$D:$D,$A$1)*IF($A84="CH4",About!$D$58,IF($A84="N2O",About!$D$59,1))</f>
        <v>0.11176670499999999</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4.2623139999999998E-4</v>
      </c>
      <c r="D87" s="415">
        <f>SUMIFS('EPA Export Aggregation'!$F:$F,'EPA Export Aggregation'!$A:$A,$B87,'EPA Export Aggregation'!$D:$D,$A$1)*IF($A87="CH4",About!$D$58,IF($A87="N2O",About!$D$59,1))</f>
        <v>4.2623139999999998E-4</v>
      </c>
      <c r="E87" s="415">
        <f>SUMIFS('EPA Export Aggregation'!$F:$F,'EPA Export Aggregation'!$A:$A,$B87,'EPA Export Aggregation'!$D:$D,$A$1)*IF($A87="CH4",About!$D$58,IF($A87="N2O",About!$D$59,1))</f>
        <v>4.2623139999999998E-4</v>
      </c>
      <c r="F87" s="415">
        <f>SUMIFS('EPA Export Aggregation'!$F:$F,'EPA Export Aggregation'!$A:$A,$B87,'EPA Export Aggregation'!$D:$D,$A$1)*IF($A87="CH4",About!$D$58,IF($A87="N2O",About!$D$59,1))</f>
        <v>4.2623139999999998E-4</v>
      </c>
      <c r="G87" s="415">
        <f>SUMIFS('EPA Export Aggregation'!$F:$F,'EPA Export Aggregation'!$A:$A,$B87,'EPA Export Aggregation'!$D:$D,$A$1)*IF($A87="CH4",About!$D$58,IF($A87="N2O",About!$D$59,1))</f>
        <v>4.2623139999999998E-4</v>
      </c>
      <c r="H87" s="415">
        <f>SUMIFS('EPA Export Aggregation'!$F:$F,'EPA Export Aggregation'!$A:$A,$B87,'EPA Export Aggregation'!$D:$D,$A$1)*IF($A87="CH4",About!$D$58,IF($A87="N2O",About!$D$59,1))</f>
        <v>4.2623139999999998E-4</v>
      </c>
      <c r="I87" s="415">
        <f>SUMIFS('EPA Export Aggregation'!$F:$F,'EPA Export Aggregation'!$A:$A,$B87,'EPA Export Aggregation'!$D:$D,$A$1)*IF($A87="CH4",About!$D$58,IF($A87="N2O",About!$D$59,1))</f>
        <v>4.2623139999999998E-4</v>
      </c>
      <c r="J87" s="415">
        <f>SUMIFS('EPA Export Aggregation'!$F:$F,'EPA Export Aggregation'!$A:$A,$B87,'EPA Export Aggregation'!$D:$D,$A$1)*IF($A87="CH4",About!$D$58,IF($A87="N2O",About!$D$59,1))</f>
        <v>4.2623139999999998E-4</v>
      </c>
      <c r="K87" s="415">
        <f>SUMIFS('EPA Export Aggregation'!$F:$F,'EPA Export Aggregation'!$A:$A,$B87,'EPA Export Aggregation'!$D:$D,$A$1)*IF($A87="CH4",About!$D$58,IF($A87="N2O",About!$D$59,1))</f>
        <v>4.2623139999999998E-4</v>
      </c>
      <c r="L87" s="415">
        <f>SUMIFS('EPA Export Aggregation'!$F:$F,'EPA Export Aggregation'!$A:$A,$B87,'EPA Export Aggregation'!$D:$D,$A$1)*IF($A87="CH4",About!$D$58,IF($A87="N2O",About!$D$59,1))</f>
        <v>4.2623139999999998E-4</v>
      </c>
      <c r="M87" s="415">
        <f>SUMIFS('EPA Export Aggregation'!$F:$F,'EPA Export Aggregation'!$A:$A,$B87,'EPA Export Aggregation'!$D:$D,$A$1)*IF($A87="CH4",About!$D$58,IF($A87="N2O",About!$D$59,1))</f>
        <v>4.2623139999999998E-4</v>
      </c>
      <c r="N87" s="415">
        <f>SUMIFS('EPA Export Aggregation'!$F:$F,'EPA Export Aggregation'!$A:$A,$B87,'EPA Export Aggregation'!$D:$D,$A$1)*IF($A87="CH4",About!$D$58,IF($A87="N2O",About!$D$59,1))</f>
        <v>4.2623139999999998E-4</v>
      </c>
      <c r="O87" s="415">
        <f>SUMIFS('EPA Export Aggregation'!$F:$F,'EPA Export Aggregation'!$A:$A,$B87,'EPA Export Aggregation'!$D:$D,$A$1)*IF($A87="CH4",About!$D$58,IF($A87="N2O",About!$D$59,1))</f>
        <v>4.2623139999999998E-4</v>
      </c>
      <c r="P87" s="415">
        <f>SUMIFS('EPA Export Aggregation'!$F:$F,'EPA Export Aggregation'!$A:$A,$B87,'EPA Export Aggregation'!$D:$D,$A$1)*IF($A87="CH4",About!$D$58,IF($A87="N2O",About!$D$59,1))</f>
        <v>4.2623139999999998E-4</v>
      </c>
      <c r="Q87" s="415">
        <f>SUMIFS('EPA Export Aggregation'!$F:$F,'EPA Export Aggregation'!$A:$A,$B87,'EPA Export Aggregation'!$D:$D,$A$1)*IF($A87="CH4",About!$D$58,IF($A87="N2O",About!$D$59,1))</f>
        <v>4.2623139999999998E-4</v>
      </c>
      <c r="R87" s="415">
        <f>SUMIFS('EPA Export Aggregation'!$F:$F,'EPA Export Aggregation'!$A:$A,$B87,'EPA Export Aggregation'!$D:$D,$A$1)*IF($A87="CH4",About!$D$58,IF($A87="N2O",About!$D$59,1))</f>
        <v>4.2623139999999998E-4</v>
      </c>
      <c r="S87" s="415">
        <f>SUMIFS('EPA Export Aggregation'!$F:$F,'EPA Export Aggregation'!$A:$A,$B87,'EPA Export Aggregation'!$D:$D,$A$1)*IF($A87="CH4",About!$D$58,IF($A87="N2O",About!$D$59,1))</f>
        <v>4.2623139999999998E-4</v>
      </c>
      <c r="T87" s="415">
        <f>SUMIFS('EPA Export Aggregation'!$F:$F,'EPA Export Aggregation'!$A:$A,$B87,'EPA Export Aggregation'!$D:$D,$A$1)*IF($A87="CH4",About!$D$58,IF($A87="N2O",About!$D$59,1))</f>
        <v>4.2623139999999998E-4</v>
      </c>
      <c r="U87" s="415">
        <f>SUMIFS('EPA Export Aggregation'!$F:$F,'EPA Export Aggregation'!$A:$A,$B87,'EPA Export Aggregation'!$D:$D,$A$1)*IF($A87="CH4",About!$D$58,IF($A87="N2O",About!$D$59,1))</f>
        <v>4.2623139999999998E-4</v>
      </c>
      <c r="V87" s="415">
        <f>SUMIFS('EPA Export Aggregation'!$F:$F,'EPA Export Aggregation'!$A:$A,$B87,'EPA Export Aggregation'!$D:$D,$A$1)*IF($A87="CH4",About!$D$58,IF($A87="N2O",About!$D$59,1))</f>
        <v>4.2623139999999998E-4</v>
      </c>
      <c r="W87" s="415">
        <f>SUMIFS('EPA Export Aggregation'!$F:$F,'EPA Export Aggregation'!$A:$A,$B87,'EPA Export Aggregation'!$D:$D,$A$1)*IF($A87="CH4",About!$D$58,IF($A87="N2O",About!$D$59,1))</f>
        <v>4.2623139999999998E-4</v>
      </c>
      <c r="X87" s="415">
        <f>SUMIFS('EPA Export Aggregation'!$F:$F,'EPA Export Aggregation'!$A:$A,$B87,'EPA Export Aggregation'!$D:$D,$A$1)*IF($A87="CH4",About!$D$58,IF($A87="N2O",About!$D$59,1))</f>
        <v>4.2623139999999998E-4</v>
      </c>
      <c r="Y87" s="415">
        <f>SUMIFS('EPA Export Aggregation'!$F:$F,'EPA Export Aggregation'!$A:$A,$B87,'EPA Export Aggregation'!$D:$D,$A$1)*IF($A87="CH4",About!$D$58,IF($A87="N2O",About!$D$59,1))</f>
        <v>4.2623139999999998E-4</v>
      </c>
      <c r="Z87" s="415">
        <f>SUMIFS('EPA Export Aggregation'!$F:$F,'EPA Export Aggregation'!$A:$A,$B87,'EPA Export Aggregation'!$D:$D,$A$1)*IF($A87="CH4",About!$D$58,IF($A87="N2O",About!$D$59,1))</f>
        <v>4.2623139999999998E-4</v>
      </c>
      <c r="AA87" s="415">
        <f>SUMIFS('EPA Export Aggregation'!$F:$F,'EPA Export Aggregation'!$A:$A,$B87,'EPA Export Aggregation'!$D:$D,$A$1)*IF($A87="CH4",About!$D$58,IF($A87="N2O",About!$D$59,1))</f>
        <v>4.2623139999999998E-4</v>
      </c>
      <c r="AB87" s="415">
        <f>SUMIFS('EPA Export Aggregation'!$F:$F,'EPA Export Aggregation'!$A:$A,$B87,'EPA Export Aggregation'!$D:$D,$A$1)*IF($A87="CH4",About!$D$58,IF($A87="N2O",About!$D$59,1))</f>
        <v>4.2623139999999998E-4</v>
      </c>
      <c r="AC87" s="415">
        <f>SUMIFS('EPA Export Aggregation'!$F:$F,'EPA Export Aggregation'!$A:$A,$B87,'EPA Export Aggregation'!$D:$D,$A$1)*IF($A87="CH4",About!$D$58,IF($A87="N2O",About!$D$59,1))</f>
        <v>4.2623139999999998E-4</v>
      </c>
      <c r="AD87" s="415">
        <f>SUMIFS('EPA Export Aggregation'!$F:$F,'EPA Export Aggregation'!$A:$A,$B87,'EPA Export Aggregation'!$D:$D,$A$1)*IF($A87="CH4",About!$D$58,IF($A87="N2O",About!$D$59,1))</f>
        <v>4.2623139999999998E-4</v>
      </c>
      <c r="AE87" s="415">
        <f>SUMIFS('EPA Export Aggregation'!$F:$F,'EPA Export Aggregation'!$A:$A,$B87,'EPA Export Aggregation'!$D:$D,$A$1)*IF($A87="CH4",About!$D$58,IF($A87="N2O",About!$D$59,1))</f>
        <v>4.2623139999999998E-4</v>
      </c>
      <c r="AF87" s="415">
        <f>SUMIFS('EPA Export Aggregation'!$F:$F,'EPA Export Aggregation'!$A:$A,$B87,'EPA Export Aggregation'!$D:$D,$A$1)*IF($A87="CH4",About!$D$58,IF($A87="N2O",About!$D$59,1))</f>
        <v>4.2623139999999998E-4</v>
      </c>
      <c r="AG87" s="415">
        <f>SUMIFS('EPA Export Aggregation'!$F:$F,'EPA Export Aggregation'!$A:$A,$B87,'EPA Export Aggregation'!$D:$D,$A$1)*IF($A87="CH4",About!$D$58,IF($A87="N2O",About!$D$59,1))</f>
        <v>4.2623139999999998E-4</v>
      </c>
      <c r="AH87" s="415">
        <f>SUMIFS('EPA Export Aggregation'!$F:$F,'EPA Export Aggregation'!$A:$A,$B87,'EPA Export Aggregation'!$D:$D,$A$1)*IF($A87="CH4",About!$D$58,IF($A87="N2O",About!$D$59,1))</f>
        <v>4.2623139999999998E-4</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2026-09-29T17:52:09Z</dcterms:modified>
</cp:coreProperties>
</file>