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O\webappdata\"/>
    </mc:Choice>
  </mc:AlternateContent>
  <xr:revisionPtr revIDLastSave="0" documentId="8_{73F8A8D3-9272-4902-BC68-D08159457379}"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<sst xmlns="http://schemas.openxmlformats.org/spreadsheetml/2006/main" count="42862" uniqueCount="4483">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</sst>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4010</v>
      </c>
      <c r="C1" s="380">
        <v>46283</v>
      </c>
      <c r="G1" s="381" t="s">
        <v>3999</v>
      </c>
      <c r="H1" s="381" t="s">
        <v>4000</v>
      </c>
    </row>
    <row r="2" spans="1:8" x14ac:dyDescent="0.25">
      <c r="B2" t="str">
        <f>_xlfn.XLOOKUP(B1,H:H,G:G,0,0,1)</f>
        <v>CO</v>
      </c>
      <c r="C2" t="str">
        <f>_xlfn.XLOOKUP(B2,G:G, H:H, 0,0,1)</f>
        <v>Colorado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106.97479099999998</v>
      </c>
      <c r="E2" s="437">
        <f>SUMIFS('frozen policy trendline'!E:E,'frozen policy trendline'!$A:$A,About!$B$2)-SUMIFS('frozen policy trendline'!E:E,'frozen policy trendline'!$A:$A,About!$B$2,'frozen policy trendline'!$B:$B,"Output Total CO2e Emissions by Sector[LULUCF sector]")</f>
        <v>105.44794099999999</v>
      </c>
      <c r="F2" s="437">
        <f>SUMIFS('frozen policy trendline'!F:F,'frozen policy trendline'!$A:$A,About!$B$2)-SUMIFS('frozen policy trendline'!F:F,'frozen policy trendline'!$A:$A,About!$B$2,'frozen policy trendline'!$B:$B,"Output Total CO2e Emissions by Sector[LULUCF sector]")</f>
        <v>99.225513000000007</v>
      </c>
      <c r="G2" s="437">
        <f>SUMIFS('frozen policy trendline'!G:G,'frozen policy trendline'!$A:$A,About!$B$2)-SUMIFS('frozen policy trendline'!G:G,'frozen policy trendline'!$A:$A,About!$B$2,'frozen policy trendline'!$B:$B,"Output Total CO2e Emissions by Sector[LULUCF sector]")</f>
        <v>95.331348999999989</v>
      </c>
      <c r="H2" s="437">
        <f>SUMIFS('frozen policy trendline'!H:H,'frozen policy trendline'!$A:$A,About!$B$2)-SUMIFS('frozen policy trendline'!H:H,'frozen policy trendline'!$A:$A,About!$B$2,'frozen policy trendline'!$B:$B,"Output Total CO2e Emissions by Sector[LULUCF sector]")</f>
        <v>91.227230999999989</v>
      </c>
      <c r="I2" s="437">
        <f>SUMIFS('frozen policy trendline'!I:I,'frozen policy trendline'!$A:$A,About!$B$2)-SUMIFS('frozen policy trendline'!I:I,'frozen policy trendline'!$A:$A,About!$B$2,'frozen policy trendline'!$B:$B,"Output Total CO2e Emissions by Sector[LULUCF sector]")</f>
        <v>85.528192999999987</v>
      </c>
      <c r="J2" s="437">
        <f>SUMIFS('frozen policy trendline'!J:J,'frozen policy trendline'!$A:$A,About!$B$2)-SUMIFS('frozen policy trendline'!J:J,'frozen policy trendline'!$A:$A,About!$B$2,'frozen policy trendline'!$B:$B,"Output Total CO2e Emissions by Sector[LULUCF sector]")</f>
        <v>83.53724600000001</v>
      </c>
      <c r="K2" s="437">
        <f>SUMIFS('frozen policy trendline'!K:K,'frozen policy trendline'!$A:$A,About!$B$2)-SUMIFS('frozen policy trendline'!K:K,'frozen policy trendline'!$A:$A,About!$B$2,'frozen policy trendline'!$B:$B,"Output Total CO2e Emissions by Sector[LULUCF sector]")</f>
        <v>81.894410999999991</v>
      </c>
      <c r="L2" s="437">
        <f>SUMIFS('frozen policy trendline'!L:L,'frozen policy trendline'!$A:$A,About!$B$2)-SUMIFS('frozen policy trendline'!L:L,'frozen policy trendline'!$A:$A,About!$B$2,'frozen policy trendline'!$B:$B,"Output Total CO2e Emissions by Sector[LULUCF sector]")</f>
        <v>82.001489499999991</v>
      </c>
      <c r="M2" s="437">
        <f>SUMIFS('frozen policy trendline'!M:M,'frozen policy trendline'!$A:$A,About!$B$2)-SUMIFS('frozen policy trendline'!M:M,'frozen policy trendline'!$A:$A,About!$B$2,'frozen policy trendline'!$B:$B,"Output Total CO2e Emissions by Sector[LULUCF sector]")</f>
        <v>81.941292400000009</v>
      </c>
      <c r="N2" s="437">
        <f>SUMIFS('frozen policy trendline'!N:N,'frozen policy trendline'!$A:$A,About!$B$2)-SUMIFS('frozen policy trendline'!N:N,'frozen policy trendline'!$A:$A,About!$B$2,'frozen policy trendline'!$B:$B,"Output Total CO2e Emissions by Sector[LULUCF sector]")</f>
        <v>81.82526519999999</v>
      </c>
      <c r="O2" s="437">
        <f>SUMIFS('frozen policy trendline'!O:O,'frozen policy trendline'!$A:$A,About!$B$2)-SUMIFS('frozen policy trendline'!O:O,'frozen policy trendline'!$A:$A,About!$B$2,'frozen policy trendline'!$B:$B,"Output Total CO2e Emissions by Sector[LULUCF sector]")</f>
        <v>81.67787389999998</v>
      </c>
      <c r="P2" s="437">
        <f>SUMIFS('frozen policy trendline'!P:P,'frozen policy trendline'!$A:$A,About!$B$2)-SUMIFS('frozen policy trendline'!P:P,'frozen policy trendline'!$A:$A,About!$B$2,'frozen policy trendline'!$B:$B,"Output Total CO2e Emissions by Sector[LULUCF sector]")</f>
        <v>81.634839899999974</v>
      </c>
      <c r="Q2" s="437">
        <f>SUMIFS('frozen policy trendline'!Q:Q,'frozen policy trendline'!$A:$A,About!$B$2)-SUMIFS('frozen policy trendline'!Q:Q,'frozen policy trendline'!$A:$A,About!$B$2,'frozen policy trendline'!$B:$B,"Output Total CO2e Emissions by Sector[LULUCF sector]")</f>
        <v>81.551808499999993</v>
      </c>
      <c r="R2" s="437">
        <f>SUMIFS('frozen policy trendline'!R:R,'frozen policy trendline'!$A:$A,About!$B$2)-SUMIFS('frozen policy trendline'!R:R,'frozen policy trendline'!$A:$A,About!$B$2,'frozen policy trendline'!$B:$B,"Output Total CO2e Emissions by Sector[LULUCF sector]")</f>
        <v>81.163294699999994</v>
      </c>
      <c r="S2" s="437">
        <f>SUMIFS('frozen policy trendline'!S:S,'frozen policy trendline'!$A:$A,About!$B$2)-SUMIFS('frozen policy trendline'!S:S,'frozen policy trendline'!$A:$A,About!$B$2,'frozen policy trendline'!$B:$B,"Output Total CO2e Emissions by Sector[LULUCF sector]")</f>
        <v>80.966989299999995</v>
      </c>
      <c r="T2" s="437">
        <f>SUMIFS('frozen policy trendline'!T:T,'frozen policy trendline'!$A:$A,About!$B$2)-SUMIFS('frozen policy trendline'!T:T,'frozen policy trendline'!$A:$A,About!$B$2,'frozen policy trendline'!$B:$B,"Output Total CO2e Emissions by Sector[LULUCF sector]")</f>
        <v>80.792481100000003</v>
      </c>
      <c r="U2" s="437">
        <f>SUMIFS('frozen policy trendline'!U:U,'frozen policy trendline'!$A:$A,About!$B$2)-SUMIFS('frozen policy trendline'!U:U,'frozen policy trendline'!$A:$A,About!$B$2,'frozen policy trendline'!$B:$B,"Output Total CO2e Emissions by Sector[LULUCF sector]")</f>
        <v>80.555337299999991</v>
      </c>
      <c r="V2" s="437">
        <f>SUMIFS('frozen policy trendline'!V:V,'frozen policy trendline'!$A:$A,About!$B$2)-SUMIFS('frozen policy trendline'!V:V,'frozen policy trendline'!$A:$A,About!$B$2,'frozen policy trendline'!$B:$B,"Output Total CO2e Emissions by Sector[LULUCF sector]")</f>
        <v>80.497865999999988</v>
      </c>
      <c r="W2" s="437">
        <f>SUMIFS('frozen policy trendline'!W:W,'frozen policy trendline'!$A:$A,About!$B$2)-SUMIFS('frozen policy trendline'!W:W,'frozen policy trendline'!$A:$A,About!$B$2,'frozen policy trendline'!$B:$B,"Output Total CO2e Emissions by Sector[LULUCF sector]")</f>
        <v>80.558735999999982</v>
      </c>
      <c r="X2" s="437">
        <f>SUMIFS('frozen policy trendline'!X:X,'frozen policy trendline'!$A:$A,About!$B$2)-SUMIFS('frozen policy trendline'!X:X,'frozen policy trendline'!$A:$A,About!$B$2,'frozen policy trendline'!$B:$B,"Output Total CO2e Emissions by Sector[LULUCF sector]")</f>
        <v>80.883340999999973</v>
      </c>
      <c r="Y2" s="437">
        <f>SUMIFS('frozen policy trendline'!Y:Y,'frozen policy trendline'!$A:$A,About!$B$2)-SUMIFS('frozen policy trendline'!Y:Y,'frozen policy trendline'!$A:$A,About!$B$2,'frozen policy trendline'!$B:$B,"Output Total CO2e Emissions by Sector[LULUCF sector]")</f>
        <v>81.20185699999999</v>
      </c>
      <c r="Z2" s="437">
        <f>SUMIFS('frozen policy trendline'!Z:Z,'frozen policy trendline'!$A:$A,About!$B$2)-SUMIFS('frozen policy trendline'!Z:Z,'frozen policy trendline'!$A:$A,About!$B$2,'frozen policy trendline'!$B:$B,"Output Total CO2e Emissions by Sector[LULUCF sector]")</f>
        <v>81.769481000000013</v>
      </c>
      <c r="AA2" s="437">
        <f>SUMIFS('frozen policy trendline'!AA:AA,'frozen policy trendline'!$A:$A,About!$B$2)-SUMIFS('frozen policy trendline'!AA:AA,'frozen policy trendline'!$A:$A,About!$B$2,'frozen policy trendline'!$B:$B,"Output Total CO2e Emissions by Sector[LULUCF sector]")</f>
        <v>82.310187999999982</v>
      </c>
      <c r="AB2" s="437">
        <f>SUMIFS('frozen policy trendline'!AB:AB,'frozen policy trendline'!$A:$A,About!$B$2)-SUMIFS('frozen policy trendline'!AB:AB,'frozen policy trendline'!$A:$A,About!$B$2,'frozen policy trendline'!$B:$B,"Output Total CO2e Emissions by Sector[LULUCF sector]")</f>
        <v>82.660337999999996</v>
      </c>
      <c r="AC2" s="437">
        <f>SUMIFS('frozen policy trendline'!AC:AC,'frozen policy trendline'!$A:$A,About!$B$2)-SUMIFS('frozen policy trendline'!AC:AC,'frozen policy trendline'!$A:$A,About!$B$2,'frozen policy trendline'!$B:$B,"Output Total CO2e Emissions by Sector[LULUCF sector]")</f>
        <v>80.296892999999983</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row r="3" spans="1:6" x14ac:dyDescent="0.25">
      <c r="A3" s="1" t="s">
        <v>3519</v>
      </c>
      <c r="B3" s="1" t="str">
        <f>IF(INDEX('State Targets'!L:L,MATCH(About!$C$2,'State Targets'!$B:$B,0))=0,"",INDEX('State Targets'!L:L,MATCH(About!$C$2,'State Targets'!$B:$B,0)))</f>
        <v>100% below 2005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100</v>
      </c>
      <c r="H7" t="s">
        <v>4141</v>
      </c>
      <c r="I7" s="406">
        <v>2030</v>
      </c>
      <c r="J7" s="402">
        <f t="shared" ref="J7:J52" si="0">IF($E7="","",(1-$E7)*$G7)</f>
        <v>50</v>
      </c>
      <c r="K7" s="402">
        <f t="shared" ref="K7:K52" si="1">J7</f>
        <v>50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CO</v>
      </c>
      <c r="C1" s="409">
        <f>SUM(C4:C87)</f>
        <v>66.86632993969512</v>
      </c>
      <c r="D1" s="409">
        <f t="shared" ref="D1:AG1" si="0">SUM(D4:D87)</f>
        <v>68.63010544533131</v>
      </c>
      <c r="E1" s="409">
        <f t="shared" si="0"/>
        <v>69.950760553200936</v>
      </c>
      <c r="F1" s="409">
        <f t="shared" si="0"/>
        <v>73.524105862910275</v>
      </c>
      <c r="G1" s="409">
        <f t="shared" si="0"/>
        <v>74.327828197128866</v>
      </c>
      <c r="H1" s="409">
        <f t="shared" si="0"/>
        <v>74.803331673293584</v>
      </c>
      <c r="I1" s="409">
        <f t="shared" si="0"/>
        <v>78.038764734308216</v>
      </c>
      <c r="J1" s="409">
        <f t="shared" si="0"/>
        <v>78.806818521880615</v>
      </c>
      <c r="K1" s="409">
        <f t="shared" si="0"/>
        <v>81.556624583968244</v>
      </c>
      <c r="L1" s="409">
        <f t="shared" si="0"/>
        <v>84.049408218627235</v>
      </c>
      <c r="M1" s="409">
        <f t="shared" si="0"/>
        <v>89.111331723180697</v>
      </c>
      <c r="N1" s="409">
        <f t="shared" si="0"/>
        <v>97.132783999794057</v>
      </c>
      <c r="O1" s="409">
        <f t="shared" si="0"/>
        <v>95.777306550900931</v>
      </c>
      <c r="P1" s="409">
        <f t="shared" si="0"/>
        <v>94.174368433907603</v>
      </c>
      <c r="Q1" s="409">
        <f t="shared" si="0"/>
        <v>97.329660090746543</v>
      </c>
      <c r="R1" s="409">
        <f t="shared" si="0"/>
        <v>99.924884136983493</v>
      </c>
      <c r="S1" s="409">
        <f t="shared" si="0"/>
        <v>100.99640688591046</v>
      </c>
      <c r="T1" s="409">
        <f t="shared" si="0"/>
        <v>103.26799346434647</v>
      </c>
      <c r="U1" s="409">
        <f t="shared" si="0"/>
        <v>101.84676605504706</v>
      </c>
      <c r="V1" s="409">
        <f t="shared" si="0"/>
        <v>96.823660089511549</v>
      </c>
      <c r="W1" s="409">
        <f t="shared" si="0"/>
        <v>99.923033293617806</v>
      </c>
      <c r="X1" s="409">
        <f t="shared" si="0"/>
        <v>97.266903677499002</v>
      </c>
      <c r="Y1" s="409">
        <f t="shared" si="0"/>
        <v>96.111841369076785</v>
      </c>
      <c r="Z1" s="409">
        <f t="shared" si="0"/>
        <v>96.785599222293413</v>
      </c>
      <c r="AA1" s="409">
        <f t="shared" si="0"/>
        <v>98.028710768605151</v>
      </c>
      <c r="AB1" s="409">
        <f t="shared" si="0"/>
        <v>96.834172056558685</v>
      </c>
      <c r="AC1" s="409">
        <f t="shared" si="0"/>
        <v>94.092386849536865</v>
      </c>
      <c r="AD1" s="409">
        <f t="shared" si="0"/>
        <v>94.160261492419878</v>
      </c>
      <c r="AE1" s="409">
        <f t="shared" si="0"/>
        <v>95.411905900091597</v>
      </c>
      <c r="AF1" s="409">
        <f t="shared" si="0"/>
        <v>96.948336250647174</v>
      </c>
      <c r="AG1" s="409">
        <f t="shared" si="0"/>
        <v>85.824138988151915</v>
      </c>
      <c r="AH1" s="409">
        <f>SUM(AH4:AH87)</f>
        <v>90.902933881251286</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25">
      <c r="A5" s="413" t="s">
        <v>2216</v>
      </c>
      <c r="B5" s="414" t="s">
        <v>4212</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25">
      <c r="A6" s="413" t="s">
        <v>2216</v>
      </c>
      <c r="B6" s="414" t="s">
        <v>4216</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25">
      <c r="A7" s="413" t="s">
        <v>2216</v>
      </c>
      <c r="B7" s="414" t="s">
        <v>4218</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25">
      <c r="A8" s="413" t="s">
        <v>2216</v>
      </c>
      <c r="B8" s="414" t="s">
        <v>4220</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25">
      <c r="A9" s="413" t="s">
        <v>2216</v>
      </c>
      <c r="B9" s="414" t="s">
        <v>4230</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25">
      <c r="A10" s="413" t="s">
        <v>2216</v>
      </c>
      <c r="B10" s="414" t="s">
        <v>4239</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25">
      <c r="A11" s="413" t="s">
        <v>2216</v>
      </c>
      <c r="B11" s="414" t="s">
        <v>4234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25">
      <c r="A12" s="413" t="s">
        <v>2216</v>
      </c>
      <c r="B12" s="414" t="s">
        <v>4245</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25">
      <c r="A30" s="413" t="s">
        <v>2216</v>
      </c>
      <c r="B30" s="414" t="s">
        <v>4280</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1.7222755336E-3</v>
      </c>
      <c r="D76" s="415">
        <f>SUMIFS('EPA Export Aggregation'!G:G,'EPA Export Aggregation'!$A:$A,$B76,'EPA Export Aggregation'!$D:$D,$A$1)*IF($A76="CH4",About!$D$58,IF($A76="N2O",About!$D$59,1))</f>
        <v>1.7222755336E-3</v>
      </c>
      <c r="E76" s="415">
        <f>SUMIFS('EPA Export Aggregation'!H:H,'EPA Export Aggregation'!$A:$A,$B76,'EPA Export Aggregation'!$D:$D,$A$1)*IF($A76="CH4",About!$D$58,IF($A76="N2O",About!$D$59,1))</f>
        <v>1.7222755336E-3</v>
      </c>
      <c r="F76" s="415">
        <f>SUMIFS('EPA Export Aggregation'!I:I,'EPA Export Aggregation'!$A:$A,$B76,'EPA Export Aggregation'!$D:$D,$A$1)*IF($A76="CH4",About!$D$58,IF($A76="N2O",About!$D$59,1))</f>
        <v>2.1528446533000001E-3</v>
      </c>
      <c r="G76" s="415">
        <f>SUMIFS('EPA Export Aggregation'!J:J,'EPA Export Aggregation'!$A:$A,$B76,'EPA Export Aggregation'!$D:$D,$A$1)*IF($A76="CH4",About!$D$58,IF($A76="N2O",About!$D$59,1))</f>
        <v>2.3681286269999998E-3</v>
      </c>
      <c r="H76" s="415">
        <f>SUMIFS('EPA Export Aggregation'!K:K,'EPA Export Aggregation'!$A:$A,$B76,'EPA Export Aggregation'!$D:$D,$A$1)*IF($A76="CH4",About!$D$58,IF($A76="N2O",About!$D$59,1))</f>
        <v>2.9759339869000001E-3</v>
      </c>
      <c r="I76" s="415">
        <f>SUMIFS('EPA Export Aggregation'!L:L,'EPA Export Aggregation'!$A:$A,$B76,'EPA Export Aggregation'!$D:$D,$A$1)*IF($A76="CH4",About!$D$58,IF($A76="N2O",About!$D$59,1))</f>
        <v>3.3046647431999999E-3</v>
      </c>
      <c r="J76" s="415">
        <f>SUMIFS('EPA Export Aggregation'!M:M,'EPA Export Aggregation'!$A:$A,$B76,'EPA Export Aggregation'!$D:$D,$A$1)*IF($A76="CH4",About!$D$58,IF($A76="N2O",About!$D$59,1))</f>
        <v>3.4923696805999999E-3</v>
      </c>
      <c r="K76" s="415">
        <f>SUMIFS('EPA Export Aggregation'!N:N,'EPA Export Aggregation'!$A:$A,$B76,'EPA Export Aggregation'!$D:$D,$A$1)*IF($A76="CH4",About!$D$58,IF($A76="N2O",About!$D$59,1))</f>
        <v>4.2822597918999996E-3</v>
      </c>
      <c r="L76" s="415">
        <f>SUMIFS('EPA Export Aggregation'!O:O,'EPA Export Aggregation'!$A:$A,$B76,'EPA Export Aggregation'!$D:$D,$A$1)*IF($A76="CH4",About!$D$58,IF($A76="N2O",About!$D$59,1))</f>
        <v>4.3454643134999997E-3</v>
      </c>
      <c r="M76" s="415">
        <f>SUMIFS('EPA Export Aggregation'!P:P,'EPA Export Aggregation'!$A:$A,$B76,'EPA Export Aggregation'!$D:$D,$A$1)*IF($A76="CH4",About!$D$58,IF($A76="N2O",About!$D$59,1))</f>
        <v>2.6463257747999999E-3</v>
      </c>
      <c r="N76" s="415">
        <f>SUMIFS('EPA Export Aggregation'!Q:Q,'EPA Export Aggregation'!$A:$A,$B76,'EPA Export Aggregation'!$D:$D,$A$1)*IF($A76="CH4",About!$D$58,IF($A76="N2O",About!$D$59,1))</f>
        <v>1.7585100911E-3</v>
      </c>
      <c r="O76" s="415">
        <f>SUMIFS('EPA Export Aggregation'!R:R,'EPA Export Aggregation'!$A:$A,$B76,'EPA Export Aggregation'!$D:$D,$A$1)*IF($A76="CH4",About!$D$58,IF($A76="N2O",About!$D$59,1))</f>
        <v>1.6811587657E-3</v>
      </c>
      <c r="P76" s="415">
        <f>SUMIFS('EPA Export Aggregation'!S:S,'EPA Export Aggregation'!$A:$A,$B76,'EPA Export Aggregation'!$D:$D,$A$1)*IF($A76="CH4",About!$D$58,IF($A76="N2O",About!$D$59,1))</f>
        <v>1.7579476280999999E-3</v>
      </c>
      <c r="Q76" s="415">
        <f>SUMIFS('EPA Export Aggregation'!T:T,'EPA Export Aggregation'!$A:$A,$B76,'EPA Export Aggregation'!$D:$D,$A$1)*IF($A76="CH4",About!$D$58,IF($A76="N2O",About!$D$59,1))</f>
        <v>1.7503057339E-3</v>
      </c>
      <c r="R76" s="415">
        <f>SUMIFS('EPA Export Aggregation'!U:U,'EPA Export Aggregation'!$A:$A,$B76,'EPA Export Aggregation'!$D:$D,$A$1)*IF($A76="CH4",About!$D$58,IF($A76="N2O",About!$D$59,1))</f>
        <v>1.6802121792999999E-3</v>
      </c>
      <c r="S76" s="415">
        <f>SUMIFS('EPA Export Aggregation'!V:V,'EPA Export Aggregation'!$A:$A,$B76,'EPA Export Aggregation'!$D:$D,$A$1)*IF($A76="CH4",About!$D$58,IF($A76="N2O",About!$D$59,1))</f>
        <v>2.0004325801000001E-3</v>
      </c>
      <c r="T76" s="415">
        <f>SUMIFS('EPA Export Aggregation'!W:W,'EPA Export Aggregation'!$A:$A,$B76,'EPA Export Aggregation'!$D:$D,$A$1)*IF($A76="CH4",About!$D$58,IF($A76="N2O",About!$D$59,1))</f>
        <v>1.9466491717000001E-3</v>
      </c>
      <c r="U76" s="415">
        <f>SUMIFS('EPA Export Aggregation'!X:X,'EPA Export Aggregation'!$A:$A,$B76,'EPA Export Aggregation'!$D:$D,$A$1)*IF($A76="CH4",About!$D$58,IF($A76="N2O",About!$D$59,1))</f>
        <v>1.8398931706999999E-3</v>
      </c>
      <c r="V76" s="415">
        <f>SUMIFS('EPA Export Aggregation'!Y:Y,'EPA Export Aggregation'!$A:$A,$B76,'EPA Export Aggregation'!$D:$D,$A$1)*IF($A76="CH4",About!$D$58,IF($A76="N2O",About!$D$59,1))</f>
        <v>1.4120474237999999E-3</v>
      </c>
      <c r="W76" s="415">
        <f>SUMIFS('EPA Export Aggregation'!Z:Z,'EPA Export Aggregation'!$A:$A,$B76,'EPA Export Aggregation'!$D:$D,$A$1)*IF($A76="CH4",About!$D$58,IF($A76="N2O",About!$D$59,1))</f>
        <v>1.8864671272999999E-3</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1.0528200160000001E-2</v>
      </c>
      <c r="AA76" s="415">
        <f>SUMIFS('EPA Export Aggregation'!AD:AD,'EPA Export Aggregation'!$A:$A,$B76,'EPA Export Aggregation'!$D:$D,$A$1)*IF($A76="CH4",About!$D$58,IF($A76="N2O",About!$D$59,1))</f>
        <v>1.1895319999999999E-2</v>
      </c>
      <c r="AB76" s="415">
        <f>SUMIFS('EPA Export Aggregation'!AE:AE,'EPA Export Aggregation'!$A:$A,$B76,'EPA Export Aggregation'!$D:$D,$A$1)*IF($A76="CH4",About!$D$58,IF($A76="N2O",About!$D$59,1))</f>
        <v>1.028637E-2</v>
      </c>
      <c r="AC76" s="415">
        <f>SUMIFS('EPA Export Aggregation'!AF:AF,'EPA Export Aggregation'!$A:$A,$B76,'EPA Export Aggregation'!$D:$D,$A$1)*IF($A76="CH4",About!$D$58,IF($A76="N2O",About!$D$59,1))</f>
        <v>9.1460527600000004E-3</v>
      </c>
      <c r="AD76" s="415">
        <f>SUMIFS('EPA Export Aggregation'!AG:AG,'EPA Export Aggregation'!$A:$A,$B76,'EPA Export Aggregation'!$D:$D,$A$1)*IF($A76="CH4",About!$D$58,IF($A76="N2O",About!$D$59,1))</f>
        <v>1.1130703E-2</v>
      </c>
      <c r="AE76" s="415">
        <f>SUMIFS('EPA Export Aggregation'!AH:AH,'EPA Export Aggregation'!$A:$A,$B76,'EPA Export Aggregation'!$D:$D,$A$1)*IF($A76="CH4",About!$D$58,IF($A76="N2O",About!$D$59,1))</f>
        <v>1.1115139E-2</v>
      </c>
      <c r="AF76" s="415">
        <f>SUMIFS('EPA Export Aggregation'!AI:AI,'EPA Export Aggregation'!$A:$A,$B76,'EPA Export Aggregation'!$D:$D,$A$1)*IF($A76="CH4",About!$D$58,IF($A76="N2O",About!$D$59,1))</f>
        <v>7.4672799999999998E-3</v>
      </c>
      <c r="AG76" s="415">
        <f>SUMIFS('EPA Export Aggregation'!AJ:AJ,'EPA Export Aggregation'!$A:$A,$B76,'EPA Export Aggregation'!$D:$D,$A$1)*IF($A76="CH4",About!$D$58,IF($A76="N2O",About!$D$59,1))</f>
        <v>4.4905398000000003E-3</v>
      </c>
      <c r="AH76" s="415">
        <f>SUMIFS('EPA Export Aggregation'!AK:AK,'EPA Export Aggregation'!$A:$A,$B76,'EPA Export Aggregation'!$D:$D,$A$1)*IF($A76="CH4",About!$D$58,IF($A76="N2O",About!$D$59,1))</f>
        <v>6.4328720000000001E-3</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2.4143099205426101E-2</v>
      </c>
      <c r="D80" s="415">
        <f>SUMIFS('EPA Export Aggregation'!G:G,'EPA Export Aggregation'!$A:$A,$B80,'EPA Export Aggregation'!$D:$D,$A$1)*IF($A80="CH4",About!$D$58,IF($A80="N2O",About!$D$59,1))</f>
        <v>2.4143099205426101E-2</v>
      </c>
      <c r="E80" s="415">
        <f>SUMIFS('EPA Export Aggregation'!H:H,'EPA Export Aggregation'!$A:$A,$B80,'EPA Export Aggregation'!$D:$D,$A$1)*IF($A80="CH4",About!$D$58,IF($A80="N2O",About!$D$59,1))</f>
        <v>2.4143099205426101E-2</v>
      </c>
      <c r="F80" s="415">
        <f>SUMIFS('EPA Export Aggregation'!I:I,'EPA Export Aggregation'!$A:$A,$B80,'EPA Export Aggregation'!$D:$D,$A$1)*IF($A80="CH4",About!$D$58,IF($A80="N2O",About!$D$59,1))</f>
        <v>3.0178874560782401E-2</v>
      </c>
      <c r="G80" s="415">
        <f>SUMIFS('EPA Export Aggregation'!J:J,'EPA Export Aggregation'!$A:$A,$B80,'EPA Export Aggregation'!$D:$D,$A$1)*IF($A80="CH4",About!$D$58,IF($A80="N2O",About!$D$59,1))</f>
        <v>3.3196762572060702E-2</v>
      </c>
      <c r="H80" s="415">
        <f>SUMIFS('EPA Export Aggregation'!K:K,'EPA Export Aggregation'!$A:$A,$B80,'EPA Export Aggregation'!$D:$D,$A$1)*IF($A80="CH4",About!$D$58,IF($A80="N2O",About!$D$59,1))</f>
        <v>4.1717070270257298E-2</v>
      </c>
      <c r="I80" s="415">
        <f>SUMIFS('EPA Export Aggregation'!L:L,'EPA Export Aggregation'!$A:$A,$B80,'EPA Export Aggregation'!$D:$D,$A$1)*IF($A80="CH4",About!$D$58,IF($A80="N2O",About!$D$59,1))</f>
        <v>4.6325257609241499E-2</v>
      </c>
      <c r="J80" s="415">
        <f>SUMIFS('EPA Export Aggregation'!M:M,'EPA Export Aggregation'!$A:$A,$B80,'EPA Export Aggregation'!$D:$D,$A$1)*IF($A80="CH4",About!$D$58,IF($A80="N2O",About!$D$59,1))</f>
        <v>4.8956534416602401E-2</v>
      </c>
      <c r="K80" s="415">
        <f>SUMIFS('EPA Export Aggregation'!N:N,'EPA Export Aggregation'!$A:$A,$B80,'EPA Export Aggregation'!$D:$D,$A$1)*IF($A80="CH4",About!$D$58,IF($A80="N2O",About!$D$59,1))</f>
        <v>6.0029329339695098E-2</v>
      </c>
      <c r="L80" s="415">
        <f>SUMIFS('EPA Export Aggregation'!O:O,'EPA Export Aggregation'!$A:$A,$B80,'EPA Export Aggregation'!$D:$D,$A$1)*IF($A80="CH4",About!$D$58,IF($A80="N2O",About!$D$59,1))</f>
        <v>6.0915330408822903E-2</v>
      </c>
      <c r="M80" s="415">
        <f>SUMIFS('EPA Export Aggregation'!P:P,'EPA Export Aggregation'!$A:$A,$B80,'EPA Export Aggregation'!$D:$D,$A$1)*IF($A80="CH4",About!$D$58,IF($A80="N2O",About!$D$59,1))</f>
        <v>5.1956597643167401E-2</v>
      </c>
      <c r="N80" s="415">
        <f>SUMIFS('EPA Export Aggregation'!Q:Q,'EPA Export Aggregation'!$A:$A,$B80,'EPA Export Aggregation'!$D:$D,$A$1)*IF($A80="CH4",About!$D$58,IF($A80="N2O",About!$D$59,1))</f>
        <v>3.6565711712991097E-2</v>
      </c>
      <c r="O80" s="415">
        <f>SUMIFS('EPA Export Aggregation'!R:R,'EPA Export Aggregation'!$A:$A,$B80,'EPA Export Aggregation'!$D:$D,$A$1)*IF($A80="CH4",About!$D$58,IF($A80="N2O",About!$D$59,1))</f>
        <v>3.58203208380206E-2</v>
      </c>
      <c r="P80" s="415">
        <f>SUMIFS('EPA Export Aggregation'!S:S,'EPA Export Aggregation'!$A:$A,$B80,'EPA Export Aggregation'!$D:$D,$A$1)*IF($A80="CH4",About!$D$58,IF($A80="N2O",About!$D$59,1))</f>
        <v>3.2749704702890702E-2</v>
      </c>
      <c r="Q80" s="415">
        <f>SUMIFS('EPA Export Aggregation'!T:T,'EPA Export Aggregation'!$A:$A,$B80,'EPA Export Aggregation'!$D:$D,$A$1)*IF($A80="CH4",About!$D$58,IF($A80="N2O",About!$D$59,1))</f>
        <v>3.0419271711441001E-2</v>
      </c>
      <c r="R80" s="415">
        <f>SUMIFS('EPA Export Aggregation'!U:U,'EPA Export Aggregation'!$A:$A,$B80,'EPA Export Aggregation'!$D:$D,$A$1)*IF($A80="CH4",About!$D$58,IF($A80="N2O",About!$D$59,1))</f>
        <v>2.8027289944177702E-2</v>
      </c>
      <c r="S80" s="415">
        <f>SUMIFS('EPA Export Aggregation'!V:V,'EPA Export Aggregation'!$A:$A,$B80,'EPA Export Aggregation'!$D:$D,$A$1)*IF($A80="CH4",About!$D$58,IF($A80="N2O",About!$D$59,1))</f>
        <v>2.9944846118966299E-2</v>
      </c>
      <c r="T80" s="415">
        <f>SUMIFS('EPA Export Aggregation'!W:W,'EPA Export Aggregation'!$A:$A,$B80,'EPA Export Aggregation'!$D:$D,$A$1)*IF($A80="CH4",About!$D$58,IF($A80="N2O",About!$D$59,1))</f>
        <v>2.8614265279852402E-2</v>
      </c>
      <c r="U80" s="415">
        <f>SUMIFS('EPA Export Aggregation'!X:X,'EPA Export Aggregation'!$A:$A,$B80,'EPA Export Aggregation'!$D:$D,$A$1)*IF($A80="CH4",About!$D$58,IF($A80="N2O",About!$D$59,1))</f>
        <v>2.60037211667772E-2</v>
      </c>
      <c r="V80" s="415">
        <f>SUMIFS('EPA Export Aggregation'!Y:Y,'EPA Export Aggregation'!$A:$A,$B80,'EPA Export Aggregation'!$D:$D,$A$1)*IF($A80="CH4",About!$D$58,IF($A80="N2O",About!$D$59,1))</f>
        <v>1.7837181908757702E-2</v>
      </c>
      <c r="W80" s="415">
        <f>SUMIFS('EPA Export Aggregation'!Z:Z,'EPA Export Aggregation'!$A:$A,$B80,'EPA Export Aggregation'!$D:$D,$A$1)*IF($A80="CH4",About!$D$58,IF($A80="N2O",About!$D$59,1))</f>
        <v>2.3975302337498498E-2</v>
      </c>
      <c r="X80" s="415">
        <f>SUMIFS('EPA Export Aggregation'!AA:AA,'EPA Export Aggregation'!$A:$A,$B80,'EPA Export Aggregation'!$D:$D,$A$1)*IF($A80="CH4",About!$D$58,IF($A80="N2O",About!$D$59,1))</f>
        <v>0.35516487103060002</v>
      </c>
      <c r="Y80" s="415">
        <f>SUMIFS('EPA Export Aggregation'!AB:AB,'EPA Export Aggregation'!$A:$A,$B80,'EPA Export Aggregation'!$D:$D,$A$1)*IF($A80="CH4",About!$D$58,IF($A80="N2O",About!$D$59,1))</f>
        <v>0.23483570219559999</v>
      </c>
      <c r="Z80" s="415">
        <f>SUMIFS('EPA Export Aggregation'!AC:AC,'EPA Export Aggregation'!$A:$A,$B80,'EPA Export Aggregation'!$D:$D,$A$1)*IF($A80="CH4",About!$D$58,IF($A80="N2O",About!$D$59,1))</f>
        <v>0.22061638764300001</v>
      </c>
      <c r="AA80" s="415">
        <f>SUMIFS('EPA Export Aggregation'!AD:AD,'EPA Export Aggregation'!$A:$A,$B80,'EPA Export Aggregation'!$D:$D,$A$1)*IF($A80="CH4",About!$D$58,IF($A80="N2O",About!$D$59,1))</f>
        <v>0.25639656804599997</v>
      </c>
      <c r="AB80" s="415">
        <f>SUMIFS('EPA Export Aggregation'!AE:AE,'EPA Export Aggregation'!$A:$A,$B80,'EPA Export Aggregation'!$D:$D,$A$1)*IF($A80="CH4",About!$D$58,IF($A80="N2O",About!$D$59,1))</f>
        <v>0.21783546894</v>
      </c>
      <c r="AC80" s="415">
        <f>SUMIFS('EPA Export Aggregation'!AF:AF,'EPA Export Aggregation'!$A:$A,$B80,'EPA Export Aggregation'!$D:$D,$A$1)*IF($A80="CH4",About!$D$58,IF($A80="N2O",About!$D$59,1))</f>
        <v>0.20407712840100001</v>
      </c>
      <c r="AD80" s="415">
        <f>SUMIFS('EPA Export Aggregation'!AG:AG,'EPA Export Aggregation'!$A:$A,$B80,'EPA Export Aggregation'!$D:$D,$A$1)*IF($A80="CH4",About!$D$58,IF($A80="N2O",About!$D$59,1))</f>
        <v>0.2161593684</v>
      </c>
      <c r="AE80" s="415">
        <f>SUMIFS('EPA Export Aggregation'!AH:AH,'EPA Export Aggregation'!$A:$A,$B80,'EPA Export Aggregation'!$D:$D,$A$1)*IF($A80="CH4",About!$D$58,IF($A80="N2O",About!$D$59,1))</f>
        <v>0.2205117818</v>
      </c>
      <c r="AF80" s="415">
        <f>SUMIFS('EPA Export Aggregation'!AI:AI,'EPA Export Aggregation'!$A:$A,$B80,'EPA Export Aggregation'!$D:$D,$A$1)*IF($A80="CH4",About!$D$58,IF($A80="N2O",About!$D$59,1))</f>
        <v>0.15343324189800001</v>
      </c>
      <c r="AG80" s="415">
        <f>SUMIFS('EPA Export Aggregation'!AJ:AJ,'EPA Export Aggregation'!$A:$A,$B80,'EPA Export Aggregation'!$D:$D,$A$1)*IF($A80="CH4",About!$D$58,IF($A80="N2O",About!$D$59,1))</f>
        <v>0.10358159792</v>
      </c>
      <c r="AH80" s="415">
        <f>SUMIFS('EPA Export Aggregation'!AK:AK,'EPA Export Aggregation'!$A:$A,$B80,'EPA Export Aggregation'!$D:$D,$A$1)*IF($A80="CH4",About!$D$58,IF($A80="N2O",About!$D$59,1))</f>
        <v>0.10111952948</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4.85312365E-3</v>
      </c>
      <c r="D84" s="415">
        <f>SUMIFS('EPA Export Aggregation'!G:G,'EPA Export Aggregation'!$A:$A,$B84,'EPA Export Aggregation'!$D:$D,$A$1)*IF($A84="CH4",About!$D$58,IF($A84="N2O",About!$D$59,1))</f>
        <v>4.85312365E-3</v>
      </c>
      <c r="E84" s="415">
        <f>SUMIFS('EPA Export Aggregation'!H:H,'EPA Export Aggregation'!$A:$A,$B84,'EPA Export Aggregation'!$D:$D,$A$1)*IF($A84="CH4",About!$D$58,IF($A84="N2O",About!$D$59,1))</f>
        <v>4.85312365E-3</v>
      </c>
      <c r="F84" s="415">
        <f>SUMIFS('EPA Export Aggregation'!I:I,'EPA Export Aggregation'!$A:$A,$B84,'EPA Export Aggregation'!$D:$D,$A$1)*IF($A84="CH4",About!$D$58,IF($A84="N2O",About!$D$59,1))</f>
        <v>6.0664051499999998E-3</v>
      </c>
      <c r="G84" s="415">
        <f>SUMIFS('EPA Export Aggregation'!J:J,'EPA Export Aggregation'!$A:$A,$B84,'EPA Export Aggregation'!$D:$D,$A$1)*IF($A84="CH4",About!$D$58,IF($A84="N2O",About!$D$59,1))</f>
        <v>6.6730458999999997E-3</v>
      </c>
      <c r="H84" s="415">
        <f>SUMIFS('EPA Export Aggregation'!K:K,'EPA Export Aggregation'!$A:$A,$B84,'EPA Export Aggregation'!$D:$D,$A$1)*IF($A84="CH4",About!$D$58,IF($A84="N2O",About!$D$59,1))</f>
        <v>8.3857564500000002E-3</v>
      </c>
      <c r="I84" s="415">
        <f>SUMIFS('EPA Export Aggregation'!L:L,'EPA Export Aggregation'!$A:$A,$B84,'EPA Export Aggregation'!$D:$D,$A$1)*IF($A84="CH4",About!$D$58,IF($A84="N2O",About!$D$59,1))</f>
        <v>9.3120700499999993E-3</v>
      </c>
      <c r="J84" s="415">
        <f>SUMIFS('EPA Export Aggregation'!M:M,'EPA Export Aggregation'!$A:$A,$B84,'EPA Export Aggregation'!$D:$D,$A$1)*IF($A84="CH4",About!$D$58,IF($A84="N2O",About!$D$59,1))</f>
        <v>9.8409963E-3</v>
      </c>
      <c r="K84" s="415">
        <f>SUMIFS('EPA Export Aggregation'!N:N,'EPA Export Aggregation'!$A:$A,$B84,'EPA Export Aggregation'!$D:$D,$A$1)*IF($A84="CH4",About!$D$58,IF($A84="N2O",About!$D$59,1))</f>
        <v>1.20667941E-2</v>
      </c>
      <c r="L84" s="415">
        <f>SUMIFS('EPA Export Aggregation'!O:O,'EPA Export Aggregation'!$A:$A,$B84,'EPA Export Aggregation'!$D:$D,$A$1)*IF($A84="CH4",About!$D$58,IF($A84="N2O",About!$D$59,1))</f>
        <v>1.224489355E-2</v>
      </c>
      <c r="M84" s="415">
        <f>SUMIFS('EPA Export Aggregation'!P:P,'EPA Export Aggregation'!$A:$A,$B84,'EPA Export Aggregation'!$D:$D,$A$1)*IF($A84="CH4",About!$D$58,IF($A84="N2O",About!$D$59,1))</f>
        <v>9.8969474500000005E-3</v>
      </c>
      <c r="N84" s="415">
        <f>SUMIFS('EPA Export Aggregation'!Q:Q,'EPA Export Aggregation'!$A:$A,$B84,'EPA Export Aggregation'!$D:$D,$A$1)*IF($A84="CH4",About!$D$58,IF($A84="N2O",About!$D$59,1))</f>
        <v>6.7290839999999998E-3</v>
      </c>
      <c r="O84" s="415">
        <f>SUMIFS('EPA Export Aggregation'!R:R,'EPA Export Aggregation'!$A:$A,$B84,'EPA Export Aggregation'!$D:$D,$A$1)*IF($A84="CH4",About!$D$58,IF($A84="N2O",About!$D$59,1))</f>
        <v>5.9728304999999999E-3</v>
      </c>
      <c r="P84" s="415">
        <f>SUMIFS('EPA Export Aggregation'!S:S,'EPA Export Aggregation'!$A:$A,$B84,'EPA Export Aggregation'!$D:$D,$A$1)*IF($A84="CH4",About!$D$58,IF($A84="N2O",About!$D$59,1))</f>
        <v>7.1955284499999996E-3</v>
      </c>
      <c r="Q84" s="415">
        <f>SUMIFS('EPA Export Aggregation'!T:T,'EPA Export Aggregation'!$A:$A,$B84,'EPA Export Aggregation'!$D:$D,$A$1)*IF($A84="CH4",About!$D$58,IF($A84="N2O",About!$D$59,1))</f>
        <v>6.90723985E-3</v>
      </c>
      <c r="R84" s="415">
        <f>SUMIFS('EPA Export Aggregation'!U:U,'EPA Export Aggregation'!$A:$A,$B84,'EPA Export Aggregation'!$D:$D,$A$1)*IF($A84="CH4",About!$D$58,IF($A84="N2O",About!$D$59,1))</f>
        <v>7.5110394499999997E-3</v>
      </c>
      <c r="S84" s="415">
        <f>SUMIFS('EPA Export Aggregation'!V:V,'EPA Export Aggregation'!$A:$A,$B84,'EPA Export Aggregation'!$D:$D,$A$1)*IF($A84="CH4",About!$D$58,IF($A84="N2O",About!$D$59,1))</f>
        <v>7.2940052000000002E-3</v>
      </c>
      <c r="T84" s="415">
        <f>SUMIFS('EPA Export Aggregation'!W:W,'EPA Export Aggregation'!$A:$A,$B84,'EPA Export Aggregation'!$D:$D,$A$1)*IF($A84="CH4",About!$D$58,IF($A84="N2O",About!$D$59,1))</f>
        <v>5.86855395E-3</v>
      </c>
      <c r="U84" s="415">
        <f>SUMIFS('EPA Export Aggregation'!X:X,'EPA Export Aggregation'!$A:$A,$B84,'EPA Export Aggregation'!$D:$D,$A$1)*IF($A84="CH4",About!$D$58,IF($A84="N2O",About!$D$59,1))</f>
        <v>5.3889659499999996E-3</v>
      </c>
      <c r="V84" s="415">
        <f>SUMIFS('EPA Export Aggregation'!Y:Y,'EPA Export Aggregation'!$A:$A,$B84,'EPA Export Aggregation'!$D:$D,$A$1)*IF($A84="CH4",About!$D$58,IF($A84="N2O",About!$D$59,1))</f>
        <v>4.1177122999999996E-3</v>
      </c>
      <c r="W84" s="415">
        <f>SUMIFS('EPA Export Aggregation'!Z:Z,'EPA Export Aggregation'!$A:$A,$B84,'EPA Export Aggregation'!$D:$D,$A$1)*IF($A84="CH4",About!$D$58,IF($A84="N2O",About!$D$59,1))</f>
        <v>5.3835186500000003E-3</v>
      </c>
      <c r="X84" s="415">
        <f>SUMIFS('EPA Export Aggregation'!AA:AA,'EPA Export Aggregation'!$A:$A,$B84,'EPA Export Aggregation'!$D:$D,$A$1)*IF($A84="CH4",About!$D$58,IF($A84="N2O",About!$D$59,1))</f>
        <v>8.7710812499999999E-2</v>
      </c>
      <c r="Y84" s="415">
        <f>SUMIFS('EPA Export Aggregation'!AB:AB,'EPA Export Aggregation'!$A:$A,$B84,'EPA Export Aggregation'!$D:$D,$A$1)*IF($A84="CH4",About!$D$58,IF($A84="N2O",About!$D$59,1))</f>
        <v>0.1069960875</v>
      </c>
      <c r="Z84" s="415">
        <f>SUMIFS('EPA Export Aggregation'!AC:AC,'EPA Export Aggregation'!$A:$A,$B84,'EPA Export Aggregation'!$D:$D,$A$1)*IF($A84="CH4",About!$D$58,IF($A84="N2O",About!$D$59,1))</f>
        <v>0.145832775</v>
      </c>
      <c r="AA84" s="415">
        <f>SUMIFS('EPA Export Aggregation'!AD:AD,'EPA Export Aggregation'!$A:$A,$B84,'EPA Export Aggregation'!$D:$D,$A$1)*IF($A84="CH4",About!$D$58,IF($A84="N2O",About!$D$59,1))</f>
        <v>0.21017459999999999</v>
      </c>
      <c r="AB84" s="415">
        <f>SUMIFS('EPA Export Aggregation'!AE:AE,'EPA Export Aggregation'!$A:$A,$B84,'EPA Export Aggregation'!$D:$D,$A$1)*IF($A84="CH4",About!$D$58,IF($A84="N2O",About!$D$59,1))</f>
        <v>0.26324229999999998</v>
      </c>
      <c r="AC84" s="415">
        <f>SUMIFS('EPA Export Aggregation'!AF:AF,'EPA Export Aggregation'!$A:$A,$B84,'EPA Export Aggregation'!$D:$D,$A$1)*IF($A84="CH4",About!$D$58,IF($A84="N2O",About!$D$59,1))</f>
        <v>0.25978163830000001</v>
      </c>
      <c r="AD84" s="415">
        <f>SUMIFS('EPA Export Aggregation'!AG:AG,'EPA Export Aggregation'!$A:$A,$B84,'EPA Export Aggregation'!$D:$D,$A$1)*IF($A84="CH4",About!$D$58,IF($A84="N2O",About!$D$59,1))</f>
        <v>0.19885230000000001</v>
      </c>
      <c r="AE84" s="415">
        <f>SUMIFS('EPA Export Aggregation'!AH:AH,'EPA Export Aggregation'!$A:$A,$B84,'EPA Export Aggregation'!$D:$D,$A$1)*IF($A84="CH4",About!$D$58,IF($A84="N2O",About!$D$59,1))</f>
        <v>0.17452275</v>
      </c>
      <c r="AF84" s="415">
        <f>SUMIFS('EPA Export Aggregation'!AI:AI,'EPA Export Aggregation'!$A:$A,$B84,'EPA Export Aggregation'!$D:$D,$A$1)*IF($A84="CH4",About!$D$58,IF($A84="N2O",About!$D$59,1))</f>
        <v>0.16648104999999999</v>
      </c>
      <c r="AG84" s="415">
        <f>SUMIFS('EPA Export Aggregation'!AJ:AJ,'EPA Export Aggregation'!$A:$A,$B84,'EPA Export Aggregation'!$D:$D,$A$1)*IF($A84="CH4",About!$D$58,IF($A84="N2O",About!$D$59,1))</f>
        <v>0.1144027</v>
      </c>
      <c r="AH84" s="415">
        <f>SUMIFS('EPA Export Aggregation'!AK:AK,'EPA Export Aggregation'!$A:$A,$B84,'EPA Export Aggregation'!$D:$D,$A$1)*IF($A84="CH4",About!$D$58,IF($A84="N2O",About!$D$59,1))</f>
        <v>0.11176670499999999</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4.2623139999999998E-4</v>
      </c>
      <c r="D87" s="415">
        <f>SUMIFS('EPA Export Aggregation'!$F:$F,'EPA Export Aggregation'!$A:$A,$B87,'EPA Export Aggregation'!$D:$D,$A$1)*IF($A87="CH4",About!$D$58,IF($A87="N2O",About!$D$59,1))</f>
        <v>4.2623139999999998E-4</v>
      </c>
      <c r="E87" s="415">
        <f>SUMIFS('EPA Export Aggregation'!$F:$F,'EPA Export Aggregation'!$A:$A,$B87,'EPA Export Aggregation'!$D:$D,$A$1)*IF($A87="CH4",About!$D$58,IF($A87="N2O",About!$D$59,1))</f>
        <v>4.2623139999999998E-4</v>
      </c>
      <c r="F87" s="415">
        <f>SUMIFS('EPA Export Aggregation'!$F:$F,'EPA Export Aggregation'!$A:$A,$B87,'EPA Export Aggregation'!$D:$D,$A$1)*IF($A87="CH4",About!$D$58,IF($A87="N2O",About!$D$59,1))</f>
        <v>4.2623139999999998E-4</v>
      </c>
      <c r="G87" s="415">
        <f>SUMIFS('EPA Export Aggregation'!$F:$F,'EPA Export Aggregation'!$A:$A,$B87,'EPA Export Aggregation'!$D:$D,$A$1)*IF($A87="CH4",About!$D$58,IF($A87="N2O",About!$D$59,1))</f>
        <v>4.2623139999999998E-4</v>
      </c>
      <c r="H87" s="415">
        <f>SUMIFS('EPA Export Aggregation'!$F:$F,'EPA Export Aggregation'!$A:$A,$B87,'EPA Export Aggregation'!$D:$D,$A$1)*IF($A87="CH4",About!$D$58,IF($A87="N2O",About!$D$59,1))</f>
        <v>4.2623139999999998E-4</v>
      </c>
      <c r="I87" s="415">
        <f>SUMIFS('EPA Export Aggregation'!$F:$F,'EPA Export Aggregation'!$A:$A,$B87,'EPA Export Aggregation'!$D:$D,$A$1)*IF($A87="CH4",About!$D$58,IF($A87="N2O",About!$D$59,1))</f>
        <v>4.2623139999999998E-4</v>
      </c>
      <c r="J87" s="415">
        <f>SUMIFS('EPA Export Aggregation'!$F:$F,'EPA Export Aggregation'!$A:$A,$B87,'EPA Export Aggregation'!$D:$D,$A$1)*IF($A87="CH4",About!$D$58,IF($A87="N2O",About!$D$59,1))</f>
        <v>4.2623139999999998E-4</v>
      </c>
      <c r="K87" s="415">
        <f>SUMIFS('EPA Export Aggregation'!$F:$F,'EPA Export Aggregation'!$A:$A,$B87,'EPA Export Aggregation'!$D:$D,$A$1)*IF($A87="CH4",About!$D$58,IF($A87="N2O",About!$D$59,1))</f>
        <v>4.2623139999999998E-4</v>
      </c>
      <c r="L87" s="415">
        <f>SUMIFS('EPA Export Aggregation'!$F:$F,'EPA Export Aggregation'!$A:$A,$B87,'EPA Export Aggregation'!$D:$D,$A$1)*IF($A87="CH4",About!$D$58,IF($A87="N2O",About!$D$59,1))</f>
        <v>4.2623139999999998E-4</v>
      </c>
      <c r="M87" s="415">
        <f>SUMIFS('EPA Export Aggregation'!$F:$F,'EPA Export Aggregation'!$A:$A,$B87,'EPA Export Aggregation'!$D:$D,$A$1)*IF($A87="CH4",About!$D$58,IF($A87="N2O",About!$D$59,1))</f>
        <v>4.2623139999999998E-4</v>
      </c>
      <c r="N87" s="415">
        <f>SUMIFS('EPA Export Aggregation'!$F:$F,'EPA Export Aggregation'!$A:$A,$B87,'EPA Export Aggregation'!$D:$D,$A$1)*IF($A87="CH4",About!$D$58,IF($A87="N2O",About!$D$59,1))</f>
        <v>4.2623139999999998E-4</v>
      </c>
      <c r="O87" s="415">
        <f>SUMIFS('EPA Export Aggregation'!$F:$F,'EPA Export Aggregation'!$A:$A,$B87,'EPA Export Aggregation'!$D:$D,$A$1)*IF($A87="CH4",About!$D$58,IF($A87="N2O",About!$D$59,1))</f>
        <v>4.2623139999999998E-4</v>
      </c>
      <c r="P87" s="415">
        <f>SUMIFS('EPA Export Aggregation'!$F:$F,'EPA Export Aggregation'!$A:$A,$B87,'EPA Export Aggregation'!$D:$D,$A$1)*IF($A87="CH4",About!$D$58,IF($A87="N2O",About!$D$59,1))</f>
        <v>4.2623139999999998E-4</v>
      </c>
      <c r="Q87" s="415">
        <f>SUMIFS('EPA Export Aggregation'!$F:$F,'EPA Export Aggregation'!$A:$A,$B87,'EPA Export Aggregation'!$D:$D,$A$1)*IF($A87="CH4",About!$D$58,IF($A87="N2O",About!$D$59,1))</f>
        <v>4.2623139999999998E-4</v>
      </c>
      <c r="R87" s="415">
        <f>SUMIFS('EPA Export Aggregation'!$F:$F,'EPA Export Aggregation'!$A:$A,$B87,'EPA Export Aggregation'!$D:$D,$A$1)*IF($A87="CH4",About!$D$58,IF($A87="N2O",About!$D$59,1))</f>
        <v>4.2623139999999998E-4</v>
      </c>
      <c r="S87" s="415">
        <f>SUMIFS('EPA Export Aggregation'!$F:$F,'EPA Export Aggregation'!$A:$A,$B87,'EPA Export Aggregation'!$D:$D,$A$1)*IF($A87="CH4",About!$D$58,IF($A87="N2O",About!$D$59,1))</f>
        <v>4.2623139999999998E-4</v>
      </c>
      <c r="T87" s="415">
        <f>SUMIFS('EPA Export Aggregation'!$F:$F,'EPA Export Aggregation'!$A:$A,$B87,'EPA Export Aggregation'!$D:$D,$A$1)*IF($A87="CH4",About!$D$58,IF($A87="N2O",About!$D$59,1))</f>
        <v>4.2623139999999998E-4</v>
      </c>
      <c r="U87" s="415">
        <f>SUMIFS('EPA Export Aggregation'!$F:$F,'EPA Export Aggregation'!$A:$A,$B87,'EPA Export Aggregation'!$D:$D,$A$1)*IF($A87="CH4",About!$D$58,IF($A87="N2O",About!$D$59,1))</f>
        <v>4.2623139999999998E-4</v>
      </c>
      <c r="V87" s="415">
        <f>SUMIFS('EPA Export Aggregation'!$F:$F,'EPA Export Aggregation'!$A:$A,$B87,'EPA Export Aggregation'!$D:$D,$A$1)*IF($A87="CH4",About!$D$58,IF($A87="N2O",About!$D$59,1))</f>
        <v>4.2623139999999998E-4</v>
      </c>
      <c r="W87" s="415">
        <f>SUMIFS('EPA Export Aggregation'!$F:$F,'EPA Export Aggregation'!$A:$A,$B87,'EPA Export Aggregation'!$D:$D,$A$1)*IF($A87="CH4",About!$D$58,IF($A87="N2O",About!$D$59,1))</f>
        <v>4.2623139999999998E-4</v>
      </c>
      <c r="X87" s="415">
        <f>SUMIFS('EPA Export Aggregation'!$F:$F,'EPA Export Aggregation'!$A:$A,$B87,'EPA Export Aggregation'!$D:$D,$A$1)*IF($A87="CH4",About!$D$58,IF($A87="N2O",About!$D$59,1))</f>
        <v>4.2623139999999998E-4</v>
      </c>
      <c r="Y87" s="415">
        <f>SUMIFS('EPA Export Aggregation'!$F:$F,'EPA Export Aggregation'!$A:$A,$B87,'EPA Export Aggregation'!$D:$D,$A$1)*IF($A87="CH4",About!$D$58,IF($A87="N2O",About!$D$59,1))</f>
        <v>4.2623139999999998E-4</v>
      </c>
      <c r="Z87" s="415">
        <f>SUMIFS('EPA Export Aggregation'!$F:$F,'EPA Export Aggregation'!$A:$A,$B87,'EPA Export Aggregation'!$D:$D,$A$1)*IF($A87="CH4",About!$D$58,IF($A87="N2O",About!$D$59,1))</f>
        <v>4.2623139999999998E-4</v>
      </c>
      <c r="AA87" s="415">
        <f>SUMIFS('EPA Export Aggregation'!$F:$F,'EPA Export Aggregation'!$A:$A,$B87,'EPA Export Aggregation'!$D:$D,$A$1)*IF($A87="CH4",About!$D$58,IF($A87="N2O",About!$D$59,1))</f>
        <v>4.2623139999999998E-4</v>
      </c>
      <c r="AB87" s="415">
        <f>SUMIFS('EPA Export Aggregation'!$F:$F,'EPA Export Aggregation'!$A:$A,$B87,'EPA Export Aggregation'!$D:$D,$A$1)*IF($A87="CH4",About!$D$58,IF($A87="N2O",About!$D$59,1))</f>
        <v>4.2623139999999998E-4</v>
      </c>
      <c r="AC87" s="415">
        <f>SUMIFS('EPA Export Aggregation'!$F:$F,'EPA Export Aggregation'!$A:$A,$B87,'EPA Export Aggregation'!$D:$D,$A$1)*IF($A87="CH4",About!$D$58,IF($A87="N2O",About!$D$59,1))</f>
        <v>4.2623139999999998E-4</v>
      </c>
      <c r="AD87" s="415">
        <f>SUMIFS('EPA Export Aggregation'!$F:$F,'EPA Export Aggregation'!$A:$A,$B87,'EPA Export Aggregation'!$D:$D,$A$1)*IF($A87="CH4",About!$D$58,IF($A87="N2O",About!$D$59,1))</f>
        <v>4.2623139999999998E-4</v>
      </c>
      <c r="AE87" s="415">
        <f>SUMIFS('EPA Export Aggregation'!$F:$F,'EPA Export Aggregation'!$A:$A,$B87,'EPA Export Aggregation'!$D:$D,$A$1)*IF($A87="CH4",About!$D$58,IF($A87="N2O",About!$D$59,1))</f>
        <v>4.2623139999999998E-4</v>
      </c>
      <c r="AF87" s="415">
        <f>SUMIFS('EPA Export Aggregation'!$F:$F,'EPA Export Aggregation'!$A:$A,$B87,'EPA Export Aggregation'!$D:$D,$A$1)*IF($A87="CH4",About!$D$58,IF($A87="N2O",About!$D$59,1))</f>
        <v>4.2623139999999998E-4</v>
      </c>
      <c r="AG87" s="415">
        <f>SUMIFS('EPA Export Aggregation'!$F:$F,'EPA Export Aggregation'!$A:$A,$B87,'EPA Export Aggregation'!$D:$D,$A$1)*IF($A87="CH4",About!$D$58,IF($A87="N2O",About!$D$59,1))</f>
        <v>4.2623139999999998E-4</v>
      </c>
      <c r="AH87" s="415">
        <f>SUMIFS('EPA Export Aggregation'!$F:$F,'EPA Export Aggregation'!$A:$A,$B87,'EPA Export Aggregation'!$D:$D,$A$1)*IF($A87="CH4",About!$D$58,IF($A87="N2O",About!$D$59,1))</f>
        <v>4.2623139999999998E-4</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2026-09-18T22:18:10Z</dcterms:modified>
</cp:coreProperties>
</file>