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8CEC44B5-4731-40CA-9EB9-90E98FB6C51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AH1" i="23"/>
  <c r="J1" i="23"/>
  <c r="S1" i="23"/>
  <c r="AF1" i="23"/>
  <c r="X1" i="23"/>
  <c r="P1" i="23"/>
  <c r="R1" i="23" l="1"/>
  <c r="G7" i="27" s="1"/>
  <c r="Q1" i="23"/>
  <c r="AG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K2" i="29"/>
  <c r="S2" i="29"/>
  <c r="K6" i="29"/>
  <c r="L6" i="29" s="1"/>
  <c r="J37" i="19" s="1"/>
  <c r="P355" i="31" s="1"/>
  <c r="O7" i="27"/>
  <c r="P7" i="27" s="1"/>
  <c r="J7" i="27"/>
  <c r="K7" i="27" s="1"/>
  <c r="O13" i="29"/>
  <c r="J7" i="19"/>
  <c r="P104" i="31" s="1"/>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1" i="31"/>
  <c r="P93" i="31"/>
  <c r="P90" i="31"/>
  <c r="P82" i="31"/>
  <c r="P73" i="31"/>
  <c r="P91" i="31"/>
  <c r="P84" i="31"/>
  <c r="P76" i="31"/>
  <c r="P86" i="31"/>
  <c r="P78"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94" i="31" l="1"/>
  <c r="P92" i="31"/>
  <c r="P63" i="31"/>
  <c r="P98" i="31"/>
  <c r="P64" i="31"/>
  <c r="P67" i="31"/>
  <c r="P99" i="31"/>
  <c r="P95" i="31"/>
  <c r="P97" i="31"/>
  <c r="P80" i="31"/>
  <c r="P65" i="31"/>
  <c r="P103" i="31"/>
  <c r="P75" i="31"/>
  <c r="P81" i="31"/>
  <c r="P71" i="31"/>
  <c r="P66" i="31"/>
  <c r="P85" i="31"/>
  <c r="P96" i="31"/>
  <c r="P102" i="31"/>
  <c r="P100" i="31"/>
  <c r="P79" i="31"/>
  <c r="P83" i="31"/>
  <c r="P72" i="31"/>
  <c r="P89" i="31"/>
  <c r="P69" i="31"/>
  <c r="P88" i="31"/>
  <c r="P70" i="31"/>
  <c r="P68" i="31"/>
  <c r="P87" i="31"/>
  <c r="P74" i="31"/>
  <c r="P7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<sst xmlns="http://schemas.openxmlformats.org/spreadsheetml/2006/main" count="30721" uniqueCount="2646">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</sst>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2296</v>
      </c>
      <c r="C1" s="194">
        <v>45737</v>
      </c>
      <c r="G1" s="123" t="s">
        <v>2269</v>
      </c>
      <c r="H1" s="123" t="s">
        <v>2270</v>
      </c>
    </row>
    <row r="2" spans="1:8" x14ac:dyDescent="0.25">
      <c r="B2" t="str">
        <f>_xlfn.XLOOKUP(B1,H:H,G:G,0,0,1)</f>
        <v>CO</v>
      </c>
      <c r="C2" t="str">
        <f>_xlfn.XLOOKUP(B2,G:G, H:H, 0,0,1)</f>
        <v>Colorado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Colorado.</v>
      </c>
      <c r="L9" s="256" t="str">
        <f>J9&amp;K9</f>
        <v>**Description:** This policy prevents new capacity of the selected type(s) from being built or deployed.  // **Guidance for setting values:** No new coal is planned in Colorado.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As of late 2020, there is an additional state subsidy of $4000.</v>
      </c>
      <c r="L11" s="260" t="str">
        <f>J11&amp;K11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5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x14ac:dyDescent="0.25">
      <c r="A3" s="1" t="s">
        <v>1743</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100</v>
      </c>
      <c r="H7" t="s">
        <v>2298</v>
      </c>
      <c r="I7" s="136">
        <v>2030</v>
      </c>
      <c r="J7" s="132">
        <f t="shared" ref="J7:J52" si="0">IF($E7="","",(1-$E7)*$G7)</f>
        <v>50</v>
      </c>
      <c r="K7" s="132">
        <f t="shared" ref="K7:K52" si="1">J7</f>
        <v>50</v>
      </c>
      <c r="L7" s="136" t="s">
        <v>2299</v>
      </c>
      <c r="M7" t="s">
        <v>2300</v>
      </c>
      <c r="N7" s="137">
        <v>2050</v>
      </c>
      <c r="O7">
        <f t="shared" ref="O7:O52" si="2">IF($F7="","",(1-$F7)*$G7)</f>
        <v>9.9999999999999982</v>
      </c>
      <c r="P7">
        <f t="shared" ref="P7:P52" si="3">O7</f>
        <v>9.9999999999999982</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1963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1964</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1965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1966</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1967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1968</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1970</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1988</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2025-03-21T22:06:23Z</dcterms:modified>
</cp:coreProperties>
</file>