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bldgs\CiDESCTY\"/>
    </mc:Choice>
  </mc:AlternateContent>
  <xr:revisionPtr revIDLastSave="0" documentId="8_{DE5BF416-F0F1-465F-A998-09C8A268C0C2}"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K8" i="19"/>
  <c r="E8" i="19"/>
  <c r="Z8" i="18"/>
  <c r="AA8" i="17"/>
  <c r="Z8" i="17"/>
  <c r="K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B8" i="18" l="1"/>
  <c r="L8" i="19"/>
  <c r="P8" i="23"/>
  <c r="AF8" i="24"/>
  <c r="C8" i="18"/>
  <c r="M8" i="19"/>
  <c r="R8" i="23"/>
  <c r="I8" i="17"/>
  <c r="S8" i="18"/>
  <c r="R8" i="18"/>
  <c r="J8" i="17"/>
  <c r="T8" i="18"/>
  <c r="H8" i="25"/>
  <c r="G8" i="7" s="1"/>
  <c r="X8" i="25"/>
  <c r="W8" i="7" s="1"/>
  <c r="R8" i="25"/>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U8" i="7" s="1"/>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AE8" i="7" l="1"/>
  <c r="M8" i="10"/>
  <c r="W8" i="10"/>
  <c r="AA8" i="7"/>
  <c r="E8" i="6"/>
  <c r="AA8" i="6"/>
  <c r="Y8" i="7"/>
  <c r="E8" i="10"/>
  <c r="Q8" i="7"/>
  <c r="Q8" i="10"/>
  <c r="O8" i="7"/>
  <c r="AC8" i="7"/>
  <c r="I8" i="7"/>
  <c r="W8" i="6"/>
  <c r="U8" i="6"/>
  <c r="S8" i="10"/>
  <c r="AE8" i="6"/>
  <c r="S30" i="14"/>
  <c r="S11" i="14"/>
  <c r="AC8" i="6"/>
  <c r="K8" i="6"/>
  <c r="I8" i="6"/>
  <c r="U8" i="10"/>
  <c r="C8" i="7"/>
  <c r="O8" i="10"/>
  <c r="S30" i="22"/>
  <c r="AE8" i="10"/>
  <c r="S11" i="22"/>
  <c r="M8" i="7"/>
  <c r="AC8" i="10"/>
  <c r="K8" i="10"/>
  <c r="C8" i="6"/>
  <c r="G8" i="6"/>
  <c r="M8" i="6"/>
  <c r="O8" i="6"/>
  <c r="E8" i="7"/>
  <c r="C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<sst xmlns="http://schemas.openxmlformats.org/spreadsheetml/2006/main" count="55111" uniqueCount="1381">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</sst>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1278</v>
      </c>
      <c r="C1" s="71">
        <v>45686</v>
      </c>
      <c r="D1" s="13"/>
      <c r="E1" s="13"/>
      <c r="F1" s="72" t="s">
        <v>59</v>
      </c>
      <c r="G1" s="72" t="s">
        <v>59</v>
      </c>
    </row>
    <row r="2" spans="1:7" x14ac:dyDescent="0.75">
      <c r="B2" t="str">
        <f>LOOKUP(B1,F2:G51,G2:G51)</f>
        <v>CT</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b">
        <f>IF(A11=About!$B$1,SUM('BDESC-rural-residential'!$AF$8,'BDESC-urban-residential'!$AF$8,'BDESC-commercial'!$AF$8)='REEDS calc'!Q11,"NA")</f>
        <v>1</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b">
        <f>IF(A11=About!$B$1,SUM('DESC-rural-residential'!$AF$8,'DESC-urban-residential'!$AF$8,'DESC-commercial'!$AF$8)='REEDS calc-noIRA'!Q11,"NA")</f>
        <v>1</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CONNECTICUT</v>
      </c>
    </row>
    <row r="3" spans="1:7" x14ac:dyDescent="0.65">
      <c r="A3" s="52" t="s">
        <v>1327</v>
      </c>
      <c r="B3" s="52">
        <v>0.59</v>
      </c>
      <c r="C3" s="52">
        <v>0.41</v>
      </c>
      <c r="F3" s="52" t="s">
        <v>10</v>
      </c>
      <c r="G3" s="52">
        <f>SUMIFS(B:B,A:A,G2)</f>
        <v>0.88</v>
      </c>
    </row>
    <row r="4" spans="1:7" x14ac:dyDescent="0.65">
      <c r="A4" s="52" t="s">
        <v>1328</v>
      </c>
      <c r="B4" s="52">
        <v>0.66</v>
      </c>
      <c r="C4" s="52">
        <v>0.33999999999999903</v>
      </c>
      <c r="F4" s="52" t="s">
        <v>11</v>
      </c>
      <c r="G4" s="52">
        <f>SUMIFS(C:C,A:A,G2)</f>
        <v>0.12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52.134245002979135</v>
      </c>
      <c r="C8" s="65">
        <f>INDEX('REEDS calc'!$C$64:$AG$113,MATCH(About!$B$2,'REEDS calc'!$B$64:$B$113,0),MATCH(C$1,'REEDS calc'!$C$63:$AG$63,0))*SUMIFS('res v com'!$E$3:$E$52,'res v com'!$B$3:$B$52,About!$B$2)*SUMIFS('Urban and Rural'!$C$2:$C$53,'Urban and Rural'!$A$2:$A$53,About!$B$1)</f>
        <v>52.134245002979135</v>
      </c>
      <c r="D8" s="65">
        <f>INDEX('REEDS calc'!$C$64:$AG$113,MATCH(About!$B$2,'REEDS calc'!$B$64:$B$113,0),MATCH(D$1,'REEDS calc'!$C$63:$AG$63,0))*SUMIFS('res v com'!$E$3:$E$52,'res v com'!$B$3:$B$52,About!$B$2)*SUMIFS('Urban and Rural'!$C$2:$C$53,'Urban and Rural'!$A$2:$A$53,About!$B$1)</f>
        <v>52.134245002979135</v>
      </c>
      <c r="E8" s="65">
        <f>INDEX('REEDS calc'!$C$64:$AG$113,MATCH(About!$B$2,'REEDS calc'!$B$64:$B$113,0),MATCH(E$1,'REEDS calc'!$C$63:$AG$63,0))*SUMIFS('res v com'!$E$3:$E$52,'res v com'!$B$3:$B$52,About!$B$2)*SUMIFS('Urban and Rural'!$C$2:$C$53,'Urban and Rural'!$A$2:$A$53,About!$B$1)</f>
        <v>58.616908310244135</v>
      </c>
      <c r="F8" s="65">
        <f>INDEX('REEDS calc'!$C$64:$AG$113,MATCH(About!$B$2,'REEDS calc'!$B$64:$B$113,0),MATCH(F$1,'REEDS calc'!$C$63:$AG$63,0))*SUMIFS('res v com'!$E$3:$E$52,'res v com'!$B$3:$B$52,About!$B$2)*SUMIFS('Urban and Rural'!$C$2:$C$53,'Urban and Rural'!$A$2:$A$53,About!$B$1)</f>
        <v>65.099571617509127</v>
      </c>
      <c r="G8" s="65">
        <f>INDEX('REEDS calc'!$C$64:$AG$113,MATCH(About!$B$2,'REEDS calc'!$B$64:$B$113,0),MATCH(G$1,'REEDS calc'!$C$63:$AG$63,0))*SUMIFS('res v com'!$E$3:$E$52,'res v com'!$B$3:$B$52,About!$B$2)*SUMIFS('Urban and Rural'!$C$2:$C$53,'Urban and Rural'!$A$2:$A$53,About!$B$1)</f>
        <v>71.223164134201497</v>
      </c>
      <c r="H8" s="65">
        <f>INDEX('REEDS calc'!$C$64:$AG$113,MATCH(About!$B$2,'REEDS calc'!$B$64:$B$113,0),MATCH(H$1,'REEDS calc'!$C$63:$AG$63,0))*SUMIFS('res v com'!$E$3:$E$52,'res v com'!$B$3:$B$52,About!$B$2)*SUMIFS('Urban and Rural'!$C$2:$C$53,'Urban and Rural'!$A$2:$A$53,About!$B$1)</f>
        <v>77.346756650893866</v>
      </c>
      <c r="I8" s="65">
        <f>INDEX('REEDS calc'!$C$64:$AG$113,MATCH(About!$B$2,'REEDS calc'!$B$64:$B$113,0),MATCH(I$1,'REEDS calc'!$C$63:$AG$63,0))*SUMIFS('res v com'!$E$3:$E$52,'res v com'!$B$3:$B$52,About!$B$2)*SUMIFS('Urban and Rural'!$C$2:$C$53,'Urban and Rural'!$A$2:$A$53,About!$B$1)</f>
        <v>84.007650319419227</v>
      </c>
      <c r="J8" s="65">
        <f>INDEX('REEDS calc'!$C$64:$AG$113,MATCH(About!$B$2,'REEDS calc'!$B$64:$B$113,0),MATCH(J$1,'REEDS calc'!$C$63:$AG$63,0))*SUMIFS('res v com'!$E$3:$E$52,'res v com'!$B$3:$B$52,About!$B$2)*SUMIFS('Urban and Rural'!$C$2:$C$53,'Urban and Rural'!$A$2:$A$53,About!$B$1)</f>
        <v>90.668543987944616</v>
      </c>
      <c r="K8" s="65">
        <f>INDEX('REEDS calc'!$C$64:$AG$113,MATCH(About!$B$2,'REEDS calc'!$B$64:$B$113,0),MATCH(K$1,'REEDS calc'!$C$63:$AG$63,0))*SUMIFS('res v com'!$E$3:$E$52,'res v com'!$B$3:$B$52,About!$B$2)*SUMIFS('Urban and Rural'!$C$2:$C$53,'Urban and Rural'!$A$2:$A$53,About!$B$1)</f>
        <v>98.908528827887665</v>
      </c>
      <c r="L8" s="65">
        <f>INDEX('REEDS calc'!$C$64:$AG$113,MATCH(About!$B$2,'REEDS calc'!$B$64:$B$113,0),MATCH(L$1,'REEDS calc'!$C$63:$AG$63,0))*SUMIFS('res v com'!$E$3:$E$52,'res v com'!$B$3:$B$52,About!$B$2)*SUMIFS('Urban and Rural'!$C$2:$C$53,'Urban and Rural'!$A$2:$A$53,About!$B$1)</f>
        <v>107.1485136678307</v>
      </c>
      <c r="M8" s="65">
        <f>INDEX('REEDS calc'!$C$64:$AG$113,MATCH(About!$B$2,'REEDS calc'!$B$64:$B$113,0),MATCH(M$1,'REEDS calc'!$C$63:$AG$63,0))*SUMIFS('res v com'!$E$3:$E$52,'res v com'!$B$3:$B$52,About!$B$2)*SUMIFS('Urban and Rural'!$C$2:$C$53,'Urban and Rural'!$A$2:$A$53,About!$B$1)</f>
        <v>112.98499869881076</v>
      </c>
      <c r="N8" s="65">
        <f>INDEX('REEDS calc'!$C$64:$AG$113,MATCH(About!$B$2,'REEDS calc'!$B$64:$B$113,0),MATCH(N$1,'REEDS calc'!$C$63:$AG$63,0))*SUMIFS('res v com'!$E$3:$E$52,'res v com'!$B$3:$B$52,About!$B$2)*SUMIFS('Urban and Rural'!$C$2:$C$53,'Urban and Rural'!$A$2:$A$53,About!$B$1)</f>
        <v>118.82148372979081</v>
      </c>
      <c r="O8" s="65">
        <f>INDEX('REEDS calc'!$C$64:$AG$113,MATCH(About!$B$2,'REEDS calc'!$B$64:$B$113,0),MATCH(O$1,'REEDS calc'!$C$63:$AG$63,0))*SUMIFS('res v com'!$E$3:$E$52,'res v com'!$B$3:$B$52,About!$B$2)*SUMIFS('Urban and Rural'!$C$2:$C$53,'Urban and Rural'!$A$2:$A$53,About!$B$1)</f>
        <v>122.37341348160298</v>
      </c>
      <c r="P8" s="65">
        <f>INDEX('REEDS calc'!$C$64:$AG$113,MATCH(About!$B$2,'REEDS calc'!$B$64:$B$113,0),MATCH(P$1,'REEDS calc'!$C$63:$AG$63,0))*SUMIFS('res v com'!$E$3:$E$52,'res v com'!$B$3:$B$52,About!$B$2)*SUMIFS('Urban and Rural'!$C$2:$C$53,'Urban and Rural'!$A$2:$A$53,About!$B$1)</f>
        <v>125.92534323341518</v>
      </c>
      <c r="Q8" s="65">
        <f>INDEX('REEDS calc'!$C$64:$AG$113,MATCH(About!$B$2,'REEDS calc'!$B$64:$B$113,0),MATCH(Q$1,'REEDS calc'!$C$63:$AG$63,0))*SUMIFS('res v com'!$E$3:$E$52,'res v com'!$B$3:$B$52,About!$B$2)*SUMIFS('Urban and Rural'!$C$2:$C$53,'Urban and Rural'!$A$2:$A$53,About!$B$1)</f>
        <v>126.6102996636145</v>
      </c>
      <c r="R8" s="65">
        <f>INDEX('REEDS calc'!$C$64:$AG$113,MATCH(About!$B$2,'REEDS calc'!$B$64:$B$113,0),MATCH(R$1,'REEDS calc'!$C$63:$AG$63,0))*SUMIFS('res v com'!$E$3:$E$52,'res v com'!$B$3:$B$52,About!$B$2)*SUMIFS('Urban and Rural'!$C$2:$C$53,'Urban and Rural'!$A$2:$A$53,About!$B$1)</f>
        <v>127.29525609381386</v>
      </c>
      <c r="S8" s="65">
        <f>INDEX('REEDS calc'!$C$64:$AG$113,MATCH(About!$B$2,'REEDS calc'!$B$64:$B$113,0),MATCH(S$1,'REEDS calc'!$C$63:$AG$63,0))*SUMIFS('res v com'!$E$3:$E$52,'res v com'!$B$3:$B$52,About!$B$2)*SUMIFS('Urban and Rural'!$C$2:$C$53,'Urban and Rural'!$A$2:$A$53,About!$B$1)</f>
        <v>127.96790791748269</v>
      </c>
      <c r="T8" s="65">
        <f>INDEX('REEDS calc'!$C$64:$AG$113,MATCH(About!$B$2,'REEDS calc'!$B$64:$B$113,0),MATCH(T$1,'REEDS calc'!$C$63:$AG$63,0))*SUMIFS('res v com'!$E$3:$E$52,'res v com'!$B$3:$B$52,About!$B$2)*SUMIFS('Urban and Rural'!$C$2:$C$53,'Urban and Rural'!$A$2:$A$53,About!$B$1)</f>
        <v>128.64055974115149</v>
      </c>
      <c r="U8" s="65">
        <f>INDEX('REEDS calc'!$C$64:$AG$113,MATCH(About!$B$2,'REEDS calc'!$B$64:$B$113,0),MATCH(U$1,'REEDS calc'!$C$63:$AG$63,0))*SUMIFS('res v com'!$E$3:$E$52,'res v com'!$B$3:$B$52,About!$B$2)*SUMIFS('Urban and Rural'!$C$2:$C$53,'Urban and Rural'!$A$2:$A$53,About!$B$1)</f>
        <v>129.42805455910525</v>
      </c>
      <c r="V8" s="65">
        <f>INDEX('REEDS calc'!$C$64:$AG$113,MATCH(About!$B$2,'REEDS calc'!$B$64:$B$113,0),MATCH(V$1,'REEDS calc'!$C$63:$AG$63,0))*SUMIFS('res v com'!$E$3:$E$52,'res v com'!$B$3:$B$52,About!$B$2)*SUMIFS('Urban and Rural'!$C$2:$C$53,'Urban and Rural'!$A$2:$A$53,About!$B$1)</f>
        <v>130.21554937705901</v>
      </c>
      <c r="W8" s="65">
        <f>INDEX('REEDS calc'!$C$64:$AG$113,MATCH(About!$B$2,'REEDS calc'!$B$64:$B$113,0),MATCH(W$1,'REEDS calc'!$C$63:$AG$63,0))*SUMIFS('res v com'!$E$3:$E$52,'res v com'!$B$3:$B$52,About!$B$2)*SUMIFS('Urban and Rural'!$C$2:$C$53,'Urban and Rural'!$A$2:$A$53,About!$B$1)</f>
        <v>130.99894265950255</v>
      </c>
      <c r="X8" s="65">
        <f>INDEX('REEDS calc'!$C$64:$AG$113,MATCH(About!$B$2,'REEDS calc'!$B$64:$B$113,0),MATCH(X$1,'REEDS calc'!$C$63:$AG$63,0))*SUMIFS('res v com'!$E$3:$E$52,'res v com'!$B$3:$B$52,About!$B$2)*SUMIFS('Urban and Rural'!$C$2:$C$53,'Urban and Rural'!$A$2:$A$53,About!$B$1)</f>
        <v>131.78233594194609</v>
      </c>
      <c r="Y8" s="65">
        <f>INDEX('REEDS calc'!$C$64:$AG$113,MATCH(About!$B$2,'REEDS calc'!$B$64:$B$113,0),MATCH(Y$1,'REEDS calc'!$C$63:$AG$63,0))*SUMIFS('res v com'!$E$3:$E$52,'res v com'!$B$3:$B$52,About!$B$2)*SUMIFS('Urban and Rural'!$C$2:$C$53,'Urban and Rural'!$A$2:$A$53,About!$B$1)</f>
        <v>133.04971041459044</v>
      </c>
      <c r="Z8" s="65">
        <f>INDEX('REEDS calc'!$C$64:$AG$113,MATCH(About!$B$2,'REEDS calc'!$B$64:$B$113,0),MATCH(Z$1,'REEDS calc'!$C$63:$AG$63,0))*SUMIFS('res v com'!$E$3:$E$52,'res v com'!$B$3:$B$52,About!$B$2)*SUMIFS('Urban and Rural'!$C$2:$C$53,'Urban and Rural'!$A$2:$A$53,About!$B$1)</f>
        <v>134.31708488723473</v>
      </c>
      <c r="AA8" s="65">
        <f>INDEX('REEDS calc'!$C$64:$AG$113,MATCH(About!$B$2,'REEDS calc'!$B$64:$B$113,0),MATCH(AA$1,'REEDS calc'!$C$63:$AG$63,0))*SUMIFS('res v com'!$E$3:$E$52,'res v com'!$B$3:$B$52,About!$B$2)*SUMIFS('Urban and Rural'!$C$2:$C$53,'Urban and Rural'!$A$2:$A$53,About!$B$1)</f>
        <v>135.93308987824392</v>
      </c>
      <c r="AB8" s="65">
        <f>INDEX('REEDS calc'!$C$64:$AG$113,MATCH(About!$B$2,'REEDS calc'!$B$64:$B$113,0),MATCH(AB$1,'REEDS calc'!$C$63:$AG$63,0))*SUMIFS('res v com'!$E$3:$E$52,'res v com'!$B$3:$B$52,About!$B$2)*SUMIFS('Urban and Rural'!$C$2:$C$53,'Urban and Rural'!$A$2:$A$53,About!$B$1)</f>
        <v>137.54909486925317</v>
      </c>
      <c r="AC8" s="65">
        <f>INDEX('REEDS calc'!$C$64:$AG$113,MATCH(About!$B$2,'REEDS calc'!$B$64:$B$113,0),MATCH(AC$1,'REEDS calc'!$C$63:$AG$63,0))*SUMIFS('res v com'!$E$3:$E$52,'res v com'!$B$3:$B$52,About!$B$2)*SUMIFS('Urban and Rural'!$C$2:$C$53,'Urban and Rural'!$A$2:$A$53,About!$B$1)</f>
        <v>139.37837970679155</v>
      </c>
      <c r="AD8" s="65">
        <f>INDEX('REEDS calc'!$C$64:$AG$113,MATCH(About!$B$2,'REEDS calc'!$B$64:$B$113,0),MATCH(AD$1,'REEDS calc'!$C$63:$AG$63,0))*SUMIFS('res v com'!$E$3:$E$52,'res v com'!$B$3:$B$52,About!$B$2)*SUMIFS('Urban and Rural'!$C$2:$C$53,'Urban and Rural'!$A$2:$A$53,About!$B$1)</f>
        <v>141.20766454432993</v>
      </c>
      <c r="AE8" s="65">
        <f>INDEX('REEDS calc'!$C$64:$AG$113,MATCH(About!$B$2,'REEDS calc'!$B$64:$B$113,0),MATCH(AE$1,'REEDS calc'!$C$63:$AG$63,0))*SUMIFS('res v com'!$E$3:$E$52,'res v com'!$B$3:$B$52,About!$B$2)*SUMIFS('Urban and Rural'!$C$2:$C$53,'Urban and Rural'!$A$2:$A$53,About!$B$1)</f>
        <v>143.0246447753378</v>
      </c>
      <c r="AF8" s="65">
        <f>INDEX('REEDS calc'!$C$64:$AG$113,MATCH(About!$B$2,'REEDS calc'!$B$64:$B$113,0),MATCH(AF$1,'REEDS calc'!$C$63:$AG$63,0))*SUMIFS('res v com'!$E$3:$E$52,'res v com'!$B$3:$B$52,About!$B$2)*SUMIFS('Urban and Rural'!$C$2:$C$53,'Urban and Rural'!$A$2:$A$53,About!$B$1)</f>
        <v>144.84162500634562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382.31779668851368</v>
      </c>
      <c r="C8" s="65">
        <f>INDEX('REEDS calc'!$C$64:$AG$113,MATCH(About!$B$2,'REEDS calc'!$B$64:$B$113,0),MATCH(C$1,'REEDS calc'!$C$63:$AG$63,0))*SUMIFS('res v com'!$E$3:$E$52,'res v com'!$B$3:$B$52,About!$B$2)*SUMIFS('Urban and Rural'!$B$2:$B$53,'Urban and Rural'!$A$2:$A$53,About!$B$1)</f>
        <v>382.31779668851368</v>
      </c>
      <c r="D8" s="65">
        <f>INDEX('REEDS calc'!$C$64:$AG$113,MATCH(About!$B$2,'REEDS calc'!$B$64:$B$113,0),MATCH(D$1,'REEDS calc'!$C$63:$AG$63,0))*SUMIFS('res v com'!$E$3:$E$52,'res v com'!$B$3:$B$52,About!$B$2)*SUMIFS('Urban and Rural'!$B$2:$B$53,'Urban and Rural'!$A$2:$A$53,About!$B$1)</f>
        <v>382.31779668851368</v>
      </c>
      <c r="E8" s="65">
        <f>INDEX('REEDS calc'!$C$64:$AG$113,MATCH(About!$B$2,'REEDS calc'!$B$64:$B$113,0),MATCH(E$1,'REEDS calc'!$C$63:$AG$63,0))*SUMIFS('res v com'!$E$3:$E$52,'res v com'!$B$3:$B$52,About!$B$2)*SUMIFS('Urban and Rural'!$B$2:$B$53,'Urban and Rural'!$A$2:$A$53,About!$B$1)</f>
        <v>429.85732760845701</v>
      </c>
      <c r="F8" s="65">
        <f>INDEX('REEDS calc'!$C$64:$AG$113,MATCH(About!$B$2,'REEDS calc'!$B$64:$B$113,0),MATCH(F$1,'REEDS calc'!$C$63:$AG$63,0))*SUMIFS('res v com'!$E$3:$E$52,'res v com'!$B$3:$B$52,About!$B$2)*SUMIFS('Urban and Rural'!$B$2:$B$53,'Urban and Rural'!$A$2:$A$53,About!$B$1)</f>
        <v>477.39685852840034</v>
      </c>
      <c r="G8" s="65">
        <f>INDEX('REEDS calc'!$C$64:$AG$113,MATCH(About!$B$2,'REEDS calc'!$B$64:$B$113,0),MATCH(G$1,'REEDS calc'!$C$63:$AG$63,0))*SUMIFS('res v com'!$E$3:$E$52,'res v com'!$B$3:$B$52,About!$B$2)*SUMIFS('Urban and Rural'!$B$2:$B$53,'Urban and Rural'!$A$2:$A$53,About!$B$1)</f>
        <v>522.30320365081104</v>
      </c>
      <c r="H8" s="65">
        <f>INDEX('REEDS calc'!$C$64:$AG$113,MATCH(About!$B$2,'REEDS calc'!$B$64:$B$113,0),MATCH(H$1,'REEDS calc'!$C$63:$AG$63,0))*SUMIFS('res v com'!$E$3:$E$52,'res v com'!$B$3:$B$52,About!$B$2)*SUMIFS('Urban and Rural'!$B$2:$B$53,'Urban and Rural'!$A$2:$A$53,About!$B$1)</f>
        <v>567.20954877322163</v>
      </c>
      <c r="I8" s="65">
        <f>INDEX('REEDS calc'!$C$64:$AG$113,MATCH(About!$B$2,'REEDS calc'!$B$64:$B$113,0),MATCH(I$1,'REEDS calc'!$C$63:$AG$63,0))*SUMIFS('res v com'!$E$3:$E$52,'res v com'!$B$3:$B$52,About!$B$2)*SUMIFS('Urban and Rural'!$B$2:$B$53,'Urban and Rural'!$A$2:$A$53,About!$B$1)</f>
        <v>616.05610234240771</v>
      </c>
      <c r="J8" s="65">
        <f>INDEX('REEDS calc'!$C$64:$AG$113,MATCH(About!$B$2,'REEDS calc'!$B$64:$B$113,0),MATCH(J$1,'REEDS calc'!$C$63:$AG$63,0))*SUMIFS('res v com'!$E$3:$E$52,'res v com'!$B$3:$B$52,About!$B$2)*SUMIFS('Urban and Rural'!$B$2:$B$53,'Urban and Rural'!$A$2:$A$53,About!$B$1)</f>
        <v>664.90265591159391</v>
      </c>
      <c r="K8" s="65">
        <f>INDEX('REEDS calc'!$C$64:$AG$113,MATCH(About!$B$2,'REEDS calc'!$B$64:$B$113,0),MATCH(K$1,'REEDS calc'!$C$63:$AG$63,0))*SUMIFS('res v com'!$E$3:$E$52,'res v com'!$B$3:$B$52,About!$B$2)*SUMIFS('Urban and Rural'!$B$2:$B$53,'Urban and Rural'!$A$2:$A$53,About!$B$1)</f>
        <v>725.32921140450958</v>
      </c>
      <c r="L8" s="65">
        <f>INDEX('REEDS calc'!$C$64:$AG$113,MATCH(About!$B$2,'REEDS calc'!$B$64:$B$113,0),MATCH(L$1,'REEDS calc'!$C$63:$AG$63,0))*SUMIFS('res v com'!$E$3:$E$52,'res v com'!$B$3:$B$52,About!$B$2)*SUMIFS('Urban and Rural'!$B$2:$B$53,'Urban and Rural'!$A$2:$A$53,About!$B$1)</f>
        <v>785.75576689742513</v>
      </c>
      <c r="M8" s="65">
        <f>INDEX('REEDS calc'!$C$64:$AG$113,MATCH(About!$B$2,'REEDS calc'!$B$64:$B$113,0),MATCH(M$1,'REEDS calc'!$C$63:$AG$63,0))*SUMIFS('res v com'!$E$3:$E$52,'res v com'!$B$3:$B$52,About!$B$2)*SUMIFS('Urban and Rural'!$B$2:$B$53,'Urban and Rural'!$A$2:$A$53,About!$B$1)</f>
        <v>828.55665712461223</v>
      </c>
      <c r="N8" s="65">
        <f>INDEX('REEDS calc'!$C$64:$AG$113,MATCH(About!$B$2,'REEDS calc'!$B$64:$B$113,0),MATCH(N$1,'REEDS calc'!$C$63:$AG$63,0))*SUMIFS('res v com'!$E$3:$E$52,'res v com'!$B$3:$B$52,About!$B$2)*SUMIFS('Urban and Rural'!$B$2:$B$53,'Urban and Rural'!$A$2:$A$53,About!$B$1)</f>
        <v>871.35754735179933</v>
      </c>
      <c r="O8" s="65">
        <f>INDEX('REEDS calc'!$C$64:$AG$113,MATCH(About!$B$2,'REEDS calc'!$B$64:$B$113,0),MATCH(O$1,'REEDS calc'!$C$63:$AG$63,0))*SUMIFS('res v com'!$E$3:$E$52,'res v com'!$B$3:$B$52,About!$B$2)*SUMIFS('Urban and Rural'!$B$2:$B$53,'Urban and Rural'!$A$2:$A$53,About!$B$1)</f>
        <v>897.40503219842196</v>
      </c>
      <c r="P8" s="65">
        <f>INDEX('REEDS calc'!$C$64:$AG$113,MATCH(About!$B$2,'REEDS calc'!$B$64:$B$113,0),MATCH(P$1,'REEDS calc'!$C$63:$AG$63,0))*SUMIFS('res v com'!$E$3:$E$52,'res v com'!$B$3:$B$52,About!$B$2)*SUMIFS('Urban and Rural'!$B$2:$B$53,'Urban and Rural'!$A$2:$A$53,About!$B$1)</f>
        <v>923.4525170450446</v>
      </c>
      <c r="Q8" s="65">
        <f>INDEX('REEDS calc'!$C$64:$AG$113,MATCH(About!$B$2,'REEDS calc'!$B$64:$B$113,0),MATCH(Q$1,'REEDS calc'!$C$63:$AG$63,0))*SUMIFS('res v com'!$E$3:$E$52,'res v com'!$B$3:$B$52,About!$B$2)*SUMIFS('Urban and Rural'!$B$2:$B$53,'Urban and Rural'!$A$2:$A$53,About!$B$1)</f>
        <v>928.47553086650635</v>
      </c>
      <c r="R8" s="65">
        <f>INDEX('REEDS calc'!$C$64:$AG$113,MATCH(About!$B$2,'REEDS calc'!$B$64:$B$113,0),MATCH(R$1,'REEDS calc'!$C$63:$AG$63,0))*SUMIFS('res v com'!$E$3:$E$52,'res v com'!$B$3:$B$52,About!$B$2)*SUMIFS('Urban and Rural'!$B$2:$B$53,'Urban and Rural'!$A$2:$A$53,About!$B$1)</f>
        <v>933.49854468796832</v>
      </c>
      <c r="S8" s="65">
        <f>INDEX('REEDS calc'!$C$64:$AG$113,MATCH(About!$B$2,'REEDS calc'!$B$64:$B$113,0),MATCH(S$1,'REEDS calc'!$C$63:$AG$63,0))*SUMIFS('res v com'!$E$3:$E$52,'res v com'!$B$3:$B$52,About!$B$2)*SUMIFS('Urban and Rural'!$B$2:$B$53,'Urban and Rural'!$A$2:$A$53,About!$B$1)</f>
        <v>938.4313247282065</v>
      </c>
      <c r="T8" s="65">
        <f>INDEX('REEDS calc'!$C$64:$AG$113,MATCH(About!$B$2,'REEDS calc'!$B$64:$B$113,0),MATCH(T$1,'REEDS calc'!$C$63:$AG$63,0))*SUMIFS('res v com'!$E$3:$E$52,'res v com'!$B$3:$B$52,About!$B$2)*SUMIFS('Urban and Rural'!$B$2:$B$53,'Urban and Rural'!$A$2:$A$53,About!$B$1)</f>
        <v>943.36410476844435</v>
      </c>
      <c r="U8" s="65">
        <f>INDEX('REEDS calc'!$C$64:$AG$113,MATCH(About!$B$2,'REEDS calc'!$B$64:$B$113,0),MATCH(U$1,'REEDS calc'!$C$63:$AG$63,0))*SUMIFS('res v com'!$E$3:$E$52,'res v com'!$B$3:$B$52,About!$B$2)*SUMIFS('Urban and Rural'!$B$2:$B$53,'Urban and Rural'!$A$2:$A$53,About!$B$1)</f>
        <v>949.13906676677198</v>
      </c>
      <c r="V8" s="65">
        <f>INDEX('REEDS calc'!$C$64:$AG$113,MATCH(About!$B$2,'REEDS calc'!$B$64:$B$113,0),MATCH(V$1,'REEDS calc'!$C$63:$AG$63,0))*SUMIFS('res v com'!$E$3:$E$52,'res v com'!$B$3:$B$52,About!$B$2)*SUMIFS('Urban and Rural'!$B$2:$B$53,'Urban and Rural'!$A$2:$A$53,About!$B$1)</f>
        <v>954.91402876509937</v>
      </c>
      <c r="W8" s="65">
        <f>INDEX('REEDS calc'!$C$64:$AG$113,MATCH(About!$B$2,'REEDS calc'!$B$64:$B$113,0),MATCH(W$1,'REEDS calc'!$C$63:$AG$63,0))*SUMIFS('res v com'!$E$3:$E$52,'res v com'!$B$3:$B$52,About!$B$2)*SUMIFS('Urban and Rural'!$B$2:$B$53,'Urban and Rural'!$A$2:$A$53,About!$B$1)</f>
        <v>960.6589128363521</v>
      </c>
      <c r="X8" s="65">
        <f>INDEX('REEDS calc'!$C$64:$AG$113,MATCH(About!$B$2,'REEDS calc'!$B$64:$B$113,0),MATCH(X$1,'REEDS calc'!$C$63:$AG$63,0))*SUMIFS('res v com'!$E$3:$E$52,'res v com'!$B$3:$B$52,About!$B$2)*SUMIFS('Urban and Rural'!$B$2:$B$53,'Urban and Rural'!$A$2:$A$53,About!$B$1)</f>
        <v>966.40379690760471</v>
      </c>
      <c r="Y8" s="65">
        <f>INDEX('REEDS calc'!$C$64:$AG$113,MATCH(About!$B$2,'REEDS calc'!$B$64:$B$113,0),MATCH(Y$1,'REEDS calc'!$C$63:$AG$63,0))*SUMIFS('res v com'!$E$3:$E$52,'res v com'!$B$3:$B$52,About!$B$2)*SUMIFS('Urban and Rural'!$B$2:$B$53,'Urban and Rural'!$A$2:$A$53,About!$B$1)</f>
        <v>975.69787637366312</v>
      </c>
      <c r="Z8" s="65">
        <f>INDEX('REEDS calc'!$C$64:$AG$113,MATCH(About!$B$2,'REEDS calc'!$B$64:$B$113,0),MATCH(Z$1,'REEDS calc'!$C$63:$AG$63,0))*SUMIFS('res v com'!$E$3:$E$52,'res v com'!$B$3:$B$52,About!$B$2)*SUMIFS('Urban and Rural'!$B$2:$B$53,'Urban and Rural'!$A$2:$A$53,About!$B$1)</f>
        <v>984.9919558397213</v>
      </c>
      <c r="AA8" s="65">
        <f>INDEX('REEDS calc'!$C$64:$AG$113,MATCH(About!$B$2,'REEDS calc'!$B$64:$B$113,0),MATCH(AA$1,'REEDS calc'!$C$63:$AG$63,0))*SUMIFS('res v com'!$E$3:$E$52,'res v com'!$B$3:$B$52,About!$B$2)*SUMIFS('Urban and Rural'!$B$2:$B$53,'Urban and Rural'!$A$2:$A$53,About!$B$1)</f>
        <v>996.84265910712224</v>
      </c>
      <c r="AB8" s="65">
        <f>INDEX('REEDS calc'!$C$64:$AG$113,MATCH(About!$B$2,'REEDS calc'!$B$64:$B$113,0),MATCH(AB$1,'REEDS calc'!$C$63:$AG$63,0))*SUMIFS('res v com'!$E$3:$E$52,'res v com'!$B$3:$B$52,About!$B$2)*SUMIFS('Urban and Rural'!$B$2:$B$53,'Urban and Rural'!$A$2:$A$53,About!$B$1)</f>
        <v>1008.6933623745233</v>
      </c>
      <c r="AC8" s="65">
        <f>INDEX('REEDS calc'!$C$64:$AG$113,MATCH(About!$B$2,'REEDS calc'!$B$64:$B$113,0),MATCH(AC$1,'REEDS calc'!$C$63:$AG$63,0))*SUMIFS('res v com'!$E$3:$E$52,'res v com'!$B$3:$B$52,About!$B$2)*SUMIFS('Urban and Rural'!$B$2:$B$53,'Urban and Rural'!$A$2:$A$53,About!$B$1)</f>
        <v>1022.1081178498048</v>
      </c>
      <c r="AD8" s="65">
        <f>INDEX('REEDS calc'!$C$64:$AG$113,MATCH(About!$B$2,'REEDS calc'!$B$64:$B$113,0),MATCH(AD$1,'REEDS calc'!$C$63:$AG$63,0))*SUMIFS('res v com'!$E$3:$E$52,'res v com'!$B$3:$B$52,About!$B$2)*SUMIFS('Urban and Rural'!$B$2:$B$53,'Urban and Rural'!$A$2:$A$53,About!$B$1)</f>
        <v>1035.5228733250863</v>
      </c>
      <c r="AE8" s="65">
        <f>INDEX('REEDS calc'!$C$64:$AG$113,MATCH(About!$B$2,'REEDS calc'!$B$64:$B$113,0),MATCH(AE$1,'REEDS calc'!$C$63:$AG$63,0))*SUMIFS('res v com'!$E$3:$E$52,'res v com'!$B$3:$B$52,About!$B$2)*SUMIFS('Urban and Rural'!$B$2:$B$53,'Urban and Rural'!$A$2:$A$53,About!$B$1)</f>
        <v>1048.847395019144</v>
      </c>
      <c r="AF8" s="65">
        <f>INDEX('REEDS calc'!$C$64:$AG$113,MATCH(About!$B$2,'REEDS calc'!$B$64:$B$113,0),MATCH(AF$1,'REEDS calc'!$C$63:$AG$63,0))*SUMIFS('res v com'!$E$3:$E$52,'res v com'!$B$3:$B$52,About!$B$2)*SUMIFS('Urban and Rural'!$B$2:$B$53,'Urban and Rural'!$A$2:$A$53,About!$B$1)</f>
        <v>1062.1719167132014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201.09341285396209</v>
      </c>
      <c r="C8" s="65">
        <f>INDEX('REEDS calc'!$C$64:$AG$113,MATCH(About!$B$2,'REEDS calc'!$B$64:$B$113,0),MATCH(C$1,'REEDS calc'!$C$63:$AG$63,0))*SUMIFS('res v com'!$F$3:$F$52,'res v com'!$B$3:$B$52,About!$B$2)</f>
        <v>201.09341285396209</v>
      </c>
      <c r="D8" s="65">
        <f>INDEX('REEDS calc'!$C$64:$AG$113,MATCH(About!$B$2,'REEDS calc'!$B$64:$B$113,0),MATCH(D$1,'REEDS calc'!$C$63:$AG$63,0))*SUMIFS('res v com'!$F$3:$F$52,'res v com'!$B$3:$B$52,About!$B$2)</f>
        <v>201.09341285396209</v>
      </c>
      <c r="E8" s="65">
        <f>INDEX('REEDS calc'!$C$64:$AG$113,MATCH(About!$B$2,'REEDS calc'!$B$64:$B$113,0),MATCH(E$1,'REEDS calc'!$C$63:$AG$63,0))*SUMIFS('res v com'!$F$3:$F$52,'res v com'!$B$3:$B$52,About!$B$2)</f>
        <v>226.09849135402627</v>
      </c>
      <c r="F8" s="65">
        <f>INDEX('REEDS calc'!$C$64:$AG$113,MATCH(About!$B$2,'REEDS calc'!$B$64:$B$113,0),MATCH(F$1,'REEDS calc'!$C$63:$AG$63,0))*SUMIFS('res v com'!$F$3:$F$52,'res v com'!$B$3:$B$52,About!$B$2)</f>
        <v>251.10356985409047</v>
      </c>
      <c r="G8" s="65">
        <f>INDEX('REEDS calc'!$C$64:$AG$113,MATCH(About!$B$2,'REEDS calc'!$B$64:$B$113,0),MATCH(G$1,'REEDS calc'!$C$63:$AG$63,0))*SUMIFS('res v com'!$F$3:$F$52,'res v com'!$B$3:$B$52,About!$B$2)</f>
        <v>274.72363221498745</v>
      </c>
      <c r="H8" s="65">
        <f>INDEX('REEDS calc'!$C$64:$AG$113,MATCH(About!$B$2,'REEDS calc'!$B$64:$B$113,0),MATCH(H$1,'REEDS calc'!$C$63:$AG$63,0))*SUMIFS('res v com'!$F$3:$F$52,'res v com'!$B$3:$B$52,About!$B$2)</f>
        <v>298.3436945758844</v>
      </c>
      <c r="I8" s="65">
        <f>INDEX('REEDS calc'!$C$64:$AG$113,MATCH(About!$B$2,'REEDS calc'!$B$64:$B$113,0),MATCH(I$1,'REEDS calc'!$C$63:$AG$63,0))*SUMIFS('res v com'!$F$3:$F$52,'res v com'!$B$3:$B$52,About!$B$2)</f>
        <v>324.03624733817287</v>
      </c>
      <c r="J8" s="65">
        <f>INDEX('REEDS calc'!$C$64:$AG$113,MATCH(About!$B$2,'REEDS calc'!$B$64:$B$113,0),MATCH(J$1,'REEDS calc'!$C$63:$AG$63,0))*SUMIFS('res v com'!$F$3:$F$52,'res v com'!$B$3:$B$52,About!$B$2)</f>
        <v>349.7288001004614</v>
      </c>
      <c r="K8" s="65">
        <f>INDEX('REEDS calc'!$C$64:$AG$113,MATCH(About!$B$2,'REEDS calc'!$B$64:$B$113,0),MATCH(K$1,'REEDS calc'!$C$63:$AG$63,0))*SUMIFS('res v com'!$F$3:$F$52,'res v com'!$B$3:$B$52,About!$B$2)</f>
        <v>381.51225976760276</v>
      </c>
      <c r="L8" s="65">
        <f>INDEX('REEDS calc'!$C$64:$AG$113,MATCH(About!$B$2,'REEDS calc'!$B$64:$B$113,0),MATCH(L$1,'REEDS calc'!$C$63:$AG$63,0))*SUMIFS('res v com'!$F$3:$F$52,'res v com'!$B$3:$B$52,About!$B$2)</f>
        <v>413.29571943474411</v>
      </c>
      <c r="M8" s="65">
        <f>INDEX('REEDS calc'!$C$64:$AG$113,MATCH(About!$B$2,'REEDS calc'!$B$64:$B$113,0),MATCH(M$1,'REEDS calc'!$C$63:$AG$63,0))*SUMIFS('res v com'!$F$3:$F$52,'res v com'!$B$3:$B$52,About!$B$2)</f>
        <v>435.80834417657695</v>
      </c>
      <c r="N8" s="65">
        <f>INDEX('REEDS calc'!$C$64:$AG$113,MATCH(About!$B$2,'REEDS calc'!$B$64:$B$113,0),MATCH(N$1,'REEDS calc'!$C$63:$AG$63,0))*SUMIFS('res v com'!$F$3:$F$52,'res v com'!$B$3:$B$52,About!$B$2)</f>
        <v>458.32096891840979</v>
      </c>
      <c r="O8" s="65">
        <f>INDEX('REEDS calc'!$C$64:$AG$113,MATCH(About!$B$2,'REEDS calc'!$B$64:$B$113,0),MATCH(O$1,'REEDS calc'!$C$63:$AG$63,0))*SUMIFS('res v com'!$F$3:$F$52,'res v com'!$B$3:$B$52,About!$B$2)</f>
        <v>472.02155431997494</v>
      </c>
      <c r="P8" s="65">
        <f>INDEX('REEDS calc'!$C$64:$AG$113,MATCH(About!$B$2,'REEDS calc'!$B$64:$B$113,0),MATCH(P$1,'REEDS calc'!$C$63:$AG$63,0))*SUMIFS('res v com'!$F$3:$F$52,'res v com'!$B$3:$B$52,About!$B$2)</f>
        <v>485.72213972154009</v>
      </c>
      <c r="Q8" s="65">
        <f>INDEX('REEDS calc'!$C$64:$AG$113,MATCH(About!$B$2,'REEDS calc'!$B$64:$B$113,0),MATCH(Q$1,'REEDS calc'!$C$63:$AG$63,0))*SUMIFS('res v com'!$F$3:$F$52,'res v com'!$B$3:$B$52,About!$B$2)</f>
        <v>488.36416946987885</v>
      </c>
      <c r="R8" s="65">
        <f>INDEX('REEDS calc'!$C$64:$AG$113,MATCH(About!$B$2,'REEDS calc'!$B$64:$B$113,0),MATCH(R$1,'REEDS calc'!$C$63:$AG$63,0))*SUMIFS('res v com'!$F$3:$F$52,'res v com'!$B$3:$B$52,About!$B$2)</f>
        <v>491.00619921821766</v>
      </c>
      <c r="S8" s="65">
        <f>INDEX('REEDS calc'!$C$64:$AG$113,MATCH(About!$B$2,'REEDS calc'!$B$64:$B$113,0),MATCH(S$1,'REEDS calc'!$C$63:$AG$63,0))*SUMIFS('res v com'!$F$3:$F$52,'res v com'!$B$3:$B$52,About!$B$2)</f>
        <v>493.60076735431085</v>
      </c>
      <c r="T8" s="65">
        <f>INDEX('REEDS calc'!$C$64:$AG$113,MATCH(About!$B$2,'REEDS calc'!$B$64:$B$113,0),MATCH(T$1,'REEDS calc'!$C$63:$AG$63,0))*SUMIFS('res v com'!$F$3:$F$52,'res v com'!$B$3:$B$52,About!$B$2)</f>
        <v>496.19533549040403</v>
      </c>
      <c r="U8" s="65">
        <f>INDEX('REEDS calc'!$C$64:$AG$113,MATCH(About!$B$2,'REEDS calc'!$B$64:$B$113,0),MATCH(U$1,'REEDS calc'!$C$63:$AG$63,0))*SUMIFS('res v com'!$F$3:$F$52,'res v com'!$B$3:$B$52,About!$B$2)</f>
        <v>499.2328786741229</v>
      </c>
      <c r="V8" s="65">
        <f>INDEX('REEDS calc'!$C$64:$AG$113,MATCH(About!$B$2,'REEDS calc'!$B$64:$B$113,0),MATCH(V$1,'REEDS calc'!$C$63:$AG$63,0))*SUMIFS('res v com'!$F$3:$F$52,'res v com'!$B$3:$B$52,About!$B$2)</f>
        <v>502.27042185784171</v>
      </c>
      <c r="W8" s="65">
        <f>INDEX('REEDS calc'!$C$64:$AG$113,MATCH(About!$B$2,'REEDS calc'!$B$64:$B$113,0),MATCH(W$1,'REEDS calc'!$C$63:$AG$63,0))*SUMIFS('res v com'!$F$3:$F$52,'res v com'!$B$3:$B$52,About!$B$2)</f>
        <v>505.29214450414537</v>
      </c>
      <c r="X8" s="65">
        <f>INDEX('REEDS calc'!$C$64:$AG$113,MATCH(About!$B$2,'REEDS calc'!$B$64:$B$113,0),MATCH(X$1,'REEDS calc'!$C$63:$AG$63,0))*SUMIFS('res v com'!$F$3:$F$52,'res v com'!$B$3:$B$52,About!$B$2)</f>
        <v>508.31386715044897</v>
      </c>
      <c r="Y8" s="65">
        <f>INDEX('REEDS calc'!$C$64:$AG$113,MATCH(About!$B$2,'REEDS calc'!$B$64:$B$113,0),MATCH(Y$1,'REEDS calc'!$C$63:$AG$63,0))*SUMIFS('res v com'!$F$3:$F$52,'res v com'!$B$3:$B$52,About!$B$2)</f>
        <v>513.20241321174649</v>
      </c>
      <c r="Z8" s="65">
        <f>INDEX('REEDS calc'!$C$64:$AG$113,MATCH(About!$B$2,'REEDS calc'!$B$64:$B$113,0),MATCH(Z$1,'REEDS calc'!$C$63:$AG$63,0))*SUMIFS('res v com'!$F$3:$F$52,'res v com'!$B$3:$B$52,About!$B$2)</f>
        <v>518.09095927304395</v>
      </c>
      <c r="AA8" s="65">
        <f>INDEX('REEDS calc'!$C$64:$AG$113,MATCH(About!$B$2,'REEDS calc'!$B$64:$B$113,0),MATCH(AA$1,'REEDS calc'!$C$63:$AG$63,0))*SUMIFS('res v com'!$F$3:$F$52,'res v com'!$B$3:$B$52,About!$B$2)</f>
        <v>524.32425101463366</v>
      </c>
      <c r="AB8" s="65">
        <f>INDEX('REEDS calc'!$C$64:$AG$113,MATCH(About!$B$2,'REEDS calc'!$B$64:$B$113,0),MATCH(AB$1,'REEDS calc'!$C$63:$AG$63,0))*SUMIFS('res v com'!$F$3:$F$52,'res v com'!$B$3:$B$52,About!$B$2)</f>
        <v>530.55754275622337</v>
      </c>
      <c r="AC8" s="65">
        <f>INDEX('REEDS calc'!$C$64:$AG$113,MATCH(About!$B$2,'REEDS calc'!$B$64:$B$113,0),MATCH(AC$1,'REEDS calc'!$C$63:$AG$63,0))*SUMIFS('res v com'!$F$3:$F$52,'res v com'!$B$3:$B$52,About!$B$2)</f>
        <v>537.61350244340349</v>
      </c>
      <c r="AD8" s="65">
        <f>INDEX('REEDS calc'!$C$64:$AG$113,MATCH(About!$B$2,'REEDS calc'!$B$64:$B$113,0),MATCH(AD$1,'REEDS calc'!$C$63:$AG$63,0))*SUMIFS('res v com'!$F$3:$F$52,'res v com'!$B$3:$B$52,About!$B$2)</f>
        <v>544.66946213058384</v>
      </c>
      <c r="AE8" s="65">
        <f>INDEX('REEDS calc'!$C$64:$AG$113,MATCH(About!$B$2,'REEDS calc'!$B$64:$B$113,0),MATCH(AE$1,'REEDS calc'!$C$63:$AG$63,0))*SUMIFS('res v com'!$F$3:$F$52,'res v com'!$B$3:$B$52,About!$B$2)</f>
        <v>551.6779602055185</v>
      </c>
      <c r="AF8" s="65">
        <f>INDEX('REEDS calc'!$C$64:$AG$113,MATCH(About!$B$2,'REEDS calc'!$B$64:$B$113,0),MATCH(AF$1,'REEDS calc'!$C$63:$AG$63,0))*SUMIFS('res v com'!$F$3:$F$52,'res v com'!$B$3:$B$52,About!$B$2)</f>
        <v>558.68645828045305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52.134245002979135</v>
      </c>
      <c r="C8" s="65">
        <f>INDEX('REEDS calc-noIRA'!$C$64:$AG$113,MATCH(About!$B$2,'REEDS calc-noIRA'!$B$64:$B$113,0),MATCH(C$1,'REEDS calc-noIRA'!$C$63:$AG$63,0))*SUMIFS('res v com'!$E$3:$E$52,'res v com'!$B$3:$B$52,About!$B$2)*SUMIFS('Urban and Rural'!$C$2:$C$53,'Urban and Rural'!$A$2:$A$53,About!$B$1)</f>
        <v>52.134245002979135</v>
      </c>
      <c r="D8" s="65">
        <f>INDEX('REEDS calc-noIRA'!$C$64:$AG$113,MATCH(About!$B$2,'REEDS calc-noIRA'!$B$64:$B$113,0),MATCH(D$1,'REEDS calc-noIRA'!$C$63:$AG$63,0))*SUMIFS('res v com'!$E$3:$E$52,'res v com'!$B$3:$B$52,About!$B$2)*SUMIFS('Urban and Rural'!$C$2:$C$53,'Urban and Rural'!$A$2:$A$53,About!$B$1)</f>
        <v>52.134245002979135</v>
      </c>
      <c r="E8" s="65">
        <f>INDEX('REEDS calc-noIRA'!$C$64:$AG$113,MATCH(About!$B$2,'REEDS calc-noIRA'!$B$64:$B$113,0),MATCH(E$1,'REEDS calc-noIRA'!$C$63:$AG$63,0))*SUMIFS('res v com'!$E$3:$E$52,'res v com'!$B$3:$B$52,About!$B$2)*SUMIFS('Urban and Rural'!$C$2:$C$53,'Urban and Rural'!$A$2:$A$53,About!$B$1)</f>
        <v>53.215558910207271</v>
      </c>
      <c r="F8" s="65">
        <f>INDEX('REEDS calc-noIRA'!$C$64:$AG$113,MATCH(About!$B$2,'REEDS calc-noIRA'!$B$64:$B$113,0),MATCH(F$1,'REEDS calc-noIRA'!$C$63:$AG$63,0))*SUMIFS('res v com'!$E$3:$E$52,'res v com'!$B$3:$B$52,About!$B$2)*SUMIFS('Urban and Rural'!$C$2:$C$53,'Urban and Rural'!$A$2:$A$53,About!$B$1)</f>
        <v>54.296872817435407</v>
      </c>
      <c r="G8" s="65">
        <f>INDEX('REEDS calc-noIRA'!$C$64:$AG$113,MATCH(About!$B$2,'REEDS calc-noIRA'!$B$64:$B$113,0),MATCH(G$1,'REEDS calc-noIRA'!$C$63:$AG$63,0))*SUMIFS('res v com'!$E$3:$E$52,'res v com'!$B$3:$B$52,About!$B$2)*SUMIFS('Urban and Rural'!$C$2:$C$53,'Urban and Rural'!$A$2:$A$53,About!$B$1)</f>
        <v>55.795797612972294</v>
      </c>
      <c r="H8" s="65">
        <f>INDEX('REEDS calc-noIRA'!$C$64:$AG$113,MATCH(About!$B$2,'REEDS calc-noIRA'!$B$64:$B$113,0),MATCH(H$1,'REEDS calc-noIRA'!$C$63:$AG$63,0))*SUMIFS('res v com'!$E$3:$E$52,'res v com'!$B$3:$B$52,About!$B$2)*SUMIFS('Urban and Rural'!$C$2:$C$53,'Urban and Rural'!$A$2:$A$53,About!$B$1)</f>
        <v>57.294722408509173</v>
      </c>
      <c r="I8" s="65">
        <f>INDEX('REEDS calc-noIRA'!$C$64:$AG$113,MATCH(About!$B$2,'REEDS calc-noIRA'!$B$64:$B$113,0),MATCH(I$1,'REEDS calc-noIRA'!$C$63:$AG$63,0))*SUMIFS('res v com'!$E$3:$E$52,'res v com'!$B$3:$B$52,About!$B$2)*SUMIFS('Urban and Rural'!$C$2:$C$53,'Urban and Rural'!$A$2:$A$53,About!$B$1)</f>
        <v>59.434978211091853</v>
      </c>
      <c r="J8" s="65">
        <f>INDEX('REEDS calc-noIRA'!$C$64:$AG$113,MATCH(About!$B$2,'REEDS calc-noIRA'!$B$64:$B$113,0),MATCH(J$1,'REEDS calc-noIRA'!$C$63:$AG$63,0))*SUMIFS('res v com'!$E$3:$E$52,'res v com'!$B$3:$B$52,About!$B$2)*SUMIFS('Urban and Rural'!$C$2:$C$53,'Urban and Rural'!$A$2:$A$53,About!$B$1)</f>
        <v>61.575234013674532</v>
      </c>
      <c r="K8" s="65">
        <f>INDEX('REEDS calc-noIRA'!$C$64:$AG$113,MATCH(About!$B$2,'REEDS calc-noIRA'!$B$64:$B$113,0),MATCH(K$1,'REEDS calc-noIRA'!$C$63:$AG$63,0))*SUMIFS('res v com'!$E$3:$E$52,'res v com'!$B$3:$B$52,About!$B$2)*SUMIFS('Urban and Rural'!$C$2:$C$53,'Urban and Rural'!$A$2:$A$53,About!$B$1)</f>
        <v>64.74460236244667</v>
      </c>
      <c r="L8" s="65">
        <f>INDEX('REEDS calc-noIRA'!$C$64:$AG$113,MATCH(About!$B$2,'REEDS calc-noIRA'!$B$64:$B$113,0),MATCH(L$1,'REEDS calc-noIRA'!$C$63:$AG$63,0))*SUMIFS('res v com'!$E$3:$E$52,'res v com'!$B$3:$B$52,About!$B$2)*SUMIFS('Urban and Rural'!$C$2:$C$53,'Urban and Rural'!$A$2:$A$53,About!$B$1)</f>
        <v>67.913970711218823</v>
      </c>
      <c r="M8" s="65">
        <f>INDEX('REEDS calc-noIRA'!$C$64:$AG$113,MATCH(About!$B$2,'REEDS calc-noIRA'!$B$64:$B$113,0),MATCH(M$1,'REEDS calc-noIRA'!$C$63:$AG$63,0))*SUMIFS('res v com'!$E$3:$E$52,'res v com'!$B$3:$B$52,About!$B$2)*SUMIFS('Urban and Rural'!$C$2:$C$53,'Urban and Rural'!$A$2:$A$53,About!$B$1)</f>
        <v>70.889448290418969</v>
      </c>
      <c r="N8" s="65">
        <f>INDEX('REEDS calc-noIRA'!$C$64:$AG$113,MATCH(About!$B$2,'REEDS calc-noIRA'!$B$64:$B$113,0),MATCH(N$1,'REEDS calc-noIRA'!$C$63:$AG$63,0))*SUMIFS('res v com'!$E$3:$E$52,'res v com'!$B$3:$B$52,About!$B$2)*SUMIFS('Urban and Rural'!$C$2:$C$53,'Urban and Rural'!$A$2:$A$53,About!$B$1)</f>
        <v>73.864925869619114</v>
      </c>
      <c r="O8" s="65">
        <f>INDEX('REEDS calc-noIRA'!$C$64:$AG$113,MATCH(About!$B$2,'REEDS calc-noIRA'!$B$64:$B$113,0),MATCH(O$1,'REEDS calc-noIRA'!$C$63:$AG$63,0))*SUMIFS('res v com'!$E$3:$E$52,'res v com'!$B$3:$B$52,About!$B$2)*SUMIFS('Urban and Rural'!$C$2:$C$53,'Urban and Rural'!$A$2:$A$53,About!$B$1)</f>
        <v>76.251273802812335</v>
      </c>
      <c r="P8" s="65">
        <f>INDEX('REEDS calc-noIRA'!$C$64:$AG$113,MATCH(About!$B$2,'REEDS calc-noIRA'!$B$64:$B$113,0),MATCH(P$1,'REEDS calc-noIRA'!$C$63:$AG$63,0))*SUMIFS('res v com'!$E$3:$E$52,'res v com'!$B$3:$B$52,About!$B$2)*SUMIFS('Urban and Rural'!$C$2:$C$53,'Urban and Rural'!$A$2:$A$53,About!$B$1)</f>
        <v>78.637621736005556</v>
      </c>
      <c r="Q8" s="65">
        <f>INDEX('REEDS calc-noIRA'!$C$64:$AG$113,MATCH(About!$B$2,'REEDS calc-noIRA'!$B$64:$B$113,0),MATCH(Q$1,'REEDS calc-noIRA'!$C$63:$AG$63,0))*SUMIFS('res v com'!$E$3:$E$52,'res v com'!$B$3:$B$52,About!$B$2)*SUMIFS('Urban and Rural'!$C$2:$C$53,'Urban and Rural'!$A$2:$A$53,About!$B$1)</f>
        <v>80.803978219107634</v>
      </c>
      <c r="R8" s="65">
        <f>INDEX('REEDS calc-noIRA'!$C$64:$AG$113,MATCH(About!$B$2,'REEDS calc-noIRA'!$B$64:$B$113,0),MATCH(R$1,'REEDS calc-noIRA'!$C$63:$AG$63,0))*SUMIFS('res v com'!$E$3:$E$52,'res v com'!$B$3:$B$52,About!$B$2)*SUMIFS('Urban and Rural'!$C$2:$C$53,'Urban and Rural'!$A$2:$A$53,About!$B$1)</f>
        <v>82.970334702209712</v>
      </c>
      <c r="S8" s="65">
        <f>INDEX('REEDS calc-noIRA'!$C$64:$AG$113,MATCH(About!$B$2,'REEDS calc-noIRA'!$B$64:$B$113,0),MATCH(S$1,'REEDS calc-noIRA'!$C$63:$AG$63,0))*SUMIFS('res v com'!$E$3:$E$52,'res v com'!$B$3:$B$52,About!$B$2)*SUMIFS('Urban and Rural'!$C$2:$C$53,'Urban and Rural'!$A$2:$A$53,About!$B$1)</f>
        <v>84.566204882532602</v>
      </c>
      <c r="T8" s="65">
        <f>INDEX('REEDS calc-noIRA'!$C$64:$AG$113,MATCH(About!$B$2,'REEDS calc-noIRA'!$B$64:$B$113,0),MATCH(T$1,'REEDS calc-noIRA'!$C$63:$AG$63,0))*SUMIFS('res v com'!$E$3:$E$52,'res v com'!$B$3:$B$52,About!$B$2)*SUMIFS('Urban and Rural'!$C$2:$C$53,'Urban and Rural'!$A$2:$A$53,About!$B$1)</f>
        <v>86.162075062855465</v>
      </c>
      <c r="U8" s="65">
        <f>INDEX('REEDS calc-noIRA'!$C$64:$AG$113,MATCH(About!$B$2,'REEDS calc-noIRA'!$B$64:$B$113,0),MATCH(U$1,'REEDS calc-noIRA'!$C$63:$AG$63,0))*SUMIFS('res v com'!$E$3:$E$52,'res v com'!$B$3:$B$52,About!$B$2)*SUMIFS('Urban and Rural'!$C$2:$C$53,'Urban and Rural'!$A$2:$A$53,About!$B$1)</f>
        <v>87.493209769339543</v>
      </c>
      <c r="V8" s="65">
        <f>INDEX('REEDS calc-noIRA'!$C$64:$AG$113,MATCH(About!$B$2,'REEDS calc-noIRA'!$B$64:$B$113,0),MATCH(V$1,'REEDS calc-noIRA'!$C$63:$AG$63,0))*SUMIFS('res v com'!$E$3:$E$52,'res v com'!$B$3:$B$52,About!$B$2)*SUMIFS('Urban and Rural'!$C$2:$C$53,'Urban and Rural'!$A$2:$A$53,About!$B$1)</f>
        <v>88.824344475823636</v>
      </c>
      <c r="W8" s="65">
        <f>INDEX('REEDS calc-noIRA'!$C$64:$AG$113,MATCH(About!$B$2,'REEDS calc-noIRA'!$B$64:$B$113,0),MATCH(W$1,'REEDS calc-noIRA'!$C$63:$AG$63,0))*SUMIFS('res v com'!$E$3:$E$52,'res v com'!$B$3:$B$52,About!$B$2)*SUMIFS('Urban and Rural'!$C$2:$C$53,'Urban and Rural'!$A$2:$A$53,About!$B$1)</f>
        <v>89.965317081381542</v>
      </c>
      <c r="X8" s="65">
        <f>INDEX('REEDS calc-noIRA'!$C$64:$AG$113,MATCH(About!$B$2,'REEDS calc-noIRA'!$B$64:$B$113,0),MATCH(X$1,'REEDS calc-noIRA'!$C$63:$AG$63,0))*SUMIFS('res v com'!$E$3:$E$52,'res v com'!$B$3:$B$52,About!$B$2)*SUMIFS('Urban and Rural'!$C$2:$C$53,'Urban and Rural'!$A$2:$A$53,About!$B$1)</f>
        <v>91.106289686939448</v>
      </c>
      <c r="Y8" s="65">
        <f>INDEX('REEDS calc-noIRA'!$C$64:$AG$113,MATCH(About!$B$2,'REEDS calc-noIRA'!$B$64:$B$113,0),MATCH(Y$1,'REEDS calc-noIRA'!$C$63:$AG$63,0))*SUMIFS('res v com'!$E$3:$E$52,'res v com'!$B$3:$B$52,About!$B$2)*SUMIFS('Urban and Rural'!$C$2:$C$53,'Urban and Rural'!$A$2:$A$53,About!$B$1)</f>
        <v>92.232347617915153</v>
      </c>
      <c r="Z8" s="65">
        <f>INDEX('REEDS calc-noIRA'!$C$64:$AG$113,MATCH(About!$B$2,'REEDS calc-noIRA'!$B$64:$B$113,0),MATCH(Z$1,'REEDS calc-noIRA'!$C$63:$AG$63,0))*SUMIFS('res v com'!$E$3:$E$52,'res v com'!$B$3:$B$52,About!$B$2)*SUMIFS('Urban and Rural'!$C$2:$C$53,'Urban and Rural'!$A$2:$A$53,About!$B$1)</f>
        <v>93.358405548890843</v>
      </c>
      <c r="AA8" s="65">
        <f>INDEX('REEDS calc-noIRA'!$C$64:$AG$113,MATCH(About!$B$2,'REEDS calc-noIRA'!$B$64:$B$113,0),MATCH(AA$1,'REEDS calc-noIRA'!$C$63:$AG$63,0))*SUMIFS('res v com'!$E$3:$E$52,'res v com'!$B$3:$B$52,About!$B$2)*SUMIFS('Urban and Rural'!$C$2:$C$53,'Urban and Rural'!$A$2:$A$53,About!$B$1)</f>
        <v>94.76784229693321</v>
      </c>
      <c r="AB8" s="65">
        <f>INDEX('REEDS calc-noIRA'!$C$64:$AG$113,MATCH(About!$B$2,'REEDS calc-noIRA'!$B$64:$B$113,0),MATCH(AB$1,'REEDS calc-noIRA'!$C$63:$AG$63,0))*SUMIFS('res v com'!$E$3:$E$52,'res v com'!$B$3:$B$52,About!$B$2)*SUMIFS('Urban and Rural'!$C$2:$C$53,'Urban and Rural'!$A$2:$A$53,About!$B$1)</f>
        <v>96.177279044975563</v>
      </c>
      <c r="AC8" s="65">
        <f>INDEX('REEDS calc-noIRA'!$C$64:$AG$113,MATCH(About!$B$2,'REEDS calc-noIRA'!$B$64:$B$113,0),MATCH(AC$1,'REEDS calc-noIRA'!$C$63:$AG$63,0))*SUMIFS('res v com'!$E$3:$E$52,'res v com'!$B$3:$B$52,About!$B$2)*SUMIFS('Urban and Rural'!$C$2:$C$53,'Urban and Rural'!$A$2:$A$53,About!$B$1)</f>
        <v>97.340623662406955</v>
      </c>
      <c r="AD8" s="65">
        <f>INDEX('REEDS calc-noIRA'!$C$64:$AG$113,MATCH(About!$B$2,'REEDS calc-noIRA'!$B$64:$B$113,0),MATCH(AD$1,'REEDS calc-noIRA'!$C$63:$AG$63,0))*SUMIFS('res v com'!$E$3:$E$52,'res v com'!$B$3:$B$52,About!$B$2)*SUMIFS('Urban and Rural'!$C$2:$C$53,'Urban and Rural'!$A$2:$A$53,About!$B$1)</f>
        <v>98.503968279838347</v>
      </c>
      <c r="AE8" s="65">
        <f>INDEX('REEDS calc-noIRA'!$C$64:$AG$113,MATCH(About!$B$2,'REEDS calc-noIRA'!$B$64:$B$113,0),MATCH(AE$1,'REEDS calc-noIRA'!$C$63:$AG$63,0))*SUMIFS('res v com'!$E$3:$E$52,'res v com'!$B$3:$B$52,About!$B$2)*SUMIFS('Urban and Rural'!$C$2:$C$53,'Urban and Rural'!$A$2:$A$53,About!$B$1)</f>
        <v>99.6934135777893</v>
      </c>
      <c r="AF8" s="65">
        <f>INDEX('REEDS calc-noIRA'!$C$64:$AG$113,MATCH(About!$B$2,'REEDS calc-noIRA'!$B$64:$B$113,0),MATCH(AF$1,'REEDS calc-noIRA'!$C$63:$AG$63,0))*SUMIFS('res v com'!$E$3:$E$52,'res v com'!$B$3:$B$52,About!$B$2)*SUMIFS('Urban and Rural'!$C$2:$C$53,'Urban and Rural'!$A$2:$A$53,About!$B$1)</f>
        <v>100.88285887574027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382.31779668851368</v>
      </c>
      <c r="C8" s="65">
        <f>INDEX('REEDS calc-noIRA'!$C$64:$AG$113,MATCH(About!$B$2,'REEDS calc-noIRA'!$B$64:$B$113,0),MATCH(C$1,'REEDS calc-noIRA'!$C$63:$AG$63,0))*SUMIFS('res v com'!$E$3:$E$52,'res v com'!$B$3:$B$52,About!$B$2)*SUMIFS('Urban and Rural'!$B$2:$B$53,'Urban and Rural'!$A$2:$A$53,About!$B$1)</f>
        <v>382.31779668851368</v>
      </c>
      <c r="D8" s="65">
        <f>INDEX('REEDS calc-noIRA'!$C$64:$AG$113,MATCH(About!$B$2,'REEDS calc-noIRA'!$B$64:$B$113,0),MATCH(D$1,'REEDS calc-noIRA'!$C$63:$AG$63,0))*SUMIFS('res v com'!$E$3:$E$52,'res v com'!$B$3:$B$52,About!$B$2)*SUMIFS('Urban and Rural'!$B$2:$B$53,'Urban and Rural'!$A$2:$A$53,About!$B$1)</f>
        <v>382.31779668851368</v>
      </c>
      <c r="E8" s="65">
        <f>INDEX('REEDS calc-noIRA'!$C$64:$AG$113,MATCH(About!$B$2,'REEDS calc-noIRA'!$B$64:$B$113,0),MATCH(E$1,'REEDS calc-noIRA'!$C$63:$AG$63,0))*SUMIFS('res v com'!$E$3:$E$52,'res v com'!$B$3:$B$52,About!$B$2)*SUMIFS('Urban and Rural'!$B$2:$B$53,'Urban and Rural'!$A$2:$A$53,About!$B$1)</f>
        <v>390.24743200818665</v>
      </c>
      <c r="F8" s="65">
        <f>INDEX('REEDS calc-noIRA'!$C$64:$AG$113,MATCH(About!$B$2,'REEDS calc-noIRA'!$B$64:$B$113,0),MATCH(F$1,'REEDS calc-noIRA'!$C$63:$AG$63,0))*SUMIFS('res v com'!$E$3:$E$52,'res v com'!$B$3:$B$52,About!$B$2)*SUMIFS('Urban and Rural'!$B$2:$B$53,'Urban and Rural'!$A$2:$A$53,About!$B$1)</f>
        <v>398.17706732785962</v>
      </c>
      <c r="G8" s="65">
        <f>INDEX('REEDS calc-noIRA'!$C$64:$AG$113,MATCH(About!$B$2,'REEDS calc-noIRA'!$B$64:$B$113,0),MATCH(G$1,'REEDS calc-noIRA'!$C$63:$AG$63,0))*SUMIFS('res v com'!$E$3:$E$52,'res v com'!$B$3:$B$52,About!$B$2)*SUMIFS('Urban and Rural'!$B$2:$B$53,'Urban and Rural'!$A$2:$A$53,About!$B$1)</f>
        <v>409.16918249513014</v>
      </c>
      <c r="H8" s="65">
        <f>INDEX('REEDS calc-noIRA'!$C$64:$AG$113,MATCH(About!$B$2,'REEDS calc-noIRA'!$B$64:$B$113,0),MATCH(H$1,'REEDS calc-noIRA'!$C$63:$AG$63,0))*SUMIFS('res v com'!$E$3:$E$52,'res v com'!$B$3:$B$52,About!$B$2)*SUMIFS('Urban and Rural'!$B$2:$B$53,'Urban and Rural'!$A$2:$A$53,About!$B$1)</f>
        <v>420.16129766240061</v>
      </c>
      <c r="I8" s="65">
        <f>INDEX('REEDS calc-noIRA'!$C$64:$AG$113,MATCH(About!$B$2,'REEDS calc-noIRA'!$B$64:$B$113,0),MATCH(I$1,'REEDS calc-noIRA'!$C$63:$AG$63,0))*SUMIFS('res v com'!$E$3:$E$52,'res v com'!$B$3:$B$52,About!$B$2)*SUMIFS('Urban and Rural'!$B$2:$B$53,'Urban and Rural'!$A$2:$A$53,About!$B$1)</f>
        <v>435.85650688134029</v>
      </c>
      <c r="J8" s="65">
        <f>INDEX('REEDS calc-noIRA'!$C$64:$AG$113,MATCH(About!$B$2,'REEDS calc-noIRA'!$B$64:$B$113,0),MATCH(J$1,'REEDS calc-noIRA'!$C$63:$AG$63,0))*SUMIFS('res v com'!$E$3:$E$52,'res v com'!$B$3:$B$52,About!$B$2)*SUMIFS('Urban and Rural'!$B$2:$B$53,'Urban and Rural'!$A$2:$A$53,About!$B$1)</f>
        <v>451.55171610027992</v>
      </c>
      <c r="K8" s="65">
        <f>INDEX('REEDS calc-noIRA'!$C$64:$AG$113,MATCH(About!$B$2,'REEDS calc-noIRA'!$B$64:$B$113,0),MATCH(K$1,'REEDS calc-noIRA'!$C$63:$AG$63,0))*SUMIFS('res v com'!$E$3:$E$52,'res v com'!$B$3:$B$52,About!$B$2)*SUMIFS('Urban and Rural'!$B$2:$B$53,'Urban and Rural'!$A$2:$A$53,About!$B$1)</f>
        <v>474.79375065794227</v>
      </c>
      <c r="L8" s="65">
        <f>INDEX('REEDS calc-noIRA'!$C$64:$AG$113,MATCH(About!$B$2,'REEDS calc-noIRA'!$B$64:$B$113,0),MATCH(L$1,'REEDS calc-noIRA'!$C$63:$AG$63,0))*SUMIFS('res v com'!$E$3:$E$52,'res v com'!$B$3:$B$52,About!$B$2)*SUMIFS('Urban and Rural'!$B$2:$B$53,'Urban and Rural'!$A$2:$A$53,About!$B$1)</f>
        <v>498.03578521560468</v>
      </c>
      <c r="M8" s="65">
        <f>INDEX('REEDS calc-noIRA'!$C$64:$AG$113,MATCH(About!$B$2,'REEDS calc-noIRA'!$B$64:$B$113,0),MATCH(M$1,'REEDS calc-noIRA'!$C$63:$AG$63,0))*SUMIFS('res v com'!$E$3:$E$52,'res v com'!$B$3:$B$52,About!$B$2)*SUMIFS('Urban and Rural'!$B$2:$B$53,'Urban and Rural'!$A$2:$A$53,About!$B$1)</f>
        <v>519.85595412973919</v>
      </c>
      <c r="N8" s="65">
        <f>INDEX('REEDS calc-noIRA'!$C$64:$AG$113,MATCH(About!$B$2,'REEDS calc-noIRA'!$B$64:$B$113,0),MATCH(N$1,'REEDS calc-noIRA'!$C$63:$AG$63,0))*SUMIFS('res v com'!$E$3:$E$52,'res v com'!$B$3:$B$52,About!$B$2)*SUMIFS('Urban and Rural'!$B$2:$B$53,'Urban and Rural'!$A$2:$A$53,About!$B$1)</f>
        <v>541.67612304387353</v>
      </c>
      <c r="O8" s="65">
        <f>INDEX('REEDS calc-noIRA'!$C$64:$AG$113,MATCH(About!$B$2,'REEDS calc-noIRA'!$B$64:$B$113,0),MATCH(O$1,'REEDS calc-noIRA'!$C$63:$AG$63,0))*SUMIFS('res v com'!$E$3:$E$52,'res v com'!$B$3:$B$52,About!$B$2)*SUMIFS('Urban and Rural'!$B$2:$B$53,'Urban and Rural'!$A$2:$A$53,About!$B$1)</f>
        <v>559.17600788729055</v>
      </c>
      <c r="P8" s="65">
        <f>INDEX('REEDS calc-noIRA'!$C$64:$AG$113,MATCH(About!$B$2,'REEDS calc-noIRA'!$B$64:$B$113,0),MATCH(P$1,'REEDS calc-noIRA'!$C$63:$AG$63,0))*SUMIFS('res v com'!$E$3:$E$52,'res v com'!$B$3:$B$52,About!$B$2)*SUMIFS('Urban and Rural'!$B$2:$B$53,'Urban and Rural'!$A$2:$A$53,About!$B$1)</f>
        <v>576.67589273070735</v>
      </c>
      <c r="Q8" s="65">
        <f>INDEX('REEDS calc-noIRA'!$C$64:$AG$113,MATCH(About!$B$2,'REEDS calc-noIRA'!$B$64:$B$113,0),MATCH(Q$1,'REEDS calc-noIRA'!$C$63:$AG$63,0))*SUMIFS('res v com'!$E$3:$E$52,'res v com'!$B$3:$B$52,About!$B$2)*SUMIFS('Urban and Rural'!$B$2:$B$53,'Urban and Rural'!$A$2:$A$53,About!$B$1)</f>
        <v>592.56250694012272</v>
      </c>
      <c r="R8" s="65">
        <f>INDEX('REEDS calc-noIRA'!$C$64:$AG$113,MATCH(About!$B$2,'REEDS calc-noIRA'!$B$64:$B$113,0),MATCH(R$1,'REEDS calc-noIRA'!$C$63:$AG$63,0))*SUMIFS('res v com'!$E$3:$E$52,'res v com'!$B$3:$B$52,About!$B$2)*SUMIFS('Urban and Rural'!$B$2:$B$53,'Urban and Rural'!$A$2:$A$53,About!$B$1)</f>
        <v>608.44912114953797</v>
      </c>
      <c r="S8" s="65">
        <f>INDEX('REEDS calc-noIRA'!$C$64:$AG$113,MATCH(About!$B$2,'REEDS calc-noIRA'!$B$64:$B$113,0),MATCH(S$1,'REEDS calc-noIRA'!$C$63:$AG$63,0))*SUMIFS('res v com'!$E$3:$E$52,'res v com'!$B$3:$B$52,About!$B$2)*SUMIFS('Urban and Rural'!$B$2:$B$53,'Urban and Rural'!$A$2:$A$53,About!$B$1)</f>
        <v>620.1521691385725</v>
      </c>
      <c r="T8" s="65">
        <f>INDEX('REEDS calc-noIRA'!$C$64:$AG$113,MATCH(About!$B$2,'REEDS calc-noIRA'!$B$64:$B$113,0),MATCH(T$1,'REEDS calc-noIRA'!$C$63:$AG$63,0))*SUMIFS('res v com'!$E$3:$E$52,'res v com'!$B$3:$B$52,About!$B$2)*SUMIFS('Urban and Rural'!$B$2:$B$53,'Urban and Rural'!$A$2:$A$53,About!$B$1)</f>
        <v>631.85521712760681</v>
      </c>
      <c r="U8" s="65">
        <f>INDEX('REEDS calc-noIRA'!$C$64:$AG$113,MATCH(About!$B$2,'REEDS calc-noIRA'!$B$64:$B$113,0),MATCH(U$1,'REEDS calc-noIRA'!$C$63:$AG$63,0))*SUMIFS('res v com'!$E$3:$E$52,'res v com'!$B$3:$B$52,About!$B$2)*SUMIFS('Urban and Rural'!$B$2:$B$53,'Urban and Rural'!$A$2:$A$53,About!$B$1)</f>
        <v>641.61687164182342</v>
      </c>
      <c r="V8" s="65">
        <f>INDEX('REEDS calc-noIRA'!$C$64:$AG$113,MATCH(About!$B$2,'REEDS calc-noIRA'!$B$64:$B$113,0),MATCH(V$1,'REEDS calc-noIRA'!$C$63:$AG$63,0))*SUMIFS('res v com'!$E$3:$E$52,'res v com'!$B$3:$B$52,About!$B$2)*SUMIFS('Urban and Rural'!$B$2:$B$53,'Urban and Rural'!$A$2:$A$53,About!$B$1)</f>
        <v>651.37852615604004</v>
      </c>
      <c r="W8" s="65">
        <f>INDEX('REEDS calc-noIRA'!$C$64:$AG$113,MATCH(About!$B$2,'REEDS calc-noIRA'!$B$64:$B$113,0),MATCH(W$1,'REEDS calc-noIRA'!$C$63:$AG$63,0))*SUMIFS('res v com'!$E$3:$E$52,'res v com'!$B$3:$B$52,About!$B$2)*SUMIFS('Urban and Rural'!$B$2:$B$53,'Urban and Rural'!$A$2:$A$53,About!$B$1)</f>
        <v>659.74565859679808</v>
      </c>
      <c r="X8" s="65">
        <f>INDEX('REEDS calc-noIRA'!$C$64:$AG$113,MATCH(About!$B$2,'REEDS calc-noIRA'!$B$64:$B$113,0),MATCH(X$1,'REEDS calc-noIRA'!$C$63:$AG$63,0))*SUMIFS('res v com'!$E$3:$E$52,'res v com'!$B$3:$B$52,About!$B$2)*SUMIFS('Urban and Rural'!$B$2:$B$53,'Urban and Rural'!$A$2:$A$53,About!$B$1)</f>
        <v>668.11279103755601</v>
      </c>
      <c r="Y8" s="65">
        <f>INDEX('REEDS calc-noIRA'!$C$64:$AG$113,MATCH(About!$B$2,'REEDS calc-noIRA'!$B$64:$B$113,0),MATCH(Y$1,'REEDS calc-noIRA'!$C$63:$AG$63,0))*SUMIFS('res v com'!$E$3:$E$52,'res v com'!$B$3:$B$52,About!$B$2)*SUMIFS('Urban and Rural'!$B$2:$B$53,'Urban and Rural'!$A$2:$A$53,About!$B$1)</f>
        <v>676.3705491980445</v>
      </c>
      <c r="Z8" s="65">
        <f>INDEX('REEDS calc-noIRA'!$C$64:$AG$113,MATCH(About!$B$2,'REEDS calc-noIRA'!$B$64:$B$113,0),MATCH(Z$1,'REEDS calc-noIRA'!$C$63:$AG$63,0))*SUMIFS('res v com'!$E$3:$E$52,'res v com'!$B$3:$B$52,About!$B$2)*SUMIFS('Urban and Rural'!$B$2:$B$53,'Urban and Rural'!$A$2:$A$53,About!$B$1)</f>
        <v>684.62830735853288</v>
      </c>
      <c r="AA8" s="65">
        <f>INDEX('REEDS calc-noIRA'!$C$64:$AG$113,MATCH(About!$B$2,'REEDS calc-noIRA'!$B$64:$B$113,0),MATCH(AA$1,'REEDS calc-noIRA'!$C$63:$AG$63,0))*SUMIFS('res v com'!$E$3:$E$52,'res v com'!$B$3:$B$52,About!$B$2)*SUMIFS('Urban and Rural'!$B$2:$B$53,'Urban and Rural'!$A$2:$A$53,About!$B$1)</f>
        <v>694.9641768441769</v>
      </c>
      <c r="AB8" s="65">
        <f>INDEX('REEDS calc-noIRA'!$C$64:$AG$113,MATCH(About!$B$2,'REEDS calc-noIRA'!$B$64:$B$113,0),MATCH(AB$1,'REEDS calc-noIRA'!$C$63:$AG$63,0))*SUMIFS('res v com'!$E$3:$E$52,'res v com'!$B$3:$B$52,About!$B$2)*SUMIFS('Urban and Rural'!$B$2:$B$53,'Urban and Rural'!$A$2:$A$53,About!$B$1)</f>
        <v>705.30004632982082</v>
      </c>
      <c r="AC8" s="65">
        <f>INDEX('REEDS calc-noIRA'!$C$64:$AG$113,MATCH(About!$B$2,'REEDS calc-noIRA'!$B$64:$B$113,0),MATCH(AC$1,'REEDS calc-noIRA'!$C$63:$AG$63,0))*SUMIFS('res v com'!$E$3:$E$52,'res v com'!$B$3:$B$52,About!$B$2)*SUMIFS('Urban and Rural'!$B$2:$B$53,'Urban and Rural'!$A$2:$A$53,About!$B$1)</f>
        <v>713.83124019098432</v>
      </c>
      <c r="AD8" s="65">
        <f>INDEX('REEDS calc-noIRA'!$C$64:$AG$113,MATCH(About!$B$2,'REEDS calc-noIRA'!$B$64:$B$113,0),MATCH(AD$1,'REEDS calc-noIRA'!$C$63:$AG$63,0))*SUMIFS('res v com'!$E$3:$E$52,'res v com'!$B$3:$B$52,About!$B$2)*SUMIFS('Urban and Rural'!$B$2:$B$53,'Urban and Rural'!$A$2:$A$53,About!$B$1)</f>
        <v>722.36243405214793</v>
      </c>
      <c r="AE8" s="65">
        <f>INDEX('REEDS calc-noIRA'!$C$64:$AG$113,MATCH(About!$B$2,'REEDS calc-noIRA'!$B$64:$B$113,0),MATCH(AE$1,'REEDS calc-noIRA'!$C$63:$AG$63,0))*SUMIFS('res v com'!$E$3:$E$52,'res v com'!$B$3:$B$52,About!$B$2)*SUMIFS('Urban and Rural'!$B$2:$B$53,'Urban and Rural'!$A$2:$A$53,About!$B$1)</f>
        <v>731.08503290378826</v>
      </c>
      <c r="AF8" s="65">
        <f>INDEX('REEDS calc-noIRA'!$C$64:$AG$113,MATCH(About!$B$2,'REEDS calc-noIRA'!$B$64:$B$113,0),MATCH(AF$1,'REEDS calc-noIRA'!$C$63:$AG$63,0))*SUMIFS('res v com'!$E$3:$E$52,'res v com'!$B$3:$B$52,About!$B$2)*SUMIFS('Urban and Rural'!$B$2:$B$53,'Urban and Rural'!$A$2:$A$53,About!$B$1)</f>
        <v>739.8076317554287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201.09341285396209</v>
      </c>
      <c r="C8" s="65">
        <f>INDEX('REEDS calc-noIRA'!$C$64:$AG$113,MATCH(About!$B$2,'REEDS calc-noIRA'!$B$64:$B$113,0),MATCH(C$1,'REEDS calc-noIRA'!$C$63:$AG$63,0))*SUMIFS('res v com'!$F$3:$F$52,'res v com'!$B$3:$B$52,About!$B$2)</f>
        <v>201.09341285396209</v>
      </c>
      <c r="D8" s="65">
        <f>INDEX('REEDS calc-noIRA'!$C$64:$AG$113,MATCH(About!$B$2,'REEDS calc-noIRA'!$B$64:$B$113,0),MATCH(D$1,'REEDS calc-noIRA'!$C$63:$AG$63,0))*SUMIFS('res v com'!$F$3:$F$52,'res v com'!$B$3:$B$52,About!$B$2)</f>
        <v>201.09341285396209</v>
      </c>
      <c r="E8" s="65">
        <f>INDEX('REEDS calc-noIRA'!$C$64:$AG$113,MATCH(About!$B$2,'REEDS calc-noIRA'!$B$64:$B$113,0),MATCH(E$1,'REEDS calc-noIRA'!$C$63:$AG$63,0))*SUMIFS('res v com'!$F$3:$F$52,'res v com'!$B$3:$B$52,About!$B$2)</f>
        <v>205.26428180887899</v>
      </c>
      <c r="F8" s="65">
        <f>INDEX('REEDS calc-noIRA'!$C$64:$AG$113,MATCH(About!$B$2,'REEDS calc-noIRA'!$B$64:$B$113,0),MATCH(F$1,'REEDS calc-noIRA'!$C$63:$AG$63,0))*SUMIFS('res v com'!$F$3:$F$52,'res v com'!$B$3:$B$52,About!$B$2)</f>
        <v>209.43515076379592</v>
      </c>
      <c r="G8" s="65">
        <f>INDEX('REEDS calc-noIRA'!$C$64:$AG$113,MATCH(About!$B$2,'REEDS calc-noIRA'!$B$64:$B$113,0),MATCH(G$1,'REEDS calc-noIRA'!$C$63:$AG$63,0))*SUMIFS('res v com'!$F$3:$F$52,'res v com'!$B$3:$B$52,About!$B$2)</f>
        <v>215.21683807371505</v>
      </c>
      <c r="H8" s="65">
        <f>INDEX('REEDS calc-noIRA'!$C$64:$AG$113,MATCH(About!$B$2,'REEDS calc-noIRA'!$B$64:$B$113,0),MATCH(H$1,'REEDS calc-noIRA'!$C$63:$AG$63,0))*SUMIFS('res v com'!$F$3:$F$52,'res v com'!$B$3:$B$52,About!$B$2)</f>
        <v>220.99852538363419</v>
      </c>
      <c r="I8" s="65">
        <f>INDEX('REEDS calc-noIRA'!$C$64:$AG$113,MATCH(About!$B$2,'REEDS calc-noIRA'!$B$64:$B$113,0),MATCH(I$1,'REEDS calc-noIRA'!$C$63:$AG$63,0))*SUMIFS('res v com'!$F$3:$F$52,'res v com'!$B$3:$B$52,About!$B$2)</f>
        <v>229.25396945302185</v>
      </c>
      <c r="J8" s="65">
        <f>INDEX('REEDS calc-noIRA'!$C$64:$AG$113,MATCH(About!$B$2,'REEDS calc-noIRA'!$B$64:$B$113,0),MATCH(J$1,'REEDS calc-noIRA'!$C$63:$AG$63,0))*SUMIFS('res v com'!$F$3:$F$52,'res v com'!$B$3:$B$52,About!$B$2)</f>
        <v>237.50941352240946</v>
      </c>
      <c r="K8" s="65">
        <f>INDEX('REEDS calc-noIRA'!$C$64:$AG$113,MATCH(About!$B$2,'REEDS calc-noIRA'!$B$64:$B$113,0),MATCH(K$1,'REEDS calc-noIRA'!$C$63:$AG$63,0))*SUMIFS('res v com'!$F$3:$F$52,'res v com'!$B$3:$B$52,About!$B$2)</f>
        <v>249.73437425233845</v>
      </c>
      <c r="L8" s="65">
        <f>INDEX('REEDS calc-noIRA'!$C$64:$AG$113,MATCH(About!$B$2,'REEDS calc-noIRA'!$B$64:$B$113,0),MATCH(L$1,'REEDS calc-noIRA'!$C$63:$AG$63,0))*SUMIFS('res v com'!$F$3:$F$52,'res v com'!$B$3:$B$52,About!$B$2)</f>
        <v>261.95933498226742</v>
      </c>
      <c r="M8" s="65">
        <f>INDEX('REEDS calc-noIRA'!$C$64:$AG$113,MATCH(About!$B$2,'REEDS calc-noIRA'!$B$64:$B$113,0),MATCH(M$1,'REEDS calc-noIRA'!$C$63:$AG$63,0))*SUMIFS('res v com'!$F$3:$F$52,'res v com'!$B$3:$B$52,About!$B$2)</f>
        <v>273.43641576165942</v>
      </c>
      <c r="N8" s="65">
        <f>INDEX('REEDS calc-noIRA'!$C$64:$AG$113,MATCH(About!$B$2,'REEDS calc-noIRA'!$B$64:$B$113,0),MATCH(N$1,'REEDS calc-noIRA'!$C$63:$AG$63,0))*SUMIFS('res v com'!$F$3:$F$52,'res v com'!$B$3:$B$52,About!$B$2)</f>
        <v>284.91349654105136</v>
      </c>
      <c r="O8" s="65">
        <f>INDEX('REEDS calc-noIRA'!$C$64:$AG$113,MATCH(About!$B$2,'REEDS calc-noIRA'!$B$64:$B$113,0),MATCH(O$1,'REEDS calc-noIRA'!$C$63:$AG$63,0))*SUMIFS('res v com'!$F$3:$F$52,'res v com'!$B$3:$B$52,About!$B$2)</f>
        <v>294.11817285535113</v>
      </c>
      <c r="P8" s="65">
        <f>INDEX('REEDS calc-noIRA'!$C$64:$AG$113,MATCH(About!$B$2,'REEDS calc-noIRA'!$B$64:$B$113,0),MATCH(P$1,'REEDS calc-noIRA'!$C$63:$AG$63,0))*SUMIFS('res v com'!$F$3:$F$52,'res v com'!$B$3:$B$52,About!$B$2)</f>
        <v>303.32284916965091</v>
      </c>
      <c r="Q8" s="65">
        <f>INDEX('REEDS calc-noIRA'!$C$64:$AG$113,MATCH(About!$B$2,'REEDS calc-noIRA'!$B$64:$B$113,0),MATCH(Q$1,'REEDS calc-noIRA'!$C$63:$AG$63,0))*SUMIFS('res v com'!$F$3:$F$52,'res v com'!$B$3:$B$52,About!$B$2)</f>
        <v>311.67896938622658</v>
      </c>
      <c r="R8" s="65">
        <f>INDEX('REEDS calc-noIRA'!$C$64:$AG$113,MATCH(About!$B$2,'REEDS calc-noIRA'!$B$64:$B$113,0),MATCH(R$1,'REEDS calc-noIRA'!$C$63:$AG$63,0))*SUMIFS('res v com'!$F$3:$F$52,'res v com'!$B$3:$B$52,About!$B$2)</f>
        <v>320.03508960280232</v>
      </c>
      <c r="S8" s="65">
        <f>INDEX('REEDS calc-noIRA'!$C$64:$AG$113,MATCH(About!$B$2,'REEDS calc-noIRA'!$B$64:$B$113,0),MATCH(S$1,'REEDS calc-noIRA'!$C$63:$AG$63,0))*SUMIFS('res v com'!$F$3:$F$52,'res v com'!$B$3:$B$52,About!$B$2)</f>
        <v>326.19071688798994</v>
      </c>
      <c r="T8" s="65">
        <f>INDEX('REEDS calc-noIRA'!$C$64:$AG$113,MATCH(About!$B$2,'REEDS calc-noIRA'!$B$64:$B$113,0),MATCH(T$1,'REEDS calc-noIRA'!$C$63:$AG$63,0))*SUMIFS('res v com'!$F$3:$F$52,'res v com'!$B$3:$B$52,About!$B$2)</f>
        <v>332.34634417317756</v>
      </c>
      <c r="U8" s="65">
        <f>INDEX('REEDS calc-noIRA'!$C$64:$AG$113,MATCH(About!$B$2,'REEDS calc-noIRA'!$B$64:$B$113,0),MATCH(U$1,'REEDS calc-noIRA'!$C$63:$AG$63,0))*SUMIFS('res v com'!$F$3:$F$52,'res v com'!$B$3:$B$52,About!$B$2)</f>
        <v>337.48082767974688</v>
      </c>
      <c r="V8" s="65">
        <f>INDEX('REEDS calc-noIRA'!$C$64:$AG$113,MATCH(About!$B$2,'REEDS calc-noIRA'!$B$64:$B$113,0),MATCH(V$1,'REEDS calc-noIRA'!$C$63:$AG$63,0))*SUMIFS('res v com'!$F$3:$F$52,'res v com'!$B$3:$B$52,About!$B$2)</f>
        <v>342.61531118631621</v>
      </c>
      <c r="W8" s="65">
        <f>INDEX('REEDS calc-noIRA'!$C$64:$AG$113,MATCH(About!$B$2,'REEDS calc-noIRA'!$B$64:$B$113,0),MATCH(W$1,'REEDS calc-noIRA'!$C$63:$AG$63,0))*SUMIFS('res v com'!$F$3:$F$52,'res v com'!$B$3:$B$52,About!$B$2)</f>
        <v>347.01629704909038</v>
      </c>
      <c r="X8" s="65">
        <f>INDEX('REEDS calc-noIRA'!$C$64:$AG$113,MATCH(About!$B$2,'REEDS calc-noIRA'!$B$64:$B$113,0),MATCH(X$1,'REEDS calc-noIRA'!$C$63:$AG$63,0))*SUMIFS('res v com'!$F$3:$F$52,'res v com'!$B$3:$B$52,About!$B$2)</f>
        <v>351.41728291186462</v>
      </c>
      <c r="Y8" s="65">
        <f>INDEX('REEDS calc-noIRA'!$C$64:$AG$113,MATCH(About!$B$2,'REEDS calc-noIRA'!$B$64:$B$113,0),MATCH(Y$1,'REEDS calc-noIRA'!$C$63:$AG$63,0))*SUMIFS('res v com'!$F$3:$F$52,'res v com'!$B$3:$B$52,About!$B$2)</f>
        <v>355.76073954767543</v>
      </c>
      <c r="Z8" s="65">
        <f>INDEX('REEDS calc-noIRA'!$C$64:$AG$113,MATCH(About!$B$2,'REEDS calc-noIRA'!$B$64:$B$113,0),MATCH(Z$1,'REEDS calc-noIRA'!$C$63:$AG$63,0))*SUMIFS('res v com'!$F$3:$F$52,'res v com'!$B$3:$B$52,About!$B$2)</f>
        <v>360.10419618348612</v>
      </c>
      <c r="AA8" s="65">
        <f>INDEX('REEDS calc-noIRA'!$C$64:$AG$113,MATCH(About!$B$2,'REEDS calc-noIRA'!$B$64:$B$113,0),MATCH(AA$1,'REEDS calc-noIRA'!$C$63:$AG$63,0))*SUMIFS('res v com'!$F$3:$F$52,'res v com'!$B$3:$B$52,About!$B$2)</f>
        <v>365.54070813161985</v>
      </c>
      <c r="AB8" s="65">
        <f>INDEX('REEDS calc-noIRA'!$C$64:$AG$113,MATCH(About!$B$2,'REEDS calc-noIRA'!$B$64:$B$113,0),MATCH(AB$1,'REEDS calc-noIRA'!$C$63:$AG$63,0))*SUMIFS('res v com'!$F$3:$F$52,'res v com'!$B$3:$B$52,About!$B$2)</f>
        <v>370.97722007975364</v>
      </c>
      <c r="AC8" s="65">
        <f>INDEX('REEDS calc-noIRA'!$C$64:$AG$113,MATCH(About!$B$2,'REEDS calc-noIRA'!$B$64:$B$113,0),MATCH(AC$1,'REEDS calc-noIRA'!$C$63:$AG$63,0))*SUMIFS('res v com'!$F$3:$F$52,'res v com'!$B$3:$B$52,About!$B$2)</f>
        <v>375.46449978297358</v>
      </c>
      <c r="AD8" s="65">
        <f>INDEX('REEDS calc-noIRA'!$C$64:$AG$113,MATCH(About!$B$2,'REEDS calc-noIRA'!$B$64:$B$113,0),MATCH(AD$1,'REEDS calc-noIRA'!$C$63:$AG$63,0))*SUMIFS('res v com'!$F$3:$F$52,'res v com'!$B$3:$B$52,About!$B$2)</f>
        <v>379.95177948619357</v>
      </c>
      <c r="AE8" s="65">
        <f>INDEX('REEDS calc-noIRA'!$C$64:$AG$113,MATCH(About!$B$2,'REEDS calc-noIRA'!$B$64:$B$113,0),MATCH(AE$1,'REEDS calc-noIRA'!$C$63:$AG$63,0))*SUMIFS('res v com'!$F$3:$F$52,'res v com'!$B$3:$B$52,About!$B$2)</f>
        <v>384.53973533660223</v>
      </c>
      <c r="AF8" s="65">
        <f>INDEX('REEDS calc-noIRA'!$C$64:$AG$113,MATCH(About!$B$2,'REEDS calc-noIRA'!$B$64:$B$113,0),MATCH(AF$1,'REEDS calc-noIRA'!$C$63:$AG$63,0))*SUMIFS('res v com'!$F$3:$F$52,'res v com'!$B$3:$B$52,About!$B$2)</f>
        <v>389.1276911870109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-39.609895600270363</v>
      </c>
      <c r="E8" s="74">
        <f>'DESC-urban-residential'!F8-'BDESC-urban-residential'!F8</f>
        <v>-79.219791200540726</v>
      </c>
      <c r="F8" s="74">
        <f>'DESC-urban-residential'!G8-'BDESC-urban-residential'!G8</f>
        <v>-113.1340211556809</v>
      </c>
      <c r="G8" s="74">
        <f>'DESC-urban-residential'!H8-'BDESC-urban-residential'!H8</f>
        <v>-147.04825111082101</v>
      </c>
      <c r="H8" s="74">
        <f>'DESC-urban-residential'!I8-'BDESC-urban-residential'!I8</f>
        <v>-180.19959546106742</v>
      </c>
      <c r="I8" s="74">
        <f>'DESC-urban-residential'!J8-'BDESC-urban-residential'!J8</f>
        <v>-213.35093981131399</v>
      </c>
      <c r="J8" s="74">
        <f>'DESC-urban-residential'!K8-'BDESC-urban-residential'!K8</f>
        <v>-250.53546074656731</v>
      </c>
      <c r="K8" s="74">
        <f>'DESC-urban-residential'!L8-'BDESC-urban-residential'!L8</f>
        <v>-287.71998168182046</v>
      </c>
      <c r="L8" s="74">
        <f>'DESC-urban-residential'!M8-'BDESC-urban-residential'!M8</f>
        <v>-308.70070299487304</v>
      </c>
      <c r="M8" s="74">
        <f>'DESC-urban-residential'!N8-'BDESC-urban-residential'!N8</f>
        <v>-329.68142430792579</v>
      </c>
      <c r="N8" s="74">
        <f>'DESC-urban-residential'!O8-'BDESC-urban-residential'!O8</f>
        <v>-338.22902431113141</v>
      </c>
      <c r="O8" s="74">
        <f>'DESC-urban-residential'!P8-'BDESC-urban-residential'!P8</f>
        <v>-346.77662431433725</v>
      </c>
      <c r="P8" s="74">
        <f>'DESC-urban-residential'!Q8-'BDESC-urban-residential'!Q8</f>
        <v>-335.91302392638363</v>
      </c>
      <c r="Q8" s="74">
        <f>'DESC-urban-residential'!R8-'BDESC-urban-residential'!R8</f>
        <v>-325.04942353843035</v>
      </c>
      <c r="R8" s="74">
        <f>'DESC-urban-residential'!S8-'BDESC-urban-residential'!S8</f>
        <v>-318.279155589634</v>
      </c>
      <c r="S8" s="74">
        <f>'DESC-urban-residential'!T8-'BDESC-urban-residential'!T8</f>
        <v>-311.50888764083754</v>
      </c>
      <c r="T8" s="74">
        <f>'DESC-urban-residential'!U8-'BDESC-urban-residential'!U8</f>
        <v>-307.52219512494855</v>
      </c>
      <c r="U8" s="74">
        <f>'DESC-urban-residential'!V8-'BDESC-urban-residential'!V8</f>
        <v>-303.53550260905934</v>
      </c>
      <c r="V8" s="74">
        <f>'DESC-urban-residential'!W8-'BDESC-urban-residential'!W8</f>
        <v>-300.91325423955402</v>
      </c>
      <c r="W8" s="74">
        <f>'DESC-urban-residential'!X8-'BDESC-urban-residential'!X8</f>
        <v>-298.29100587004871</v>
      </c>
      <c r="X8" s="74">
        <f>'DESC-urban-residential'!Y8-'BDESC-urban-residential'!Y8</f>
        <v>-299.32732717561862</v>
      </c>
      <c r="Y8" s="74">
        <f>'DESC-urban-residential'!Z8-'BDESC-urban-residential'!Z8</f>
        <v>-300.36364848118842</v>
      </c>
      <c r="Z8" s="74">
        <f>'DESC-urban-residential'!AA8-'BDESC-urban-residential'!AA8</f>
        <v>-301.87848226294534</v>
      </c>
      <c r="AA8" s="74">
        <f>'DESC-urban-residential'!AB8-'BDESC-urban-residential'!AB8</f>
        <v>-303.39331604470249</v>
      </c>
      <c r="AB8" s="74">
        <f>'DESC-urban-residential'!AC8-'BDESC-urban-residential'!AC8</f>
        <v>-308.27687765882047</v>
      </c>
      <c r="AC8" s="74">
        <f>'DESC-urban-residential'!AD8-'BDESC-urban-residential'!AD8</f>
        <v>-313.16043927293833</v>
      </c>
      <c r="AD8" s="74">
        <f>'DESC-urban-residential'!AE8-'BDESC-urban-residential'!AE8</f>
        <v>-317.7623621153557</v>
      </c>
      <c r="AE8" s="74">
        <f>'DESC-urban-residential'!AF8-'BDESC-urban-residential'!AF8</f>
        <v>-322.36428495777272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-5.4013494000368638</v>
      </c>
      <c r="E8" s="74">
        <f>'DESC-rural-residential'!F8-'BDESC-rural-residential'!F8</f>
        <v>-10.802698800073721</v>
      </c>
      <c r="F8" s="74">
        <f>'DESC-rural-residential'!G8-'BDESC-rural-residential'!G8</f>
        <v>-15.427366521229203</v>
      </c>
      <c r="G8" s="74">
        <f>'DESC-rural-residential'!H8-'BDESC-rural-residential'!H8</f>
        <v>-20.052034242384693</v>
      </c>
      <c r="H8" s="74">
        <f>'DESC-rural-residential'!I8-'BDESC-rural-residential'!I8</f>
        <v>-24.572672108327374</v>
      </c>
      <c r="I8" s="74">
        <f>'DESC-rural-residential'!J8-'BDESC-rural-residential'!J8</f>
        <v>-29.093309974270085</v>
      </c>
      <c r="J8" s="74">
        <f>'DESC-rural-residential'!K8-'BDESC-rural-residential'!K8</f>
        <v>-34.163926465440994</v>
      </c>
      <c r="K8" s="74">
        <f>'DESC-rural-residential'!L8-'BDESC-rural-residential'!L8</f>
        <v>-39.234542956611875</v>
      </c>
      <c r="L8" s="74">
        <f>'DESC-rural-residential'!M8-'BDESC-rural-residential'!M8</f>
        <v>-42.095550408391787</v>
      </c>
      <c r="M8" s="74">
        <f>'DESC-rural-residential'!N8-'BDESC-rural-residential'!N8</f>
        <v>-44.956557860171699</v>
      </c>
      <c r="N8" s="74">
        <f>'DESC-rural-residential'!O8-'BDESC-rural-residential'!O8</f>
        <v>-46.122139678790646</v>
      </c>
      <c r="O8" s="74">
        <f>'DESC-rural-residential'!P8-'BDESC-rural-residential'!P8</f>
        <v>-47.28772149740962</v>
      </c>
      <c r="P8" s="74">
        <f>'DESC-rural-residential'!Q8-'BDESC-rural-residential'!Q8</f>
        <v>-45.806321444506864</v>
      </c>
      <c r="Q8" s="74">
        <f>'DESC-rural-residential'!R8-'BDESC-rural-residential'!R8</f>
        <v>-44.32492139160415</v>
      </c>
      <c r="R8" s="74">
        <f>'DESC-rural-residential'!S8-'BDESC-rural-residential'!S8</f>
        <v>-43.401703034950089</v>
      </c>
      <c r="S8" s="74">
        <f>'DESC-rural-residential'!T8-'BDESC-rural-residential'!T8</f>
        <v>-42.478484678296027</v>
      </c>
      <c r="T8" s="74">
        <f>'DESC-rural-residential'!U8-'BDESC-rural-residential'!U8</f>
        <v>-41.934844789765705</v>
      </c>
      <c r="U8" s="74">
        <f>'DESC-rural-residential'!V8-'BDESC-rural-residential'!V8</f>
        <v>-41.391204901235369</v>
      </c>
      <c r="V8" s="74">
        <f>'DESC-rural-residential'!W8-'BDESC-rural-residential'!W8</f>
        <v>-41.033625578121004</v>
      </c>
      <c r="W8" s="74">
        <f>'DESC-rural-residential'!X8-'BDESC-rural-residential'!X8</f>
        <v>-40.676046255006639</v>
      </c>
      <c r="X8" s="74">
        <f>'DESC-rural-residential'!Y8-'BDESC-rural-residential'!Y8</f>
        <v>-40.817362796675283</v>
      </c>
      <c r="Y8" s="74">
        <f>'DESC-rural-residential'!Z8-'BDESC-rural-residential'!Z8</f>
        <v>-40.958679338343885</v>
      </c>
      <c r="Z8" s="74">
        <f>'DESC-rural-residential'!AA8-'BDESC-rural-residential'!AA8</f>
        <v>-41.165247581310709</v>
      </c>
      <c r="AA8" s="74">
        <f>'DESC-rural-residential'!AB8-'BDESC-rural-residential'!AB8</f>
        <v>-41.371815824277604</v>
      </c>
      <c r="AB8" s="74">
        <f>'DESC-rural-residential'!AC8-'BDESC-rural-residential'!AC8</f>
        <v>-42.037756044384594</v>
      </c>
      <c r="AC8" s="74">
        <f>'DESC-rural-residential'!AD8-'BDESC-rural-residential'!AD8</f>
        <v>-42.703696264491583</v>
      </c>
      <c r="AD8" s="74">
        <f>'DESC-rural-residential'!AE8-'BDESC-rural-residential'!AE8</f>
        <v>-43.331231197548504</v>
      </c>
      <c r="AE8" s="74">
        <f>'DESC-rural-residential'!AF8-'BDESC-rural-residential'!AF8</f>
        <v>-43.958766130605355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-20.834209545147274</v>
      </c>
      <c r="E8" s="74">
        <f>'DESC-commercial'!F8-'BDESC-commercial'!F8</f>
        <v>-41.668419090294549</v>
      </c>
      <c r="F8" s="74">
        <f>'DESC-commercial'!G8-'BDESC-commercial'!G8</f>
        <v>-59.506794141272394</v>
      </c>
      <c r="G8" s="74">
        <f>'DESC-commercial'!H8-'BDESC-commercial'!H8</f>
        <v>-77.345169192250211</v>
      </c>
      <c r="H8" s="74">
        <f>'DESC-commercial'!I8-'BDESC-commercial'!I8</f>
        <v>-94.782277885151018</v>
      </c>
      <c r="I8" s="74">
        <f>'DESC-commercial'!J8-'BDESC-commercial'!J8</f>
        <v>-112.21938657805194</v>
      </c>
      <c r="J8" s="74">
        <f>'DESC-commercial'!K8-'BDESC-commercial'!K8</f>
        <v>-131.7778855152643</v>
      </c>
      <c r="K8" s="74">
        <f>'DESC-commercial'!L8-'BDESC-commercial'!L8</f>
        <v>-151.33638445247669</v>
      </c>
      <c r="L8" s="74">
        <f>'DESC-commercial'!M8-'BDESC-commercial'!M8</f>
        <v>-162.37192841491753</v>
      </c>
      <c r="M8" s="74">
        <f>'DESC-commercial'!N8-'BDESC-commercial'!N8</f>
        <v>-173.40747237735843</v>
      </c>
      <c r="N8" s="74">
        <f>'DESC-commercial'!O8-'BDESC-commercial'!O8</f>
        <v>-177.90338146462381</v>
      </c>
      <c r="O8" s="74">
        <f>'DESC-commercial'!P8-'BDESC-commercial'!P8</f>
        <v>-182.39929055188918</v>
      </c>
      <c r="P8" s="74">
        <f>'DESC-commercial'!Q8-'BDESC-commercial'!Q8</f>
        <v>-176.68520008365226</v>
      </c>
      <c r="Q8" s="74">
        <f>'DESC-commercial'!R8-'BDESC-commercial'!R8</f>
        <v>-170.97110961541534</v>
      </c>
      <c r="R8" s="74">
        <f>'DESC-commercial'!S8-'BDESC-commercial'!S8</f>
        <v>-167.41005046632091</v>
      </c>
      <c r="S8" s="74">
        <f>'DESC-commercial'!T8-'BDESC-commercial'!T8</f>
        <v>-163.84899131722648</v>
      </c>
      <c r="T8" s="74">
        <f>'DESC-commercial'!U8-'BDESC-commercial'!U8</f>
        <v>-161.75205099437602</v>
      </c>
      <c r="U8" s="74">
        <f>'DESC-commercial'!V8-'BDESC-commercial'!V8</f>
        <v>-159.65511067152551</v>
      </c>
      <c r="V8" s="74">
        <f>'DESC-commercial'!W8-'BDESC-commercial'!W8</f>
        <v>-158.27584745505499</v>
      </c>
      <c r="W8" s="74">
        <f>'DESC-commercial'!X8-'BDESC-commercial'!X8</f>
        <v>-156.89658423858435</v>
      </c>
      <c r="X8" s="74">
        <f>'DESC-commercial'!Y8-'BDESC-commercial'!Y8</f>
        <v>-157.44167366407106</v>
      </c>
      <c r="Y8" s="74">
        <f>'DESC-commercial'!Z8-'BDESC-commercial'!Z8</f>
        <v>-157.98676308955783</v>
      </c>
      <c r="Z8" s="74">
        <f>'DESC-commercial'!AA8-'BDESC-commercial'!AA8</f>
        <v>-158.78354288301381</v>
      </c>
      <c r="AA8" s="74">
        <f>'DESC-commercial'!AB8-'BDESC-commercial'!AB8</f>
        <v>-159.58032267646973</v>
      </c>
      <c r="AB8" s="74">
        <f>'DESC-commercial'!AC8-'BDESC-commercial'!AC8</f>
        <v>-162.14900266042991</v>
      </c>
      <c r="AC8" s="74">
        <f>'DESC-commercial'!AD8-'BDESC-commercial'!AD8</f>
        <v>-164.71768264439027</v>
      </c>
      <c r="AD8" s="74">
        <f>'DESC-commercial'!AE8-'BDESC-commercial'!AE8</f>
        <v>-167.13822486891627</v>
      </c>
      <c r="AE8" s="74">
        <f>'DESC-commercial'!AF8-'BDESC-commercial'!AF8</f>
        <v>-169.55876709344216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2025-01-29T23:35:28Z</dcterms:modified>
</cp:coreProperties>
</file>