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CT\webappdata\"/>
    </mc:Choice>
  </mc:AlternateContent>
  <xr:revisionPtr revIDLastSave="0" documentId="8_{4ED73BB9-119E-41BE-A552-CBC62E5B4F8A}"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<sst xmlns="http://schemas.openxmlformats.org/spreadsheetml/2006/main" count="43096" uniqueCount="4487">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</sst>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3998</v>
      </c>
      <c r="C1" s="380">
        <v>46294</v>
      </c>
      <c r="G1" s="381" t="s">
        <v>3985</v>
      </c>
      <c r="H1" s="381" t="s">
        <v>3986</v>
      </c>
    </row>
    <row r="2" spans="1:8" x14ac:dyDescent="0.25">
      <c r="B2" t="str">
        <f>_xlfn.XLOOKUP(B1,H:H,G:G,0,0,1)</f>
        <v>CT</v>
      </c>
      <c r="C2" t="str">
        <f>_xlfn.XLOOKUP(B2,G:G, H:H, 0,0,1)</f>
        <v>Connecticut</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40.915905460000005</v>
      </c>
      <c r="E2" s="436">
        <f>SUMIFS('frozen policy trendline'!E:E,'frozen policy trendline'!$A:$A,About!$B$2)-SUMIFS('frozen policy trendline'!E:E,'frozen policy trendline'!$A:$A,About!$B$2,'frozen policy trendline'!$B:$B,"Output Total CO2e Emissions by Sector[LULUCF sector]")</f>
        <v>40.096240000000009</v>
      </c>
      <c r="F2" s="436">
        <f>SUMIFS('frozen policy trendline'!F:F,'frozen policy trendline'!$A:$A,About!$B$2)-SUMIFS('frozen policy trendline'!F:F,'frozen policy trendline'!$A:$A,About!$B$2,'frozen policy trendline'!$B:$B,"Output Total CO2e Emissions by Sector[LULUCF sector]")</f>
        <v>39.501139999999999</v>
      </c>
      <c r="G2" s="436">
        <f>SUMIFS('frozen policy trendline'!G:G,'frozen policy trendline'!$A:$A,About!$B$2)-SUMIFS('frozen policy trendline'!G:G,'frozen policy trendline'!$A:$A,About!$B$2,'frozen policy trendline'!$B:$B,"Output Total CO2e Emissions by Sector[LULUCF sector]")</f>
        <v>38.886760000000002</v>
      </c>
      <c r="H2" s="436">
        <f>SUMIFS('frozen policy trendline'!H:H,'frozen policy trendline'!$A:$A,About!$B$2)-SUMIFS('frozen policy trendline'!H:H,'frozen policy trendline'!$A:$A,About!$B$2,'frozen policy trendline'!$B:$B,"Output Total CO2e Emissions by Sector[LULUCF sector]")</f>
        <v>37.854889999999997</v>
      </c>
      <c r="I2" s="436">
        <f>SUMIFS('frozen policy trendline'!I:I,'frozen policy trendline'!$A:$A,About!$B$2)-SUMIFS('frozen policy trendline'!I:I,'frozen policy trendline'!$A:$A,About!$B$2,'frozen policy trendline'!$B:$B,"Output Total CO2e Emissions by Sector[LULUCF sector]")</f>
        <v>36.437780000000004</v>
      </c>
      <c r="J2" s="436">
        <f>SUMIFS('frozen policy trendline'!J:J,'frozen policy trendline'!$A:$A,About!$B$2)-SUMIFS('frozen policy trendline'!J:J,'frozen policy trendline'!$A:$A,About!$B$2,'frozen policy trendline'!$B:$B,"Output Total CO2e Emissions by Sector[LULUCF sector]")</f>
        <v>34.7835696</v>
      </c>
      <c r="K2" s="436">
        <f>SUMIFS('frozen policy trendline'!K:K,'frozen policy trendline'!$A:$A,About!$B$2)-SUMIFS('frozen policy trendline'!K:K,'frozen policy trendline'!$A:$A,About!$B$2,'frozen policy trendline'!$B:$B,"Output Total CO2e Emissions by Sector[LULUCF sector]")</f>
        <v>32.955507919999995</v>
      </c>
      <c r="L2" s="436">
        <f>SUMIFS('frozen policy trendline'!L:L,'frozen policy trendline'!$A:$A,About!$B$2)-SUMIFS('frozen policy trendline'!L:L,'frozen policy trendline'!$A:$A,About!$B$2,'frozen policy trendline'!$B:$B,"Output Total CO2e Emissions by Sector[LULUCF sector]")</f>
        <v>31.022425050000002</v>
      </c>
      <c r="M2" s="436">
        <f>SUMIFS('frozen policy trendline'!M:M,'frozen policy trendline'!$A:$A,About!$B$2)-SUMIFS('frozen policy trendline'!M:M,'frozen policy trendline'!$A:$A,About!$B$2,'frozen policy trendline'!$B:$B,"Output Total CO2e Emissions by Sector[LULUCF sector]")</f>
        <v>29.092660739999999</v>
      </c>
      <c r="N2" s="436">
        <f>SUMIFS('frozen policy trendline'!N:N,'frozen policy trendline'!$A:$A,About!$B$2)-SUMIFS('frozen policy trendline'!N:N,'frozen policy trendline'!$A:$A,About!$B$2,'frozen policy trendline'!$B:$B,"Output Total CO2e Emissions by Sector[LULUCF sector]")</f>
        <v>27.154288229999999</v>
      </c>
      <c r="O2" s="436">
        <f>SUMIFS('frozen policy trendline'!O:O,'frozen policy trendline'!$A:$A,About!$B$2)-SUMIFS('frozen policy trendline'!O:O,'frozen policy trendline'!$A:$A,About!$B$2,'frozen policy trendline'!$B:$B,"Output Total CO2e Emissions by Sector[LULUCF sector]")</f>
        <v>25.294398189999995</v>
      </c>
      <c r="P2" s="436">
        <f>SUMIFS('frozen policy trendline'!P:P,'frozen policy trendline'!$A:$A,About!$B$2)-SUMIFS('frozen policy trendline'!P:P,'frozen policy trendline'!$A:$A,About!$B$2,'frozen policy trendline'!$B:$B,"Output Total CO2e Emissions by Sector[LULUCF sector]")</f>
        <v>24.360458129999998</v>
      </c>
      <c r="Q2" s="436">
        <f>SUMIFS('frozen policy trendline'!Q:Q,'frozen policy trendline'!$A:$A,About!$B$2)-SUMIFS('frozen policy trendline'!Q:Q,'frozen policy trendline'!$A:$A,About!$B$2,'frozen policy trendline'!$B:$B,"Output Total CO2e Emissions by Sector[LULUCF sector]")</f>
        <v>23.90996818</v>
      </c>
      <c r="R2" s="436">
        <f>SUMIFS('frozen policy trendline'!R:R,'frozen policy trendline'!$A:$A,About!$B$2)-SUMIFS('frozen policy trendline'!R:R,'frozen policy trendline'!$A:$A,About!$B$2,'frozen policy trendline'!$B:$B,"Output Total CO2e Emissions by Sector[LULUCF sector]")</f>
        <v>23.425968159999996</v>
      </c>
      <c r="S2" s="436">
        <f>SUMIFS('frozen policy trendline'!S:S,'frozen policy trendline'!$A:$A,About!$B$2)-SUMIFS('frozen policy trendline'!S:S,'frozen policy trendline'!$A:$A,About!$B$2,'frozen policy trendline'!$B:$B,"Output Total CO2e Emissions by Sector[LULUCF sector]")</f>
        <v>22.934438100000001</v>
      </c>
      <c r="T2" s="436">
        <f>SUMIFS('frozen policy trendline'!T:T,'frozen policy trendline'!$A:$A,About!$B$2)-SUMIFS('frozen policy trendline'!T:T,'frozen policy trendline'!$A:$A,About!$B$2,'frozen policy trendline'!$B:$B,"Output Total CO2e Emissions by Sector[LULUCF sector]")</f>
        <v>22.466428040000004</v>
      </c>
      <c r="U2" s="436">
        <f>SUMIFS('frozen policy trendline'!U:U,'frozen policy trendline'!$A:$A,About!$B$2)-SUMIFS('frozen policy trendline'!U:U,'frozen policy trendline'!$A:$A,About!$B$2,'frozen policy trendline'!$B:$B,"Output Total CO2e Emissions by Sector[LULUCF sector]")</f>
        <v>22.060477989999995</v>
      </c>
      <c r="V2" s="436">
        <f>SUMIFS('frozen policy trendline'!V:V,'frozen policy trendline'!$A:$A,About!$B$2)-SUMIFS('frozen policy trendline'!V:V,'frozen policy trendline'!$A:$A,About!$B$2,'frozen policy trendline'!$B:$B,"Output Total CO2e Emissions by Sector[LULUCF sector]")</f>
        <v>21.685060960000001</v>
      </c>
      <c r="W2" s="436">
        <f>SUMIFS('frozen policy trendline'!W:W,'frozen policy trendline'!$A:$A,About!$B$2)-SUMIFS('frozen policy trendline'!W:W,'frozen policy trendline'!$A:$A,About!$B$2,'frozen policy trendline'!$B:$B,"Output Total CO2e Emissions by Sector[LULUCF sector]")</f>
        <v>21.377203939999994</v>
      </c>
      <c r="X2" s="436">
        <f>SUMIFS('frozen policy trendline'!X:X,'frozen policy trendline'!$A:$A,About!$B$2)-SUMIFS('frozen policy trendline'!X:X,'frozen policy trendline'!$A:$A,About!$B$2,'frozen policy trendline'!$B:$B,"Output Total CO2e Emissions by Sector[LULUCF sector]")</f>
        <v>21.113496959999999</v>
      </c>
      <c r="Y2" s="436">
        <f>SUMIFS('frozen policy trendline'!Y:Y,'frozen policy trendline'!$A:$A,About!$B$2)-SUMIFS('frozen policy trendline'!Y:Y,'frozen policy trendline'!$A:$A,About!$B$2,'frozen policy trendline'!$B:$B,"Output Total CO2e Emissions by Sector[LULUCF sector]")</f>
        <v>20.873849999999997</v>
      </c>
      <c r="Z2" s="436">
        <f>SUMIFS('frozen policy trendline'!Z:Z,'frozen policy trendline'!$A:$A,About!$B$2)-SUMIFS('frozen policy trendline'!Z:Z,'frozen policy trendline'!$A:$A,About!$B$2,'frozen policy trendline'!$B:$B,"Output Total CO2e Emissions by Sector[LULUCF sector]")</f>
        <v>20.601599999999998</v>
      </c>
      <c r="AA2" s="436">
        <f>SUMIFS('frozen policy trendline'!AA:AA,'frozen policy trendline'!$A:$A,About!$B$2)-SUMIFS('frozen policy trendline'!AA:AA,'frozen policy trendline'!$A:$A,About!$B$2,'frozen policy trendline'!$B:$B,"Output Total CO2e Emissions by Sector[LULUCF sector]")</f>
        <v>20.379279999999998</v>
      </c>
      <c r="AB2" s="436">
        <f>SUMIFS('frozen policy trendline'!AB:AB,'frozen policy trendline'!$A:$A,About!$B$2)-SUMIFS('frozen policy trendline'!AB:AB,'frozen policy trendline'!$A:$A,About!$B$2,'frozen policy trendline'!$B:$B,"Output Total CO2e Emissions by Sector[LULUCF sector]")</f>
        <v>20.169329999999999</v>
      </c>
      <c r="AC2" s="436">
        <f>SUMIFS('frozen policy trendline'!AC:AC,'frozen policy trendline'!$A:$A,About!$B$2)-SUMIFS('frozen policy trendline'!AC:AC,'frozen policy trendline'!$A:$A,About!$B$2,'frozen policy trendline'!$B:$B,"Output Total CO2e Emissions by Sector[LULUCF sector]")</f>
        <v>20.029260000000001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45% below 2001 levels by 2030</v>
      </c>
      <c r="C2" s="1">
        <f>IF(INDEX('State Targets'!I:I,MATCH(About!$C$2,'State Targets'!$B:$B,0))=0,"",INDEX('State Targets'!I:I,MATCH(About!$C$2,'State Targets'!$B:$B,0)))</f>
        <v>2030</v>
      </c>
      <c r="D2" s="1">
        <f>INDEX('State Targets'!J:J,MATCH(About!$C$2,'State Targets'!$B:$B,0))</f>
        <v>24.200000000000003</v>
      </c>
      <c r="E2" s="1">
        <f>INDEX('State Targets'!K:K,MATCH(About!$C$2,'State Targets'!$B:$B,0))</f>
        <v>24.200000000000003</v>
      </c>
      <c r="F2" s="1" t="str">
        <f>IF(INDEX('State Targets'!C:C,MATCH(About!$C$2,'State Targets'!$B:$B,0))=0,"",INDEX('State Targets'!C:C,MATCH(About!$C$2,'State Targets'!$B:$B,0)))</f>
        <v>Connecticut enacted a statutory target in 2025 to reduce GHG emissions below 2001 levels by 45% by 2030, 65% by 2040, and net-zero, with at least an 80% reduction, by 2050.</v>
      </c>
    </row>
    <row r="3" spans="1:6" ht="90" x14ac:dyDescent="0.25">
      <c r="A3" s="1" t="s">
        <v>3518</v>
      </c>
      <c r="B3" s="1" t="str">
        <f>IF(INDEX('State Targets'!L:L,MATCH(About!$C$2,'State Targets'!$B:$B,0))=0,"",INDEX('State Targets'!L:L,MATCH(About!$C$2,'State Targets'!$B:$B,0)))</f>
        <v>Net-zero, with at least an 80% reduction below 2001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Connecticut enacted a statutory target in 2025 to reduce GHG emissions below 2001 levels by 45% by 2030, 65% by 2040, and net-zero, with at least an 80% reduction,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44</v>
      </c>
      <c r="H8" t="s">
        <v>4128</v>
      </c>
      <c r="I8" s="402">
        <v>2030</v>
      </c>
      <c r="J8" s="402">
        <f t="shared" si="0"/>
        <v>24.200000000000003</v>
      </c>
      <c r="K8" s="402">
        <f t="shared" si="1"/>
        <v>24.200000000000003</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CT</v>
      </c>
      <c r="C1" s="409">
        <f>SUM(C4:C87)</f>
        <v>42.712065073150598</v>
      </c>
      <c r="D1" s="409">
        <f t="shared" ref="D1:AG1" si="0">SUM(D4:D87)</f>
        <v>41.969091373574102</v>
      </c>
      <c r="E1" s="409">
        <f t="shared" si="0"/>
        <v>41.959235902576594</v>
      </c>
      <c r="F1" s="409">
        <f t="shared" si="0"/>
        <v>39.626965847428501</v>
      </c>
      <c r="G1" s="409">
        <f t="shared" si="0"/>
        <v>39.140327380092494</v>
      </c>
      <c r="H1" s="409">
        <f t="shared" si="0"/>
        <v>38.525058046885192</v>
      </c>
      <c r="I1" s="409">
        <f t="shared" si="0"/>
        <v>41.281732013579301</v>
      </c>
      <c r="J1" s="409">
        <f t="shared" si="0"/>
        <v>44.9604505128043</v>
      </c>
      <c r="K1" s="409">
        <f t="shared" si="0"/>
        <v>42.220366991181002</v>
      </c>
      <c r="L1" s="409">
        <f t="shared" si="0"/>
        <v>43.078059295413809</v>
      </c>
      <c r="M1" s="409">
        <f t="shared" si="0"/>
        <v>45.454231750999995</v>
      </c>
      <c r="N1" s="409">
        <f t="shared" si="0"/>
        <v>43.926706863542094</v>
      </c>
      <c r="O1" s="409">
        <f t="shared" si="0"/>
        <v>42.130327204062894</v>
      </c>
      <c r="P1" s="409">
        <f t="shared" si="0"/>
        <v>45.714860714065004</v>
      </c>
      <c r="Q1" s="409">
        <f t="shared" si="0"/>
        <v>47.797774092176496</v>
      </c>
      <c r="R1" s="409">
        <f t="shared" si="0"/>
        <v>46.029345381320496</v>
      </c>
      <c r="S1" s="409">
        <f t="shared" si="0"/>
        <v>44.060493896550696</v>
      </c>
      <c r="T1" s="409">
        <f t="shared" si="0"/>
        <v>43.210628934538001</v>
      </c>
      <c r="U1" s="409">
        <f t="shared" si="0"/>
        <v>39.974384453328817</v>
      </c>
      <c r="V1" s="409">
        <f t="shared" si="0"/>
        <v>38.723755776145005</v>
      </c>
      <c r="W1" s="409">
        <f t="shared" si="0"/>
        <v>38.874570350485016</v>
      </c>
      <c r="X1" s="409">
        <f t="shared" si="0"/>
        <v>37.657609162117282</v>
      </c>
      <c r="Y1" s="409">
        <f t="shared" si="0"/>
        <v>36.530763942555694</v>
      </c>
      <c r="Z1" s="409">
        <f t="shared" si="0"/>
        <v>37.2356082535645</v>
      </c>
      <c r="AA1" s="409">
        <f t="shared" si="0"/>
        <v>37.870397343649699</v>
      </c>
      <c r="AB1" s="409">
        <f t="shared" si="0"/>
        <v>38.9876930789517</v>
      </c>
      <c r="AC1" s="409">
        <f t="shared" si="0"/>
        <v>36.632816945684702</v>
      </c>
      <c r="AD1" s="409">
        <f t="shared" si="0"/>
        <v>35.737676755936</v>
      </c>
      <c r="AE1" s="409">
        <f t="shared" si="0"/>
        <v>39.562125700730498</v>
      </c>
      <c r="AF1" s="409">
        <f t="shared" si="0"/>
        <v>38.821499565367489</v>
      </c>
      <c r="AG1" s="409">
        <f t="shared" si="0"/>
        <v>36.204760284000905</v>
      </c>
      <c r="AH1" s="409">
        <f>SUM(AH4:AH87)</f>
        <v>38.149881906066092</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11.0253821842182</v>
      </c>
      <c r="D4">
        <f>SUMIFS('EPA Export Aggregation'!G:G,'EPA Export Aggregation'!$A:$A,$B4,'EPA Export Aggregation'!$D:$D,$A$1)*IF($A4="CH4",About!$D$58,IF($A4="N2O",About!$D$59,1))</f>
        <v>10.618979201950101</v>
      </c>
      <c r="E4">
        <f>SUMIFS('EPA Export Aggregation'!H:H,'EPA Export Aggregation'!$A:$A,$B4,'EPA Export Aggregation'!$D:$D,$A$1)*IF($A4="CH4",About!$D$58,IF($A4="N2O",About!$D$59,1))</f>
        <v>8.5670210687751993</v>
      </c>
      <c r="F4">
        <f>SUMIFS('EPA Export Aggregation'!I:I,'EPA Export Aggregation'!$A:$A,$B4,'EPA Export Aggregation'!$D:$D,$A$1)*IF($A4="CH4",About!$D$58,IF($A4="N2O",About!$D$59,1))</f>
        <v>7.4032008280237998</v>
      </c>
      <c r="G4">
        <f>SUMIFS('EPA Export Aggregation'!J:J,'EPA Export Aggregation'!$A:$A,$B4,'EPA Export Aggregation'!$D:$D,$A$1)*IF($A4="CH4",About!$D$58,IF($A4="N2O",About!$D$59,1))</f>
        <v>7.2710394704140002</v>
      </c>
      <c r="H4">
        <f>SUMIFS('EPA Export Aggregation'!K:K,'EPA Export Aggregation'!$A:$A,$B4,'EPA Export Aggregation'!$D:$D,$A$1)*IF($A4="CH4",About!$D$58,IF($A4="N2O",About!$D$59,1))</f>
        <v>8.0910203065202992</v>
      </c>
      <c r="I4">
        <f>SUMIFS('EPA Export Aggregation'!L:L,'EPA Export Aggregation'!$A:$A,$B4,'EPA Export Aggregation'!$D:$D,$A$1)*IF($A4="CH4",About!$D$58,IF($A4="N2O",About!$D$59,1))</f>
        <v>9.1393797791505005</v>
      </c>
      <c r="J4">
        <f>SUMIFS('EPA Export Aggregation'!M:M,'EPA Export Aggregation'!$A:$A,$B4,'EPA Export Aggregation'!$D:$D,$A$1)*IF($A4="CH4",About!$D$58,IF($A4="N2O",About!$D$59,1))</f>
        <v>12.210387568700501</v>
      </c>
      <c r="K4">
        <f>SUMIFS('EPA Export Aggregation'!N:N,'EPA Export Aggregation'!$A:$A,$B4,'EPA Export Aggregation'!$D:$D,$A$1)*IF($A4="CH4",About!$D$58,IF($A4="N2O",About!$D$59,1))</f>
        <v>11.0807289261896</v>
      </c>
      <c r="L4">
        <f>SUMIFS('EPA Export Aggregation'!O:O,'EPA Export Aggregation'!$A:$A,$B4,'EPA Export Aggregation'!$D:$D,$A$1)*IF($A4="CH4",About!$D$58,IF($A4="N2O",About!$D$59,1))</f>
        <v>9.8464973038531998</v>
      </c>
      <c r="M4">
        <f>SUMIFS('EPA Export Aggregation'!P:P,'EPA Export Aggregation'!$A:$A,$B4,'EPA Export Aggregation'!$D:$D,$A$1)*IF($A4="CH4",About!$D$58,IF($A4="N2O",About!$D$59,1))</f>
        <v>10.6418147374347</v>
      </c>
      <c r="N4">
        <f>SUMIFS('EPA Export Aggregation'!Q:Q,'EPA Export Aggregation'!$A:$A,$B4,'EPA Export Aggregation'!$D:$D,$A$1)*IF($A4="CH4",About!$D$58,IF($A4="N2O",About!$D$59,1))</f>
        <v>9.4633891407091006</v>
      </c>
      <c r="O4">
        <f>SUMIFS('EPA Export Aggregation'!R:R,'EPA Export Aggregation'!$A:$A,$B4,'EPA Export Aggregation'!$D:$D,$A$1)*IF($A4="CH4",About!$D$58,IF($A4="N2O",About!$D$59,1))</f>
        <v>8.5819685032286994</v>
      </c>
      <c r="P4">
        <f>SUMIFS('EPA Export Aggregation'!S:S,'EPA Export Aggregation'!$A:$A,$B4,'EPA Export Aggregation'!$D:$D,$A$1)*IF($A4="CH4",About!$D$58,IF($A4="N2O",About!$D$59,1))</f>
        <v>7.8620537826790997</v>
      </c>
      <c r="Q4">
        <f>SUMIFS('EPA Export Aggregation'!T:T,'EPA Export Aggregation'!$A:$A,$B4,'EPA Export Aggregation'!$D:$D,$A$1)*IF($A4="CH4",About!$D$58,IF($A4="N2O",About!$D$59,1))</f>
        <v>8.6513773067201001</v>
      </c>
      <c r="R4">
        <f>SUMIFS('EPA Export Aggregation'!U:U,'EPA Export Aggregation'!$A:$A,$B4,'EPA Export Aggregation'!$D:$D,$A$1)*IF($A4="CH4",About!$D$58,IF($A4="N2O",About!$D$59,1))</f>
        <v>9.8793230943193002</v>
      </c>
      <c r="S4">
        <f>SUMIFS('EPA Export Aggregation'!V:V,'EPA Export Aggregation'!$A:$A,$B4,'EPA Export Aggregation'!$D:$D,$A$1)*IF($A4="CH4",About!$D$58,IF($A4="N2O",About!$D$59,1))</f>
        <v>9.4636725805933004</v>
      </c>
      <c r="T4">
        <f>SUMIFS('EPA Export Aggregation'!W:W,'EPA Export Aggregation'!$A:$A,$B4,'EPA Export Aggregation'!$D:$D,$A$1)*IF($A4="CH4",About!$D$58,IF($A4="N2O",About!$D$59,1))</f>
        <v>8.8119032265843007</v>
      </c>
      <c r="U4">
        <f>SUMIFS('EPA Export Aggregation'!X:X,'EPA Export Aggregation'!$A:$A,$B4,'EPA Export Aggregation'!$D:$D,$A$1)*IF($A4="CH4",About!$D$58,IF($A4="N2O",About!$D$59,1))</f>
        <v>7.9430397435196003</v>
      </c>
      <c r="V4">
        <f>SUMIFS('EPA Export Aggregation'!Y:Y,'EPA Export Aggregation'!$A:$A,$B4,'EPA Export Aggregation'!$D:$D,$A$1)*IF($A4="CH4",About!$D$58,IF($A4="N2O",About!$D$59,1))</f>
        <v>6.5562806551529</v>
      </c>
      <c r="W4">
        <f>SUMIFS('EPA Export Aggregation'!Z:Z,'EPA Export Aggregation'!$A:$A,$B4,'EPA Export Aggregation'!$D:$D,$A$1)*IF($A4="CH4",About!$D$58,IF($A4="N2O",About!$D$59,1))</f>
        <v>7.6865171497437004</v>
      </c>
      <c r="X4">
        <f>SUMIFS('EPA Export Aggregation'!AA:AA,'EPA Export Aggregation'!$A:$A,$B4,'EPA Export Aggregation'!$D:$D,$A$1)*IF($A4="CH4",About!$D$58,IF($A4="N2O",About!$D$59,1))</f>
        <v>6.5685635537181</v>
      </c>
      <c r="Y4">
        <f>SUMIFS('EPA Export Aggregation'!AB:AB,'EPA Export Aggregation'!$A:$A,$B4,'EPA Export Aggregation'!$D:$D,$A$1)*IF($A4="CH4",About!$D$58,IF($A4="N2O",About!$D$59,1))</f>
        <v>7.2114695830958002</v>
      </c>
      <c r="Z4">
        <f>SUMIFS('EPA Export Aggregation'!AC:AC,'EPA Export Aggregation'!$A:$A,$B4,'EPA Export Aggregation'!$D:$D,$A$1)*IF($A4="CH4",About!$D$58,IF($A4="N2O",About!$D$59,1))</f>
        <v>6.7692908882733001</v>
      </c>
      <c r="AA4">
        <f>SUMIFS('EPA Export Aggregation'!AD:AD,'EPA Export Aggregation'!$A:$A,$B4,'EPA Export Aggregation'!$D:$D,$A$1)*IF($A4="CH4",About!$D$58,IF($A4="N2O",About!$D$59,1))</f>
        <v>6.6742029419259996</v>
      </c>
      <c r="AB4">
        <f>SUMIFS('EPA Export Aggregation'!AE:AE,'EPA Export Aggregation'!$A:$A,$B4,'EPA Export Aggregation'!$D:$D,$A$1)*IF($A4="CH4",About!$D$58,IF($A4="N2O",About!$D$59,1))</f>
        <v>7.4139205774196002</v>
      </c>
      <c r="AC4">
        <f>SUMIFS('EPA Export Aggregation'!AF:AF,'EPA Export Aggregation'!$A:$A,$B4,'EPA Export Aggregation'!$D:$D,$A$1)*IF($A4="CH4",About!$D$58,IF($A4="N2O",About!$D$59,1))</f>
        <v>6.957629922942</v>
      </c>
      <c r="AD4">
        <f>SUMIFS('EPA Export Aggregation'!AG:AG,'EPA Export Aggregation'!$A:$A,$B4,'EPA Export Aggregation'!$D:$D,$A$1)*IF($A4="CH4",About!$D$58,IF($A4="N2O",About!$D$59,1))</f>
        <v>6.2605318133854002</v>
      </c>
      <c r="AE4">
        <f>SUMIFS('EPA Export Aggregation'!AH:AH,'EPA Export Aggregation'!$A:$A,$B4,'EPA Export Aggregation'!$D:$D,$A$1)*IF($A4="CH4",About!$D$58,IF($A4="N2O",About!$D$59,1))</f>
        <v>8.0150334527754001</v>
      </c>
      <c r="AF4">
        <f>SUMIFS('EPA Export Aggregation'!AI:AI,'EPA Export Aggregation'!$A:$A,$B4,'EPA Export Aggregation'!$D:$D,$A$1)*IF($A4="CH4",About!$D$58,IF($A4="N2O",About!$D$59,1))</f>
        <v>7.9042306601090999</v>
      </c>
      <c r="AG4">
        <f>SUMIFS('EPA Export Aggregation'!AJ:AJ,'EPA Export Aggregation'!$A:$A,$B4,'EPA Export Aggregation'!$D:$D,$A$1)*IF($A4="CH4",About!$D$58,IF($A4="N2O",About!$D$59,1))</f>
        <v>8.6457365475587</v>
      </c>
      <c r="AH4">
        <f>SUMIFS('EPA Export Aggregation'!AK:AK,'EPA Export Aggregation'!$A:$A,$B4,'EPA Export Aggregation'!$D:$D,$A$1)*IF($A4="CH4",About!$D$58,IF($A4="N2O",About!$D$59,1))</f>
        <v>9.2143210953099999</v>
      </c>
    </row>
    <row r="5" spans="1:34" x14ac:dyDescent="0.25">
      <c r="A5" s="413" t="s">
        <v>2215</v>
      </c>
      <c r="B5" s="414" t="s">
        <v>4198</v>
      </c>
      <c r="C5">
        <f>SUMIFS('EPA Export Aggregation'!F:F,'EPA Export Aggregation'!$A:$A,$B5,'EPA Export Aggregation'!$D:$D,$A$1)*IF($A5="CH4",About!$D$58,IF($A5="N2O",About!$D$59,1))</f>
        <v>14.673273622378501</v>
      </c>
      <c r="D5">
        <f>SUMIFS('EPA Export Aggregation'!G:G,'EPA Export Aggregation'!$A:$A,$B5,'EPA Export Aggregation'!$D:$D,$A$1)*IF($A5="CH4",About!$D$58,IF($A5="N2O",About!$D$59,1))</f>
        <v>14.422044766292601</v>
      </c>
      <c r="E5">
        <f>SUMIFS('EPA Export Aggregation'!H:H,'EPA Export Aggregation'!$A:$A,$B5,'EPA Export Aggregation'!$D:$D,$A$1)*IF($A5="CH4",About!$D$58,IF($A5="N2O",About!$D$59,1))</f>
        <v>14.704407376555</v>
      </c>
      <c r="F5">
        <f>SUMIFS('EPA Export Aggregation'!I:I,'EPA Export Aggregation'!$A:$A,$B5,'EPA Export Aggregation'!$D:$D,$A$1)*IF($A5="CH4",About!$D$58,IF($A5="N2O",About!$D$59,1))</f>
        <v>14.744444946555999</v>
      </c>
      <c r="G5">
        <f>SUMIFS('EPA Export Aggregation'!J:J,'EPA Export Aggregation'!$A:$A,$B5,'EPA Export Aggregation'!$D:$D,$A$1)*IF($A5="CH4",About!$D$58,IF($A5="N2O",About!$D$59,1))</f>
        <v>14.675070232948199</v>
      </c>
      <c r="H5">
        <f>SUMIFS('EPA Export Aggregation'!K:K,'EPA Export Aggregation'!$A:$A,$B5,'EPA Export Aggregation'!$D:$D,$A$1)*IF($A5="CH4",About!$D$58,IF($A5="N2O",About!$D$59,1))</f>
        <v>14.2842216249025</v>
      </c>
      <c r="I5">
        <f>SUMIFS('EPA Export Aggregation'!L:L,'EPA Export Aggregation'!$A:$A,$B5,'EPA Export Aggregation'!$D:$D,$A$1)*IF($A5="CH4",About!$D$58,IF($A5="N2O",About!$D$59,1))</f>
        <v>14.7522726877097</v>
      </c>
      <c r="J5">
        <f>SUMIFS('EPA Export Aggregation'!M:M,'EPA Export Aggregation'!$A:$A,$B5,'EPA Export Aggregation'!$D:$D,$A$1)*IF($A5="CH4",About!$D$58,IF($A5="N2O",About!$D$59,1))</f>
        <v>15.471745658862501</v>
      </c>
      <c r="K5">
        <f>SUMIFS('EPA Export Aggregation'!N:N,'EPA Export Aggregation'!$A:$A,$B5,'EPA Export Aggregation'!$D:$D,$A$1)*IF($A5="CH4",About!$D$58,IF($A5="N2O",About!$D$59,1))</f>
        <v>15.461225319397601</v>
      </c>
      <c r="L5">
        <f>SUMIFS('EPA Export Aggregation'!O:O,'EPA Export Aggregation'!$A:$A,$B5,'EPA Export Aggregation'!$D:$D,$A$1)*IF($A5="CH4",About!$D$58,IF($A5="N2O",About!$D$59,1))</f>
        <v>16.793720276821801</v>
      </c>
      <c r="M5">
        <f>SUMIFS('EPA Export Aggregation'!P:P,'EPA Export Aggregation'!$A:$A,$B5,'EPA Export Aggregation'!$D:$D,$A$1)*IF($A5="CH4",About!$D$58,IF($A5="N2O",About!$D$59,1))</f>
        <v>16.741477203209801</v>
      </c>
      <c r="N5">
        <f>SUMIFS('EPA Export Aggregation'!Q:Q,'EPA Export Aggregation'!$A:$A,$B5,'EPA Export Aggregation'!$D:$D,$A$1)*IF($A5="CH4",About!$D$58,IF($A5="N2O",About!$D$59,1))</f>
        <v>16.885799448221402</v>
      </c>
      <c r="O5">
        <f>SUMIFS('EPA Export Aggregation'!R:R,'EPA Export Aggregation'!$A:$A,$B5,'EPA Export Aggregation'!$D:$D,$A$1)*IF($A5="CH4",About!$D$58,IF($A5="N2O",About!$D$59,1))</f>
        <v>16.7122881720579</v>
      </c>
      <c r="P5">
        <f>SUMIFS('EPA Export Aggregation'!S:S,'EPA Export Aggregation'!$A:$A,$B5,'EPA Export Aggregation'!$D:$D,$A$1)*IF($A5="CH4",About!$D$58,IF($A5="N2O",About!$D$59,1))</f>
        <v>18.0508870229637</v>
      </c>
      <c r="Q5">
        <f>SUMIFS('EPA Export Aggregation'!T:T,'EPA Export Aggregation'!$A:$A,$B5,'EPA Export Aggregation'!$D:$D,$A$1)*IF($A5="CH4",About!$D$58,IF($A5="N2O",About!$D$59,1))</f>
        <v>19.772396988376698</v>
      </c>
      <c r="R5">
        <f>SUMIFS('EPA Export Aggregation'!U:U,'EPA Export Aggregation'!$A:$A,$B5,'EPA Export Aggregation'!$D:$D,$A$1)*IF($A5="CH4",About!$D$58,IF($A5="N2O",About!$D$59,1))</f>
        <v>18.0429707464031</v>
      </c>
      <c r="S5">
        <f>SUMIFS('EPA Export Aggregation'!V:V,'EPA Export Aggregation'!$A:$A,$B5,'EPA Export Aggregation'!$D:$D,$A$1)*IF($A5="CH4",About!$D$58,IF($A5="N2O",About!$D$59,1))</f>
        <v>17.390895399101101</v>
      </c>
      <c r="T5">
        <f>SUMIFS('EPA Export Aggregation'!W:W,'EPA Export Aggregation'!$A:$A,$B5,'EPA Export Aggregation'!$D:$D,$A$1)*IF($A5="CH4",About!$D$58,IF($A5="N2O",About!$D$59,1))</f>
        <v>17.3521678995027</v>
      </c>
      <c r="U5">
        <f>SUMIFS('EPA Export Aggregation'!X:X,'EPA Export Aggregation'!$A:$A,$B5,'EPA Export Aggregation'!$D:$D,$A$1)*IF($A5="CH4",About!$D$58,IF($A5="N2O",About!$D$59,1))</f>
        <v>16.241067732206599</v>
      </c>
      <c r="V5">
        <f>SUMIFS('EPA Export Aggregation'!Y:Y,'EPA Export Aggregation'!$A:$A,$B5,'EPA Export Aggregation'!$D:$D,$A$1)*IF($A5="CH4",About!$D$58,IF($A5="N2O",About!$D$59,1))</f>
        <v>15.8817841378838</v>
      </c>
      <c r="W5">
        <f>SUMIFS('EPA Export Aggregation'!Z:Z,'EPA Export Aggregation'!$A:$A,$B5,'EPA Export Aggregation'!$D:$D,$A$1)*IF($A5="CH4",About!$D$58,IF($A5="N2O",About!$D$59,1))</f>
        <v>15.735941749814501</v>
      </c>
      <c r="X5">
        <f>SUMIFS('EPA Export Aggregation'!AA:AA,'EPA Export Aggregation'!$A:$A,$B5,'EPA Export Aggregation'!$D:$D,$A$1)*IF($A5="CH4",About!$D$58,IF($A5="N2O",About!$D$59,1))</f>
        <v>15.4788295021482</v>
      </c>
      <c r="Y5">
        <f>SUMIFS('EPA Export Aggregation'!AB:AB,'EPA Export Aggregation'!$A:$A,$B5,'EPA Export Aggregation'!$D:$D,$A$1)*IF($A5="CH4",About!$D$58,IF($A5="N2O",About!$D$59,1))</f>
        <v>15.137791962866601</v>
      </c>
      <c r="Z5">
        <f>SUMIFS('EPA Export Aggregation'!AC:AC,'EPA Export Aggregation'!$A:$A,$B5,'EPA Export Aggregation'!$D:$D,$A$1)*IF($A5="CH4",About!$D$58,IF($A5="N2O",About!$D$59,1))</f>
        <v>14.7031436036345</v>
      </c>
      <c r="AA5">
        <f>SUMIFS('EPA Export Aggregation'!AD:AD,'EPA Export Aggregation'!$A:$A,$B5,'EPA Export Aggregation'!$D:$D,$A$1)*IF($A5="CH4",About!$D$58,IF($A5="N2O",About!$D$59,1))</f>
        <v>14.914338755997299</v>
      </c>
      <c r="AB5">
        <f>SUMIFS('EPA Export Aggregation'!AE:AE,'EPA Export Aggregation'!$A:$A,$B5,'EPA Export Aggregation'!$D:$D,$A$1)*IF($A5="CH4",About!$D$58,IF($A5="N2O",About!$D$59,1))</f>
        <v>15.104922116757701</v>
      </c>
      <c r="AC5">
        <f>SUMIFS('EPA Export Aggregation'!AF:AF,'EPA Export Aggregation'!$A:$A,$B5,'EPA Export Aggregation'!$D:$D,$A$1)*IF($A5="CH4",About!$D$58,IF($A5="N2O",About!$D$59,1))</f>
        <v>15.2775681308103</v>
      </c>
      <c r="AD5">
        <f>SUMIFS('EPA Export Aggregation'!AG:AG,'EPA Export Aggregation'!$A:$A,$B5,'EPA Export Aggregation'!$D:$D,$A$1)*IF($A5="CH4",About!$D$58,IF($A5="N2O",About!$D$59,1))</f>
        <v>15.4319051597813</v>
      </c>
      <c r="AE5">
        <f>SUMIFS('EPA Export Aggregation'!AH:AH,'EPA Export Aggregation'!$A:$A,$B5,'EPA Export Aggregation'!$D:$D,$A$1)*IF($A5="CH4",About!$D$58,IF($A5="N2O",About!$D$59,1))</f>
        <v>15.940496219823901</v>
      </c>
      <c r="AF5">
        <f>SUMIFS('EPA Export Aggregation'!AI:AI,'EPA Export Aggregation'!$A:$A,$B5,'EPA Export Aggregation'!$D:$D,$A$1)*IF($A5="CH4",About!$D$58,IF($A5="N2O",About!$D$59,1))</f>
        <v>15.556098475776199</v>
      </c>
      <c r="AG5">
        <f>SUMIFS('EPA Export Aggregation'!AJ:AJ,'EPA Export Aggregation'!$A:$A,$B5,'EPA Export Aggregation'!$D:$D,$A$1)*IF($A5="CH4",About!$D$58,IF($A5="N2O",About!$D$59,1))</f>
        <v>13.2107523946445</v>
      </c>
      <c r="AH5">
        <f>SUMIFS('EPA Export Aggregation'!AK:AK,'EPA Export Aggregation'!$A:$A,$B5,'EPA Export Aggregation'!$D:$D,$A$1)*IF($A5="CH4",About!$D$58,IF($A5="N2O",About!$D$59,1))</f>
        <v>14.610100855712799</v>
      </c>
    </row>
    <row r="6" spans="1:34" x14ac:dyDescent="0.25">
      <c r="A6" s="413" t="s">
        <v>2215</v>
      </c>
      <c r="B6" s="414" t="s">
        <v>4202</v>
      </c>
      <c r="C6">
        <f>SUMIFS('EPA Export Aggregation'!F:F,'EPA Export Aggregation'!$A:$A,$B6,'EPA Export Aggregation'!$D:$D,$A$1)*IF($A6="CH4",About!$D$58,IF($A6="N2O",About!$D$59,1))</f>
        <v>2.6387370270492001</v>
      </c>
      <c r="D6">
        <f>SUMIFS('EPA Export Aggregation'!G:G,'EPA Export Aggregation'!$A:$A,$B6,'EPA Export Aggregation'!$D:$D,$A$1)*IF($A6="CH4",About!$D$58,IF($A6="N2O",About!$D$59,1))</f>
        <v>2.8412608733606</v>
      </c>
      <c r="E6">
        <f>SUMIFS('EPA Export Aggregation'!H:H,'EPA Export Aggregation'!$A:$A,$B6,'EPA Export Aggregation'!$D:$D,$A$1)*IF($A6="CH4",About!$D$58,IF($A6="N2O",About!$D$59,1))</f>
        <v>2.9794217880717002</v>
      </c>
      <c r="F6">
        <f>SUMIFS('EPA Export Aggregation'!I:I,'EPA Export Aggregation'!$A:$A,$B6,'EPA Export Aggregation'!$D:$D,$A$1)*IF($A6="CH4",About!$D$58,IF($A6="N2O",About!$D$59,1))</f>
        <v>3.0418571851057998</v>
      </c>
      <c r="G6">
        <f>SUMIFS('EPA Export Aggregation'!J:J,'EPA Export Aggregation'!$A:$A,$B6,'EPA Export Aggregation'!$D:$D,$A$1)*IF($A6="CH4",About!$D$58,IF($A6="N2O",About!$D$59,1))</f>
        <v>2.6478714297576</v>
      </c>
      <c r="H6">
        <f>SUMIFS('EPA Export Aggregation'!K:K,'EPA Export Aggregation'!$A:$A,$B6,'EPA Export Aggregation'!$D:$D,$A$1)*IF($A6="CH4",About!$D$58,IF($A6="N2O",About!$D$59,1))</f>
        <v>2.4734814388186002</v>
      </c>
      <c r="I6">
        <f>SUMIFS('EPA Export Aggregation'!L:L,'EPA Export Aggregation'!$A:$A,$B6,'EPA Export Aggregation'!$D:$D,$A$1)*IF($A6="CH4",About!$D$58,IF($A6="N2O",About!$D$59,1))</f>
        <v>2.5396203803551001</v>
      </c>
      <c r="J6">
        <f>SUMIFS('EPA Export Aggregation'!M:M,'EPA Export Aggregation'!$A:$A,$B6,'EPA Export Aggregation'!$D:$D,$A$1)*IF($A6="CH4",About!$D$58,IF($A6="N2O",About!$D$59,1))</f>
        <v>2.3875929338124</v>
      </c>
      <c r="K6">
        <f>SUMIFS('EPA Export Aggregation'!N:N,'EPA Export Aggregation'!$A:$A,$B6,'EPA Export Aggregation'!$D:$D,$A$1)*IF($A6="CH4",About!$D$58,IF($A6="N2O",About!$D$59,1))</f>
        <v>2.1701935060809001</v>
      </c>
      <c r="L6">
        <f>SUMIFS('EPA Export Aggregation'!O:O,'EPA Export Aggregation'!$A:$A,$B6,'EPA Export Aggregation'!$D:$D,$A$1)*IF($A6="CH4",About!$D$58,IF($A6="N2O",About!$D$59,1))</f>
        <v>2.1837456815334</v>
      </c>
      <c r="M6">
        <f>SUMIFS('EPA Export Aggregation'!P:P,'EPA Export Aggregation'!$A:$A,$B6,'EPA Export Aggregation'!$D:$D,$A$1)*IF($A6="CH4",About!$D$58,IF($A6="N2O",About!$D$59,1))</f>
        <v>2.3857995610943998</v>
      </c>
      <c r="N6">
        <f>SUMIFS('EPA Export Aggregation'!Q:Q,'EPA Export Aggregation'!$A:$A,$B6,'EPA Export Aggregation'!$D:$D,$A$1)*IF($A6="CH4",About!$D$58,IF($A6="N2O",About!$D$59,1))</f>
        <v>2.2850418700589001</v>
      </c>
      <c r="O6">
        <f>SUMIFS('EPA Export Aggregation'!R:R,'EPA Export Aggregation'!$A:$A,$B6,'EPA Export Aggregation'!$D:$D,$A$1)*IF($A6="CH4",About!$D$58,IF($A6="N2O",About!$D$59,1))</f>
        <v>2.2622515111025998</v>
      </c>
      <c r="P6">
        <f>SUMIFS('EPA Export Aggregation'!S:S,'EPA Export Aggregation'!$A:$A,$B6,'EPA Export Aggregation'!$D:$D,$A$1)*IF($A6="CH4",About!$D$58,IF($A6="N2O",About!$D$59,1))</f>
        <v>2.6740873003949002</v>
      </c>
      <c r="Q6">
        <f>SUMIFS('EPA Export Aggregation'!T:T,'EPA Export Aggregation'!$A:$A,$B6,'EPA Export Aggregation'!$D:$D,$A$1)*IF($A6="CH4",About!$D$58,IF($A6="N2O",About!$D$59,1))</f>
        <v>2.4336132900784002</v>
      </c>
      <c r="R6">
        <f>SUMIFS('EPA Export Aggregation'!U:U,'EPA Export Aggregation'!$A:$A,$B6,'EPA Export Aggregation'!$D:$D,$A$1)*IF($A6="CH4",About!$D$58,IF($A6="N2O",About!$D$59,1))</f>
        <v>2.4968582970814999</v>
      </c>
      <c r="S6">
        <f>SUMIFS('EPA Export Aggregation'!V:V,'EPA Export Aggregation'!$A:$A,$B6,'EPA Export Aggregation'!$D:$D,$A$1)*IF($A6="CH4",About!$D$58,IF($A6="N2O",About!$D$59,1))</f>
        <v>2.5216848198220001</v>
      </c>
      <c r="T6">
        <f>SUMIFS('EPA Export Aggregation'!W:W,'EPA Export Aggregation'!$A:$A,$B6,'EPA Export Aggregation'!$D:$D,$A$1)*IF($A6="CH4",About!$D$58,IF($A6="N2O",About!$D$59,1))</f>
        <v>2.2440554343378998</v>
      </c>
      <c r="U6">
        <f>SUMIFS('EPA Export Aggregation'!X:X,'EPA Export Aggregation'!$A:$A,$B6,'EPA Export Aggregation'!$D:$D,$A$1)*IF($A6="CH4",About!$D$58,IF($A6="N2O",About!$D$59,1))</f>
        <v>1.9343475930502001</v>
      </c>
      <c r="V6">
        <f>SUMIFS('EPA Export Aggregation'!Y:Y,'EPA Export Aggregation'!$A:$A,$B6,'EPA Export Aggregation'!$D:$D,$A$1)*IF($A6="CH4",About!$D$58,IF($A6="N2O",About!$D$59,1))</f>
        <v>2.0809459653554998</v>
      </c>
      <c r="W6">
        <f>SUMIFS('EPA Export Aggregation'!Z:Z,'EPA Export Aggregation'!$A:$A,$B6,'EPA Export Aggregation'!$D:$D,$A$1)*IF($A6="CH4",About!$D$58,IF($A6="N2O",About!$D$59,1))</f>
        <v>2.0303110374580999</v>
      </c>
      <c r="X6">
        <f>SUMIFS('EPA Export Aggregation'!AA:AA,'EPA Export Aggregation'!$A:$A,$B6,'EPA Export Aggregation'!$D:$D,$A$1)*IF($A6="CH4",About!$D$58,IF($A6="N2O",About!$D$59,1))</f>
        <v>2.0835835938035001</v>
      </c>
      <c r="Y6">
        <f>SUMIFS('EPA Export Aggregation'!AB:AB,'EPA Export Aggregation'!$A:$A,$B6,'EPA Export Aggregation'!$D:$D,$A$1)*IF($A6="CH4",About!$D$58,IF($A6="N2O",About!$D$59,1))</f>
        <v>1.9744351593167999</v>
      </c>
      <c r="Z6">
        <f>SUMIFS('EPA Export Aggregation'!AC:AC,'EPA Export Aggregation'!$A:$A,$B6,'EPA Export Aggregation'!$D:$D,$A$1)*IF($A6="CH4",About!$D$58,IF($A6="N2O",About!$D$59,1))</f>
        <v>2.2835305527660998</v>
      </c>
      <c r="AA6">
        <f>SUMIFS('EPA Export Aggregation'!AD:AD,'EPA Export Aggregation'!$A:$A,$B6,'EPA Export Aggregation'!$D:$D,$A$1)*IF($A6="CH4",About!$D$58,IF($A6="N2O",About!$D$59,1))</f>
        <v>1.9292854606348999</v>
      </c>
      <c r="AB6">
        <f>SUMIFS('EPA Export Aggregation'!AE:AE,'EPA Export Aggregation'!$A:$A,$B6,'EPA Export Aggregation'!$D:$D,$A$1)*IF($A6="CH4",About!$D$58,IF($A6="N2O",About!$D$59,1))</f>
        <v>1.7651991682948001</v>
      </c>
      <c r="AC6">
        <f>SUMIFS('EPA Export Aggregation'!AF:AF,'EPA Export Aggregation'!$A:$A,$B6,'EPA Export Aggregation'!$D:$D,$A$1)*IF($A6="CH4",About!$D$58,IF($A6="N2O",About!$D$59,1))</f>
        <v>1.6660374581823001</v>
      </c>
      <c r="AD6">
        <f>SUMIFS('EPA Export Aggregation'!AG:AG,'EPA Export Aggregation'!$A:$A,$B6,'EPA Export Aggregation'!$D:$D,$A$1)*IF($A6="CH4",About!$D$58,IF($A6="N2O",About!$D$59,1))</f>
        <v>1.6808890910733001</v>
      </c>
      <c r="AE6">
        <f>SUMIFS('EPA Export Aggregation'!AH:AH,'EPA Export Aggregation'!$A:$A,$B6,'EPA Export Aggregation'!$D:$D,$A$1)*IF($A6="CH4",About!$D$58,IF($A6="N2O",About!$D$59,1))</f>
        <v>1.6677429855664001</v>
      </c>
      <c r="AF6">
        <f>SUMIFS('EPA Export Aggregation'!AI:AI,'EPA Export Aggregation'!$A:$A,$B6,'EPA Export Aggregation'!$D:$D,$A$1)*IF($A6="CH4",About!$D$58,IF($A6="N2O",About!$D$59,1))</f>
        <v>1.6651265126099</v>
      </c>
      <c r="AG6">
        <f>SUMIFS('EPA Export Aggregation'!AJ:AJ,'EPA Export Aggregation'!$A:$A,$B6,'EPA Export Aggregation'!$D:$D,$A$1)*IF($A6="CH4",About!$D$58,IF($A6="N2O",About!$D$59,1))</f>
        <v>1.6098904645976</v>
      </c>
      <c r="AH6">
        <f>SUMIFS('EPA Export Aggregation'!AK:AK,'EPA Export Aggregation'!$A:$A,$B6,'EPA Export Aggregation'!$D:$D,$A$1)*IF($A6="CH4",About!$D$58,IF($A6="N2O",About!$D$59,1))</f>
        <v>1.5151504330673</v>
      </c>
    </row>
    <row r="7" spans="1:34" x14ac:dyDescent="0.25">
      <c r="A7" s="413" t="s">
        <v>2215</v>
      </c>
      <c r="B7" s="414" t="s">
        <v>4204</v>
      </c>
      <c r="C7">
        <f>SUMIFS('EPA Export Aggregation'!F:F,'EPA Export Aggregation'!$A:$A,$B7,'EPA Export Aggregation'!$D:$D,$A$1)*IF($A7="CH4",About!$D$58,IF($A7="N2O",About!$D$59,1))</f>
        <v>8.0371668625493999</v>
      </c>
      <c r="D7">
        <f>SUMIFS('EPA Export Aggregation'!G:G,'EPA Export Aggregation'!$A:$A,$B7,'EPA Export Aggregation'!$D:$D,$A$1)*IF($A7="CH4",About!$D$58,IF($A7="N2O",About!$D$59,1))</f>
        <v>7.9020607259247999</v>
      </c>
      <c r="E7">
        <f>SUMIFS('EPA Export Aggregation'!H:H,'EPA Export Aggregation'!$A:$A,$B7,'EPA Export Aggregation'!$D:$D,$A$1)*IF($A7="CH4",About!$D$58,IF($A7="N2O",About!$D$59,1))</f>
        <v>9.0373612749105003</v>
      </c>
      <c r="F7">
        <f>SUMIFS('EPA Export Aggregation'!I:I,'EPA Export Aggregation'!$A:$A,$B7,'EPA Export Aggregation'!$D:$D,$A$1)*IF($A7="CH4",About!$D$58,IF($A7="N2O",About!$D$59,1))</f>
        <v>8.3448730818867993</v>
      </c>
      <c r="G7">
        <f>SUMIFS('EPA Export Aggregation'!J:J,'EPA Export Aggregation'!$A:$A,$B7,'EPA Export Aggregation'!$D:$D,$A$1)*IF($A7="CH4",About!$D$58,IF($A7="N2O",About!$D$59,1))</f>
        <v>7.8915125832796997</v>
      </c>
      <c r="H7">
        <f>SUMIFS('EPA Export Aggregation'!K:K,'EPA Export Aggregation'!$A:$A,$B7,'EPA Export Aggregation'!$D:$D,$A$1)*IF($A7="CH4",About!$D$58,IF($A7="N2O",About!$D$59,1))</f>
        <v>7.1658766914037999</v>
      </c>
      <c r="I7">
        <f>SUMIFS('EPA Export Aggregation'!L:L,'EPA Export Aggregation'!$A:$A,$B7,'EPA Export Aggregation'!$D:$D,$A$1)*IF($A7="CH4",About!$D$58,IF($A7="N2O",About!$D$59,1))</f>
        <v>7.7811171919284998</v>
      </c>
      <c r="J7">
        <f>SUMIFS('EPA Export Aggregation'!M:M,'EPA Export Aggregation'!$A:$A,$B7,'EPA Export Aggregation'!$D:$D,$A$1)*IF($A7="CH4",About!$D$58,IF($A7="N2O",About!$D$59,1))</f>
        <v>7.5007334121628997</v>
      </c>
      <c r="K7">
        <f>SUMIFS('EPA Export Aggregation'!N:N,'EPA Export Aggregation'!$A:$A,$B7,'EPA Export Aggregation'!$D:$D,$A$1)*IF($A7="CH4",About!$D$58,IF($A7="N2O",About!$D$59,1))</f>
        <v>6.4169222169175999</v>
      </c>
      <c r="L7">
        <f>SUMIFS('EPA Export Aggregation'!O:O,'EPA Export Aggregation'!$A:$A,$B7,'EPA Export Aggregation'!$D:$D,$A$1)*IF($A7="CH4",About!$D$58,IF($A7="N2O",About!$D$59,1))</f>
        <v>7.1022352503099997</v>
      </c>
      <c r="M7">
        <f>SUMIFS('EPA Export Aggregation'!P:P,'EPA Export Aggregation'!$A:$A,$B7,'EPA Export Aggregation'!$D:$D,$A$1)*IF($A7="CH4",About!$D$58,IF($A7="N2O",About!$D$59,1))</f>
        <v>7.8843505248663002</v>
      </c>
      <c r="N7">
        <f>SUMIFS('EPA Export Aggregation'!Q:Q,'EPA Export Aggregation'!$A:$A,$B7,'EPA Export Aggregation'!$D:$D,$A$1)*IF($A7="CH4",About!$D$58,IF($A7="N2O",About!$D$59,1))</f>
        <v>8.0274179190015005</v>
      </c>
      <c r="O7">
        <f>SUMIFS('EPA Export Aggregation'!R:R,'EPA Export Aggregation'!$A:$A,$B7,'EPA Export Aggregation'!$D:$D,$A$1)*IF($A7="CH4",About!$D$58,IF($A7="N2O",About!$D$59,1))</f>
        <v>7.5404666860146996</v>
      </c>
      <c r="P7">
        <f>SUMIFS('EPA Export Aggregation'!S:S,'EPA Export Aggregation'!$A:$A,$B7,'EPA Export Aggregation'!$D:$D,$A$1)*IF($A7="CH4",About!$D$58,IF($A7="N2O",About!$D$59,1))</f>
        <v>9.1612898370579998</v>
      </c>
      <c r="Q7">
        <f>SUMIFS('EPA Export Aggregation'!T:T,'EPA Export Aggregation'!$A:$A,$B7,'EPA Export Aggregation'!$D:$D,$A$1)*IF($A7="CH4",About!$D$58,IF($A7="N2O",About!$D$59,1))</f>
        <v>9.8793971490072998</v>
      </c>
      <c r="R7">
        <f>SUMIFS('EPA Export Aggregation'!U:U,'EPA Export Aggregation'!$A:$A,$B7,'EPA Export Aggregation'!$D:$D,$A$1)*IF($A7="CH4",About!$D$58,IF($A7="N2O",About!$D$59,1))</f>
        <v>8.7109405363432</v>
      </c>
      <c r="S7">
        <f>SUMIFS('EPA Export Aggregation'!V:V,'EPA Export Aggregation'!$A:$A,$B7,'EPA Export Aggregation'!$D:$D,$A$1)*IF($A7="CH4",About!$D$58,IF($A7="N2O",About!$D$59,1))</f>
        <v>7.8576524917675998</v>
      </c>
      <c r="T7">
        <f>SUMIFS('EPA Export Aggregation'!W:W,'EPA Export Aggregation'!$A:$A,$B7,'EPA Export Aggregation'!$D:$D,$A$1)*IF($A7="CH4",About!$D$58,IF($A7="N2O",About!$D$59,1))</f>
        <v>7.9618560297803</v>
      </c>
      <c r="U7">
        <f>SUMIFS('EPA Export Aggregation'!X:X,'EPA Export Aggregation'!$A:$A,$B7,'EPA Export Aggregation'!$D:$D,$A$1)*IF($A7="CH4",About!$D$58,IF($A7="N2O",About!$D$59,1))</f>
        <v>7.1707782552320003</v>
      </c>
      <c r="V7">
        <f>SUMIFS('EPA Export Aggregation'!Y:Y,'EPA Export Aggregation'!$A:$A,$B7,'EPA Export Aggregation'!$D:$D,$A$1)*IF($A7="CH4",About!$D$58,IF($A7="N2O",About!$D$59,1))</f>
        <v>7.8497371422816</v>
      </c>
      <c r="W7">
        <f>SUMIFS('EPA Export Aggregation'!Z:Z,'EPA Export Aggregation'!$A:$A,$B7,'EPA Export Aggregation'!$D:$D,$A$1)*IF($A7="CH4",About!$D$58,IF($A7="N2O",About!$D$59,1))</f>
        <v>7.4510153060431996</v>
      </c>
      <c r="X7">
        <f>SUMIFS('EPA Export Aggregation'!AA:AA,'EPA Export Aggregation'!$A:$A,$B7,'EPA Export Aggregation'!$D:$D,$A$1)*IF($A7="CH4",About!$D$58,IF($A7="N2O",About!$D$59,1))</f>
        <v>7.2406806112725999</v>
      </c>
      <c r="Y7">
        <f>SUMIFS('EPA Export Aggregation'!AB:AB,'EPA Export Aggregation'!$A:$A,$B7,'EPA Export Aggregation'!$D:$D,$A$1)*IF($A7="CH4",About!$D$58,IF($A7="N2O",About!$D$59,1))</f>
        <v>6.2277546478202002</v>
      </c>
      <c r="Z7">
        <f>SUMIFS('EPA Export Aggregation'!AC:AC,'EPA Export Aggregation'!$A:$A,$B7,'EPA Export Aggregation'!$D:$D,$A$1)*IF($A7="CH4",About!$D$58,IF($A7="N2O",About!$D$59,1))</f>
        <v>6.8602321294967998</v>
      </c>
      <c r="AA7">
        <f>SUMIFS('EPA Export Aggregation'!AD:AD,'EPA Export Aggregation'!$A:$A,$B7,'EPA Export Aggregation'!$D:$D,$A$1)*IF($A7="CH4",About!$D$58,IF($A7="N2O",About!$D$59,1))</f>
        <v>7.2779536884446001</v>
      </c>
      <c r="AB7">
        <f>SUMIFS('EPA Export Aggregation'!AE:AE,'EPA Export Aggregation'!$A:$A,$B7,'EPA Export Aggregation'!$D:$D,$A$1)*IF($A7="CH4",About!$D$58,IF($A7="N2O",About!$D$59,1))</f>
        <v>7.1784116347267002</v>
      </c>
      <c r="AC7">
        <f>SUMIFS('EPA Export Aggregation'!AF:AF,'EPA Export Aggregation'!$A:$A,$B7,'EPA Export Aggregation'!$D:$D,$A$1)*IF($A7="CH4",About!$D$58,IF($A7="N2O",About!$D$59,1))</f>
        <v>5.7011839181096002</v>
      </c>
      <c r="AD7">
        <f>SUMIFS('EPA Export Aggregation'!AG:AG,'EPA Export Aggregation'!$A:$A,$B7,'EPA Export Aggregation'!$D:$D,$A$1)*IF($A7="CH4",About!$D$58,IF($A7="N2O",About!$D$59,1))</f>
        <v>5.7285393096217003</v>
      </c>
      <c r="AE7">
        <f>SUMIFS('EPA Export Aggregation'!AH:AH,'EPA Export Aggregation'!$A:$A,$B7,'EPA Export Aggregation'!$D:$D,$A$1)*IF($A7="CH4",About!$D$58,IF($A7="N2O",About!$D$59,1))</f>
        <v>6.8992350751688001</v>
      </c>
      <c r="AF7">
        <f>SUMIFS('EPA Export Aggregation'!AI:AI,'EPA Export Aggregation'!$A:$A,$B7,'EPA Export Aggregation'!$D:$D,$A$1)*IF($A7="CH4",About!$D$58,IF($A7="N2O",About!$D$59,1))</f>
        <v>6.7413813469345998</v>
      </c>
      <c r="AG7">
        <f>SUMIFS('EPA Export Aggregation'!AJ:AJ,'EPA Export Aggregation'!$A:$A,$B7,'EPA Export Aggregation'!$D:$D,$A$1)*IF($A7="CH4",About!$D$58,IF($A7="N2O",About!$D$59,1))</f>
        <v>5.9799716839119004</v>
      </c>
      <c r="AH7">
        <f>SUMIFS('EPA Export Aggregation'!AK:AK,'EPA Export Aggregation'!$A:$A,$B7,'EPA Export Aggregation'!$D:$D,$A$1)*IF($A7="CH4",About!$D$58,IF($A7="N2O",About!$D$59,1))</f>
        <v>5.7831948258933998</v>
      </c>
    </row>
    <row r="8" spans="1:34" x14ac:dyDescent="0.25">
      <c r="A8" s="413" t="s">
        <v>2215</v>
      </c>
      <c r="B8" s="414" t="s">
        <v>4206</v>
      </c>
      <c r="C8">
        <f>SUMIFS('EPA Export Aggregation'!F:F,'EPA Export Aggregation'!$A:$A,$B8,'EPA Export Aggregation'!$D:$D,$A$1)*IF($A8="CH4",About!$D$58,IF($A8="N2O",About!$D$59,1))</f>
        <v>3.8072840209988001</v>
      </c>
      <c r="D8">
        <f>SUMIFS('EPA Export Aggregation'!G:G,'EPA Export Aggregation'!$A:$A,$B8,'EPA Export Aggregation'!$D:$D,$A$1)*IF($A8="CH4",About!$D$58,IF($A8="N2O",About!$D$59,1))</f>
        <v>3.8631510605894999</v>
      </c>
      <c r="E8">
        <f>SUMIFS('EPA Export Aggregation'!H:H,'EPA Export Aggregation'!$A:$A,$B8,'EPA Export Aggregation'!$D:$D,$A$1)*IF($A8="CH4",About!$D$58,IF($A8="N2O",About!$D$59,1))</f>
        <v>4.3811922902726996</v>
      </c>
      <c r="F8">
        <f>SUMIFS('EPA Export Aggregation'!I:I,'EPA Export Aggregation'!$A:$A,$B8,'EPA Export Aggregation'!$D:$D,$A$1)*IF($A8="CH4",About!$D$58,IF($A8="N2O",About!$D$59,1))</f>
        <v>3.9442671327096002</v>
      </c>
      <c r="G8">
        <f>SUMIFS('EPA Export Aggregation'!J:J,'EPA Export Aggregation'!$A:$A,$B8,'EPA Export Aggregation'!$D:$D,$A$1)*IF($A8="CH4",About!$D$58,IF($A8="N2O",About!$D$59,1))</f>
        <v>4.1335367647472001</v>
      </c>
      <c r="H8">
        <f>SUMIFS('EPA Export Aggregation'!K:K,'EPA Export Aggregation'!$A:$A,$B8,'EPA Export Aggregation'!$D:$D,$A$1)*IF($A8="CH4",About!$D$58,IF($A8="N2O",About!$D$59,1))</f>
        <v>3.7355198306370001</v>
      </c>
      <c r="I8">
        <f>SUMIFS('EPA Export Aggregation'!L:L,'EPA Export Aggregation'!$A:$A,$B8,'EPA Export Aggregation'!$D:$D,$A$1)*IF($A8="CH4",About!$D$58,IF($A8="N2O",About!$D$59,1))</f>
        <v>4.1691795257245996</v>
      </c>
      <c r="J8">
        <f>SUMIFS('EPA Export Aggregation'!M:M,'EPA Export Aggregation'!$A:$A,$B8,'EPA Export Aggregation'!$D:$D,$A$1)*IF($A8="CH4",About!$D$58,IF($A8="N2O",About!$D$59,1))</f>
        <v>4.2867983682144999</v>
      </c>
      <c r="K8">
        <f>SUMIFS('EPA Export Aggregation'!N:N,'EPA Export Aggregation'!$A:$A,$B8,'EPA Export Aggregation'!$D:$D,$A$1)*IF($A8="CH4",About!$D$58,IF($A8="N2O",About!$D$59,1))</f>
        <v>4.0091990705587</v>
      </c>
      <c r="L8">
        <f>SUMIFS('EPA Export Aggregation'!O:O,'EPA Export Aggregation'!$A:$A,$B8,'EPA Export Aggregation'!$D:$D,$A$1)*IF($A8="CH4",About!$D$58,IF($A8="N2O",About!$D$59,1))</f>
        <v>4.0941159141406001</v>
      </c>
      <c r="M8">
        <f>SUMIFS('EPA Export Aggregation'!P:P,'EPA Export Aggregation'!$A:$A,$B8,'EPA Export Aggregation'!$D:$D,$A$1)*IF($A8="CH4",About!$D$58,IF($A8="N2O",About!$D$59,1))</f>
        <v>4.5706681422314999</v>
      </c>
      <c r="N8">
        <f>SUMIFS('EPA Export Aggregation'!Q:Q,'EPA Export Aggregation'!$A:$A,$B8,'EPA Export Aggregation'!$D:$D,$A$1)*IF($A8="CH4",About!$D$58,IF($A8="N2O",About!$D$59,1))</f>
        <v>4.2366150421897997</v>
      </c>
      <c r="O8">
        <f>SUMIFS('EPA Export Aggregation'!R:R,'EPA Export Aggregation'!$A:$A,$B8,'EPA Export Aggregation'!$D:$D,$A$1)*IF($A8="CH4",About!$D$58,IF($A8="N2O",About!$D$59,1))</f>
        <v>4.1216232097659997</v>
      </c>
      <c r="P8">
        <f>SUMIFS('EPA Export Aggregation'!S:S,'EPA Export Aggregation'!$A:$A,$B8,'EPA Export Aggregation'!$D:$D,$A$1)*IF($A8="CH4",About!$D$58,IF($A8="N2O",About!$D$59,1))</f>
        <v>5.1215048905882998</v>
      </c>
      <c r="Q8">
        <f>SUMIFS('EPA Export Aggregation'!T:T,'EPA Export Aggregation'!$A:$A,$B8,'EPA Export Aggregation'!$D:$D,$A$1)*IF($A8="CH4",About!$D$58,IF($A8="N2O",About!$D$59,1))</f>
        <v>3.8837422554951</v>
      </c>
      <c r="R8">
        <f>SUMIFS('EPA Export Aggregation'!U:U,'EPA Export Aggregation'!$A:$A,$B8,'EPA Export Aggregation'!$D:$D,$A$1)*IF($A8="CH4",About!$D$58,IF($A8="N2O",About!$D$59,1))</f>
        <v>3.6821207617388998</v>
      </c>
      <c r="S8">
        <f>SUMIFS('EPA Export Aggregation'!V:V,'EPA Export Aggregation'!$A:$A,$B8,'EPA Export Aggregation'!$D:$D,$A$1)*IF($A8="CH4",About!$D$58,IF($A8="N2O",About!$D$59,1))</f>
        <v>3.3033191626651002</v>
      </c>
      <c r="T8">
        <f>SUMIFS('EPA Export Aggregation'!W:W,'EPA Export Aggregation'!$A:$A,$B8,'EPA Export Aggregation'!$D:$D,$A$1)*IF($A8="CH4",About!$D$58,IF($A8="N2O",About!$D$59,1))</f>
        <v>3.3092369590900002</v>
      </c>
      <c r="U8">
        <f>SUMIFS('EPA Export Aggregation'!X:X,'EPA Export Aggregation'!$A:$A,$B8,'EPA Export Aggregation'!$D:$D,$A$1)*IF($A8="CH4",About!$D$58,IF($A8="N2O",About!$D$59,1))</f>
        <v>3.2438951717763</v>
      </c>
      <c r="V8">
        <f>SUMIFS('EPA Export Aggregation'!Y:Y,'EPA Export Aggregation'!$A:$A,$B8,'EPA Export Aggregation'!$D:$D,$A$1)*IF($A8="CH4",About!$D$58,IF($A8="N2O",About!$D$59,1))</f>
        <v>3.2645365848065002</v>
      </c>
      <c r="W8">
        <f>SUMIFS('EPA Export Aggregation'!Z:Z,'EPA Export Aggregation'!$A:$A,$B8,'EPA Export Aggregation'!$D:$D,$A$1)*IF($A8="CH4",About!$D$58,IF($A8="N2O",About!$D$59,1))</f>
        <v>3.3506271462183999</v>
      </c>
      <c r="X8">
        <f>SUMIFS('EPA Export Aggregation'!AA:AA,'EPA Export Aggregation'!$A:$A,$B8,'EPA Export Aggregation'!$D:$D,$A$1)*IF($A8="CH4",About!$D$58,IF($A8="N2O",About!$D$59,1))</f>
        <v>3.6084725694430002</v>
      </c>
      <c r="Y8">
        <f>SUMIFS('EPA Export Aggregation'!AB:AB,'EPA Export Aggregation'!$A:$A,$B8,'EPA Export Aggregation'!$D:$D,$A$1)*IF($A8="CH4",About!$D$58,IF($A8="N2O",About!$D$59,1))</f>
        <v>3.1756368771935</v>
      </c>
      <c r="Z8">
        <f>SUMIFS('EPA Export Aggregation'!AC:AC,'EPA Export Aggregation'!$A:$A,$B8,'EPA Export Aggregation'!$D:$D,$A$1)*IF($A8="CH4",About!$D$58,IF($A8="N2O",About!$D$59,1))</f>
        <v>3.5079572007204001</v>
      </c>
      <c r="AA8">
        <f>SUMIFS('EPA Export Aggregation'!AD:AD,'EPA Export Aggregation'!$A:$A,$B8,'EPA Export Aggregation'!$D:$D,$A$1)*IF($A8="CH4",About!$D$58,IF($A8="N2O",About!$D$59,1))</f>
        <v>3.7601720273531001</v>
      </c>
      <c r="AB8">
        <f>SUMIFS('EPA Export Aggregation'!AE:AE,'EPA Export Aggregation'!$A:$A,$B8,'EPA Export Aggregation'!$D:$D,$A$1)*IF($A8="CH4",About!$D$58,IF($A8="N2O",About!$D$59,1))</f>
        <v>4.3073919768957003</v>
      </c>
      <c r="AC8">
        <f>SUMIFS('EPA Export Aggregation'!AF:AF,'EPA Export Aggregation'!$A:$A,$B8,'EPA Export Aggregation'!$D:$D,$A$1)*IF($A8="CH4",About!$D$58,IF($A8="N2O",About!$D$59,1))</f>
        <v>3.8226898679287999</v>
      </c>
      <c r="AD8">
        <f>SUMIFS('EPA Export Aggregation'!AG:AG,'EPA Export Aggregation'!$A:$A,$B8,'EPA Export Aggregation'!$D:$D,$A$1)*IF($A8="CH4",About!$D$58,IF($A8="N2O",About!$D$59,1))</f>
        <v>3.8068778639</v>
      </c>
      <c r="AE8">
        <f>SUMIFS('EPA Export Aggregation'!AH:AH,'EPA Export Aggregation'!$A:$A,$B8,'EPA Export Aggregation'!$D:$D,$A$1)*IF($A8="CH4",About!$D$58,IF($A8="N2O",About!$D$59,1))</f>
        <v>4.1541947439548004</v>
      </c>
      <c r="AF8">
        <f>SUMIFS('EPA Export Aggregation'!AI:AI,'EPA Export Aggregation'!$A:$A,$B8,'EPA Export Aggregation'!$D:$D,$A$1)*IF($A8="CH4",About!$D$58,IF($A8="N2O",About!$D$59,1))</f>
        <v>4.0876656511732001</v>
      </c>
      <c r="AG8">
        <f>SUMIFS('EPA Export Aggregation'!AJ:AJ,'EPA Export Aggregation'!$A:$A,$B8,'EPA Export Aggregation'!$D:$D,$A$1)*IF($A8="CH4",About!$D$58,IF($A8="N2O",About!$D$59,1))</f>
        <v>3.7094361799145998</v>
      </c>
      <c r="AH8">
        <f>SUMIFS('EPA Export Aggregation'!AK:AK,'EPA Export Aggregation'!$A:$A,$B8,'EPA Export Aggregation'!$D:$D,$A$1)*IF($A8="CH4",About!$D$58,IF($A8="N2O",About!$D$59,1))</f>
        <v>3.9674708543563999</v>
      </c>
    </row>
    <row r="9" spans="1:34" x14ac:dyDescent="0.25">
      <c r="A9" s="413" t="s">
        <v>2215</v>
      </c>
      <c r="B9" s="414" t="s">
        <v>4216</v>
      </c>
      <c r="C9">
        <f>SUMIFS('EPA Export Aggregation'!F:F,'EPA Export Aggregation'!$A:$A,$B9,'EPA Export Aggregation'!$D:$D,$A$1)*IF($A9="CH4",About!$D$58,IF($A9="N2O",About!$D$59,1))</f>
        <v>0.26733771921560001</v>
      </c>
      <c r="D9">
        <f>SUMIFS('EPA Export Aggregation'!G:G,'EPA Export Aggregation'!$A:$A,$B9,'EPA Export Aggregation'!$D:$D,$A$1)*IF($A9="CH4",About!$D$58,IF($A9="N2O",About!$D$59,1))</f>
        <v>0.23226112994420001</v>
      </c>
      <c r="E9">
        <f>SUMIFS('EPA Export Aggregation'!H:H,'EPA Export Aggregation'!$A:$A,$B9,'EPA Export Aggregation'!$D:$D,$A$1)*IF($A9="CH4",About!$D$58,IF($A9="N2O",About!$D$59,1))</f>
        <v>0.24575271128949999</v>
      </c>
      <c r="F9">
        <f>SUMIFS('EPA Export Aggregation'!I:I,'EPA Export Aggregation'!$A:$A,$B9,'EPA Export Aggregation'!$D:$D,$A$1)*IF($A9="CH4",About!$D$58,IF($A9="N2O",About!$D$59,1))</f>
        <v>0.2450757924934</v>
      </c>
      <c r="G9">
        <f>SUMIFS('EPA Export Aggregation'!J:J,'EPA Export Aggregation'!$A:$A,$B9,'EPA Export Aggregation'!$D:$D,$A$1)*IF($A9="CH4",About!$D$58,IF($A9="N2O",About!$D$59,1))</f>
        <v>0.24559741640329999</v>
      </c>
      <c r="H9">
        <f>SUMIFS('EPA Export Aggregation'!K:K,'EPA Export Aggregation'!$A:$A,$B9,'EPA Export Aggregation'!$D:$D,$A$1)*IF($A9="CH4",About!$D$58,IF($A9="N2O",About!$D$59,1))</f>
        <v>0.24096894322949999</v>
      </c>
      <c r="I9">
        <f>SUMIFS('EPA Export Aggregation'!L:L,'EPA Export Aggregation'!$A:$A,$B9,'EPA Export Aggregation'!$D:$D,$A$1)*IF($A9="CH4",About!$D$58,IF($A9="N2O",About!$D$59,1))</f>
        <v>0.23607380495489999</v>
      </c>
      <c r="J9">
        <f>SUMIFS('EPA Export Aggregation'!M:M,'EPA Export Aggregation'!$A:$A,$B9,'EPA Export Aggregation'!$D:$D,$A$1)*IF($A9="CH4",About!$D$58,IF($A9="N2O",About!$D$59,1))</f>
        <v>0.24934464421800001</v>
      </c>
      <c r="K9">
        <f>SUMIFS('EPA Export Aggregation'!N:N,'EPA Export Aggregation'!$A:$A,$B9,'EPA Export Aggregation'!$D:$D,$A$1)*IF($A9="CH4",About!$D$58,IF($A9="N2O",About!$D$59,1))</f>
        <v>0.2714548063794</v>
      </c>
      <c r="L9">
        <f>SUMIFS('EPA Export Aggregation'!O:O,'EPA Export Aggregation'!$A:$A,$B9,'EPA Export Aggregation'!$D:$D,$A$1)*IF($A9="CH4",About!$D$58,IF($A9="N2O",About!$D$59,1))</f>
        <v>0.2730529336916</v>
      </c>
      <c r="M9">
        <f>SUMIFS('EPA Export Aggregation'!P:P,'EPA Export Aggregation'!$A:$A,$B9,'EPA Export Aggregation'!$D:$D,$A$1)*IF($A9="CH4",About!$D$58,IF($A9="N2O",About!$D$59,1))</f>
        <v>0.26638254212529999</v>
      </c>
      <c r="N9">
        <f>SUMIFS('EPA Export Aggregation'!Q:Q,'EPA Export Aggregation'!$A:$A,$B9,'EPA Export Aggregation'!$D:$D,$A$1)*IF($A9="CH4",About!$D$58,IF($A9="N2O",About!$D$59,1))</f>
        <v>0.24626427644599999</v>
      </c>
      <c r="O9">
        <f>SUMIFS('EPA Export Aggregation'!R:R,'EPA Export Aggregation'!$A:$A,$B9,'EPA Export Aggregation'!$D:$D,$A$1)*IF($A9="CH4",About!$D$58,IF($A9="N2O",About!$D$59,1))</f>
        <v>0.21333310436960001</v>
      </c>
      <c r="P9">
        <f>SUMIFS('EPA Export Aggregation'!S:S,'EPA Export Aggregation'!$A:$A,$B9,'EPA Export Aggregation'!$D:$D,$A$1)*IF($A9="CH4",About!$D$58,IF($A9="N2O",About!$D$59,1))</f>
        <v>0.236973710176</v>
      </c>
      <c r="Q9">
        <f>SUMIFS('EPA Export Aggregation'!T:T,'EPA Export Aggregation'!$A:$A,$B9,'EPA Export Aggregation'!$D:$D,$A$1)*IF($A9="CH4",About!$D$58,IF($A9="N2O",About!$D$59,1))</f>
        <v>0.24660294527570001</v>
      </c>
      <c r="R9">
        <f>SUMIFS('EPA Export Aggregation'!U:U,'EPA Export Aggregation'!$A:$A,$B9,'EPA Export Aggregation'!$D:$D,$A$1)*IF($A9="CH4",About!$D$58,IF($A9="N2O",About!$D$59,1))</f>
        <v>0.3299243688022</v>
      </c>
      <c r="S9">
        <f>SUMIFS('EPA Export Aggregation'!V:V,'EPA Export Aggregation'!$A:$A,$B9,'EPA Export Aggregation'!$D:$D,$A$1)*IF($A9="CH4",About!$D$58,IF($A9="N2O",About!$D$59,1))</f>
        <v>0.33086189081650003</v>
      </c>
      <c r="T9">
        <f>SUMIFS('EPA Export Aggregation'!W:W,'EPA Export Aggregation'!$A:$A,$B9,'EPA Export Aggregation'!$D:$D,$A$1)*IF($A9="CH4",About!$D$58,IF($A9="N2O",About!$D$59,1))</f>
        <v>0.28091429206539997</v>
      </c>
      <c r="U9">
        <f>SUMIFS('EPA Export Aggregation'!X:X,'EPA Export Aggregation'!$A:$A,$B9,'EPA Export Aggregation'!$D:$D,$A$1)*IF($A9="CH4",About!$D$58,IF($A9="N2O",About!$D$59,1))</f>
        <v>0.17559838553920001</v>
      </c>
      <c r="V9">
        <f>SUMIFS('EPA Export Aggregation'!Y:Y,'EPA Export Aggregation'!$A:$A,$B9,'EPA Export Aggregation'!$D:$D,$A$1)*IF($A9="CH4",About!$D$58,IF($A9="N2O",About!$D$59,1))</f>
        <v>0.15734994637249999</v>
      </c>
      <c r="W9">
        <f>SUMIFS('EPA Export Aggregation'!Z:Z,'EPA Export Aggregation'!$A:$A,$B9,'EPA Export Aggregation'!$D:$D,$A$1)*IF($A9="CH4",About!$D$58,IF($A9="N2O",About!$D$59,1))</f>
        <v>0.2175135222473</v>
      </c>
      <c r="X9">
        <f>SUMIFS('EPA Export Aggregation'!AA:AA,'EPA Export Aggregation'!$A:$A,$B9,'EPA Export Aggregation'!$D:$D,$A$1)*IF($A9="CH4",About!$D$58,IF($A9="N2O",About!$D$59,1))</f>
        <v>0.20235705620719999</v>
      </c>
      <c r="Y9">
        <f>SUMIFS('EPA Export Aggregation'!AB:AB,'EPA Export Aggregation'!$A:$A,$B9,'EPA Export Aggregation'!$D:$D,$A$1)*IF($A9="CH4",About!$D$58,IF($A9="N2O",About!$D$59,1))</f>
        <v>0.17263557771230001</v>
      </c>
      <c r="Z9">
        <f>SUMIFS('EPA Export Aggregation'!AC:AC,'EPA Export Aggregation'!$A:$A,$B9,'EPA Export Aggregation'!$D:$D,$A$1)*IF($A9="CH4",About!$D$58,IF($A9="N2O",About!$D$59,1))</f>
        <v>0.1905733435508</v>
      </c>
      <c r="AA9">
        <f>SUMIFS('EPA Export Aggregation'!AD:AD,'EPA Export Aggregation'!$A:$A,$B9,'EPA Export Aggregation'!$D:$D,$A$1)*IF($A9="CH4",About!$D$58,IF($A9="N2O",About!$D$59,1))</f>
        <v>0.1943250934112</v>
      </c>
      <c r="AB9">
        <f>SUMIFS('EPA Export Aggregation'!AE:AE,'EPA Export Aggregation'!$A:$A,$B9,'EPA Export Aggregation'!$D:$D,$A$1)*IF($A9="CH4",About!$D$58,IF($A9="N2O",About!$D$59,1))</f>
        <v>0.200556913473</v>
      </c>
      <c r="AC9">
        <f>SUMIFS('EPA Export Aggregation'!AF:AF,'EPA Export Aggregation'!$A:$A,$B9,'EPA Export Aggregation'!$D:$D,$A$1)*IF($A9="CH4",About!$D$58,IF($A9="N2O",About!$D$59,1))</f>
        <v>0.1817699651437</v>
      </c>
      <c r="AD9">
        <f>SUMIFS('EPA Export Aggregation'!AG:AG,'EPA Export Aggregation'!$A:$A,$B9,'EPA Export Aggregation'!$D:$D,$A$1)*IF($A9="CH4",About!$D$58,IF($A9="N2O",About!$D$59,1))</f>
        <v>0.1568592974677</v>
      </c>
      <c r="AE9">
        <f>SUMIFS('EPA Export Aggregation'!AH:AH,'EPA Export Aggregation'!$A:$A,$B9,'EPA Export Aggregation'!$D:$D,$A$1)*IF($A9="CH4",About!$D$58,IF($A9="N2O",About!$D$59,1))</f>
        <v>0.16006742377970001</v>
      </c>
      <c r="AF9">
        <f>SUMIFS('EPA Export Aggregation'!AI:AI,'EPA Export Aggregation'!$A:$A,$B9,'EPA Export Aggregation'!$D:$D,$A$1)*IF($A9="CH4",About!$D$58,IF($A9="N2O",About!$D$59,1))</f>
        <v>0.15746229071529999</v>
      </c>
      <c r="AG9">
        <f>SUMIFS('EPA Export Aggregation'!AJ:AJ,'EPA Export Aggregation'!$A:$A,$B9,'EPA Export Aggregation'!$D:$D,$A$1)*IF($A9="CH4",About!$D$58,IF($A9="N2O",About!$D$59,1))</f>
        <v>0.13413771287449999</v>
      </c>
      <c r="AH9">
        <f>SUMIFS('EPA Export Aggregation'!AK:AK,'EPA Export Aggregation'!$A:$A,$B9,'EPA Export Aggregation'!$D:$D,$A$1)*IF($A9="CH4",About!$D$58,IF($A9="N2O",About!$D$59,1))</f>
        <v>0.14475813888030001</v>
      </c>
    </row>
    <row r="10" spans="1:34" x14ac:dyDescent="0.25">
      <c r="A10" s="413" t="s">
        <v>2215</v>
      </c>
      <c r="B10" s="414" t="s">
        <v>4225</v>
      </c>
      <c r="C10">
        <f>SUMIFS('EPA Export Aggregation'!F:F,'EPA Export Aggregation'!$A:$A,$B10,'EPA Export Aggregation'!$D:$D,$A$1)*IF($A10="CH4",About!$D$58,IF($A10="N2O",About!$D$59,1))</f>
        <v>9.5844901639999995E-4</v>
      </c>
      <c r="D10">
        <f>SUMIFS('EPA Export Aggregation'!G:G,'EPA Export Aggregation'!$A:$A,$B10,'EPA Export Aggregation'!$D:$D,$A$1)*IF($A10="CH4",About!$D$58,IF($A10="N2O",About!$D$59,1))</f>
        <v>9.4292141280000001E-4</v>
      </c>
      <c r="E10">
        <f>SUMIFS('EPA Export Aggregation'!H:H,'EPA Export Aggregation'!$A:$A,$B10,'EPA Export Aggregation'!$D:$D,$A$1)*IF($A10="CH4",About!$D$58,IF($A10="N2O",About!$D$59,1))</f>
        <v>9.2196190710000004E-4</v>
      </c>
      <c r="F10">
        <f>SUMIFS('EPA Export Aggregation'!I:I,'EPA Export Aggregation'!$A:$A,$B10,'EPA Export Aggregation'!$D:$D,$A$1)*IF($A10="CH4",About!$D$58,IF($A10="N2O",About!$D$59,1))</f>
        <v>9.0482559539999997E-4</v>
      </c>
      <c r="G10">
        <f>SUMIFS('EPA Export Aggregation'!J:J,'EPA Export Aggregation'!$A:$A,$B10,'EPA Export Aggregation'!$D:$D,$A$1)*IF($A10="CH4",About!$D$58,IF($A10="N2O",About!$D$59,1))</f>
        <v>9.0369402510000001E-4</v>
      </c>
      <c r="H10">
        <f>SUMIFS('EPA Export Aggregation'!K:K,'EPA Export Aggregation'!$A:$A,$B10,'EPA Export Aggregation'!$D:$D,$A$1)*IF($A10="CH4",About!$D$58,IF($A10="N2O",About!$D$59,1))</f>
        <v>8.3694152999999995E-4</v>
      </c>
      <c r="I10">
        <f>SUMIFS('EPA Export Aggregation'!L:L,'EPA Export Aggregation'!$A:$A,$B10,'EPA Export Aggregation'!$D:$D,$A$1)*IF($A10="CH4",About!$D$58,IF($A10="N2O",About!$D$59,1))</f>
        <v>8.1067662259999996E-4</v>
      </c>
      <c r="J10">
        <f>SUMIFS('EPA Export Aggregation'!M:M,'EPA Export Aggregation'!$A:$A,$B10,'EPA Export Aggregation'!$D:$D,$A$1)*IF($A10="CH4",About!$D$58,IF($A10="N2O",About!$D$59,1))</f>
        <v>7.7948731359999996E-4</v>
      </c>
      <c r="K10">
        <f>SUMIFS('EPA Export Aggregation'!N:N,'EPA Export Aggregation'!$A:$A,$B10,'EPA Export Aggregation'!$D:$D,$A$1)*IF($A10="CH4",About!$D$58,IF($A10="N2O",About!$D$59,1))</f>
        <v>7.5248682949999996E-4</v>
      </c>
      <c r="L10">
        <f>SUMIFS('EPA Export Aggregation'!O:O,'EPA Export Aggregation'!$A:$A,$B10,'EPA Export Aggregation'!$D:$D,$A$1)*IF($A10="CH4",About!$D$58,IF($A10="N2O",About!$D$59,1))</f>
        <v>7.2968547320000001E-4</v>
      </c>
      <c r="M10">
        <f>SUMIFS('EPA Export Aggregation'!P:P,'EPA Export Aggregation'!$A:$A,$B10,'EPA Export Aggregation'!$D:$D,$A$1)*IF($A10="CH4",About!$D$58,IF($A10="N2O",About!$D$59,1))</f>
        <v>7.0816761579999997E-4</v>
      </c>
      <c r="N10">
        <f>SUMIFS('EPA Export Aggregation'!Q:Q,'EPA Export Aggregation'!$A:$A,$B10,'EPA Export Aggregation'!$D:$D,$A$1)*IF($A10="CH4",About!$D$58,IF($A10="N2O",About!$D$59,1))</f>
        <v>6.9772563709999999E-4</v>
      </c>
      <c r="O10">
        <f>SUMIFS('EPA Export Aggregation'!R:R,'EPA Export Aggregation'!$A:$A,$B10,'EPA Export Aggregation'!$D:$D,$A$1)*IF($A10="CH4",About!$D$58,IF($A10="N2O",About!$D$59,1))</f>
        <v>9.01980062E-4</v>
      </c>
      <c r="P10">
        <f>SUMIFS('EPA Export Aggregation'!S:S,'EPA Export Aggregation'!$A:$A,$B10,'EPA Export Aggregation'!$D:$D,$A$1)*IF($A10="CH4",About!$D$58,IF($A10="N2O",About!$D$59,1))</f>
        <v>6.5204096189999997E-4</v>
      </c>
      <c r="Q10">
        <f>SUMIFS('EPA Export Aggregation'!T:T,'EPA Export Aggregation'!$A:$A,$B10,'EPA Export Aggregation'!$D:$D,$A$1)*IF($A10="CH4",About!$D$58,IF($A10="N2O",About!$D$59,1))</f>
        <v>6.2999097169999995E-4</v>
      </c>
      <c r="R10">
        <f>SUMIFS('EPA Export Aggregation'!U:U,'EPA Export Aggregation'!$A:$A,$B10,'EPA Export Aggregation'!$D:$D,$A$1)*IF($A10="CH4",About!$D$58,IF($A10="N2O",About!$D$59,1))</f>
        <v>6.2450309839999995E-4</v>
      </c>
      <c r="S10">
        <f>SUMIFS('EPA Export Aggregation'!V:V,'EPA Export Aggregation'!$A:$A,$B10,'EPA Export Aggregation'!$D:$D,$A$1)*IF($A10="CH4",About!$D$58,IF($A10="N2O",About!$D$59,1))</f>
        <v>6.054338162E-4</v>
      </c>
      <c r="T10">
        <f>SUMIFS('EPA Export Aggregation'!W:W,'EPA Export Aggregation'!$A:$A,$B10,'EPA Export Aggregation'!$D:$D,$A$1)*IF($A10="CH4",About!$D$58,IF($A10="N2O",About!$D$59,1))</f>
        <v>5.8463861920000004E-4</v>
      </c>
      <c r="U10">
        <f>SUMIFS('EPA Export Aggregation'!X:X,'EPA Export Aggregation'!$A:$A,$B10,'EPA Export Aggregation'!$D:$D,$A$1)*IF($A10="CH4",About!$D$58,IF($A10="N2O",About!$D$59,1))</f>
        <v>6.124429502E-4</v>
      </c>
      <c r="V10">
        <f>SUMIFS('EPA Export Aggregation'!Y:Y,'EPA Export Aggregation'!$A:$A,$B10,'EPA Export Aggregation'!$D:$D,$A$1)*IF($A10="CH4",About!$D$58,IF($A10="N2O",About!$D$59,1))</f>
        <v>6.0622028750000002E-4</v>
      </c>
      <c r="W10">
        <f>SUMIFS('EPA Export Aggregation'!Z:Z,'EPA Export Aggregation'!$A:$A,$B10,'EPA Export Aggregation'!$D:$D,$A$1)*IF($A10="CH4",About!$D$58,IF($A10="N2O",About!$D$59,1))</f>
        <v>6.1688424320000001E-4</v>
      </c>
      <c r="X10">
        <f>SUMIFS('EPA Export Aggregation'!AA:AA,'EPA Export Aggregation'!$A:$A,$B10,'EPA Export Aggregation'!$D:$D,$A$1)*IF($A10="CH4",About!$D$58,IF($A10="N2O",About!$D$59,1))</f>
        <v>6.1447654080000003E-4</v>
      </c>
      <c r="Y10">
        <f>SUMIFS('EPA Export Aggregation'!AB:AB,'EPA Export Aggregation'!$A:$A,$B10,'EPA Export Aggregation'!$D:$D,$A$1)*IF($A10="CH4",About!$D$58,IF($A10="N2O",About!$D$59,1))</f>
        <v>6.3053481180000003E-4</v>
      </c>
      <c r="Z10">
        <f>SUMIFS('EPA Export Aggregation'!AC:AC,'EPA Export Aggregation'!$A:$A,$B10,'EPA Export Aggregation'!$D:$D,$A$1)*IF($A10="CH4",About!$D$58,IF($A10="N2O",About!$D$59,1))</f>
        <v>6.2542895440000003E-4</v>
      </c>
      <c r="AA10">
        <f>SUMIFS('EPA Export Aggregation'!AD:AD,'EPA Export Aggregation'!$A:$A,$B10,'EPA Export Aggregation'!$D:$D,$A$1)*IF($A10="CH4",About!$D$58,IF($A10="N2O",About!$D$59,1))</f>
        <v>6.3290640250000005E-4</v>
      </c>
      <c r="AB10">
        <f>SUMIFS('EPA Export Aggregation'!AE:AE,'EPA Export Aggregation'!$A:$A,$B10,'EPA Export Aggregation'!$D:$D,$A$1)*IF($A10="CH4",About!$D$58,IF($A10="N2O",About!$D$59,1))</f>
        <v>6.401742635E-4</v>
      </c>
      <c r="AC10">
        <f>SUMIFS('EPA Export Aggregation'!AF:AF,'EPA Export Aggregation'!$A:$A,$B10,'EPA Export Aggregation'!$D:$D,$A$1)*IF($A10="CH4",About!$D$58,IF($A10="N2O",About!$D$59,1))</f>
        <v>8.5582338999999998E-4</v>
      </c>
      <c r="AD10">
        <f>SUMIFS('EPA Export Aggregation'!AG:AG,'EPA Export Aggregation'!$A:$A,$B10,'EPA Export Aggregation'!$D:$D,$A$1)*IF($A10="CH4",About!$D$58,IF($A10="N2O",About!$D$59,1))</f>
        <v>1.1691606321E-3</v>
      </c>
      <c r="AE10">
        <f>SUMIFS('EPA Export Aggregation'!AH:AH,'EPA Export Aggregation'!$A:$A,$B10,'EPA Export Aggregation'!$D:$D,$A$1)*IF($A10="CH4",About!$D$58,IF($A10="N2O",About!$D$59,1))</f>
        <v>1.2581360541999999E-3</v>
      </c>
      <c r="AF10">
        <f>SUMIFS('EPA Export Aggregation'!AI:AI,'EPA Export Aggregation'!$A:$A,$B10,'EPA Export Aggregation'!$D:$D,$A$1)*IF($A10="CH4",About!$D$58,IF($A10="N2O",About!$D$59,1))</f>
        <v>2.6101666125000001E-3</v>
      </c>
      <c r="AG10">
        <f>SUMIFS('EPA Export Aggregation'!AJ:AJ,'EPA Export Aggregation'!$A:$A,$B10,'EPA Export Aggregation'!$D:$D,$A$1)*IF($A10="CH4",About!$D$58,IF($A10="N2O",About!$D$59,1))</f>
        <v>4.1860738581000001E-3</v>
      </c>
      <c r="AH10">
        <f>SUMIFS('EPA Export Aggregation'!AK:AK,'EPA Export Aggregation'!$A:$A,$B10,'EPA Export Aggregation'!$D:$D,$A$1)*IF($A10="CH4",About!$D$58,IF($A10="N2O",About!$D$59,1))</f>
        <v>1.8943921604000001E-3</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8.0949872894199998E-2</v>
      </c>
      <c r="D13">
        <f>SUMIFS('EPA Export Aggregation'!G:G,'EPA Export Aggregation'!$A:$A,$B13,'EPA Export Aggregation'!$D:$D,$A$1)*IF($A13="CH4",About!$D$58,IF($A13="N2O",About!$D$59,1))</f>
        <v>7.2140413563399994E-2</v>
      </c>
      <c r="E13">
        <f>SUMIFS('EPA Export Aggregation'!H:H,'EPA Export Aggregation'!$A:$A,$B13,'EPA Export Aggregation'!$D:$D,$A$1)*IF($A13="CH4",About!$D$58,IF($A13="N2O",About!$D$59,1))</f>
        <v>7.0394844475300006E-2</v>
      </c>
      <c r="F13">
        <f>SUMIFS('EPA Export Aggregation'!I:I,'EPA Export Aggregation'!$A:$A,$B13,'EPA Export Aggregation'!$D:$D,$A$1)*IF($A13="CH4",About!$D$58,IF($A13="N2O",About!$D$59,1))</f>
        <v>6.4829785058899997E-2</v>
      </c>
      <c r="G13">
        <f>SUMIFS('EPA Export Aggregation'!J:J,'EPA Export Aggregation'!$A:$A,$B13,'EPA Export Aggregation'!$D:$D,$A$1)*IF($A13="CH4",About!$D$58,IF($A13="N2O",About!$D$59,1))</f>
        <v>6.7668549442600007E-2</v>
      </c>
      <c r="H13">
        <f>SUMIFS('EPA Export Aggregation'!K:K,'EPA Export Aggregation'!$A:$A,$B13,'EPA Export Aggregation'!$D:$D,$A$1)*IF($A13="CH4",About!$D$58,IF($A13="N2O",About!$D$59,1))</f>
        <v>9.0367552083299996E-2</v>
      </c>
      <c r="I13">
        <f>SUMIFS('EPA Export Aggregation'!L:L,'EPA Export Aggregation'!$A:$A,$B13,'EPA Export Aggregation'!$D:$D,$A$1)*IF($A13="CH4",About!$D$58,IF($A13="N2O",About!$D$59,1))</f>
        <v>9.7076055397200003E-2</v>
      </c>
      <c r="J13">
        <f>SUMIFS('EPA Export Aggregation'!M:M,'EPA Export Aggregation'!$A:$A,$B13,'EPA Export Aggregation'!$D:$D,$A$1)*IF($A13="CH4",About!$D$58,IF($A13="N2O",About!$D$59,1))</f>
        <v>9.3087787453500007E-2</v>
      </c>
      <c r="K13">
        <f>SUMIFS('EPA Export Aggregation'!N:N,'EPA Export Aggregation'!$A:$A,$B13,'EPA Export Aggregation'!$D:$D,$A$1)*IF($A13="CH4",About!$D$58,IF($A13="N2O",About!$D$59,1))</f>
        <v>9.4335413951399993E-2</v>
      </c>
      <c r="L13">
        <f>SUMIFS('EPA Export Aggregation'!O:O,'EPA Export Aggregation'!$A:$A,$B13,'EPA Export Aggregation'!$D:$D,$A$1)*IF($A13="CH4",About!$D$58,IF($A13="N2O",About!$D$59,1))</f>
        <v>0.1032604173744</v>
      </c>
      <c r="M13">
        <f>SUMIFS('EPA Export Aggregation'!P:P,'EPA Export Aggregation'!$A:$A,$B13,'EPA Export Aggregation'!$D:$D,$A$1)*IF($A13="CH4",About!$D$58,IF($A13="N2O",About!$D$59,1))</f>
        <v>6.8656462020299999E-2</v>
      </c>
      <c r="N13">
        <f>SUMIFS('EPA Export Aggregation'!Q:Q,'EPA Export Aggregation'!$A:$A,$B13,'EPA Export Aggregation'!$D:$D,$A$1)*IF($A13="CH4",About!$D$58,IF($A13="N2O",About!$D$59,1))</f>
        <v>7.0978272004099993E-2</v>
      </c>
      <c r="O13">
        <f>SUMIFS('EPA Export Aggregation'!R:R,'EPA Export Aggregation'!$A:$A,$B13,'EPA Export Aggregation'!$D:$D,$A$1)*IF($A13="CH4",About!$D$58,IF($A13="N2O",About!$D$59,1))</f>
        <v>7.4427156230299996E-2</v>
      </c>
      <c r="P13">
        <f>SUMIFS('EPA Export Aggregation'!S:S,'EPA Export Aggregation'!$A:$A,$B13,'EPA Export Aggregation'!$D:$D,$A$1)*IF($A13="CH4",About!$D$58,IF($A13="N2O",About!$D$59,1))</f>
        <v>5.7625899805199998E-2</v>
      </c>
      <c r="Q13">
        <f>SUMIFS('EPA Export Aggregation'!T:T,'EPA Export Aggregation'!$A:$A,$B13,'EPA Export Aggregation'!$D:$D,$A$1)*IF($A13="CH4",About!$D$58,IF($A13="N2O",About!$D$59,1))</f>
        <v>7.8759697814600002E-2</v>
      </c>
      <c r="R13">
        <f>SUMIFS('EPA Export Aggregation'!U:U,'EPA Export Aggregation'!$A:$A,$B13,'EPA Export Aggregation'!$D:$D,$A$1)*IF($A13="CH4",About!$D$58,IF($A13="N2O",About!$D$59,1))</f>
        <v>8.7275662164600004E-2</v>
      </c>
      <c r="S13">
        <f>SUMIFS('EPA Export Aggregation'!V:V,'EPA Export Aggregation'!$A:$A,$B13,'EPA Export Aggregation'!$D:$D,$A$1)*IF($A13="CH4",About!$D$58,IF($A13="N2O",About!$D$59,1))</f>
        <v>9.9507955994999994E-2</v>
      </c>
      <c r="T13">
        <f>SUMIFS('EPA Export Aggregation'!W:W,'EPA Export Aggregation'!$A:$A,$B13,'EPA Export Aggregation'!$D:$D,$A$1)*IF($A13="CH4",About!$D$58,IF($A13="N2O",About!$D$59,1))</f>
        <v>9.0856515128699994E-2</v>
      </c>
      <c r="U13">
        <f>SUMIFS('EPA Export Aggregation'!X:X,'EPA Export Aggregation'!$A:$A,$B13,'EPA Export Aggregation'!$D:$D,$A$1)*IF($A13="CH4",About!$D$58,IF($A13="N2O",About!$D$59,1))</f>
        <v>7.7081173772099998E-2</v>
      </c>
      <c r="V13">
        <f>SUMIFS('EPA Export Aggregation'!Y:Y,'EPA Export Aggregation'!$A:$A,$B13,'EPA Export Aggregation'!$D:$D,$A$1)*IF($A13="CH4",About!$D$58,IF($A13="N2O",About!$D$59,1))</f>
        <v>9.9123922137699993E-2</v>
      </c>
      <c r="W13">
        <f>SUMIFS('EPA Export Aggregation'!Z:Z,'EPA Export Aggregation'!$A:$A,$B13,'EPA Export Aggregation'!$D:$D,$A$1)*IF($A13="CH4",About!$D$58,IF($A13="N2O",About!$D$59,1))</f>
        <v>0.1212139921439</v>
      </c>
      <c r="X13">
        <f>SUMIFS('EPA Export Aggregation'!AA:AA,'EPA Export Aggregation'!$A:$A,$B13,'EPA Export Aggregation'!$D:$D,$A$1)*IF($A13="CH4",About!$D$58,IF($A13="N2O",About!$D$59,1))</f>
        <v>0.1105154543723</v>
      </c>
      <c r="Y13">
        <f>SUMIFS('EPA Export Aggregation'!AB:AB,'EPA Export Aggregation'!$A:$A,$B13,'EPA Export Aggregation'!$D:$D,$A$1)*IF($A13="CH4",About!$D$58,IF($A13="N2O",About!$D$59,1))</f>
        <v>0.1010821837125</v>
      </c>
      <c r="Z13">
        <f>SUMIFS('EPA Export Aggregation'!AC:AC,'EPA Export Aggregation'!$A:$A,$B13,'EPA Export Aggregation'!$D:$D,$A$1)*IF($A13="CH4",About!$D$58,IF($A13="N2O",About!$D$59,1))</f>
        <v>0.12243415680310001</v>
      </c>
      <c r="AA13">
        <f>SUMIFS('EPA Export Aggregation'!AD:AD,'EPA Export Aggregation'!$A:$A,$B13,'EPA Export Aggregation'!$D:$D,$A$1)*IF($A13="CH4",About!$D$58,IF($A13="N2O",About!$D$59,1))</f>
        <v>0.14036329882570001</v>
      </c>
      <c r="AB13">
        <f>SUMIFS('EPA Export Aggregation'!AE:AE,'EPA Export Aggregation'!$A:$A,$B13,'EPA Export Aggregation'!$D:$D,$A$1)*IF($A13="CH4",About!$D$58,IF($A13="N2O",About!$D$59,1))</f>
        <v>0.13425621964199999</v>
      </c>
      <c r="AC13">
        <f>SUMIFS('EPA Export Aggregation'!AF:AF,'EPA Export Aggregation'!$A:$A,$B13,'EPA Export Aggregation'!$D:$D,$A$1)*IF($A13="CH4",About!$D$58,IF($A13="N2O",About!$D$59,1))</f>
        <v>0.1184253311114</v>
      </c>
      <c r="AD13">
        <f>SUMIFS('EPA Export Aggregation'!AG:AG,'EPA Export Aggregation'!$A:$A,$B13,'EPA Export Aggregation'!$D:$D,$A$1)*IF($A13="CH4",About!$D$58,IF($A13="N2O",About!$D$59,1))</f>
        <v>0.10730379478880001</v>
      </c>
      <c r="AE13">
        <f>SUMIFS('EPA Export Aggregation'!AH:AH,'EPA Export Aggregation'!$A:$A,$B13,'EPA Export Aggregation'!$D:$D,$A$1)*IF($A13="CH4",About!$D$58,IF($A13="N2O",About!$D$59,1))</f>
        <v>7.9532714741000002E-2</v>
      </c>
      <c r="AF13">
        <f>SUMIFS('EPA Export Aggregation'!AI:AI,'EPA Export Aggregation'!$A:$A,$B13,'EPA Export Aggregation'!$D:$D,$A$1)*IF($A13="CH4",About!$D$58,IF($A13="N2O",About!$D$59,1))</f>
        <v>9.0485071111900003E-2</v>
      </c>
      <c r="AG13">
        <f>SUMIFS('EPA Export Aggregation'!AJ:AJ,'EPA Export Aggregation'!$A:$A,$B13,'EPA Export Aggregation'!$D:$D,$A$1)*IF($A13="CH4",About!$D$58,IF($A13="N2O",About!$D$59,1))</f>
        <v>9.0224843580199998E-2</v>
      </c>
      <c r="AH13">
        <f>SUMIFS('EPA Export Aggregation'!AK:AK,'EPA Export Aggregation'!$A:$A,$B13,'EPA Export Aggregation'!$D:$D,$A$1)*IF($A13="CH4",About!$D$58,IF($A13="N2O",About!$D$59,1))</f>
        <v>8.5445212999100004E-2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1.9114802260100001E-2</v>
      </c>
      <c r="D16">
        <f>SUMIFS('EPA Export Aggregation'!G:G,'EPA Export Aggregation'!$A:$A,$B16,'EPA Export Aggregation'!$D:$D,$A$1)*IF($A16="CH4",About!$D$58,IF($A16="N2O",About!$D$59,1))</f>
        <v>1.8893071212100002E-2</v>
      </c>
      <c r="E16">
        <f>SUMIFS('EPA Export Aggregation'!H:H,'EPA Export Aggregation'!$A:$A,$B16,'EPA Export Aggregation'!$D:$D,$A$1)*IF($A16="CH4",About!$D$58,IF($A16="N2O",About!$D$59,1))</f>
        <v>1.8539289844199999E-2</v>
      </c>
      <c r="F16">
        <f>SUMIFS('EPA Export Aggregation'!I:I,'EPA Export Aggregation'!$A:$A,$B16,'EPA Export Aggregation'!$D:$D,$A$1)*IF($A16="CH4",About!$D$58,IF($A16="N2O",About!$D$59,1))</f>
        <v>1.84338573732E-2</v>
      </c>
      <c r="G16">
        <f>SUMIFS('EPA Export Aggregation'!J:J,'EPA Export Aggregation'!$A:$A,$B16,'EPA Export Aggregation'!$D:$D,$A$1)*IF($A16="CH4",About!$D$58,IF($A16="N2O",About!$D$59,1))</f>
        <v>1.8329651152700001E-2</v>
      </c>
      <c r="H16">
        <f>SUMIFS('EPA Export Aggregation'!K:K,'EPA Export Aggregation'!$A:$A,$B16,'EPA Export Aggregation'!$D:$D,$A$1)*IF($A16="CH4",About!$D$58,IF($A16="N2O",About!$D$59,1))</f>
        <v>1.81692258828E-2</v>
      </c>
      <c r="I16">
        <f>SUMIFS('EPA Export Aggregation'!L:L,'EPA Export Aggregation'!$A:$A,$B16,'EPA Export Aggregation'!$D:$D,$A$1)*IF($A16="CH4",About!$D$58,IF($A16="N2O",About!$D$59,1))</f>
        <v>1.8130728358399999E-2</v>
      </c>
      <c r="J16">
        <f>SUMIFS('EPA Export Aggregation'!M:M,'EPA Export Aggregation'!$A:$A,$B16,'EPA Export Aggregation'!$D:$D,$A$1)*IF($A16="CH4",About!$D$58,IF($A16="N2O",About!$D$59,1))</f>
        <v>1.7962326472700001E-2</v>
      </c>
      <c r="K16">
        <f>SUMIFS('EPA Export Aggregation'!N:N,'EPA Export Aggregation'!$A:$A,$B16,'EPA Export Aggregation'!$D:$D,$A$1)*IF($A16="CH4",About!$D$58,IF($A16="N2O",About!$D$59,1))</f>
        <v>1.7804285790700002E-2</v>
      </c>
      <c r="L16">
        <f>SUMIFS('EPA Export Aggregation'!O:O,'EPA Export Aggregation'!$A:$A,$B16,'EPA Export Aggregation'!$D:$D,$A$1)*IF($A16="CH4",About!$D$58,IF($A16="N2O",About!$D$59,1))</f>
        <v>1.7686953505300002E-2</v>
      </c>
      <c r="M16">
        <f>SUMIFS('EPA Export Aggregation'!P:P,'EPA Export Aggregation'!$A:$A,$B16,'EPA Export Aggregation'!$D:$D,$A$1)*IF($A16="CH4",About!$D$58,IF($A16="N2O",About!$D$59,1))</f>
        <v>1.7607866407799998E-2</v>
      </c>
      <c r="N16">
        <f>SUMIFS('EPA Export Aggregation'!Q:Q,'EPA Export Aggregation'!$A:$A,$B16,'EPA Export Aggregation'!$D:$D,$A$1)*IF($A16="CH4",About!$D$58,IF($A16="N2O",About!$D$59,1))</f>
        <v>1.0606868532399999E-2</v>
      </c>
      <c r="O16">
        <f>SUMIFS('EPA Export Aggregation'!R:R,'EPA Export Aggregation'!$A:$A,$B16,'EPA Export Aggregation'!$D:$D,$A$1)*IF($A16="CH4",About!$D$58,IF($A16="N2O",About!$D$59,1))</f>
        <v>1.2411256126200001E-2</v>
      </c>
      <c r="P16">
        <f>SUMIFS('EPA Export Aggregation'!S:S,'EPA Export Aggregation'!$A:$A,$B16,'EPA Export Aggregation'!$D:$D,$A$1)*IF($A16="CH4",About!$D$58,IF($A16="N2O",About!$D$59,1))</f>
        <v>1.61560185909E-2</v>
      </c>
      <c r="Q16">
        <f>SUMIFS('EPA Export Aggregation'!T:T,'EPA Export Aggregation'!$A:$A,$B16,'EPA Export Aggregation'!$D:$D,$A$1)*IF($A16="CH4",About!$D$58,IF($A16="N2O",About!$D$59,1))</f>
        <v>1.48231276155E-2</v>
      </c>
      <c r="R16">
        <f>SUMIFS('EPA Export Aggregation'!U:U,'EPA Export Aggregation'!$A:$A,$B16,'EPA Export Aggregation'!$D:$D,$A$1)*IF($A16="CH4",About!$D$58,IF($A16="N2O",About!$D$59,1))</f>
        <v>1.6085826095099998E-2</v>
      </c>
      <c r="S16">
        <f>SUMIFS('EPA Export Aggregation'!V:V,'EPA Export Aggregation'!$A:$A,$B16,'EPA Export Aggregation'!$D:$D,$A$1)*IF($A16="CH4",About!$D$58,IF($A16="N2O",About!$D$59,1))</f>
        <v>2.04382854096E-2</v>
      </c>
      <c r="T16">
        <f>SUMIFS('EPA Export Aggregation'!W:W,'EPA Export Aggregation'!$A:$A,$B16,'EPA Export Aggregation'!$D:$D,$A$1)*IF($A16="CH4",About!$D$58,IF($A16="N2O",About!$D$59,1))</f>
        <v>2.2195252371899999E-2</v>
      </c>
      <c r="U16">
        <f>SUMIFS('EPA Export Aggregation'!X:X,'EPA Export Aggregation'!$A:$A,$B16,'EPA Export Aggregation'!$D:$D,$A$1)*IF($A16="CH4",About!$D$58,IF($A16="N2O",About!$D$59,1))</f>
        <v>2.10908557516E-2</v>
      </c>
      <c r="V16">
        <f>SUMIFS('EPA Export Aggregation'!Y:Y,'EPA Export Aggregation'!$A:$A,$B16,'EPA Export Aggregation'!$D:$D,$A$1)*IF($A16="CH4",About!$D$58,IF($A16="N2O",About!$D$59,1))</f>
        <v>2.05619454822E-2</v>
      </c>
      <c r="W16">
        <f>SUMIFS('EPA Export Aggregation'!Z:Z,'EPA Export Aggregation'!$A:$A,$B16,'EPA Export Aggregation'!$D:$D,$A$1)*IF($A16="CH4",About!$D$58,IF($A16="N2O",About!$D$59,1))</f>
        <v>5.0532146323899997E-2</v>
      </c>
      <c r="X16">
        <f>SUMIFS('EPA Export Aggregation'!AA:AA,'EPA Export Aggregation'!$A:$A,$B16,'EPA Export Aggregation'!$D:$D,$A$1)*IF($A16="CH4",About!$D$58,IF($A16="N2O",About!$D$59,1))</f>
        <v>4.6419924023199999E-2</v>
      </c>
      <c r="Y16">
        <f>SUMIFS('EPA Export Aggregation'!AB:AB,'EPA Export Aggregation'!$A:$A,$B16,'EPA Export Aggregation'!$D:$D,$A$1)*IF($A16="CH4",About!$D$58,IF($A16="N2O",About!$D$59,1))</f>
        <v>4.5453851702800002E-2</v>
      </c>
      <c r="Z16">
        <f>SUMIFS('EPA Export Aggregation'!AC:AC,'EPA Export Aggregation'!$A:$A,$B16,'EPA Export Aggregation'!$D:$D,$A$1)*IF($A16="CH4",About!$D$58,IF($A16="N2O",About!$D$59,1))</f>
        <v>4.7049425538399997E-2</v>
      </c>
      <c r="AA16">
        <f>SUMIFS('EPA Export Aggregation'!AD:AD,'EPA Export Aggregation'!$A:$A,$B16,'EPA Export Aggregation'!$D:$D,$A$1)*IF($A16="CH4",About!$D$58,IF($A16="N2O",About!$D$59,1))</f>
        <v>4.98824227757E-2</v>
      </c>
      <c r="AB16">
        <f>SUMIFS('EPA Export Aggregation'!AE:AE,'EPA Export Aggregation'!$A:$A,$B16,'EPA Export Aggregation'!$D:$D,$A$1)*IF($A16="CH4",About!$D$58,IF($A16="N2O",About!$D$59,1))</f>
        <v>5.4614778312399997E-2</v>
      </c>
      <c r="AC16">
        <f>SUMIFS('EPA Export Aggregation'!AF:AF,'EPA Export Aggregation'!$A:$A,$B16,'EPA Export Aggregation'!$D:$D,$A$1)*IF($A16="CH4",About!$D$58,IF($A16="N2O",About!$D$59,1))</f>
        <v>5.0818605047600003E-2</v>
      </c>
      <c r="AD16">
        <f>SUMIFS('EPA Export Aggregation'!AG:AG,'EPA Export Aggregation'!$A:$A,$B16,'EPA Export Aggregation'!$D:$D,$A$1)*IF($A16="CH4",About!$D$58,IF($A16="N2O",About!$D$59,1))</f>
        <v>4.9798481298999997E-2</v>
      </c>
      <c r="AE16">
        <f>SUMIFS('EPA Export Aggregation'!AH:AH,'EPA Export Aggregation'!$A:$A,$B16,'EPA Export Aggregation'!$D:$D,$A$1)*IF($A16="CH4",About!$D$58,IF($A16="N2O",About!$D$59,1))</f>
        <v>4.4680924011000003E-2</v>
      </c>
      <c r="AF16">
        <f>SUMIFS('EPA Export Aggregation'!AI:AI,'EPA Export Aggregation'!$A:$A,$B16,'EPA Export Aggregation'!$D:$D,$A$1)*IF($A16="CH4",About!$D$58,IF($A16="N2O",About!$D$59,1))</f>
        <v>5.2324761869899997E-2</v>
      </c>
      <c r="AG16">
        <f>SUMIFS('EPA Export Aggregation'!AJ:AJ,'EPA Export Aggregation'!$A:$A,$B16,'EPA Export Aggregation'!$D:$D,$A$1)*IF($A16="CH4",About!$D$58,IF($A16="N2O",About!$D$59,1))</f>
        <v>5.3387849335200001E-2</v>
      </c>
      <c r="AH16">
        <f>SUMIFS('EPA Export Aggregation'!AK:AK,'EPA Export Aggregation'!$A:$A,$B16,'EPA Export Aggregation'!$D:$D,$A$1)*IF($A16="CH4",About!$D$58,IF($A16="N2O",About!$D$59,1))</f>
        <v>5.3622411377299999E-2</v>
      </c>
    </row>
    <row r="17" spans="1:34" x14ac:dyDescent="0.25">
      <c r="A17" s="413" t="s">
        <v>2215</v>
      </c>
      <c r="B17" s="414" t="s">
        <v>4233</v>
      </c>
      <c r="C17">
        <f>SUMIFS('EPA Export Aggregation'!F:F,'EPA Export Aggregation'!$A:$A,$B17,'EPA Export Aggregation'!$D:$D,$A$1)*IF($A17="CH4",About!$D$58,IF($A17="N2O",About!$D$59,1))</f>
        <v>0.81007814216329999</v>
      </c>
      <c r="D17">
        <f>SUMIFS('EPA Export Aggregation'!G:G,'EPA Export Aggregation'!$A:$A,$B17,'EPA Export Aggregation'!$D:$D,$A$1)*IF($A17="CH4",About!$D$58,IF($A17="N2O",About!$D$59,1))</f>
        <v>0.76399433873889999</v>
      </c>
      <c r="E17">
        <f>SUMIFS('EPA Export Aggregation'!H:H,'EPA Export Aggregation'!$A:$A,$B17,'EPA Export Aggregation'!$D:$D,$A$1)*IF($A17="CH4",About!$D$58,IF($A17="N2O",About!$D$59,1))</f>
        <v>0.68105691837939997</v>
      </c>
      <c r="F17">
        <f>SUMIFS('EPA Export Aggregation'!I:I,'EPA Export Aggregation'!$A:$A,$B17,'EPA Export Aggregation'!$D:$D,$A$1)*IF($A17="CH4",About!$D$58,IF($A17="N2O",About!$D$59,1))</f>
        <v>0.53902666515789999</v>
      </c>
      <c r="G17">
        <f>SUMIFS('EPA Export Aggregation'!J:J,'EPA Export Aggregation'!$A:$A,$B17,'EPA Export Aggregation'!$D:$D,$A$1)*IF($A17="CH4",About!$D$58,IF($A17="N2O",About!$D$59,1))</f>
        <v>0.81235580349009995</v>
      </c>
      <c r="H17">
        <f>SUMIFS('EPA Export Aggregation'!K:K,'EPA Export Aggregation'!$A:$A,$B17,'EPA Export Aggregation'!$D:$D,$A$1)*IF($A17="CH4",About!$D$58,IF($A17="N2O",About!$D$59,1))</f>
        <v>0.83953751622009998</v>
      </c>
      <c r="I17">
        <f>SUMIFS('EPA Export Aggregation'!L:L,'EPA Export Aggregation'!$A:$A,$B17,'EPA Export Aggregation'!$D:$D,$A$1)*IF($A17="CH4",About!$D$58,IF($A17="N2O",About!$D$59,1))</f>
        <v>0.8605448525428</v>
      </c>
      <c r="J17">
        <f>SUMIFS('EPA Export Aggregation'!M:M,'EPA Export Aggregation'!$A:$A,$B17,'EPA Export Aggregation'!$D:$D,$A$1)*IF($A17="CH4",About!$D$58,IF($A17="N2O",About!$D$59,1))</f>
        <v>0.89709483052299999</v>
      </c>
      <c r="K17">
        <f>SUMIFS('EPA Export Aggregation'!N:N,'EPA Export Aggregation'!$A:$A,$B17,'EPA Export Aggregation'!$D:$D,$A$1)*IF($A17="CH4",About!$D$58,IF($A17="N2O",About!$D$59,1))</f>
        <v>0.88941085648200002</v>
      </c>
      <c r="L17">
        <f>SUMIFS('EPA Export Aggregation'!O:O,'EPA Export Aggregation'!$A:$A,$B17,'EPA Export Aggregation'!$D:$D,$A$1)*IF($A17="CH4",About!$D$58,IF($A17="N2O",About!$D$59,1))</f>
        <v>0.94966603703090002</v>
      </c>
      <c r="M17">
        <f>SUMIFS('EPA Export Aggregation'!P:P,'EPA Export Aggregation'!$A:$A,$B17,'EPA Export Aggregation'!$D:$D,$A$1)*IF($A17="CH4",About!$D$58,IF($A17="N2O",About!$D$59,1))</f>
        <v>0.9882214269049</v>
      </c>
      <c r="N17">
        <f>SUMIFS('EPA Export Aggregation'!Q:Q,'EPA Export Aggregation'!$A:$A,$B17,'EPA Export Aggregation'!$D:$D,$A$1)*IF($A17="CH4",About!$D$58,IF($A17="N2O",About!$D$59,1))</f>
        <v>0.79216353036200005</v>
      </c>
      <c r="O17">
        <f>SUMIFS('EPA Export Aggregation'!R:R,'EPA Export Aggregation'!$A:$A,$B17,'EPA Export Aggregation'!$D:$D,$A$1)*IF($A17="CH4",About!$D$58,IF($A17="N2O",About!$D$59,1))</f>
        <v>0.63445980187710005</v>
      </c>
      <c r="P17">
        <f>SUMIFS('EPA Export Aggregation'!S:S,'EPA Export Aggregation'!$A:$A,$B17,'EPA Export Aggregation'!$D:$D,$A$1)*IF($A17="CH4",About!$D$58,IF($A17="N2O",About!$D$59,1))</f>
        <v>0.74817405849009999</v>
      </c>
      <c r="Q17">
        <f>SUMIFS('EPA Export Aggregation'!T:T,'EPA Export Aggregation'!$A:$A,$B17,'EPA Export Aggregation'!$D:$D,$A$1)*IF($A17="CH4",About!$D$58,IF($A17="N2O",About!$D$59,1))</f>
        <v>0.8445948470836</v>
      </c>
      <c r="R17">
        <f>SUMIFS('EPA Export Aggregation'!U:U,'EPA Export Aggregation'!$A:$A,$B17,'EPA Export Aggregation'!$D:$D,$A$1)*IF($A17="CH4",About!$D$58,IF($A17="N2O",About!$D$59,1))</f>
        <v>0.87965317053909997</v>
      </c>
      <c r="S17">
        <f>SUMIFS('EPA Export Aggregation'!V:V,'EPA Export Aggregation'!$A:$A,$B17,'EPA Export Aggregation'!$D:$D,$A$1)*IF($A17="CH4",About!$D$58,IF($A17="N2O",About!$D$59,1))</f>
        <v>1.1186477555193</v>
      </c>
      <c r="T17">
        <f>SUMIFS('EPA Export Aggregation'!W:W,'EPA Export Aggregation'!$A:$A,$B17,'EPA Export Aggregation'!$D:$D,$A$1)*IF($A17="CH4",About!$D$58,IF($A17="N2O",About!$D$59,1))</f>
        <v>1.1147205955652</v>
      </c>
      <c r="U17">
        <f>SUMIFS('EPA Export Aggregation'!X:X,'EPA Export Aggregation'!$A:$A,$B17,'EPA Export Aggregation'!$D:$D,$A$1)*IF($A17="CH4",About!$D$58,IF($A17="N2O",About!$D$59,1))</f>
        <v>1.0922187383983999</v>
      </c>
      <c r="V17">
        <f>SUMIFS('EPA Export Aggregation'!Y:Y,'EPA Export Aggregation'!$A:$A,$B17,'EPA Export Aggregation'!$D:$D,$A$1)*IF($A17="CH4",About!$D$58,IF($A17="N2O",About!$D$59,1))</f>
        <v>0.99635121520269998</v>
      </c>
      <c r="W17">
        <f>SUMIFS('EPA Export Aggregation'!Z:Z,'EPA Export Aggregation'!$A:$A,$B17,'EPA Export Aggregation'!$D:$D,$A$1)*IF($A17="CH4",About!$D$58,IF($A17="N2O",About!$D$59,1))</f>
        <v>0.94529735287670003</v>
      </c>
      <c r="X17">
        <f>SUMIFS('EPA Export Aggregation'!AA:AA,'EPA Export Aggregation'!$A:$A,$B17,'EPA Export Aggregation'!$D:$D,$A$1)*IF($A17="CH4",About!$D$58,IF($A17="N2O",About!$D$59,1))</f>
        <v>0.96901673446009995</v>
      </c>
      <c r="Y17">
        <f>SUMIFS('EPA Export Aggregation'!AB:AB,'EPA Export Aggregation'!$A:$A,$B17,'EPA Export Aggregation'!$D:$D,$A$1)*IF($A17="CH4",About!$D$58,IF($A17="N2O",About!$D$59,1))</f>
        <v>1.0301885526603001</v>
      </c>
      <c r="Z17">
        <f>SUMIFS('EPA Export Aggregation'!AC:AC,'EPA Export Aggregation'!$A:$A,$B17,'EPA Export Aggregation'!$D:$D,$A$1)*IF($A17="CH4",About!$D$58,IF($A17="N2O",About!$D$59,1))</f>
        <v>1.0604815794211999</v>
      </c>
      <c r="AA17">
        <f>SUMIFS('EPA Export Aggregation'!AD:AD,'EPA Export Aggregation'!$A:$A,$B17,'EPA Export Aggregation'!$D:$D,$A$1)*IF($A17="CH4",About!$D$58,IF($A17="N2O",About!$D$59,1))</f>
        <v>1.0645525353137999</v>
      </c>
      <c r="AB17">
        <f>SUMIFS('EPA Export Aggregation'!AE:AE,'EPA Export Aggregation'!$A:$A,$B17,'EPA Export Aggregation'!$D:$D,$A$1)*IF($A17="CH4",About!$D$58,IF($A17="N2O",About!$D$59,1))</f>
        <v>1.005060158944</v>
      </c>
      <c r="AC17">
        <f>SUMIFS('EPA Export Aggregation'!AF:AF,'EPA Export Aggregation'!$A:$A,$B17,'EPA Export Aggregation'!$D:$D,$A$1)*IF($A17="CH4",About!$D$58,IF($A17="N2O",About!$D$59,1))</f>
        <v>1.0106633221467001</v>
      </c>
      <c r="AD17">
        <f>SUMIFS('EPA Export Aggregation'!AG:AG,'EPA Export Aggregation'!$A:$A,$B17,'EPA Export Aggregation'!$D:$D,$A$1)*IF($A17="CH4",About!$D$58,IF($A17="N2O",About!$D$59,1))</f>
        <v>0.91708413608619999</v>
      </c>
      <c r="AE17">
        <f>SUMIFS('EPA Export Aggregation'!AH:AH,'EPA Export Aggregation'!$A:$A,$B17,'EPA Export Aggregation'!$D:$D,$A$1)*IF($A17="CH4",About!$D$58,IF($A17="N2O",About!$D$59,1))</f>
        <v>0.8256486354957</v>
      </c>
      <c r="AF17">
        <f>SUMIFS('EPA Export Aggregation'!AI:AI,'EPA Export Aggregation'!$A:$A,$B17,'EPA Export Aggregation'!$D:$D,$A$1)*IF($A17="CH4",About!$D$58,IF($A17="N2O",About!$D$59,1))</f>
        <v>0.86743116421629995</v>
      </c>
      <c r="AG17">
        <f>SUMIFS('EPA Export Aggregation'!AJ:AJ,'EPA Export Aggregation'!$A:$A,$B17,'EPA Export Aggregation'!$D:$D,$A$1)*IF($A17="CH4",About!$D$58,IF($A17="N2O",About!$D$59,1))</f>
        <v>0.89623098237120002</v>
      </c>
      <c r="AH17">
        <f>SUMIFS('EPA Export Aggregation'!AK:AK,'EPA Export Aggregation'!$A:$A,$B17,'EPA Export Aggregation'!$D:$D,$A$1)*IF($A17="CH4",About!$D$58,IF($A17="N2O",About!$D$59,1))</f>
        <v>0.82645365978520002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1.2974515751483</v>
      </c>
      <c r="D20">
        <f>SUMIFS('EPA Export Aggregation'!G:G,'EPA Export Aggregation'!$A:$A,$B20,'EPA Export Aggregation'!$D:$D,$A$1)*IF($A20="CH4",About!$D$58,IF($A20="N2O",About!$D$59,1))</f>
        <v>1.1797922475642999</v>
      </c>
      <c r="E20">
        <f>SUMIFS('EPA Export Aggregation'!H:H,'EPA Export Aggregation'!$A:$A,$B20,'EPA Export Aggregation'!$D:$D,$A$1)*IF($A20="CH4",About!$D$58,IF($A20="N2O",About!$D$59,1))</f>
        <v>1.2039519164563</v>
      </c>
      <c r="F20">
        <f>SUMIFS('EPA Export Aggregation'!I:I,'EPA Export Aggregation'!$A:$A,$B20,'EPA Export Aggregation'!$D:$D,$A$1)*IF($A20="CH4",About!$D$58,IF($A20="N2O",About!$D$59,1))</f>
        <v>1.1608578489104999</v>
      </c>
      <c r="G20">
        <f>SUMIFS('EPA Export Aggregation'!J:J,'EPA Export Aggregation'!$A:$A,$B20,'EPA Export Aggregation'!$D:$D,$A$1)*IF($A20="CH4",About!$D$58,IF($A20="N2O",About!$D$59,1))</f>
        <v>1.1695732513270001</v>
      </c>
      <c r="H20">
        <f>SUMIFS('EPA Export Aggregation'!K:K,'EPA Export Aggregation'!$A:$A,$B20,'EPA Export Aggregation'!$D:$D,$A$1)*IF($A20="CH4",About!$D$58,IF($A20="N2O",About!$D$59,1))</f>
        <v>1.2195119393024001</v>
      </c>
      <c r="I20">
        <f>SUMIFS('EPA Export Aggregation'!L:L,'EPA Export Aggregation'!$A:$A,$B20,'EPA Export Aggregation'!$D:$D,$A$1)*IF($A20="CH4",About!$D$58,IF($A20="N2O",About!$D$59,1))</f>
        <v>1.2041558653940001</v>
      </c>
      <c r="J20">
        <f>SUMIFS('EPA Export Aggregation'!M:M,'EPA Export Aggregation'!$A:$A,$B20,'EPA Export Aggregation'!$D:$D,$A$1)*IF($A20="CH4",About!$D$58,IF($A20="N2O",About!$D$59,1))</f>
        <v>1.2278745849154</v>
      </c>
      <c r="K20">
        <f>SUMIFS('EPA Export Aggregation'!N:N,'EPA Export Aggregation'!$A:$A,$B20,'EPA Export Aggregation'!$D:$D,$A$1)*IF($A20="CH4",About!$D$58,IF($A20="N2O",About!$D$59,1))</f>
        <v>1.0985319686270001</v>
      </c>
      <c r="L20">
        <f>SUMIFS('EPA Export Aggregation'!O:O,'EPA Export Aggregation'!$A:$A,$B20,'EPA Export Aggregation'!$D:$D,$A$1)*IF($A20="CH4",About!$D$58,IF($A20="N2O",About!$D$59,1))</f>
        <v>0.93734672474040004</v>
      </c>
      <c r="M20">
        <f>SUMIFS('EPA Export Aggregation'!P:P,'EPA Export Aggregation'!$A:$A,$B20,'EPA Export Aggregation'!$D:$D,$A$1)*IF($A20="CH4",About!$D$58,IF($A20="N2O",About!$D$59,1))</f>
        <v>1.0439736255497001</v>
      </c>
      <c r="N20">
        <f>SUMIFS('EPA Export Aggregation'!Q:Q,'EPA Export Aggregation'!$A:$A,$B20,'EPA Export Aggregation'!$D:$D,$A$1)*IF($A20="CH4",About!$D$58,IF($A20="N2O",About!$D$59,1))</f>
        <v>0.99494880360780003</v>
      </c>
      <c r="O20">
        <f>SUMIFS('EPA Export Aggregation'!R:R,'EPA Export Aggregation'!$A:$A,$B20,'EPA Export Aggregation'!$D:$D,$A$1)*IF($A20="CH4",About!$D$58,IF($A20="N2O",About!$D$59,1))</f>
        <v>0.99675367370370005</v>
      </c>
      <c r="P20">
        <f>SUMIFS('EPA Export Aggregation'!S:S,'EPA Export Aggregation'!$A:$A,$B20,'EPA Export Aggregation'!$D:$D,$A$1)*IF($A20="CH4",About!$D$58,IF($A20="N2O",About!$D$59,1))</f>
        <v>0.77487437998389996</v>
      </c>
      <c r="Q20">
        <f>SUMIFS('EPA Export Aggregation'!T:T,'EPA Export Aggregation'!$A:$A,$B20,'EPA Export Aggregation'!$D:$D,$A$1)*IF($A20="CH4",About!$D$58,IF($A20="N2O",About!$D$59,1))</f>
        <v>0.94127222715049996</v>
      </c>
      <c r="R20">
        <f>SUMIFS('EPA Export Aggregation'!U:U,'EPA Export Aggregation'!$A:$A,$B20,'EPA Export Aggregation'!$D:$D,$A$1)*IF($A20="CH4",About!$D$58,IF($A20="N2O",About!$D$59,1))</f>
        <v>0.80574860210599997</v>
      </c>
      <c r="S20">
        <f>SUMIFS('EPA Export Aggregation'!V:V,'EPA Export Aggregation'!$A:$A,$B20,'EPA Export Aggregation'!$D:$D,$A$1)*IF($A20="CH4",About!$D$58,IF($A20="N2O",About!$D$59,1))</f>
        <v>0.78161458694529995</v>
      </c>
      <c r="T20">
        <f>SUMIFS('EPA Export Aggregation'!W:W,'EPA Export Aggregation'!$A:$A,$B20,'EPA Export Aggregation'!$D:$D,$A$1)*IF($A20="CH4",About!$D$58,IF($A20="N2O",About!$D$59,1))</f>
        <v>0.76406148817700004</v>
      </c>
      <c r="U20">
        <f>SUMIFS('EPA Export Aggregation'!X:X,'EPA Export Aggregation'!$A:$A,$B20,'EPA Export Aggregation'!$D:$D,$A$1)*IF($A20="CH4",About!$D$58,IF($A20="N2O",About!$D$59,1))</f>
        <v>0.73786423301269999</v>
      </c>
      <c r="V20">
        <f>SUMIFS('EPA Export Aggregation'!Y:Y,'EPA Export Aggregation'!$A:$A,$B20,'EPA Export Aggregation'!$D:$D,$A$1)*IF($A20="CH4",About!$D$58,IF($A20="N2O",About!$D$59,1))</f>
        <v>0.4377610153791</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4.9144459593300001E-2</v>
      </c>
      <c r="D23">
        <f>SUMIFS('EPA Export Aggregation'!G:G,'EPA Export Aggregation'!$A:$A,$B23,'EPA Export Aggregation'!$D:$D,$A$1)*IF($A23="CH4",About!$D$58,IF($A23="N2O",About!$D$59,1))</f>
        <v>4.5017498619999999E-2</v>
      </c>
      <c r="E23">
        <f>SUMIFS('EPA Export Aggregation'!H:H,'EPA Export Aggregation'!$A:$A,$B23,'EPA Export Aggregation'!$D:$D,$A$1)*IF($A23="CH4",About!$D$58,IF($A23="N2O",About!$D$59,1))</f>
        <v>4.8956179962699999E-2</v>
      </c>
      <c r="F23">
        <f>SUMIFS('EPA Export Aggregation'!I:I,'EPA Export Aggregation'!$A:$A,$B23,'EPA Export Aggregation'!$D:$D,$A$1)*IF($A23="CH4",About!$D$58,IF($A23="N2O",About!$D$59,1))</f>
        <v>5.72923309538E-2</v>
      </c>
      <c r="G23">
        <f>SUMIFS('EPA Export Aggregation'!J:J,'EPA Export Aggregation'!$A:$A,$B23,'EPA Export Aggregation'!$D:$D,$A$1)*IF($A23="CH4",About!$D$58,IF($A23="N2O",About!$D$59,1))</f>
        <v>5.29880668003E-2</v>
      </c>
      <c r="H23">
        <f>SUMIFS('EPA Export Aggregation'!K:K,'EPA Export Aggregation'!$A:$A,$B23,'EPA Export Aggregation'!$D:$D,$A$1)*IF($A23="CH4",About!$D$58,IF($A23="N2O",About!$D$59,1))</f>
        <v>5.2323036301799998E-2</v>
      </c>
      <c r="I23">
        <f>SUMIFS('EPA Export Aggregation'!L:L,'EPA Export Aggregation'!$A:$A,$B23,'EPA Export Aggregation'!$D:$D,$A$1)*IF($A23="CH4",About!$D$58,IF($A23="N2O",About!$D$59,1))</f>
        <v>4.7091695635900002E-2</v>
      </c>
      <c r="J23">
        <f>SUMIFS('EPA Export Aggregation'!M:M,'EPA Export Aggregation'!$A:$A,$B23,'EPA Export Aggregation'!$D:$D,$A$1)*IF($A23="CH4",About!$D$58,IF($A23="N2O",About!$D$59,1))</f>
        <v>4.7578809219300001E-2</v>
      </c>
      <c r="K23">
        <f>SUMIFS('EPA Export Aggregation'!N:N,'EPA Export Aggregation'!$A:$A,$B23,'EPA Export Aggregation'!$D:$D,$A$1)*IF($A23="CH4",About!$D$58,IF($A23="N2O",About!$D$59,1))</f>
        <v>5.8223264275999997E-2</v>
      </c>
      <c r="L23">
        <f>SUMIFS('EPA Export Aggregation'!O:O,'EPA Export Aggregation'!$A:$A,$B23,'EPA Export Aggregation'!$D:$D,$A$1)*IF($A23="CH4",About!$D$58,IF($A23="N2O",About!$D$59,1))</f>
        <v>5.56026367418E-2</v>
      </c>
      <c r="M23">
        <f>SUMIFS('EPA Export Aggregation'!P:P,'EPA Export Aggregation'!$A:$A,$B23,'EPA Export Aggregation'!$D:$D,$A$1)*IF($A23="CH4",About!$D$58,IF($A23="N2O",About!$D$59,1))</f>
        <v>5.04042399145E-2</v>
      </c>
      <c r="N23">
        <f>SUMIFS('EPA Export Aggregation'!Q:Q,'EPA Export Aggregation'!$A:$A,$B23,'EPA Export Aggregation'!$D:$D,$A$1)*IF($A23="CH4",About!$D$58,IF($A23="N2O",About!$D$59,1))</f>
        <v>4.8336630266599998E-2</v>
      </c>
      <c r="O23">
        <f>SUMIFS('EPA Export Aggregation'!R:R,'EPA Export Aggregation'!$A:$A,$B23,'EPA Export Aggregation'!$D:$D,$A$1)*IF($A23="CH4",About!$D$58,IF($A23="N2O",About!$D$59,1))</f>
        <v>4.38502444226E-2</v>
      </c>
      <c r="P23">
        <f>SUMIFS('EPA Export Aggregation'!S:S,'EPA Export Aggregation'!$A:$A,$B23,'EPA Export Aggregation'!$D:$D,$A$1)*IF($A23="CH4",About!$D$58,IF($A23="N2O",About!$D$59,1))</f>
        <v>4.2117022230699998E-2</v>
      </c>
      <c r="Q23">
        <f>SUMIFS('EPA Export Aggregation'!T:T,'EPA Export Aggregation'!$A:$A,$B23,'EPA Export Aggregation'!$D:$D,$A$1)*IF($A23="CH4",About!$D$58,IF($A23="N2O",About!$D$59,1))</f>
        <v>4.3233060477399998E-2</v>
      </c>
      <c r="R23">
        <f>SUMIFS('EPA Export Aggregation'!U:U,'EPA Export Aggregation'!$A:$A,$B23,'EPA Export Aggregation'!$D:$D,$A$1)*IF($A23="CH4",About!$D$58,IF($A23="N2O",About!$D$59,1))</f>
        <v>4.2740716406499998E-2</v>
      </c>
      <c r="S23">
        <f>SUMIFS('EPA Export Aggregation'!V:V,'EPA Export Aggregation'!$A:$A,$B23,'EPA Export Aggregation'!$D:$D,$A$1)*IF($A23="CH4",About!$D$58,IF($A23="N2O",About!$D$59,1))</f>
        <v>4.0909797829999997E-2</v>
      </c>
      <c r="T23">
        <f>SUMIFS('EPA Export Aggregation'!W:W,'EPA Export Aggregation'!$A:$A,$B23,'EPA Export Aggregation'!$D:$D,$A$1)*IF($A23="CH4",About!$D$58,IF($A23="N2O",About!$D$59,1))</f>
        <v>5.7096272313399997E-2</v>
      </c>
      <c r="U23">
        <f>SUMIFS('EPA Export Aggregation'!X:X,'EPA Export Aggregation'!$A:$A,$B23,'EPA Export Aggregation'!$D:$D,$A$1)*IF($A23="CH4",About!$D$58,IF($A23="N2O",About!$D$59,1))</f>
        <v>4.6755846030300002E-2</v>
      </c>
      <c r="V23">
        <f>SUMIFS('EPA Export Aggregation'!Y:Y,'EPA Export Aggregation'!$A:$A,$B23,'EPA Export Aggregation'!$D:$D,$A$1)*IF($A23="CH4",About!$D$58,IF($A23="N2O",About!$D$59,1))</f>
        <v>3.9262062367500003E-2</v>
      </c>
      <c r="W23">
        <f>SUMIFS('EPA Export Aggregation'!Z:Z,'EPA Export Aggregation'!$A:$A,$B23,'EPA Export Aggregation'!$D:$D,$A$1)*IF($A23="CH4",About!$D$58,IF($A23="N2O",About!$D$59,1))</f>
        <v>5.4013803717999999E-2</v>
      </c>
      <c r="X23">
        <f>SUMIFS('EPA Export Aggregation'!AA:AA,'EPA Export Aggregation'!$A:$A,$B23,'EPA Export Aggregation'!$D:$D,$A$1)*IF($A23="CH4",About!$D$58,IF($A23="N2O",About!$D$59,1))</f>
        <v>5.79055706086E-2</v>
      </c>
      <c r="Y23">
        <f>SUMIFS('EPA Export Aggregation'!AB:AB,'EPA Export Aggregation'!$A:$A,$B23,'EPA Export Aggregation'!$D:$D,$A$1)*IF($A23="CH4",About!$D$58,IF($A23="N2O",About!$D$59,1))</f>
        <v>5.4508249031600002E-2</v>
      </c>
      <c r="Z23">
        <f>SUMIFS('EPA Export Aggregation'!AC:AC,'EPA Export Aggregation'!$A:$A,$B23,'EPA Export Aggregation'!$D:$D,$A$1)*IF($A23="CH4",About!$D$58,IF($A23="N2O",About!$D$59,1))</f>
        <v>5.1194307703599999E-2</v>
      </c>
      <c r="AA23">
        <f>SUMIFS('EPA Export Aggregation'!AD:AD,'EPA Export Aggregation'!$A:$A,$B23,'EPA Export Aggregation'!$D:$D,$A$1)*IF($A23="CH4",About!$D$58,IF($A23="N2O",About!$D$59,1))</f>
        <v>2.0179574859500001E-2</v>
      </c>
      <c r="AB23">
        <f>SUMIFS('EPA Export Aggregation'!AE:AE,'EPA Export Aggregation'!$A:$A,$B23,'EPA Export Aggregation'!$D:$D,$A$1)*IF($A23="CH4",About!$D$58,IF($A23="N2O",About!$D$59,1))</f>
        <v>5.1149156702900003E-2</v>
      </c>
      <c r="AC23">
        <f>SUMIFS('EPA Export Aggregation'!AF:AF,'EPA Export Aggregation'!$A:$A,$B23,'EPA Export Aggregation'!$D:$D,$A$1)*IF($A23="CH4",About!$D$58,IF($A23="N2O",About!$D$59,1))</f>
        <v>5.79287262841E-2</v>
      </c>
      <c r="AD23">
        <f>SUMIFS('EPA Export Aggregation'!AG:AG,'EPA Export Aggregation'!$A:$A,$B23,'EPA Export Aggregation'!$D:$D,$A$1)*IF($A23="CH4",About!$D$58,IF($A23="N2O",About!$D$59,1))</f>
        <v>5.61152111474E-2</v>
      </c>
      <c r="AE23">
        <f>SUMIFS('EPA Export Aggregation'!AH:AH,'EPA Export Aggregation'!$A:$A,$B23,'EPA Export Aggregation'!$D:$D,$A$1)*IF($A23="CH4",About!$D$58,IF($A23="N2O",About!$D$59,1))</f>
        <v>6.6108225388799999E-2</v>
      </c>
      <c r="AF23">
        <f>SUMIFS('EPA Export Aggregation'!AI:AI,'EPA Export Aggregation'!$A:$A,$B23,'EPA Export Aggregation'!$D:$D,$A$1)*IF($A23="CH4",About!$D$58,IF($A23="N2O",About!$D$59,1))</f>
        <v>6.6118661378100005E-2</v>
      </c>
      <c r="AG23">
        <f>SUMIFS('EPA Export Aggregation'!AJ:AJ,'EPA Export Aggregation'!$A:$A,$B23,'EPA Export Aggregation'!$D:$D,$A$1)*IF($A23="CH4",About!$D$58,IF($A23="N2O",About!$D$59,1))</f>
        <v>6.2457074234000001E-2</v>
      </c>
      <c r="AH23">
        <f>SUMIFS('EPA Export Aggregation'!AK:AK,'EPA Export Aggregation'!$A:$A,$B23,'EPA Export Aggregation'!$D:$D,$A$1)*IF($A23="CH4",About!$D$58,IF($A23="N2O",About!$D$59,1))</f>
        <v>5.3614380718899998E-2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9.4598925429999995E-4</v>
      </c>
      <c r="D26">
        <f>SUMIFS('EPA Export Aggregation'!G:G,'EPA Export Aggregation'!$A:$A,$B26,'EPA Export Aggregation'!$D:$D,$A$1)*IF($A26="CH4",About!$D$58,IF($A26="N2O",About!$D$59,1))</f>
        <v>6.9824144640000003E-4</v>
      </c>
      <c r="E26">
        <f>SUMIFS('EPA Export Aggregation'!H:H,'EPA Export Aggregation'!$A:$A,$B26,'EPA Export Aggregation'!$D:$D,$A$1)*IF($A26="CH4",About!$D$58,IF($A26="N2O",About!$D$59,1))</f>
        <v>8.4052508329999999E-4</v>
      </c>
      <c r="F26">
        <f>SUMIFS('EPA Export Aggregation'!I:I,'EPA Export Aggregation'!$A:$A,$B26,'EPA Export Aggregation'!$D:$D,$A$1)*IF($A26="CH4",About!$D$58,IF($A26="N2O",About!$D$59,1))</f>
        <v>9.2140073950000003E-4</v>
      </c>
      <c r="G26">
        <f>SUMIFS('EPA Export Aggregation'!J:J,'EPA Export Aggregation'!$A:$A,$B26,'EPA Export Aggregation'!$D:$D,$A$1)*IF($A26="CH4",About!$D$58,IF($A26="N2O",About!$D$59,1))</f>
        <v>9.51375044E-4</v>
      </c>
      <c r="H26">
        <f>SUMIFS('EPA Export Aggregation'!K:K,'EPA Export Aggregation'!$A:$A,$B26,'EPA Export Aggregation'!$D:$D,$A$1)*IF($A26="CH4",About!$D$58,IF($A26="N2O",About!$D$59,1))</f>
        <v>1.2713896421999999E-3</v>
      </c>
      <c r="I26">
        <f>SUMIFS('EPA Export Aggregation'!L:L,'EPA Export Aggregation'!$A:$A,$B26,'EPA Export Aggregation'!$D:$D,$A$1)*IF($A26="CH4",About!$D$58,IF($A26="N2O",About!$D$59,1))</f>
        <v>1.4069285495E-3</v>
      </c>
      <c r="J26">
        <f>SUMIFS('EPA Export Aggregation'!M:M,'EPA Export Aggregation'!$A:$A,$B26,'EPA Export Aggregation'!$D:$D,$A$1)*IF($A26="CH4",About!$D$58,IF($A26="N2O",About!$D$59,1))</f>
        <v>1.7362201393999999E-3</v>
      </c>
      <c r="K26">
        <f>SUMIFS('EPA Export Aggregation'!N:N,'EPA Export Aggregation'!$A:$A,$B26,'EPA Export Aggregation'!$D:$D,$A$1)*IF($A26="CH4",About!$D$58,IF($A26="N2O",About!$D$59,1))</f>
        <v>1.9650442572999999E-3</v>
      </c>
      <c r="L26">
        <f>SUMIFS('EPA Export Aggregation'!O:O,'EPA Export Aggregation'!$A:$A,$B26,'EPA Export Aggregation'!$D:$D,$A$1)*IF($A26="CH4",About!$D$58,IF($A26="N2O",About!$D$59,1))</f>
        <v>1.2724652849E-3</v>
      </c>
      <c r="M26">
        <f>SUMIFS('EPA Export Aggregation'!P:P,'EPA Export Aggregation'!$A:$A,$B26,'EPA Export Aggregation'!$D:$D,$A$1)*IF($A26="CH4",About!$D$58,IF($A26="N2O",About!$D$59,1))</f>
        <v>1.3894526189E-3</v>
      </c>
      <c r="N26">
        <f>SUMIFS('EPA Export Aggregation'!Q:Q,'EPA Export Aggregation'!$A:$A,$B26,'EPA Export Aggregation'!$D:$D,$A$1)*IF($A26="CH4",About!$D$58,IF($A26="N2O",About!$D$59,1))</f>
        <v>1.0091059608999999E-3</v>
      </c>
      <c r="O26">
        <f>SUMIFS('EPA Export Aggregation'!R:R,'EPA Export Aggregation'!$A:$A,$B26,'EPA Export Aggregation'!$D:$D,$A$1)*IF($A26="CH4",About!$D$58,IF($A26="N2O",About!$D$59,1))</f>
        <v>1.1808553721000001E-3</v>
      </c>
      <c r="P26">
        <f>SUMIFS('EPA Export Aggregation'!S:S,'EPA Export Aggregation'!$A:$A,$B26,'EPA Export Aggregation'!$D:$D,$A$1)*IF($A26="CH4",About!$D$58,IF($A26="N2O",About!$D$59,1))</f>
        <v>1.242373483E-3</v>
      </c>
      <c r="Q26">
        <f>SUMIFS('EPA Export Aggregation'!T:T,'EPA Export Aggregation'!$A:$A,$B26,'EPA Export Aggregation'!$D:$D,$A$1)*IF($A26="CH4",About!$D$58,IF($A26="N2O",About!$D$59,1))</f>
        <v>1.4866807531000001E-3</v>
      </c>
      <c r="R26">
        <f>SUMIFS('EPA Export Aggregation'!U:U,'EPA Export Aggregation'!$A:$A,$B26,'EPA Export Aggregation'!$D:$D,$A$1)*IF($A26="CH4",About!$D$58,IF($A26="N2O",About!$D$59,1))</f>
        <v>1.4164289862000001E-3</v>
      </c>
      <c r="S26">
        <f>SUMIFS('EPA Export Aggregation'!V:V,'EPA Export Aggregation'!$A:$A,$B26,'EPA Export Aggregation'!$D:$D,$A$1)*IF($A26="CH4",About!$D$58,IF($A26="N2O",About!$D$59,1))</f>
        <v>1.2780779289E-3</v>
      </c>
      <c r="T26">
        <f>SUMIFS('EPA Export Aggregation'!W:W,'EPA Export Aggregation'!$A:$A,$B26,'EPA Export Aggregation'!$D:$D,$A$1)*IF($A26="CH4",About!$D$58,IF($A26="N2O",About!$D$59,1))</f>
        <v>1.1414942051E-3</v>
      </c>
      <c r="U26">
        <f>SUMIFS('EPA Export Aggregation'!X:X,'EPA Export Aggregation'!$A:$A,$B26,'EPA Export Aggregation'!$D:$D,$A$1)*IF($A26="CH4",About!$D$58,IF($A26="N2O",About!$D$59,1))</f>
        <v>9.1664547739999996E-4</v>
      </c>
      <c r="V26">
        <f>SUMIFS('EPA Export Aggregation'!Y:Y,'EPA Export Aggregation'!$A:$A,$B26,'EPA Export Aggregation'!$D:$D,$A$1)*IF($A26="CH4",About!$D$58,IF($A26="N2O",About!$D$59,1))</f>
        <v>5.8130985510000005E-4</v>
      </c>
      <c r="W26">
        <f>SUMIFS('EPA Export Aggregation'!Z:Z,'EPA Export Aggregation'!$A:$A,$B26,'EPA Export Aggregation'!$D:$D,$A$1)*IF($A26="CH4",About!$D$58,IF($A26="N2O",About!$D$59,1))</f>
        <v>9.7033223569999996E-4</v>
      </c>
      <c r="X26">
        <f>SUMIFS('EPA Export Aggregation'!AA:AA,'EPA Export Aggregation'!$A:$A,$B26,'EPA Export Aggregation'!$D:$D,$A$1)*IF($A26="CH4",About!$D$58,IF($A26="N2O",About!$D$59,1))</f>
        <v>8.5155554079999998E-4</v>
      </c>
      <c r="Y26">
        <f>SUMIFS('EPA Export Aggregation'!AB:AB,'EPA Export Aggregation'!$A:$A,$B26,'EPA Export Aggregation'!$D:$D,$A$1)*IF($A26="CH4",About!$D$58,IF($A26="N2O",About!$D$59,1))</f>
        <v>7.1053690149999998E-4</v>
      </c>
      <c r="Z26">
        <f>SUMIFS('EPA Export Aggregation'!AC:AC,'EPA Export Aggregation'!$A:$A,$B26,'EPA Export Aggregation'!$D:$D,$A$1)*IF($A26="CH4",About!$D$58,IF($A26="N2O",About!$D$59,1))</f>
        <v>8.2814709489999997E-4</v>
      </c>
      <c r="AA26">
        <f>SUMIFS('EPA Export Aggregation'!AD:AD,'EPA Export Aggregation'!$A:$A,$B26,'EPA Export Aggregation'!$D:$D,$A$1)*IF($A26="CH4",About!$D$58,IF($A26="N2O",About!$D$59,1))</f>
        <v>8.6325315160000005E-4</v>
      </c>
      <c r="AB26">
        <f>SUMIFS('EPA Export Aggregation'!AE:AE,'EPA Export Aggregation'!$A:$A,$B26,'EPA Export Aggregation'!$D:$D,$A$1)*IF($A26="CH4",About!$D$58,IF($A26="N2O",About!$D$59,1))</f>
        <v>9.3289867979999997E-4</v>
      </c>
      <c r="AC26">
        <f>SUMIFS('EPA Export Aggregation'!AF:AF,'EPA Export Aggregation'!$A:$A,$B26,'EPA Export Aggregation'!$D:$D,$A$1)*IF($A26="CH4",About!$D$58,IF($A26="N2O",About!$D$59,1))</f>
        <v>8.5570277010000001E-4</v>
      </c>
      <c r="AD26">
        <f>SUMIFS('EPA Export Aggregation'!AG:AG,'EPA Export Aggregation'!$A:$A,$B26,'EPA Export Aggregation'!$D:$D,$A$1)*IF($A26="CH4",About!$D$58,IF($A26="N2O",About!$D$59,1))</f>
        <v>9.7736286600000007E-4</v>
      </c>
      <c r="AE26">
        <f>SUMIFS('EPA Export Aggregation'!AH:AH,'EPA Export Aggregation'!$A:$A,$B26,'EPA Export Aggregation'!$D:$D,$A$1)*IF($A26="CH4",About!$D$58,IF($A26="N2O",About!$D$59,1))</f>
        <v>1.0024029656E-3</v>
      </c>
      <c r="AF26">
        <f>SUMIFS('EPA Export Aggregation'!AI:AI,'EPA Export Aggregation'!$A:$A,$B26,'EPA Export Aggregation'!$D:$D,$A$1)*IF($A26="CH4",About!$D$58,IF($A26="N2O",About!$D$59,1))</f>
        <v>9.0032401450000003E-4</v>
      </c>
      <c r="AG26">
        <f>SUMIFS('EPA Export Aggregation'!AJ:AJ,'EPA Export Aggregation'!$A:$A,$B26,'EPA Export Aggregation'!$D:$D,$A$1)*IF($A26="CH4",About!$D$58,IF($A26="N2O",About!$D$59,1))</f>
        <v>6.7182253409999999E-4</v>
      </c>
      <c r="AH26">
        <f>SUMIFS('EPA Export Aggregation'!AK:AK,'EPA Export Aggregation'!$A:$A,$B26,'EPA Export Aggregation'!$D:$D,$A$1)*IF($A26="CH4",About!$D$58,IF($A26="N2O",About!$D$59,1))</f>
        <v>8.6440551460000004E-4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8.5580584014000004E-3</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1.70578204793E-2</v>
      </c>
      <c r="K33">
        <f>SUMIFS('EPA Export Aggregation'!N:N,'EPA Export Aggregation'!$A:$A,$B33,'EPA Export Aggregation'!$D:$D,$A$1)*IF($A33="CH4",About!$D$58,IF($A33="N2O",About!$D$59,1))</f>
        <v>1.5835859882400001E-2</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1.6651466420599999E-2</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6.9759745406999998E-3</v>
      </c>
      <c r="T33" s="415">
        <f>SUMIFS('EPA Export Aggregation'!W:W,'EPA Export Aggregation'!$A:$A,$B33,'EPA Export Aggregation'!$D:$D,$A$1)*IF($A33="CH4",About!$D$58,IF($A33="N2O",About!$D$59,1))</f>
        <v>0</v>
      </c>
      <c r="U33">
        <f>SUMIFS('EPA Export Aggregation'!X:X,'EPA Export Aggregation'!$A:$A,$B33,'EPA Export Aggregation'!$D:$D,$A$1)*IF($A33="CH4",About!$D$58,IF($A33="N2O",About!$D$59,1))</f>
        <v>2.9270209585000001E-3</v>
      </c>
      <c r="V33" s="415">
        <f>SUMIFS('EPA Export Aggregation'!Y:Y,'EPA Export Aggregation'!$A:$A,$B33,'EPA Export Aggregation'!$D:$D,$A$1)*IF($A33="CH4",About!$D$58,IF($A33="N2O",About!$D$59,1))</f>
        <v>6.3307415615000001E-3</v>
      </c>
      <c r="W33">
        <f>SUMIFS('EPA Export Aggregation'!Z:Z,'EPA Export Aggregation'!$A:$A,$B33,'EPA Export Aggregation'!$D:$D,$A$1)*IF($A33="CH4",About!$D$58,IF($A33="N2O",About!$D$59,1))</f>
        <v>3.5150655572999999E-3</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4.2294281306999998E-3</v>
      </c>
      <c r="AD33" s="415">
        <f>SUMIFS('EPA Export Aggregation'!AG:AG,'EPA Export Aggregation'!$A:$A,$B33,'EPA Export Aggregation'!$D:$D,$A$1)*IF($A33="CH4",About!$D$58,IF($A33="N2O",About!$D$59,1))</f>
        <v>1.2971156924200001E-2</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3.2978302505699997E-2</v>
      </c>
      <c r="AH33" s="415">
        <f>SUMIFS('EPA Export Aggregation'!AK:AK,'EPA Export Aggregation'!$A:$A,$B33,'EPA Export Aggregation'!$D:$D,$A$1)*IF($A33="CH4",About!$D$58,IF($A33="N2O",About!$D$59,1))</f>
        <v>3.4466479090099998E-2</v>
      </c>
    </row>
    <row r="34" spans="1:34" x14ac:dyDescent="0.25">
      <c r="A34" s="413" t="s">
        <v>2215</v>
      </c>
      <c r="B34" s="414" t="s">
        <v>4237</v>
      </c>
      <c r="C34">
        <f>SUMIFS('EPA Export Aggregation'!F:F,'EPA Export Aggregation'!$A:$A,$B34,'EPA Export Aggregation'!$D:$D,$A$1)*IF($A34="CH4",About!$D$58,IF($A34="N2O",About!$D$59,1))</f>
        <v>9.5800756000000002E-4</v>
      </c>
      <c r="D34">
        <f>SUMIFS('EPA Export Aggregation'!G:G,'EPA Export Aggregation'!$A:$A,$B34,'EPA Export Aggregation'!$D:$D,$A$1)*IF($A34="CH4",About!$D$58,IF($A34="N2O",About!$D$59,1))</f>
        <v>1.0169416674E-3</v>
      </c>
      <c r="E34">
        <f>SUMIFS('EPA Export Aggregation'!H:H,'EPA Export Aggregation'!$A:$A,$B34,'EPA Export Aggregation'!$D:$D,$A$1)*IF($A34="CH4",About!$D$58,IF($A34="N2O",About!$D$59,1))</f>
        <v>1.1512501739E-3</v>
      </c>
      <c r="F34">
        <f>SUMIFS('EPA Export Aggregation'!I:I,'EPA Export Aggregation'!$A:$A,$B34,'EPA Export Aggregation'!$D:$D,$A$1)*IF($A34="CH4",About!$D$58,IF($A34="N2O",About!$D$59,1))</f>
        <v>2.0578292660999998E-3</v>
      </c>
      <c r="G34">
        <f>SUMIFS('EPA Export Aggregation'!J:J,'EPA Export Aggregation'!$A:$A,$B34,'EPA Export Aggregation'!$D:$D,$A$1)*IF($A34="CH4",About!$D$58,IF($A34="N2O",About!$D$59,1))</f>
        <v>2.5081450301E-3</v>
      </c>
      <c r="H34">
        <f>SUMIFS('EPA Export Aggregation'!K:K,'EPA Export Aggregation'!$A:$A,$B34,'EPA Export Aggregation'!$D:$D,$A$1)*IF($A34="CH4",About!$D$58,IF($A34="N2O",About!$D$59,1))</f>
        <v>1.9750703075000001E-3</v>
      </c>
      <c r="I34">
        <f>SUMIFS('EPA Export Aggregation'!L:L,'EPA Export Aggregation'!$A:$A,$B34,'EPA Export Aggregation'!$D:$D,$A$1)*IF($A34="CH4",About!$D$58,IF($A34="N2O",About!$D$59,1))</f>
        <v>1.1230637757E-3</v>
      </c>
      <c r="J34">
        <f>SUMIFS('EPA Export Aggregation'!M:M,'EPA Export Aggregation'!$A:$A,$B34,'EPA Export Aggregation'!$D:$D,$A$1)*IF($A34="CH4",About!$D$58,IF($A34="N2O",About!$D$59,1))</f>
        <v>1.4448429647E-3</v>
      </c>
      <c r="K34">
        <f>SUMIFS('EPA Export Aggregation'!N:N,'EPA Export Aggregation'!$A:$A,$B34,'EPA Export Aggregation'!$D:$D,$A$1)*IF($A34="CH4",About!$D$58,IF($A34="N2O",About!$D$59,1))</f>
        <v>1.9335850494E-3</v>
      </c>
      <c r="L34">
        <f>SUMIFS('EPA Export Aggregation'!O:O,'EPA Export Aggregation'!$A:$A,$B34,'EPA Export Aggregation'!$D:$D,$A$1)*IF($A34="CH4",About!$D$58,IF($A34="N2O",About!$D$59,1))</f>
        <v>1.8564423478E-3</v>
      </c>
      <c r="M34">
        <f>SUMIFS('EPA Export Aggregation'!P:P,'EPA Export Aggregation'!$A:$A,$B34,'EPA Export Aggregation'!$D:$D,$A$1)*IF($A34="CH4",About!$D$58,IF($A34="N2O",About!$D$59,1))</f>
        <v>3.1449814630000001E-3</v>
      </c>
      <c r="N34">
        <f>SUMIFS('EPA Export Aggregation'!Q:Q,'EPA Export Aggregation'!$A:$A,$B34,'EPA Export Aggregation'!$D:$D,$A$1)*IF($A34="CH4",About!$D$58,IF($A34="N2O",About!$D$59,1))</f>
        <v>4.1126022558999999E-3</v>
      </c>
      <c r="O34">
        <f>SUMIFS('EPA Export Aggregation'!R:R,'EPA Export Aggregation'!$A:$A,$B34,'EPA Export Aggregation'!$D:$D,$A$1)*IF($A34="CH4",About!$D$58,IF($A34="N2O",About!$D$59,1))</f>
        <v>4.8709126977E-3</v>
      </c>
      <c r="P34">
        <f>SUMIFS('EPA Export Aggregation'!S:S,'EPA Export Aggregation'!$A:$A,$B34,'EPA Export Aggregation'!$D:$D,$A$1)*IF($A34="CH4",About!$D$58,IF($A34="N2O",About!$D$59,1))</f>
        <v>3.8321632948999998E-3</v>
      </c>
      <c r="Q34">
        <f>SUMIFS('EPA Export Aggregation'!T:T,'EPA Export Aggregation'!$A:$A,$B34,'EPA Export Aggregation'!$D:$D,$A$1)*IF($A34="CH4",About!$D$58,IF($A34="N2O",About!$D$59,1))</f>
        <v>1.8672211437000001E-3</v>
      </c>
      <c r="R34">
        <f>SUMIFS('EPA Export Aggregation'!U:U,'EPA Export Aggregation'!$A:$A,$B34,'EPA Export Aggregation'!$D:$D,$A$1)*IF($A34="CH4",About!$D$58,IF($A34="N2O",About!$D$59,1))</f>
        <v>6.3372959570000005E-4</v>
      </c>
      <c r="S34">
        <f>SUMIFS('EPA Export Aggregation'!V:V,'EPA Export Aggregation'!$A:$A,$B34,'EPA Export Aggregation'!$D:$D,$A$1)*IF($A34="CH4",About!$D$58,IF($A34="N2O",About!$D$59,1))</f>
        <v>1.2999286341E-3</v>
      </c>
      <c r="T34">
        <f>SUMIFS('EPA Export Aggregation'!W:W,'EPA Export Aggregation'!$A:$A,$B34,'EPA Export Aggregation'!$D:$D,$A$1)*IF($A34="CH4",About!$D$58,IF($A34="N2O",About!$D$59,1))</f>
        <v>1.5577109679999999E-3</v>
      </c>
      <c r="U34">
        <f>SUMIFS('EPA Export Aggregation'!X:X,'EPA Export Aggregation'!$A:$A,$B34,'EPA Export Aggregation'!$D:$D,$A$1)*IF($A34="CH4",About!$D$58,IF($A34="N2O",About!$D$59,1))</f>
        <v>1.3784364813000001E-3</v>
      </c>
      <c r="V34">
        <f>SUMIFS('EPA Export Aggregation'!Y:Y,'EPA Export Aggregation'!$A:$A,$B34,'EPA Export Aggregation'!$D:$D,$A$1)*IF($A34="CH4",About!$D$58,IF($A34="N2O",About!$D$59,1))</f>
        <v>7.2496682690000004E-4</v>
      </c>
      <c r="W34">
        <f>SUMIFS('EPA Export Aggregation'!Z:Z,'EPA Export Aggregation'!$A:$A,$B34,'EPA Export Aggregation'!$D:$D,$A$1)*IF($A34="CH4",About!$D$58,IF($A34="N2O",About!$D$59,1))</f>
        <v>1.0744347879E-3</v>
      </c>
      <c r="X34">
        <f>SUMIFS('EPA Export Aggregation'!AA:AA,'EPA Export Aggregation'!$A:$A,$B34,'EPA Export Aggregation'!$D:$D,$A$1)*IF($A34="CH4",About!$D$58,IF($A34="N2O",About!$D$59,1))</f>
        <v>1.5286982975000001E-3</v>
      </c>
      <c r="Y34">
        <f>SUMIFS('EPA Export Aggregation'!AB:AB,'EPA Export Aggregation'!$A:$A,$B34,'EPA Export Aggregation'!$D:$D,$A$1)*IF($A34="CH4",About!$D$58,IF($A34="N2O",About!$D$59,1))</f>
        <v>1.5728898969000001E-3</v>
      </c>
      <c r="Z34">
        <f>SUMIFS('EPA Export Aggregation'!AC:AC,'EPA Export Aggregation'!$A:$A,$B34,'EPA Export Aggregation'!$D:$D,$A$1)*IF($A34="CH4",About!$D$58,IF($A34="N2O",About!$D$59,1))</f>
        <v>1.1448009918999999E-3</v>
      </c>
      <c r="AA34">
        <f>SUMIFS('EPA Export Aggregation'!AD:AD,'EPA Export Aggregation'!$A:$A,$B34,'EPA Export Aggregation'!$D:$D,$A$1)*IF($A34="CH4",About!$D$58,IF($A34="N2O",About!$D$59,1))</f>
        <v>1.0364994406E-3</v>
      </c>
      <c r="AB34">
        <f>SUMIFS('EPA Export Aggregation'!AE:AE,'EPA Export Aggregation'!$A:$A,$B34,'EPA Export Aggregation'!$D:$D,$A$1)*IF($A34="CH4",About!$D$58,IF($A34="N2O",About!$D$59,1))</f>
        <v>1.3115722882000001E-3</v>
      </c>
      <c r="AC34">
        <f>SUMIFS('EPA Export Aggregation'!AF:AF,'EPA Export Aggregation'!$A:$A,$B34,'EPA Export Aggregation'!$D:$D,$A$1)*IF($A34="CH4",About!$D$58,IF($A34="N2O",About!$D$59,1))</f>
        <v>1.4875988993000001E-3</v>
      </c>
      <c r="AD34">
        <f>SUMIFS('EPA Export Aggregation'!AG:AG,'EPA Export Aggregation'!$A:$A,$B34,'EPA Export Aggregation'!$D:$D,$A$1)*IF($A34="CH4",About!$D$58,IF($A34="N2O",About!$D$59,1))</f>
        <v>7.3233959020000002E-4</v>
      </c>
      <c r="AE34">
        <f>SUMIFS('EPA Export Aggregation'!AH:AH,'EPA Export Aggregation'!$A:$A,$B34,'EPA Export Aggregation'!$D:$D,$A$1)*IF($A34="CH4",About!$D$58,IF($A34="N2O",About!$D$59,1))</f>
        <v>1.0196000673000001E-3</v>
      </c>
      <c r="AF34">
        <f>SUMIFS('EPA Export Aggregation'!AI:AI,'EPA Export Aggregation'!$A:$A,$B34,'EPA Export Aggregation'!$D:$D,$A$1)*IF($A34="CH4",About!$D$58,IF($A34="N2O",About!$D$59,1))</f>
        <v>1.0322604834000001E-3</v>
      </c>
      <c r="AG34">
        <f>SUMIFS('EPA Export Aggregation'!AJ:AJ,'EPA Export Aggregation'!$A:$A,$B34,'EPA Export Aggregation'!$D:$D,$A$1)*IF($A34="CH4",About!$D$58,IF($A34="N2O",About!$D$59,1))</f>
        <v>1.0449208995999999E-3</v>
      </c>
      <c r="AH34">
        <f>SUMIFS('EPA Export Aggregation'!AK:AK,'EPA Export Aggregation'!$A:$A,$B34,'EPA Export Aggregation'!$D:$D,$A$1)*IF($A34="CH4",About!$D$58,IF($A34="N2O",About!$D$59,1))</f>
        <v>1.0575813158E-3</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3.2823388510000002E-3</v>
      </c>
      <c r="D74">
        <f>SUMIFS('EPA Export Aggregation'!G:G,'EPA Export Aggregation'!$A:$A,$B74,'EPA Export Aggregation'!$D:$D,$A$1)*IF($A74="CH4",About!$D$58,IF($A74="N2O",About!$D$59,1))</f>
        <v>6.8379412870000003E-3</v>
      </c>
      <c r="E74">
        <f>SUMIFS('EPA Export Aggregation'!H:H,'EPA Export Aggregation'!$A:$A,$B74,'EPA Export Aggregation'!$D:$D,$A$1)*IF($A74="CH4",About!$D$58,IF($A74="N2O",About!$D$59,1))</f>
        <v>1.8266506419799999E-2</v>
      </c>
      <c r="F74">
        <f>SUMIFS('EPA Export Aggregation'!I:I,'EPA Export Aggregation'!$A:$A,$B74,'EPA Export Aggregation'!$D:$D,$A$1)*IF($A74="CH4",About!$D$58,IF($A74="N2O",About!$D$59,1))</f>
        <v>5.8922337597800002E-2</v>
      </c>
      <c r="G74">
        <f>SUMIFS('EPA Export Aggregation'!J:J,'EPA Export Aggregation'!$A:$A,$B74,'EPA Export Aggregation'!$D:$D,$A$1)*IF($A74="CH4",About!$D$58,IF($A74="N2O",About!$D$59,1))</f>
        <v>0.14186288782919998</v>
      </c>
      <c r="H74">
        <f>SUMIFS('EPA Export Aggregation'!K:K,'EPA Export Aggregation'!$A:$A,$B74,'EPA Export Aggregation'!$D:$D,$A$1)*IF($A74="CH4",About!$D$58,IF($A74="N2O",About!$D$59,1))</f>
        <v>0.30997654010339998</v>
      </c>
      <c r="I74">
        <f>SUMIFS('EPA Export Aggregation'!L:L,'EPA Export Aggregation'!$A:$A,$B74,'EPA Export Aggregation'!$D:$D,$A$1)*IF($A74="CH4",About!$D$58,IF($A74="N2O",About!$D$59,1))</f>
        <v>0.43374877747990004</v>
      </c>
      <c r="J74">
        <f>SUMIFS('EPA Export Aggregation'!M:M,'EPA Export Aggregation'!$A:$A,$B74,'EPA Export Aggregation'!$D:$D,$A$1)*IF($A74="CH4",About!$D$58,IF($A74="N2O",About!$D$59,1))</f>
        <v>0.54923121735260005</v>
      </c>
      <c r="K74">
        <f>SUMIFS('EPA Export Aggregation'!N:N,'EPA Export Aggregation'!$A:$A,$B74,'EPA Export Aggregation'!$D:$D,$A$1)*IF($A74="CH4",About!$D$58,IF($A74="N2O",About!$D$59,1))</f>
        <v>0.63185038051149989</v>
      </c>
      <c r="L74">
        <f>SUMIFS('EPA Export Aggregation'!O:O,'EPA Export Aggregation'!$A:$A,$B74,'EPA Export Aggregation'!$D:$D,$A$1)*IF($A74="CH4",About!$D$58,IF($A74="N2O",About!$D$59,1))</f>
        <v>0.71727057256449978</v>
      </c>
      <c r="M74">
        <f>SUMIFS('EPA Export Aggregation'!P:P,'EPA Export Aggregation'!$A:$A,$B74,'EPA Export Aggregation'!$D:$D,$A$1)*IF($A74="CH4",About!$D$58,IF($A74="N2O",About!$D$59,1))</f>
        <v>0.7896328175431</v>
      </c>
      <c r="N74">
        <f>SUMIFS('EPA Export Aggregation'!Q:Q,'EPA Export Aggregation'!$A:$A,$B74,'EPA Export Aggregation'!$D:$D,$A$1)*IF($A74="CH4",About!$D$58,IF($A74="N2O",About!$D$59,1))</f>
        <v>0.85932562828859993</v>
      </c>
      <c r="O74">
        <f>SUMIFS('EPA Export Aggregation'!R:R,'EPA Export Aggregation'!$A:$A,$B74,'EPA Export Aggregation'!$D:$D,$A$1)*IF($A74="CH4",About!$D$58,IF($A74="N2O",About!$D$59,1))</f>
        <v>0.9128886706110998</v>
      </c>
      <c r="P74">
        <f>SUMIFS('EPA Export Aggregation'!S:S,'EPA Export Aggregation'!$A:$A,$B74,'EPA Export Aggregation'!$D:$D,$A$1)*IF($A74="CH4",About!$D$58,IF($A74="N2O",About!$D$59,1))</f>
        <v>0.96339021336440012</v>
      </c>
      <c r="Q74">
        <f>SUMIFS('EPA Export Aggregation'!T:T,'EPA Export Aggregation'!$A:$A,$B74,'EPA Export Aggregation'!$D:$D,$A$1)*IF($A74="CH4",About!$D$58,IF($A74="N2O",About!$D$59,1))</f>
        <v>1.0039773042130999</v>
      </c>
      <c r="R74">
        <f>SUMIFS('EPA Export Aggregation'!U:U,'EPA Export Aggregation'!$A:$A,$B74,'EPA Export Aggregation'!$D:$D,$A$1)*IF($A74="CH4",About!$D$58,IF($A74="N2O",About!$D$59,1))</f>
        <v>1.0530289376407</v>
      </c>
      <c r="S74">
        <f>SUMIFS('EPA Export Aggregation'!V:V,'EPA Export Aggregation'!$A:$A,$B74,'EPA Export Aggregation'!$D:$D,$A$1)*IF($A74="CH4",About!$D$58,IF($A74="N2O",About!$D$59,1))</f>
        <v>1.1211297551660002</v>
      </c>
      <c r="T74">
        <f>SUMIFS('EPA Export Aggregation'!W:W,'EPA Export Aggregation'!$A:$A,$B74,'EPA Export Aggregation'!$D:$D,$A$1)*IF($A74="CH4",About!$D$58,IF($A74="N2O",About!$D$59,1))</f>
        <v>1.1982811258289001</v>
      </c>
      <c r="U74">
        <f>SUMIFS('EPA Export Aggregation'!X:X,'EPA Export Aggregation'!$A:$A,$B74,'EPA Export Aggregation'!$D:$D,$A$1)*IF($A74="CH4",About!$D$58,IF($A74="N2O",About!$D$59,1))</f>
        <v>1.2848121791724001</v>
      </c>
      <c r="V74">
        <f>SUMIFS('EPA Export Aggregation'!Y:Y,'EPA Export Aggregation'!$A:$A,$B74,'EPA Export Aggregation'!$D:$D,$A$1)*IF($A74="CH4",About!$D$58,IF($A74="N2O",About!$D$59,1))</f>
        <v>1.3318179451919998</v>
      </c>
      <c r="W74">
        <f>SUMIFS('EPA Export Aggregation'!Z:Z,'EPA Export Aggregation'!$A:$A,$B74,'EPA Export Aggregation'!$D:$D,$A$1)*IF($A74="CH4",About!$D$58,IF($A74="N2O",About!$D$59,1))</f>
        <v>1.2254104270732</v>
      </c>
      <c r="X74">
        <f>SUMIFS('EPA Export Aggregation'!AA:AA,'EPA Export Aggregation'!$A:$A,$B74,'EPA Export Aggregation'!$D:$D,$A$1)*IF($A74="CH4",About!$D$58,IF($A74="N2O",About!$D$59,1))</f>
        <v>1.2882698616814001</v>
      </c>
      <c r="Y74">
        <f>SUMIFS('EPA Export Aggregation'!AB:AB,'EPA Export Aggregation'!$A:$A,$B74,'EPA Export Aggregation'!$D:$D,$A$1)*IF($A74="CH4",About!$D$58,IF($A74="N2O",About!$D$59,1))</f>
        <v>1.3968933358330999</v>
      </c>
      <c r="Z74">
        <f>SUMIFS('EPA Export Aggregation'!AC:AC,'EPA Export Aggregation'!$A:$A,$B74,'EPA Export Aggregation'!$D:$D,$A$1)*IF($A74="CH4",About!$D$58,IF($A74="N2O",About!$D$59,1))</f>
        <v>1.6371226886150998</v>
      </c>
      <c r="AA74">
        <f>SUMIFS('EPA Export Aggregation'!AD:AD,'EPA Export Aggregation'!$A:$A,$B74,'EPA Export Aggregation'!$D:$D,$A$1)*IF($A74="CH4",About!$D$58,IF($A74="N2O",About!$D$59,1))</f>
        <v>1.8426088851132001</v>
      </c>
      <c r="AB74">
        <f>SUMIFS('EPA Export Aggregation'!AE:AE,'EPA Export Aggregation'!$A:$A,$B74,'EPA Export Aggregation'!$D:$D,$A$1)*IF($A74="CH4",About!$D$58,IF($A74="N2O",About!$D$59,1))</f>
        <v>1.7693257325514002</v>
      </c>
      <c r="AC74">
        <f>SUMIFS('EPA Export Aggregation'!AF:AF,'EPA Export Aggregation'!$A:$A,$B74,'EPA Export Aggregation'!$D:$D,$A$1)*IF($A74="CH4",About!$D$58,IF($A74="N2O",About!$D$59,1))</f>
        <v>1.7806731447880997</v>
      </c>
      <c r="AD74">
        <f>SUMIFS('EPA Export Aggregation'!AG:AG,'EPA Export Aggregation'!$A:$A,$B74,'EPA Export Aggregation'!$D:$D,$A$1)*IF($A74="CH4",About!$D$58,IF($A74="N2O",About!$D$59,1))</f>
        <v>1.5259225773727001</v>
      </c>
      <c r="AE74">
        <f>SUMIFS('EPA Export Aggregation'!AH:AH,'EPA Export Aggregation'!$A:$A,$B74,'EPA Export Aggregation'!$D:$D,$A$1)*IF($A74="CH4",About!$D$58,IF($A74="N2O",About!$D$59,1))</f>
        <v>1.7061051609378997</v>
      </c>
      <c r="AF74">
        <f>SUMIFS('EPA Export Aggregation'!AI:AI,'EPA Export Aggregation'!$A:$A,$B74,'EPA Export Aggregation'!$D:$D,$A$1)*IF($A74="CH4",About!$D$58,IF($A74="N2O",About!$D$59,1))</f>
        <v>1.6286322183626001</v>
      </c>
      <c r="AG74">
        <f>SUMIFS('EPA Export Aggregation'!AJ:AJ,'EPA Export Aggregation'!$A:$A,$B74,'EPA Export Aggregation'!$D:$D,$A$1)*IF($A74="CH4",About!$D$58,IF($A74="N2O",About!$D$59,1))</f>
        <v>1.7736534311809999</v>
      </c>
      <c r="AH74">
        <f>SUMIFS('EPA Export Aggregation'!AK:AK,'EPA Export Aggregation'!$A:$A,$B74,'EPA Export Aggregation'!$D:$D,$A$1)*IF($A74="CH4",About!$D$58,IF($A74="N2O",About!$D$59,1))</f>
        <v>1.8574671798844997</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2026-09-29T17:52:12Z</dcterms:modified>
</cp:coreProperties>
</file>