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CT\land\BLAPE\"/>
    </mc:Choice>
  </mc:AlternateContent>
  <xr:revisionPtr revIDLastSave="0" documentId="8_{00130F51-1076-4292-820D-BFAE457388C5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I23" i="4"/>
  <c r="D23" i="4"/>
  <c r="L23" i="4"/>
  <c r="T23" i="4"/>
  <c r="AJ23" i="4"/>
  <c r="Y23" i="4"/>
  <c r="M23" i="4"/>
  <c r="U23" i="4"/>
  <c r="AC23" i="4"/>
  <c r="AK23" i="4"/>
  <c r="A25" i="4" s="1"/>
  <c r="AG23" i="4"/>
  <c r="Z23" i="4"/>
  <c r="N23" i="4"/>
  <c r="V23" i="4"/>
  <c r="AD23" i="4"/>
  <c r="C23" i="4"/>
  <c r="J23" i="4"/>
  <c r="G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O23" i="4" l="1"/>
  <c r="F23" i="4"/>
  <c r="E23" i="4"/>
  <c r="AI23" i="4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<sst xmlns="http://schemas.openxmlformats.org/spreadsheetml/2006/main" count="15367" uniqueCount="462">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</sst>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21</v>
      </c>
      <c r="C1" s="57">
        <v>44412</v>
      </c>
      <c r="H1" s="53" t="s">
        <v>2</v>
      </c>
    </row>
    <row r="2" spans="1:8" x14ac:dyDescent="0.25">
      <c r="B2" s="2" t="str">
        <f>LOOKUP(B1,F2:G51,G2:G51)</f>
        <v>CT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Connecticut</v>
      </c>
      <c r="B18" s="2">
        <f>SUMIFS('LULUCF Dataframe EPA'!AD2:AD766,'LULUCF Dataframe EPA'!A2:A766,Data!A18)</f>
        <v>-8.077542676244871</v>
      </c>
      <c r="C18" s="2">
        <f>B18/D11</f>
        <v>-8.5480931350153995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-8548093135015.3389</v>
      </c>
      <c r="C23" s="56">
        <f>$B$23*C11</f>
        <v>-8312817905630.0762</v>
      </c>
      <c r="D23" s="56">
        <f t="shared" ref="D23:AK23" si="0">$B$23*D11</f>
        <v>-8077542676244.8145</v>
      </c>
      <c r="E23" s="56">
        <f t="shared" si="0"/>
        <v>-7842267446859.5518</v>
      </c>
      <c r="F23" s="56">
        <f t="shared" si="0"/>
        <v>-7606992217474.2891</v>
      </c>
      <c r="G23" s="56">
        <f t="shared" si="0"/>
        <v>-7371716988089.0879</v>
      </c>
      <c r="H23" s="56">
        <f t="shared" si="0"/>
        <v>-7381264910874.2559</v>
      </c>
      <c r="I23" s="56">
        <f t="shared" si="0"/>
        <v>-7390812833659.416</v>
      </c>
      <c r="J23" s="56">
        <f t="shared" si="0"/>
        <v>-7400360756444.5762</v>
      </c>
      <c r="K23" s="56">
        <f t="shared" si="0"/>
        <v>-7409908679229.7324</v>
      </c>
      <c r="L23" s="56">
        <f t="shared" si="0"/>
        <v>-7419456602014.8926</v>
      </c>
      <c r="M23" s="56">
        <f t="shared" si="0"/>
        <v>-7429004524800.0547</v>
      </c>
      <c r="N23" s="56">
        <f t="shared" si="0"/>
        <v>-7438552447585.2148</v>
      </c>
      <c r="O23" s="56">
        <f t="shared" si="0"/>
        <v>-7448100370370.375</v>
      </c>
      <c r="P23" s="56">
        <f t="shared" si="0"/>
        <v>-7457648293155.5352</v>
      </c>
      <c r="Q23" s="56">
        <f t="shared" si="0"/>
        <v>-7467196215940.6953</v>
      </c>
      <c r="R23" s="56">
        <f t="shared" si="0"/>
        <v>-7476744138725.8535</v>
      </c>
      <c r="S23" s="56">
        <f t="shared" si="0"/>
        <v>-7486292061511.0098</v>
      </c>
      <c r="T23" s="56">
        <f t="shared" si="0"/>
        <v>-7495839984296.1699</v>
      </c>
      <c r="U23" s="56">
        <f t="shared" si="0"/>
        <v>-7505387907081.3301</v>
      </c>
      <c r="V23" s="56">
        <f t="shared" si="0"/>
        <v>-7514935829866.4902</v>
      </c>
      <c r="W23" s="56">
        <f t="shared" si="0"/>
        <v>-7524483752651.6504</v>
      </c>
      <c r="X23" s="56">
        <f t="shared" si="0"/>
        <v>-7534031675436.8066</v>
      </c>
      <c r="Y23" s="56">
        <f t="shared" si="0"/>
        <v>-7543579598221.9668</v>
      </c>
      <c r="Z23" s="56">
        <f t="shared" si="0"/>
        <v>-7553127521007.127</v>
      </c>
      <c r="AA23" s="56">
        <f t="shared" si="0"/>
        <v>-7562675443792.2871</v>
      </c>
      <c r="AB23" s="56">
        <f t="shared" si="0"/>
        <v>-7572223366577.4434</v>
      </c>
      <c r="AC23" s="56">
        <f t="shared" si="0"/>
        <v>-7581771289362.6035</v>
      </c>
      <c r="AD23" s="56">
        <f t="shared" si="0"/>
        <v>-7591319212147.7637</v>
      </c>
      <c r="AE23" s="56">
        <f t="shared" si="0"/>
        <v>-7600867134932.9238</v>
      </c>
      <c r="AF23" s="56">
        <f t="shared" si="0"/>
        <v>-7610415057718.084</v>
      </c>
      <c r="AG23" s="56">
        <f t="shared" si="0"/>
        <v>-7619962980503.2402</v>
      </c>
      <c r="AH23" s="56">
        <f t="shared" si="0"/>
        <v>-7629510903288.4004</v>
      </c>
      <c r="AI23" s="56">
        <f t="shared" si="0"/>
        <v>-7639058826073.5605</v>
      </c>
      <c r="AJ23" s="56">
        <f t="shared" si="0"/>
        <v>-7648606748858.7207</v>
      </c>
      <c r="AK23" s="56">
        <f t="shared" si="0"/>
        <v>-7658154671643.8809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-0.10410958904109567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-8548093135015.3389</v>
      </c>
      <c r="C2" s="25">
        <f>$B$2*Data!C$11</f>
        <v>-8312817905630.0762</v>
      </c>
      <c r="D2" s="25">
        <f>$B$2*Data!D$11</f>
        <v>-8077542676244.8145</v>
      </c>
      <c r="E2" s="25">
        <f>$B$2*Data!E$11</f>
        <v>-7842267446859.5518</v>
      </c>
      <c r="F2" s="25">
        <f>$B$2*Data!F$11</f>
        <v>-7606992217474.2891</v>
      </c>
      <c r="G2" s="25">
        <f>$B$2*Data!G$11</f>
        <v>-7371716988089.0879</v>
      </c>
      <c r="H2" s="25">
        <f>$B$2*Data!H$11</f>
        <v>-7381264910874.2559</v>
      </c>
      <c r="I2" s="25">
        <f>$B$2*Data!I$11</f>
        <v>-7390812833659.416</v>
      </c>
      <c r="J2" s="25">
        <f>$B$2*Data!J$11</f>
        <v>-7400360756444.5762</v>
      </c>
      <c r="K2" s="25">
        <f>$B$2*Data!K$11</f>
        <v>-7409908679229.7324</v>
      </c>
      <c r="L2" s="25">
        <f>$B$2*Data!L$11</f>
        <v>-7419456602014.8926</v>
      </c>
      <c r="M2" s="25">
        <f>$B$2*Data!M$11</f>
        <v>-7429004524800.0547</v>
      </c>
      <c r="N2" s="25">
        <f>$B$2*Data!N$11</f>
        <v>-7438552447585.2148</v>
      </c>
      <c r="O2" s="25">
        <f>$B$2*Data!O$11</f>
        <v>-7448100370370.375</v>
      </c>
      <c r="P2" s="25">
        <f>$B$2*Data!P$11</f>
        <v>-7457648293155.5352</v>
      </c>
      <c r="Q2" s="25">
        <f>$B$2*Data!Q$11</f>
        <v>-7467196215940.6953</v>
      </c>
      <c r="R2" s="25">
        <f>$B$2*Data!R$11</f>
        <v>-7476744138725.8535</v>
      </c>
      <c r="S2" s="25">
        <f>$B$2*Data!S$11</f>
        <v>-7486292061511.0098</v>
      </c>
      <c r="T2" s="25">
        <f>$B$2*Data!T$11</f>
        <v>-7495839984296.1699</v>
      </c>
      <c r="U2" s="25">
        <f>$B$2*Data!U$11</f>
        <v>-7505387907081.3301</v>
      </c>
      <c r="V2" s="25">
        <f>$B$2*Data!V$11</f>
        <v>-7514935829866.4902</v>
      </c>
      <c r="W2" s="25">
        <f>$B$2*Data!W$11</f>
        <v>-7524483752651.6504</v>
      </c>
      <c r="X2" s="25">
        <f>$B$2*Data!X$11</f>
        <v>-7534031675436.8066</v>
      </c>
      <c r="Y2" s="25">
        <f>$B$2*Data!Y$11</f>
        <v>-7543579598221.9668</v>
      </c>
      <c r="Z2" s="25">
        <f>$B$2*Data!Z$11</f>
        <v>-7553127521007.127</v>
      </c>
      <c r="AA2" s="25">
        <f>$B$2*Data!AA$11</f>
        <v>-7562675443792.2871</v>
      </c>
      <c r="AB2" s="25">
        <f>$B$2*Data!AB$11</f>
        <v>-7572223366577.4434</v>
      </c>
      <c r="AC2" s="25">
        <f>$B$2*Data!AC$11</f>
        <v>-7581771289362.6035</v>
      </c>
      <c r="AD2" s="25">
        <f>$B$2*Data!AD$11</f>
        <v>-7591319212147.7637</v>
      </c>
      <c r="AE2" s="25">
        <f>$B$2*Data!AE$11</f>
        <v>-7600867134932.9238</v>
      </c>
      <c r="AF2" s="25">
        <f>$B$2*Data!AF$11</f>
        <v>-7610415057718.084</v>
      </c>
      <c r="AG2" s="25">
        <f>$B$2*Data!AG$11</f>
        <v>-7619962980503.2402</v>
      </c>
      <c r="AH2" s="25">
        <f>$B$2*Data!AH$11</f>
        <v>-7629510903288.4004</v>
      </c>
      <c r="AI2" s="25">
        <f>$B$2*Data!AI$11</f>
        <v>-7639058826073.5605</v>
      </c>
      <c r="AJ2" s="25">
        <f>$B$2*Data!AJ$11</f>
        <v>-7648606748858.7207</v>
      </c>
      <c r="AK2" s="25">
        <f>$B$2*Data!AK$11</f>
        <v>-7658154671643.8809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3675438015.4599757</v>
      </c>
      <c r="C11" s="25">
        <f>(ABS(C$2)*'data from RPEpUACE'!$B11)+SUMIFS('Override Calcs'!$E$4:$E$6,'Override Calcs'!$A$4:$A$6,About!$B$2,'Override Calcs'!$B$4:$B$6,"CH4")</f>
        <v>3574276328.4591112</v>
      </c>
      <c r="D11" s="25">
        <f>(ABS(D$2)*'data from RPEpUACE'!$B11)+SUMIFS('Override Calcs'!$E$4:$E$6,'Override Calcs'!$A$4:$A$6,About!$B$2,'Override Calcs'!$B$4:$B$6,"CH4")</f>
        <v>3473114641.4582472</v>
      </c>
      <c r="E11" s="25">
        <f>(ABS(E$2)*'data from RPEpUACE'!$B11)+SUMIFS('Override Calcs'!$E$4:$E$6,'Override Calcs'!$A$4:$A$6,About!$B$2,'Override Calcs'!$B$4:$B$6,"CH4")</f>
        <v>3371952954.4573827</v>
      </c>
      <c r="F11" s="25">
        <f>(ABS(F$2)*'data from RPEpUACE'!$B11)+SUMIFS('Override Calcs'!$E$4:$E$6,'Override Calcs'!$A$4:$A$6,About!$B$2,'Override Calcs'!$B$4:$B$6,"CH4")</f>
        <v>3270791267.4565182</v>
      </c>
      <c r="G11" s="25">
        <f>(ABS(G$2)*'data from RPEpUACE'!$B11)+SUMIFS('Override Calcs'!$E$4:$E$6,'Override Calcs'!$A$4:$A$6,About!$B$2,'Override Calcs'!$B$4:$B$6,"CH4")</f>
        <v>3169629580.4556799</v>
      </c>
      <c r="H11" s="25">
        <f>(ABS(H$2)*'data from RPEpUACE'!$B11)+SUMIFS('Override Calcs'!$E$4:$E$6,'Override Calcs'!$A$4:$A$6,About!$B$2,'Override Calcs'!$B$4:$B$6,"CH4")</f>
        <v>3173734916.9113083</v>
      </c>
      <c r="I11" s="25">
        <f>(ABS(I$2)*'data from RPEpUACE'!$B11)+SUMIFS('Override Calcs'!$E$4:$E$6,'Override Calcs'!$A$4:$A$6,About!$B$2,'Override Calcs'!$B$4:$B$6,"CH4")</f>
        <v>3177840253.3669329</v>
      </c>
      <c r="J11" s="25">
        <f>(ABS(J$2)*'data from RPEpUACE'!$B11)+SUMIFS('Override Calcs'!$E$4:$E$6,'Override Calcs'!$A$4:$A$6,About!$B$2,'Override Calcs'!$B$4:$B$6,"CH4")</f>
        <v>3181945589.8225574</v>
      </c>
      <c r="K11" s="25">
        <f>(ABS(K$2)*'data from RPEpUACE'!$B11)+SUMIFS('Override Calcs'!$E$4:$E$6,'Override Calcs'!$A$4:$A$6,About!$B$2,'Override Calcs'!$B$4:$B$6,"CH4")</f>
        <v>3186050926.2781806</v>
      </c>
      <c r="L11" s="25">
        <f>(ABS(L$2)*'data from RPEpUACE'!$B11)+SUMIFS('Override Calcs'!$E$4:$E$6,'Override Calcs'!$A$4:$A$6,About!$B$2,'Override Calcs'!$B$4:$B$6,"CH4")</f>
        <v>3190156262.7338057</v>
      </c>
      <c r="M11" s="25">
        <f>(ABS(M$2)*'data from RPEpUACE'!$B11)+SUMIFS('Override Calcs'!$E$4:$E$6,'Override Calcs'!$A$4:$A$6,About!$B$2,'Override Calcs'!$B$4:$B$6,"CH4")</f>
        <v>3194261599.1894312</v>
      </c>
      <c r="N11" s="25">
        <f>(ABS(N$2)*'data from RPEpUACE'!$B11)+SUMIFS('Override Calcs'!$E$4:$E$6,'Override Calcs'!$A$4:$A$6,About!$B$2,'Override Calcs'!$B$4:$B$6,"CH4")</f>
        <v>3198366935.6450558</v>
      </c>
      <c r="O11" s="25">
        <f>(ABS(O$2)*'data from RPEpUACE'!$B11)+SUMIFS('Override Calcs'!$E$4:$E$6,'Override Calcs'!$A$4:$A$6,About!$B$2,'Override Calcs'!$B$4:$B$6,"CH4")</f>
        <v>3202472272.1006804</v>
      </c>
      <c r="P11" s="25">
        <f>(ABS(P$2)*'data from RPEpUACE'!$B11)+SUMIFS('Override Calcs'!$E$4:$E$6,'Override Calcs'!$A$4:$A$6,About!$B$2,'Override Calcs'!$B$4:$B$6,"CH4")</f>
        <v>3206577608.5563054</v>
      </c>
      <c r="Q11" s="25">
        <f>(ABS(Q$2)*'data from RPEpUACE'!$B11)+SUMIFS('Override Calcs'!$E$4:$E$6,'Override Calcs'!$A$4:$A$6,About!$B$2,'Override Calcs'!$B$4:$B$6,"CH4")</f>
        <v>3210682945.01193</v>
      </c>
      <c r="R11" s="25">
        <f>(ABS(R$2)*'data from RPEpUACE'!$B11)+SUMIFS('Override Calcs'!$E$4:$E$6,'Override Calcs'!$A$4:$A$6,About!$B$2,'Override Calcs'!$B$4:$B$6,"CH4")</f>
        <v>3214788281.4675541</v>
      </c>
      <c r="S11" s="25">
        <f>(ABS(S$2)*'data from RPEpUACE'!$B11)+SUMIFS('Override Calcs'!$E$4:$E$6,'Override Calcs'!$A$4:$A$6,About!$B$2,'Override Calcs'!$B$4:$B$6,"CH4")</f>
        <v>3218893617.9231772</v>
      </c>
      <c r="T11" s="25">
        <f>(ABS(T$2)*'data from RPEpUACE'!$B11)+SUMIFS('Override Calcs'!$E$4:$E$6,'Override Calcs'!$A$4:$A$6,About!$B$2,'Override Calcs'!$B$4:$B$6,"CH4")</f>
        <v>3222998954.3788018</v>
      </c>
      <c r="U11" s="25">
        <f>(ABS(U$2)*'data from RPEpUACE'!$B11)+SUMIFS('Override Calcs'!$E$4:$E$6,'Override Calcs'!$A$4:$A$6,About!$B$2,'Override Calcs'!$B$4:$B$6,"CH4")</f>
        <v>3227104290.8344264</v>
      </c>
      <c r="V11" s="25">
        <f>(ABS(V$2)*'data from RPEpUACE'!$B11)+SUMIFS('Override Calcs'!$E$4:$E$6,'Override Calcs'!$A$4:$A$6,About!$B$2,'Override Calcs'!$B$4:$B$6,"CH4")</f>
        <v>3231209627.2900515</v>
      </c>
      <c r="W11" s="25">
        <f>(ABS(W$2)*'data from RPEpUACE'!$B11)+SUMIFS('Override Calcs'!$E$4:$E$6,'Override Calcs'!$A$4:$A$6,About!$B$2,'Override Calcs'!$B$4:$B$6,"CH4")</f>
        <v>3235314963.745676</v>
      </c>
      <c r="X11" s="25">
        <f>(ABS(X$2)*'data from RPEpUACE'!$B11)+SUMIFS('Override Calcs'!$E$4:$E$6,'Override Calcs'!$A$4:$A$6,About!$B$2,'Override Calcs'!$B$4:$B$6,"CH4")</f>
        <v>3239420300.2012992</v>
      </c>
      <c r="Y11" s="25">
        <f>(ABS(Y$2)*'data from RPEpUACE'!$B11)+SUMIFS('Override Calcs'!$E$4:$E$6,'Override Calcs'!$A$4:$A$6,About!$B$2,'Override Calcs'!$B$4:$B$6,"CH4")</f>
        <v>3243525636.6569238</v>
      </c>
      <c r="Z11" s="25">
        <f>(ABS(Z$2)*'data from RPEpUACE'!$B11)+SUMIFS('Override Calcs'!$E$4:$E$6,'Override Calcs'!$A$4:$A$6,About!$B$2,'Override Calcs'!$B$4:$B$6,"CH4")</f>
        <v>3247630973.1125488</v>
      </c>
      <c r="AA11" s="25">
        <f>(ABS(AA$2)*'data from RPEpUACE'!$B11)+SUMIFS('Override Calcs'!$E$4:$E$6,'Override Calcs'!$A$4:$A$6,About!$B$2,'Override Calcs'!$B$4:$B$6,"CH4")</f>
        <v>3251736309.5681734</v>
      </c>
      <c r="AB11" s="25">
        <f>(ABS(AB$2)*'data from RPEpUACE'!$B11)+SUMIFS('Override Calcs'!$E$4:$E$6,'Override Calcs'!$A$4:$A$6,About!$B$2,'Override Calcs'!$B$4:$B$6,"CH4")</f>
        <v>3255841646.0237966</v>
      </c>
      <c r="AC11" s="25">
        <f>(ABS(AC$2)*'data from RPEpUACE'!$B11)+SUMIFS('Override Calcs'!$E$4:$E$6,'Override Calcs'!$A$4:$A$6,About!$B$2,'Override Calcs'!$B$4:$B$6,"CH4")</f>
        <v>3259946982.4794211</v>
      </c>
      <c r="AD11" s="25">
        <f>(ABS(AD$2)*'data from RPEpUACE'!$B11)+SUMIFS('Override Calcs'!$E$4:$E$6,'Override Calcs'!$A$4:$A$6,About!$B$2,'Override Calcs'!$B$4:$B$6,"CH4")</f>
        <v>3264052318.9350457</v>
      </c>
      <c r="AE11" s="25">
        <f>(ABS(AE$2)*'data from RPEpUACE'!$B11)+SUMIFS('Override Calcs'!$E$4:$E$6,'Override Calcs'!$A$4:$A$6,About!$B$2,'Override Calcs'!$B$4:$B$6,"CH4")</f>
        <v>3268157655.3906708</v>
      </c>
      <c r="AF11" s="25">
        <f>(ABS(AF$2)*'data from RPEpUACE'!$B11)+SUMIFS('Override Calcs'!$E$4:$E$6,'Override Calcs'!$A$4:$A$6,About!$B$2,'Override Calcs'!$B$4:$B$6,"CH4")</f>
        <v>3272262991.8462954</v>
      </c>
      <c r="AG11" s="25">
        <f>(ABS(AG$2)*'data from RPEpUACE'!$B11)+SUMIFS('Override Calcs'!$E$4:$E$6,'Override Calcs'!$A$4:$A$6,About!$B$2,'Override Calcs'!$B$4:$B$6,"CH4")</f>
        <v>3276368328.3019185</v>
      </c>
      <c r="AH11" s="25">
        <f>(ABS(AH$2)*'data from RPEpUACE'!$B11)+SUMIFS('Override Calcs'!$E$4:$E$6,'Override Calcs'!$A$4:$A$6,About!$B$2,'Override Calcs'!$B$4:$B$6,"CH4")</f>
        <v>3280473664.7575431</v>
      </c>
      <c r="AI11" s="25">
        <f>(ABS(AI$2)*'data from RPEpUACE'!$B11)+SUMIFS('Override Calcs'!$E$4:$E$6,'Override Calcs'!$A$4:$A$6,About!$B$2,'Override Calcs'!$B$4:$B$6,"CH4")</f>
        <v>3284579001.2131681</v>
      </c>
      <c r="AJ11" s="25">
        <f>(ABS(AJ$2)*'data from RPEpUACE'!$B11)+SUMIFS('Override Calcs'!$E$4:$E$6,'Override Calcs'!$A$4:$A$6,About!$B$2,'Override Calcs'!$B$4:$B$6,"CH4")</f>
        <v>3288684337.6687927</v>
      </c>
      <c r="AK11" s="25">
        <f>(ABS(AK$2)*'data from RPEpUACE'!$B11)+SUMIFS('Override Calcs'!$E$4:$E$6,'Override Calcs'!$A$4:$A$6,About!$B$2,'Override Calcs'!$B$4:$B$6,"CH4")</f>
        <v>3292789674.1244173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299215343.39577073</v>
      </c>
      <c r="C12" s="25">
        <f>(ABS(C$2)*'data from RPEpUACE'!$B12)+SUMIFS('Override Calcs'!$E$4:$E$6,'Override Calcs'!$A$4:$A$6,About!$B$2,'Override Calcs'!$B$4:$B$6,"N2O")</f>
        <v>290979827.30567801</v>
      </c>
      <c r="D12" s="25">
        <f>(ABS(D$2)*'data from RPEpUACE'!$B12)+SUMIFS('Override Calcs'!$E$4:$E$6,'Override Calcs'!$A$4:$A$6,About!$B$2,'Override Calcs'!$B$4:$B$6,"N2O")</f>
        <v>282744311.21558529</v>
      </c>
      <c r="E12" s="25">
        <f>(ABS(E$2)*'data from RPEpUACE'!$B12)+SUMIFS('Override Calcs'!$E$4:$E$6,'Override Calcs'!$A$4:$A$6,About!$B$2,'Override Calcs'!$B$4:$B$6,"N2O")</f>
        <v>274508795.12549257</v>
      </c>
      <c r="F12" s="25">
        <f>(ABS(F$2)*'data from RPEpUACE'!$B12)+SUMIFS('Override Calcs'!$E$4:$E$6,'Override Calcs'!$A$4:$A$6,About!$B$2,'Override Calcs'!$B$4:$B$6,"N2O")</f>
        <v>266273279.03539979</v>
      </c>
      <c r="G12" s="25">
        <f>(ABS(G$2)*'data from RPEpUACE'!$B12)+SUMIFS('Override Calcs'!$E$4:$E$6,'Override Calcs'!$A$4:$A$6,About!$B$2,'Override Calcs'!$B$4:$B$6,"N2O")</f>
        <v>258037762.94530922</v>
      </c>
      <c r="H12" s="25">
        <f>(ABS(H$2)*'data from RPEpUACE'!$B12)+SUMIFS('Override Calcs'!$E$4:$E$6,'Override Calcs'!$A$4:$A$6,About!$B$2,'Override Calcs'!$B$4:$B$6,"N2O")</f>
        <v>258371976.07913411</v>
      </c>
      <c r="I12" s="25">
        <f>(ABS(I$2)*'data from RPEpUACE'!$B12)+SUMIFS('Override Calcs'!$E$4:$E$6,'Override Calcs'!$A$4:$A$6,About!$B$2,'Override Calcs'!$B$4:$B$6,"N2O")</f>
        <v>258706189.21295869</v>
      </c>
      <c r="J12" s="25">
        <f>(ABS(J$2)*'data from RPEpUACE'!$B12)+SUMIFS('Override Calcs'!$E$4:$E$6,'Override Calcs'!$A$4:$A$6,About!$B$2,'Override Calcs'!$B$4:$B$6,"N2O")</f>
        <v>259040402.34678328</v>
      </c>
      <c r="K12" s="25">
        <f>(ABS(K$2)*'data from RPEpUACE'!$B12)+SUMIFS('Override Calcs'!$E$4:$E$6,'Override Calcs'!$A$4:$A$6,About!$B$2,'Override Calcs'!$B$4:$B$6,"N2O")</f>
        <v>259374615.48060775</v>
      </c>
      <c r="L12" s="25">
        <f>(ABS(L$2)*'data from RPEpUACE'!$B12)+SUMIFS('Override Calcs'!$E$4:$E$6,'Override Calcs'!$A$4:$A$6,About!$B$2,'Override Calcs'!$B$4:$B$6,"N2O")</f>
        <v>259708828.61443233</v>
      </c>
      <c r="M12" s="25">
        <f>(ABS(M$2)*'data from RPEpUACE'!$B12)+SUMIFS('Override Calcs'!$E$4:$E$6,'Override Calcs'!$A$4:$A$6,About!$B$2,'Override Calcs'!$B$4:$B$6,"N2O")</f>
        <v>260043041.74825701</v>
      </c>
      <c r="N12" s="25">
        <f>(ABS(N$2)*'data from RPEpUACE'!$B12)+SUMIFS('Override Calcs'!$E$4:$E$6,'Override Calcs'!$A$4:$A$6,About!$B$2,'Override Calcs'!$B$4:$B$6,"N2O")</f>
        <v>260377254.8820816</v>
      </c>
      <c r="O12" s="25">
        <f>(ABS(O$2)*'data from RPEpUACE'!$B12)+SUMIFS('Override Calcs'!$E$4:$E$6,'Override Calcs'!$A$4:$A$6,About!$B$2,'Override Calcs'!$B$4:$B$6,"N2O")</f>
        <v>260711468.01590621</v>
      </c>
      <c r="P12" s="25">
        <f>(ABS(P$2)*'data from RPEpUACE'!$B12)+SUMIFS('Override Calcs'!$E$4:$E$6,'Override Calcs'!$A$4:$A$6,About!$B$2,'Override Calcs'!$B$4:$B$6,"N2O")</f>
        <v>261045681.1497308</v>
      </c>
      <c r="Q12" s="25">
        <f>(ABS(Q$2)*'data from RPEpUACE'!$B12)+SUMIFS('Override Calcs'!$E$4:$E$6,'Override Calcs'!$A$4:$A$6,About!$B$2,'Override Calcs'!$B$4:$B$6,"N2O")</f>
        <v>261379894.28355539</v>
      </c>
      <c r="R12" s="25">
        <f>(ABS(R$2)*'data from RPEpUACE'!$B12)+SUMIFS('Override Calcs'!$E$4:$E$6,'Override Calcs'!$A$4:$A$6,About!$B$2,'Override Calcs'!$B$4:$B$6,"N2O")</f>
        <v>261714107.41737992</v>
      </c>
      <c r="S12" s="25">
        <f>(ABS(S$2)*'data from RPEpUACE'!$B12)+SUMIFS('Override Calcs'!$E$4:$E$6,'Override Calcs'!$A$4:$A$6,About!$B$2,'Override Calcs'!$B$4:$B$6,"N2O")</f>
        <v>262048320.55120438</v>
      </c>
      <c r="T12" s="25">
        <f>(ABS(T$2)*'data from RPEpUACE'!$B12)+SUMIFS('Override Calcs'!$E$4:$E$6,'Override Calcs'!$A$4:$A$6,About!$B$2,'Override Calcs'!$B$4:$B$6,"N2O")</f>
        <v>262382533.68502897</v>
      </c>
      <c r="U12" s="25">
        <f>(ABS(U$2)*'data from RPEpUACE'!$B12)+SUMIFS('Override Calcs'!$E$4:$E$6,'Override Calcs'!$A$4:$A$6,About!$B$2,'Override Calcs'!$B$4:$B$6,"N2O")</f>
        <v>262716746.81885359</v>
      </c>
      <c r="V12" s="25">
        <f>(ABS(V$2)*'data from RPEpUACE'!$B12)+SUMIFS('Override Calcs'!$E$4:$E$6,'Override Calcs'!$A$4:$A$6,About!$B$2,'Override Calcs'!$B$4:$B$6,"N2O")</f>
        <v>263050959.95267817</v>
      </c>
      <c r="W12" s="25">
        <f>(ABS(W$2)*'data from RPEpUACE'!$B12)+SUMIFS('Override Calcs'!$E$4:$E$6,'Override Calcs'!$A$4:$A$6,About!$B$2,'Override Calcs'!$B$4:$B$6,"N2O")</f>
        <v>263385173.08650276</v>
      </c>
      <c r="X12" s="25">
        <f>(ABS(X$2)*'data from RPEpUACE'!$B12)+SUMIFS('Override Calcs'!$E$4:$E$6,'Override Calcs'!$A$4:$A$6,About!$B$2,'Override Calcs'!$B$4:$B$6,"N2O")</f>
        <v>263719386.22032723</v>
      </c>
      <c r="Y12" s="25">
        <f>(ABS(Y$2)*'data from RPEpUACE'!$B12)+SUMIFS('Override Calcs'!$E$4:$E$6,'Override Calcs'!$A$4:$A$6,About!$B$2,'Override Calcs'!$B$4:$B$6,"N2O")</f>
        <v>264053599.35415184</v>
      </c>
      <c r="Z12" s="25">
        <f>(ABS(Z$2)*'data from RPEpUACE'!$B12)+SUMIFS('Override Calcs'!$E$4:$E$6,'Override Calcs'!$A$4:$A$6,About!$B$2,'Override Calcs'!$B$4:$B$6,"N2O")</f>
        <v>264387812.48797643</v>
      </c>
      <c r="AA12" s="25">
        <f>(ABS(AA$2)*'data from RPEpUACE'!$B12)+SUMIFS('Override Calcs'!$E$4:$E$6,'Override Calcs'!$A$4:$A$6,About!$B$2,'Override Calcs'!$B$4:$B$6,"N2O")</f>
        <v>264722025.62180102</v>
      </c>
      <c r="AB12" s="25">
        <f>(ABS(AB$2)*'data from RPEpUACE'!$B12)+SUMIFS('Override Calcs'!$E$4:$E$6,'Override Calcs'!$A$4:$A$6,About!$B$2,'Override Calcs'!$B$4:$B$6,"N2O")</f>
        <v>265056238.75562549</v>
      </c>
      <c r="AC12" s="25">
        <f>(ABS(AC$2)*'data from RPEpUACE'!$B12)+SUMIFS('Override Calcs'!$E$4:$E$6,'Override Calcs'!$A$4:$A$6,About!$B$2,'Override Calcs'!$B$4:$B$6,"N2O")</f>
        <v>265390451.88945007</v>
      </c>
      <c r="AD12" s="25">
        <f>(ABS(AD$2)*'data from RPEpUACE'!$B12)+SUMIFS('Override Calcs'!$E$4:$E$6,'Override Calcs'!$A$4:$A$6,About!$B$2,'Override Calcs'!$B$4:$B$6,"N2O")</f>
        <v>265724665.02327469</v>
      </c>
      <c r="AE12" s="25">
        <f>(ABS(AE$2)*'data from RPEpUACE'!$B12)+SUMIFS('Override Calcs'!$E$4:$E$6,'Override Calcs'!$A$4:$A$6,About!$B$2,'Override Calcs'!$B$4:$B$6,"N2O")</f>
        <v>266058878.15709928</v>
      </c>
      <c r="AF12" s="25">
        <f>(ABS(AF$2)*'data from RPEpUACE'!$B12)+SUMIFS('Override Calcs'!$E$4:$E$6,'Override Calcs'!$A$4:$A$6,About!$B$2,'Override Calcs'!$B$4:$B$6,"N2O")</f>
        <v>266393091.29092386</v>
      </c>
      <c r="AG12" s="25">
        <f>(ABS(AG$2)*'data from RPEpUACE'!$B12)+SUMIFS('Override Calcs'!$E$4:$E$6,'Override Calcs'!$A$4:$A$6,About!$B$2,'Override Calcs'!$B$4:$B$6,"N2O")</f>
        <v>266727304.42474833</v>
      </c>
      <c r="AH12" s="25">
        <f>(ABS(AH$2)*'data from RPEpUACE'!$B12)+SUMIFS('Override Calcs'!$E$4:$E$6,'Override Calcs'!$A$4:$A$6,About!$B$2,'Override Calcs'!$B$4:$B$6,"N2O")</f>
        <v>267061517.55857292</v>
      </c>
      <c r="AI12" s="25">
        <f>(ABS(AI$2)*'data from RPEpUACE'!$B12)+SUMIFS('Override Calcs'!$E$4:$E$6,'Override Calcs'!$A$4:$A$6,About!$B$2,'Override Calcs'!$B$4:$B$6,"N2O")</f>
        <v>267395730.69239753</v>
      </c>
      <c r="AJ12" s="25">
        <f>(ABS(AJ$2)*'data from RPEpUACE'!$B12)+SUMIFS('Override Calcs'!$E$4:$E$6,'Override Calcs'!$A$4:$A$6,About!$B$2,'Override Calcs'!$B$4:$B$6,"N2O")</f>
        <v>267729943.82622212</v>
      </c>
      <c r="AK12" s="25">
        <f>(ABS(AK$2)*'data from RPEpUACE'!$B12)+SUMIFS('Override Calcs'!$E$4:$E$6,'Override Calcs'!$A$4:$A$6,About!$B$2,'Override Calcs'!$B$4:$B$6,"N2O")</f>
        <v>268064156.96004671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2021-08-04T19:37:43Z</dcterms:modified>
</cp:coreProperties>
</file>