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CT\bldgs\SYDEC\"/>
    </mc:Choice>
  </mc:AlternateContent>
  <xr:revisionPtr revIDLastSave="0" documentId="8_{F30E30E9-1F10-4FD9-B68F-2043C587CDD1}"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<sst xmlns="http://schemas.openxmlformats.org/spreadsheetml/2006/main" count="194484" uniqueCount="2015">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</sst>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107</v>
      </c>
      <c r="C1" s="30">
        <v>46241</v>
      </c>
    </row>
    <row r="2" spans="1:3" x14ac:dyDescent="0.45">
      <c r="A2" s="3" t="s">
        <v>2</v>
      </c>
      <c r="B2" s="4" t="str">
        <f>IFERROR(INDEX(Geography!B:B, MATCH($B$1, Geography!C:C, 0)), "")</f>
        <v>CT</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Connecticut</v>
      </c>
    </row>
    <row r="311" spans="1:31" x14ac:dyDescent="0.45">
      <c r="A311" t="s">
        <v>1971</v>
      </c>
      <c r="B311" t="str">
        <f>About!$B$2</f>
        <v>CT</v>
      </c>
    </row>
    <row r="312" spans="1:31" x14ac:dyDescent="0.45">
      <c r="A312" t="s">
        <v>1972</v>
      </c>
      <c r="B312">
        <f>MATCH($B$311, $A$38:$A$85, 0)</f>
        <v>6</v>
      </c>
    </row>
    <row r="313" spans="1:31" x14ac:dyDescent="0.45">
      <c r="A313" t="s">
        <v>1973</v>
      </c>
      <c r="B313" s="24">
        <f>INDEX(Census_2020_Urban_Rural!$F$2:$F$57, MATCH($B$311, Census_2020_Urban_Rural!$B$2:$B$57, 0))</f>
        <v>86.250729351315485</v>
      </c>
    </row>
    <row r="314" spans="1:31" x14ac:dyDescent="0.45">
      <c r="A314" t="s">
        <v>1974</v>
      </c>
      <c r="B314" s="18">
        <f>$B$313 * $B$13</f>
        <v>0.86250729351315492</v>
      </c>
    </row>
    <row r="315" spans="1:31" x14ac:dyDescent="0.45">
      <c r="A315" t="s">
        <v>1975</v>
      </c>
      <c r="B315" s="22">
        <f>INDEX($K$38:$K$85, $B$312)</f>
        <v>713.16317178170016</v>
      </c>
    </row>
    <row r="316" spans="1:31" x14ac:dyDescent="0.45">
      <c r="A316" t="s">
        <v>1976</v>
      </c>
      <c r="B316" s="22">
        <f>INDEX($Q$38:$Q$85, $B$312)</f>
        <v>307.19596508875742</v>
      </c>
    </row>
    <row r="317" spans="1:31" x14ac:dyDescent="0.45">
      <c r="A317" t="s">
        <v>1977</v>
      </c>
      <c r="B317" s="22">
        <f>$B$315 * $B$314</f>
        <v>615.10843712669134</v>
      </c>
    </row>
    <row r="318" spans="1:31" x14ac:dyDescent="0.45">
      <c r="A318" t="s">
        <v>1978</v>
      </c>
      <c r="B318" s="22">
        <f>$B$315 * (1 - $B$314)</f>
        <v>98.054734655008787</v>
      </c>
    </row>
    <row r="319" spans="1:31" x14ac:dyDescent="0.45">
      <c r="A319" t="s">
        <v>1979</v>
      </c>
      <c r="B319" s="22">
        <f>$B$316</f>
        <v>307.19596508875742</v>
      </c>
    </row>
    <row r="320" spans="1:31" x14ac:dyDescent="0.45">
      <c r="A320" t="s">
        <v>1980</v>
      </c>
      <c r="B320" s="24">
        <f>INDEX($S$38:$S$85, $B$312)</f>
        <v>10662.4</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713.16317178170016</v>
      </c>
      <c r="C322" s="28">
        <f t="shared" si="214"/>
        <v>713.16317178170016</v>
      </c>
      <c r="D322" s="28">
        <f t="shared" si="214"/>
        <v>713.16317178170016</v>
      </c>
      <c r="E322" s="28">
        <f t="shared" si="214"/>
        <v>713.16317178170016</v>
      </c>
      <c r="F322" s="28">
        <f t="shared" si="214"/>
        <v>713.16317178170016</v>
      </c>
      <c r="G322" s="28">
        <f t="shared" si="214"/>
        <v>759.41851545299699</v>
      </c>
      <c r="H322" s="28">
        <f t="shared" si="214"/>
        <v>809.0733597046351</v>
      </c>
      <c r="I322" s="28">
        <f t="shared" si="214"/>
        <v>859.85793247065351</v>
      </c>
      <c r="J322" s="28">
        <f t="shared" si="214"/>
        <v>907.7947479444673</v>
      </c>
      <c r="K322" s="28">
        <f t="shared" si="214"/>
        <v>957.34565327602877</v>
      </c>
      <c r="L322" s="28">
        <f t="shared" si="214"/>
        <v>1009.5263683063155</v>
      </c>
      <c r="M322" s="28">
        <f t="shared" si="214"/>
        <v>1061.1357590800512</v>
      </c>
      <c r="N322" s="28">
        <f t="shared" si="214"/>
        <v>1113.9439386537376</v>
      </c>
      <c r="O322" s="28">
        <f t="shared" si="214"/>
        <v>1168.5942773124277</v>
      </c>
      <c r="P322" s="28">
        <f t="shared" si="214"/>
        <v>1225.0709609361188</v>
      </c>
      <c r="Q322" s="28">
        <f t="shared" si="214"/>
        <v>1282.4710510740094</v>
      </c>
      <c r="R322" s="28">
        <f t="shared" si="214"/>
        <v>1341.4640042569488</v>
      </c>
      <c r="S322" s="28">
        <f t="shared" si="214"/>
        <v>1400.6869435970877</v>
      </c>
      <c r="T322" s="28">
        <f t="shared" si="214"/>
        <v>1459.7713149537988</v>
      </c>
      <c r="U322" s="28">
        <f t="shared" si="214"/>
        <v>1517.7524250535753</v>
      </c>
      <c r="V322" s="28">
        <f t="shared" si="214"/>
        <v>1574.5358427964331</v>
      </c>
      <c r="W322" s="28">
        <f t="shared" si="214"/>
        <v>1629.5199377143376</v>
      </c>
      <c r="X322" s="28">
        <f t="shared" si="214"/>
        <v>1682.2230536535096</v>
      </c>
      <c r="Y322" s="28">
        <f t="shared" si="214"/>
        <v>1733.148139672413</v>
      </c>
      <c r="Z322" s="28">
        <f t="shared" si="214"/>
        <v>1781.5605398388122</v>
      </c>
      <c r="AA322" s="28">
        <f t="shared" si="214"/>
        <v>1827.7679351778736</v>
      </c>
      <c r="AB322" s="28">
        <f t="shared" si="214"/>
        <v>1871.6114903171542</v>
      </c>
      <c r="AC322" s="28">
        <f t="shared" si="214"/>
        <v>1913.316370903292</v>
      </c>
      <c r="AD322" s="28">
        <f t="shared" si="214"/>
        <v>1952.1163065697529</v>
      </c>
      <c r="AE322" s="28">
        <f t="shared" si="214"/>
        <v>1988.5488708473033</v>
      </c>
    </row>
    <row r="323" spans="1:31" x14ac:dyDescent="0.45">
      <c r="A323" t="s">
        <v>1982</v>
      </c>
      <c r="B323" s="28">
        <f t="shared" ref="B323:AE323" si="215">INDEX(B$258:B$305, $B$312)</f>
        <v>307.19596508875742</v>
      </c>
      <c r="C323" s="28">
        <f t="shared" si="215"/>
        <v>307.19596508875742</v>
      </c>
      <c r="D323" s="28">
        <f t="shared" si="215"/>
        <v>307.19596508875742</v>
      </c>
      <c r="E323" s="28">
        <f t="shared" si="215"/>
        <v>307.19596508875742</v>
      </c>
      <c r="F323" s="28">
        <f t="shared" si="215"/>
        <v>307.19596508875742</v>
      </c>
      <c r="G323" s="28">
        <f t="shared" si="215"/>
        <v>347.92679461921045</v>
      </c>
      <c r="H323" s="28">
        <f t="shared" si="215"/>
        <v>382.23845000352219</v>
      </c>
      <c r="I323" s="28">
        <f t="shared" si="215"/>
        <v>398.65114766273666</v>
      </c>
      <c r="J323" s="28">
        <f t="shared" si="215"/>
        <v>408.55726229257948</v>
      </c>
      <c r="K323" s="28">
        <f t="shared" si="215"/>
        <v>419.7938974446289</v>
      </c>
      <c r="L323" s="28">
        <f t="shared" si="215"/>
        <v>428.4305839919154</v>
      </c>
      <c r="M323" s="28">
        <f t="shared" si="215"/>
        <v>435.2242679810455</v>
      </c>
      <c r="N323" s="28">
        <f t="shared" si="215"/>
        <v>442.83201417738235</v>
      </c>
      <c r="O323" s="28">
        <f t="shared" si="215"/>
        <v>454.33815565316394</v>
      </c>
      <c r="P323" s="28">
        <f t="shared" si="215"/>
        <v>463.56594466284162</v>
      </c>
      <c r="Q323" s="28">
        <f t="shared" si="215"/>
        <v>471.30304818658215</v>
      </c>
      <c r="R323" s="28">
        <f t="shared" si="215"/>
        <v>484.75871458587653</v>
      </c>
      <c r="S323" s="28">
        <f t="shared" si="215"/>
        <v>497.71378217954037</v>
      </c>
      <c r="T323" s="28">
        <f t="shared" si="215"/>
        <v>513.22575163924114</v>
      </c>
      <c r="U323" s="28">
        <f t="shared" si="215"/>
        <v>526.37856334000583</v>
      </c>
      <c r="V323" s="28">
        <f t="shared" si="215"/>
        <v>533.37944202070173</v>
      </c>
      <c r="W323" s="28">
        <f t="shared" si="215"/>
        <v>543.77036817962119</v>
      </c>
      <c r="X323" s="28">
        <f t="shared" si="215"/>
        <v>549.30301537247988</v>
      </c>
      <c r="Y323" s="28">
        <f t="shared" si="215"/>
        <v>555.48445200958008</v>
      </c>
      <c r="Z323" s="28">
        <f t="shared" si="215"/>
        <v>560.48714762444479</v>
      </c>
      <c r="AA323" s="28">
        <f t="shared" si="215"/>
        <v>568.20283341930622</v>
      </c>
      <c r="AB323" s="28">
        <f t="shared" si="215"/>
        <v>577.64196240860861</v>
      </c>
      <c r="AC323" s="28">
        <f t="shared" si="215"/>
        <v>587.108784277832</v>
      </c>
      <c r="AD323" s="28">
        <f t="shared" si="215"/>
        <v>594.15892484479014</v>
      </c>
      <c r="AE323" s="28">
        <f t="shared" si="215"/>
        <v>603.14200467846797</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9.5696947860749712E-2</v>
      </c>
      <c r="C330" s="28">
        <f t="shared" si="218"/>
        <v>9.5696947860749712E-2</v>
      </c>
      <c r="D330" s="28">
        <f t="shared" si="218"/>
        <v>9.5696947860749712E-2</v>
      </c>
      <c r="E330" s="28">
        <f t="shared" si="218"/>
        <v>9.5696947860749712E-2</v>
      </c>
      <c r="F330" s="28">
        <f t="shared" si="218"/>
        <v>9.5696947860749712E-2</v>
      </c>
      <c r="G330" s="28">
        <f t="shared" si="218"/>
        <v>0.10385516488522355</v>
      </c>
      <c r="H330" s="28">
        <f t="shared" si="218"/>
        <v>0.1117301742298317</v>
      </c>
      <c r="I330" s="28">
        <f t="shared" si="218"/>
        <v>0.11803243923820061</v>
      </c>
      <c r="J330" s="28">
        <f t="shared" si="218"/>
        <v>0.12345738391328845</v>
      </c>
      <c r="K330" s="28">
        <f t="shared" si="218"/>
        <v>0.12915849627857309</v>
      </c>
      <c r="L330" s="28">
        <f t="shared" si="218"/>
        <v>0.1348624092416558</v>
      </c>
      <c r="M330" s="28">
        <f t="shared" si="218"/>
        <v>0.14033988849237478</v>
      </c>
      <c r="N330" s="28">
        <f t="shared" si="218"/>
        <v>0.14600614803713236</v>
      </c>
      <c r="O330" s="28">
        <f t="shared" si="218"/>
        <v>0.15221079991048841</v>
      </c>
      <c r="P330" s="28">
        <f t="shared" si="218"/>
        <v>0.15837305912355196</v>
      </c>
      <c r="Q330" s="28">
        <f t="shared" si="218"/>
        <v>0.16448211465154108</v>
      </c>
      <c r="R330" s="28">
        <f t="shared" si="218"/>
        <v>0.17127689064777399</v>
      </c>
      <c r="S330" s="28">
        <f t="shared" si="218"/>
        <v>0.17804628655618138</v>
      </c>
      <c r="T330" s="28">
        <f t="shared" si="218"/>
        <v>0.18504249198989348</v>
      </c>
      <c r="U330" s="28">
        <f t="shared" si="218"/>
        <v>0.19171396574819749</v>
      </c>
      <c r="V330" s="28">
        <f t="shared" si="218"/>
        <v>0.19769613640616887</v>
      </c>
      <c r="W330" s="28">
        <f t="shared" si="218"/>
        <v>0.2038274971764292</v>
      </c>
      <c r="X330" s="28">
        <f t="shared" si="218"/>
        <v>0.20928928468506053</v>
      </c>
      <c r="Y330" s="28">
        <f t="shared" si="218"/>
        <v>0.21464516353560112</v>
      </c>
      <c r="Z330" s="28">
        <f t="shared" si="218"/>
        <v>0.21965483263273342</v>
      </c>
      <c r="AA330" s="28">
        <f t="shared" si="218"/>
        <v>0.22471214441375112</v>
      </c>
      <c r="AB330" s="28">
        <f t="shared" si="218"/>
        <v>0.22970939495102069</v>
      </c>
      <c r="AC330" s="28">
        <f t="shared" si="218"/>
        <v>0.23450866176293556</v>
      </c>
      <c r="AD330" s="28">
        <f t="shared" si="218"/>
        <v>0.23880882647570367</v>
      </c>
      <c r="AE330" s="28">
        <f t="shared" si="218"/>
        <v>0.24306824687929279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307.19596508875742</v>
      </c>
      <c r="C8" s="23">
        <f>Calcs!C$323</f>
        <v>307.19596508875742</v>
      </c>
      <c r="D8" s="23">
        <f>Calcs!D$323</f>
        <v>307.19596508875742</v>
      </c>
      <c r="E8" s="23">
        <f>Calcs!E$323</f>
        <v>307.19596508875742</v>
      </c>
      <c r="F8" s="23">
        <f>Calcs!F$323</f>
        <v>307.19596508875742</v>
      </c>
      <c r="G8" s="23">
        <f>Calcs!G$323</f>
        <v>347.92679461921045</v>
      </c>
      <c r="H8" s="23">
        <f>Calcs!H$323</f>
        <v>382.23845000352219</v>
      </c>
      <c r="I8" s="23">
        <f>Calcs!I$323</f>
        <v>398.65114766273666</v>
      </c>
      <c r="J8" s="23">
        <f>Calcs!J$323</f>
        <v>408.55726229257948</v>
      </c>
      <c r="K8" s="23">
        <f>Calcs!K$323</f>
        <v>419.7938974446289</v>
      </c>
      <c r="L8" s="23">
        <f>Calcs!L$323</f>
        <v>428.4305839919154</v>
      </c>
      <c r="M8" s="23">
        <f>Calcs!M$323</f>
        <v>435.2242679810455</v>
      </c>
      <c r="N8" s="23">
        <f>Calcs!N$323</f>
        <v>442.83201417738235</v>
      </c>
      <c r="O8" s="23">
        <f>Calcs!O$323</f>
        <v>454.33815565316394</v>
      </c>
      <c r="P8" s="23">
        <f>Calcs!P$323</f>
        <v>463.56594466284162</v>
      </c>
      <c r="Q8" s="23">
        <f>Calcs!Q$323</f>
        <v>471.30304818658215</v>
      </c>
      <c r="R8" s="23">
        <f>Calcs!R$323</f>
        <v>484.75871458587653</v>
      </c>
      <c r="S8" s="23">
        <f>Calcs!S$323</f>
        <v>497.71378217954037</v>
      </c>
      <c r="T8" s="23">
        <f>Calcs!T$323</f>
        <v>513.22575163924114</v>
      </c>
      <c r="U8" s="23">
        <f>Calcs!U$323</f>
        <v>526.37856334000583</v>
      </c>
      <c r="V8" s="23">
        <f>Calcs!V$323</f>
        <v>533.37944202070173</v>
      </c>
      <c r="W8" s="23">
        <f>Calcs!W$323</f>
        <v>543.77036817962119</v>
      </c>
      <c r="X8" s="23">
        <f>Calcs!X$323</f>
        <v>549.30301537247988</v>
      </c>
      <c r="Y8" s="23">
        <f>Calcs!Y$323</f>
        <v>555.48445200958008</v>
      </c>
      <c r="Z8" s="23">
        <f>Calcs!Z$323</f>
        <v>560.48714762444479</v>
      </c>
      <c r="AA8" s="23">
        <f>Calcs!AA$323</f>
        <v>568.20283341930622</v>
      </c>
      <c r="AB8" s="23">
        <f>Calcs!AB$323</f>
        <v>577.64196240860861</v>
      </c>
      <c r="AC8" s="23">
        <f>Calcs!AC$323</f>
        <v>587.108784277832</v>
      </c>
      <c r="AD8" s="23">
        <f>Calcs!AD$323</f>
        <v>594.15892484479014</v>
      </c>
      <c r="AE8" s="23">
        <f>Calcs!AE$323</f>
        <v>603.14200467846797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615.10843712669134</v>
      </c>
      <c r="C8" s="23">
        <f>Calcs!C$322 * Calcs!$B$314</f>
        <v>615.10843712669134</v>
      </c>
      <c r="D8" s="23">
        <f>Calcs!D$322 * Calcs!$B$314</f>
        <v>615.10843712669134</v>
      </c>
      <c r="E8" s="23">
        <f>Calcs!E$322 * Calcs!$B$314</f>
        <v>615.10843712669134</v>
      </c>
      <c r="F8" s="23">
        <f>Calcs!F$322 * Calcs!$B$314</f>
        <v>615.10843712669134</v>
      </c>
      <c r="G8" s="23">
        <f>Calcs!G$322 * Calcs!$B$314</f>
        <v>655.00400840714246</v>
      </c>
      <c r="H8" s="23">
        <f>Calcs!H$322 * Calcs!$B$314</f>
        <v>697.83167373244009</v>
      </c>
      <c r="I8" s="23">
        <f>Calcs!I$322 * Calcs!$B$314</f>
        <v>741.63373814108047</v>
      </c>
      <c r="J8" s="23">
        <f>Calcs!J$322 * Calcs!$B$314</f>
        <v>782.97959111503917</v>
      </c>
      <c r="K8" s="23">
        <f>Calcs!K$322 * Calcs!$B$314</f>
        <v>825.71760836369083</v>
      </c>
      <c r="L8" s="23">
        <f>Calcs!L$322 * Calcs!$B$314</f>
        <v>870.72385565804461</v>
      </c>
      <c r="M8" s="23">
        <f>Calcs!M$322 * Calcs!$B$314</f>
        <v>915.23733161416214</v>
      </c>
      <c r="N8" s="23">
        <f>Calcs!N$322 * Calcs!$B$314</f>
        <v>960.78477165361915</v>
      </c>
      <c r="O8" s="23">
        <f>Calcs!O$322 * Calcs!$B$314</f>
        <v>1007.9210873397033</v>
      </c>
      <c r="P8" s="23">
        <f>Calcs!P$322 * Calcs!$B$314</f>
        <v>1056.6326388785717</v>
      </c>
      <c r="Q8" s="23">
        <f>Calcs!Q$322 * Calcs!$B$314</f>
        <v>1106.140635270815</v>
      </c>
      <c r="R8" s="23">
        <f>Calcs!R$322 * Calcs!$B$314</f>
        <v>1157.0224876569803</v>
      </c>
      <c r="S8" s="23">
        <f>Calcs!S$322 * Calcs!$B$314</f>
        <v>1208.1027047811372</v>
      </c>
      <c r="T8" s="23">
        <f>Calcs!T$322 * Calcs!$B$314</f>
        <v>1259.0634060089403</v>
      </c>
      <c r="U8" s="23">
        <f>Calcs!U$322 * Calcs!$B$314</f>
        <v>1309.0725363559868</v>
      </c>
      <c r="V8" s="23">
        <f>Calcs!V$322 * Calcs!$B$314</f>
        <v>1358.0486483098059</v>
      </c>
      <c r="W8" s="23">
        <f>Calcs!W$322 * Calcs!$B$314</f>
        <v>1405.4728312037182</v>
      </c>
      <c r="X8" s="23">
        <f>Calcs!X$322 * Calcs!$B$314</f>
        <v>1450.9296530921233</v>
      </c>
      <c r="Y8" s="23">
        <f>Calcs!Y$322 * Calcs!$B$314</f>
        <v>1494.8529112062124</v>
      </c>
      <c r="Z8" s="23">
        <f>Calcs!Z$322 * Calcs!$B$314</f>
        <v>1536.6089594462092</v>
      </c>
      <c r="AA8" s="23">
        <f>Calcs!AA$322 * Calcs!$B$314</f>
        <v>1576.4631749403952</v>
      </c>
      <c r="AB8" s="23">
        <f>Calcs!AB$322 * Calcs!$B$314</f>
        <v>1614.278561021571</v>
      </c>
      <c r="AC8" s="23">
        <f>Calcs!AC$322 * Calcs!$B$314</f>
        <v>1650.2493247022101</v>
      </c>
      <c r="AD8" s="23">
        <f>Calcs!AD$322 * Calcs!$B$314</f>
        <v>1683.7145522023736</v>
      </c>
      <c r="AE8" s="23">
        <f>Calcs!AE$322 * Calcs!$B$314</f>
        <v>1715.1379046131478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98.054734655008787</v>
      </c>
      <c r="C8" s="23">
        <f>Calcs!C$322 * (1 - Calcs!$B$314)</f>
        <v>98.054734655008787</v>
      </c>
      <c r="D8" s="23">
        <f>Calcs!D$322 * (1 - Calcs!$B$314)</f>
        <v>98.054734655008787</v>
      </c>
      <c r="E8" s="23">
        <f>Calcs!E$322 * (1 - Calcs!$B$314)</f>
        <v>98.054734655008787</v>
      </c>
      <c r="F8" s="23">
        <f>Calcs!F$322 * (1 - Calcs!$B$314)</f>
        <v>98.054734655008787</v>
      </c>
      <c r="G8" s="23">
        <f>Calcs!G$322 * (1 - Calcs!$B$314)</f>
        <v>104.41450704585455</v>
      </c>
      <c r="H8" s="23">
        <f>Calcs!H$322 * (1 - Calcs!$B$314)</f>
        <v>111.24168597219503</v>
      </c>
      <c r="I8" s="23">
        <f>Calcs!I$322 * (1 - Calcs!$B$314)</f>
        <v>118.22419432957302</v>
      </c>
      <c r="J8" s="23">
        <f>Calcs!J$322 * (1 - Calcs!$B$314)</f>
        <v>124.81515682942816</v>
      </c>
      <c r="K8" s="23">
        <f>Calcs!K$322 * (1 - Calcs!$B$314)</f>
        <v>131.628044912338</v>
      </c>
      <c r="L8" s="23">
        <f>Calcs!L$322 * (1 - Calcs!$B$314)</f>
        <v>138.80251264827089</v>
      </c>
      <c r="M8" s="23">
        <f>Calcs!M$322 * (1 - Calcs!$B$314)</f>
        <v>145.89842746588903</v>
      </c>
      <c r="N8" s="23">
        <f>Calcs!N$322 * (1 - Calcs!$B$314)</f>
        <v>153.15916700011852</v>
      </c>
      <c r="O8" s="23">
        <f>Calcs!O$322 * (1 - Calcs!$B$314)</f>
        <v>160.67318997272449</v>
      </c>
      <c r="P8" s="23">
        <f>Calcs!P$322 * (1 - Calcs!$B$314)</f>
        <v>168.43832205754705</v>
      </c>
      <c r="Q8" s="23">
        <f>Calcs!Q$322 * (1 - Calcs!$B$314)</f>
        <v>176.33041580319448</v>
      </c>
      <c r="R8" s="23">
        <f>Calcs!R$322 * (1 - Calcs!$B$314)</f>
        <v>184.44151659996857</v>
      </c>
      <c r="S8" s="23">
        <f>Calcs!S$322 * (1 - Calcs!$B$314)</f>
        <v>192.58423881595053</v>
      </c>
      <c r="T8" s="23">
        <f>Calcs!T$322 * (1 - Calcs!$B$314)</f>
        <v>200.70790894485856</v>
      </c>
      <c r="U8" s="23">
        <f>Calcs!U$322 * (1 - Calcs!$B$314)</f>
        <v>208.67988869758858</v>
      </c>
      <c r="V8" s="23">
        <f>Calcs!V$322 * (1 - Calcs!$B$314)</f>
        <v>216.48719448662723</v>
      </c>
      <c r="W8" s="23">
        <f>Calcs!W$322 * (1 - Calcs!$B$314)</f>
        <v>224.0471065106195</v>
      </c>
      <c r="X8" s="23">
        <f>Calcs!X$322 * (1 - Calcs!$B$314)</f>
        <v>231.29340056138625</v>
      </c>
      <c r="Y8" s="23">
        <f>Calcs!Y$322 * (1 - Calcs!$B$314)</f>
        <v>238.29522846620065</v>
      </c>
      <c r="Z8" s="23">
        <f>Calcs!Z$322 * (1 - Calcs!$B$314)</f>
        <v>244.95158039260309</v>
      </c>
      <c r="AA8" s="23">
        <f>Calcs!AA$322 * (1 - Calcs!$B$314)</f>
        <v>251.30476023747826</v>
      </c>
      <c r="AB8" s="23">
        <f>Calcs!AB$322 * (1 - Calcs!$B$314)</f>
        <v>257.3329292955832</v>
      </c>
      <c r="AC8" s="23">
        <f>Calcs!AC$322 * (1 - Calcs!$B$314)</f>
        <v>263.06704620108195</v>
      </c>
      <c r="AD8" s="23">
        <f>Calcs!AD$322 * (1 - Calcs!$B$314)</f>
        <v>268.40175436737911</v>
      </c>
      <c r="AE8" s="23">
        <f>Calcs!AE$322 * (1 - Calcs!$B$314)</f>
        <v>273.41096623415547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615.10843712669134</v>
      </c>
      <c r="C8" s="23">
        <f>'BDESC-rural-residential'!E8</f>
        <v>98.054734655008787</v>
      </c>
      <c r="D8" s="23">
        <f>'BDESC-commercial'!E8</f>
        <v>307.19596508875742</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2026-08-07T21:03:42Z</dcterms:modified>
</cp:coreProperties>
</file>