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onnecticut\CT-EPS\InputData\elec\EIaE\"/>
    </mc:Choice>
  </mc:AlternateContent>
  <xr:revisionPtr revIDLastSave="0" documentId="13_ncr:1_{B6713247-4398-445A-92BE-85BF6632B881}" xr6:coauthVersionLast="47" xr6:coauthVersionMax="47" xr10:uidLastSave="{00000000-0000-0000-0000-000000000000}"/>
  <bookViews>
    <workbookView xWindow="2670" yWindow="1395" windowWidth="23385" windowHeight="1309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30" i="8" l="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9" i="2" l="1"/>
  <c r="C8" i="4" s="1"/>
  <c r="D8" i="4" s="1"/>
  <c r="R44" i="2"/>
  <c r="C44" i="4" s="1"/>
  <c r="D44" i="4" s="1"/>
  <c r="R11" i="2"/>
  <c r="C11" i="4" s="1"/>
  <c r="D11" i="4" s="1"/>
  <c r="R36" i="2"/>
  <c r="C30" i="4" s="1"/>
  <c r="D30" i="4" s="1"/>
  <c r="R39" i="2"/>
  <c r="C39" i="4" s="1"/>
  <c r="D39" i="4" s="1"/>
  <c r="R34" i="2"/>
  <c r="C35" i="4" s="1"/>
  <c r="D35" i="4" s="1"/>
  <c r="R26" i="2"/>
  <c r="C26" i="4" s="1"/>
  <c r="D26" i="4" s="1"/>
  <c r="R10" i="2"/>
  <c r="C9" i="4" s="1"/>
  <c r="D9" i="4" s="1"/>
  <c r="R18" i="2"/>
  <c r="C15" i="4" s="1"/>
  <c r="D15" i="4" s="1"/>
  <c r="R8" i="2"/>
  <c r="C7" i="4" s="1"/>
  <c r="D7" i="4" s="1"/>
  <c r="R45" i="2"/>
  <c r="C45" i="4" s="1"/>
  <c r="D4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<sst xmlns="http://schemas.openxmlformats.org/spreadsheetml/2006/main" count="54856" uniqueCount="4506">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</sst>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CT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CT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1520.605</v>
      </c>
      <c r="R24" s="1">
        <f t="shared" si="3"/>
        <v>0.41122163606151463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1138.8447925999999</v>
      </c>
      <c r="R35" s="1">
        <f t="shared" si="3"/>
        <v>0.30798111201338169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1038.325</v>
      </c>
      <c r="R42" s="1">
        <f t="shared" si="5"/>
        <v>0.28079725192510363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3697.7747926000002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>
        <f t="shared" si="12"/>
        <v>504.84479260000001</v>
      </c>
      <c r="M304" s="1" t="str">
        <f t="shared" si="13"/>
        <v>NY</v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>
        <f t="shared" si="12"/>
        <v>634</v>
      </c>
      <c r="M305" s="1" t="str">
        <f t="shared" si="13"/>
        <v>NY</v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>
        <f t="shared" si="12"/>
        <v>1520.605</v>
      </c>
      <c r="M310" s="1" t="str">
        <f t="shared" si="13"/>
        <v>MA</v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>
        <f t="shared" si="12"/>
        <v>1038.325</v>
      </c>
      <c r="M312" s="1" t="str">
        <f t="shared" si="13"/>
        <v>RI</v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3697.7747926000002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0.41122163606151463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0.30798111201338169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0.28079725192510363</v>
      </c>
      <c r="D42" s="1">
        <f t="shared" si="2"/>
        <v>0.28079725192510363</v>
      </c>
      <c r="E42" s="1">
        <f t="shared" si="3"/>
        <v>1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0.28079725192510363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0.65257885401775761</v>
      </c>
      <c r="C61" s="1">
        <f>SUMIFS('ReEDs Generation Data'!H$729:H$1448,'ReEDs Generation Data'!$E$729:$E$1448,Calculations!$A61)</f>
        <v>0.62923905345231956</v>
      </c>
      <c r="D61" s="1">
        <f>SUMIFS('ReEDs Generation Data'!I$729:I$1448,'ReEDs Generation Data'!$E$729:$E$1448,Calculations!$A61)</f>
        <v>0.67707134201023778</v>
      </c>
      <c r="E61" s="1">
        <f>SUMIFS('ReEDs Generation Data'!J$729:J$1448,'ReEDs Generation Data'!$E$729:$E$1448,Calculations!$A61)</f>
        <v>0.71192971099579705</v>
      </c>
      <c r="F61" s="1">
        <f>SUMIFS('ReEDs Generation Data'!K$729:K$1448,'ReEDs Generation Data'!$E$729:$E$1448,Calculations!$A61)</f>
        <v>0.42827274222644562</v>
      </c>
      <c r="G61" s="1">
        <f>SUMIFS('ReEDs Generation Data'!L$729:L$1448,'ReEDs Generation Data'!$E$729:$E$1448,Calculations!$A61)</f>
        <v>0.22585472040748708</v>
      </c>
      <c r="H61" s="1">
        <f>SUMIFS('ReEDs Generation Data'!M$729:M$1448,'ReEDs Generation Data'!$E$729:$E$1448,Calculations!$A61)</f>
        <v>0.20850352745550937</v>
      </c>
      <c r="I61" s="1">
        <f>SUMIFS('ReEDs Generation Data'!N$729:N$1448,'ReEDs Generation Data'!$E$729:$E$1448,Calculations!$A61)</f>
        <v>0.19046284781670356</v>
      </c>
      <c r="J61" s="1">
        <f>SUMIFS('ReEDs Generation Data'!O$729:O$1448,'ReEDs Generation Data'!$E$729:$E$1448,Calculations!$A61)</f>
        <v>0.19010598154782449</v>
      </c>
      <c r="K61" s="1">
        <f>SUMIFS('ReEDs Generation Data'!P$729:P$1448,'ReEDs Generation Data'!$E$729:$E$1448,Calculations!$A61)</f>
        <v>0.18975045008373204</v>
      </c>
      <c r="L61" s="1">
        <f>SUMIFS('ReEDs Generation Data'!Q$729:Q$1448,'ReEDs Generation Data'!$E$729:$E$1448,Calculations!$A61)</f>
        <v>0.16188455002859026</v>
      </c>
      <c r="M61" s="1">
        <f>SUMIFS('ReEDs Generation Data'!R$729:R$1448,'ReEDs Generation Data'!$E$729:$E$1448,Calculations!$A61)</f>
        <v>0.13219072214339106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8.0222729452011123E-3</v>
      </c>
      <c r="C63" s="1">
        <f>SUMIFS('ReEDs Generation Data'!H$729:H$1448,'ReEDs Generation Data'!$E$729:$E$1448,Calculations!$A63)</f>
        <v>8.1686263141486637E-3</v>
      </c>
      <c r="D63" s="1">
        <f>SUMIFS('ReEDs Generation Data'!I$729:I$1448,'ReEDs Generation Data'!$E$729:$E$1448,Calculations!$A63)</f>
        <v>6.8869930079834768E-3</v>
      </c>
      <c r="E63" s="1">
        <f>SUMIFS('ReEDs Generation Data'!J$729:J$1448,'ReEDs Generation Data'!$E$729:$E$1448,Calculations!$A63)</f>
        <v>5.9529869623310243E-3</v>
      </c>
      <c r="F63" s="1">
        <f>SUMIFS('ReEDs Generation Data'!K$729:K$1448,'ReEDs Generation Data'!$E$729:$E$1448,Calculations!$A63)</f>
        <v>4.9580491412267976E-3</v>
      </c>
      <c r="G63" s="1">
        <f>SUMIFS('ReEDs Generation Data'!L$729:L$1448,'ReEDs Generation Data'!$E$729:$E$1448,Calculations!$A63)</f>
        <v>4.2480600778361469E-3</v>
      </c>
      <c r="H63" s="1">
        <f>SUMIFS('ReEDs Generation Data'!M$729:M$1448,'ReEDs Generation Data'!$E$729:$E$1448,Calculations!$A63)</f>
        <v>4.330818650754284E-3</v>
      </c>
      <c r="I63" s="1">
        <f>SUMIFS('ReEDs Generation Data'!N$729:N$1448,'ReEDs Generation Data'!$E$729:$E$1448,Calculations!$A63)</f>
        <v>4.4168658122095798E-3</v>
      </c>
      <c r="J63" s="1">
        <f>SUMIFS('ReEDs Generation Data'!O$729:O$1448,'ReEDs Generation Data'!$E$729:$E$1448,Calculations!$A63)</f>
        <v>4.408590022780769E-3</v>
      </c>
      <c r="K63" s="1">
        <f>SUMIFS('ReEDs Generation Data'!P$729:P$1448,'ReEDs Generation Data'!$E$729:$E$1448,Calculations!$A63)</f>
        <v>4.4003451877018245E-3</v>
      </c>
      <c r="L63" s="1">
        <f>SUMIFS('ReEDs Generation Data'!Q$729:Q$1448,'ReEDs Generation Data'!$E$729:$E$1448,Calculations!$A63)</f>
        <v>4.5400872212082496E-3</v>
      </c>
      <c r="M63" s="1">
        <f>SUMIFS('ReEDs Generation Data'!R$729:R$1448,'ReEDs Generation Data'!$E$729:$E$1448,Calculations!$A63)</f>
        <v>4.6889959549314209E-3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3.869992179752043E-2</v>
      </c>
      <c r="C64" s="1">
        <f>SUMIFS('ReEDs Generation Data'!H$729:H$1448,'ReEDs Generation Data'!$E$729:$E$1448,Calculations!$A64)</f>
        <v>3.9405939153419799E-2</v>
      </c>
      <c r="D64" s="1">
        <f>SUMIFS('ReEDs Generation Data'!I$729:I$1448,'ReEDs Generation Data'!$E$729:$E$1448,Calculations!$A64)</f>
        <v>3.3223263861704593E-2</v>
      </c>
      <c r="E64" s="1">
        <f>SUMIFS('ReEDs Generation Data'!J$729:J$1448,'ReEDs Generation Data'!$E$729:$E$1448,Calculations!$A64)</f>
        <v>2.871756314919224E-2</v>
      </c>
      <c r="F64" s="1">
        <f>SUMIFS('ReEDs Generation Data'!K$729:K$1448,'ReEDs Generation Data'!$E$729:$E$1448,Calculations!$A64)</f>
        <v>2.3917923928095695E-2</v>
      </c>
      <c r="G64" s="1">
        <f>SUMIFS('ReEDs Generation Data'!L$729:L$1448,'ReEDs Generation Data'!$E$729:$E$1448,Calculations!$A64)</f>
        <v>2.0492894461010647E-2</v>
      </c>
      <c r="H64" s="1">
        <f>SUMIFS('ReEDs Generation Data'!M$729:M$1448,'ReEDs Generation Data'!$E$729:$E$1448,Calculations!$A64)</f>
        <v>2.0878230866137798E-2</v>
      </c>
      <c r="I64" s="1">
        <f>SUMIFS('ReEDs Generation Data'!N$729:N$1448,'ReEDs Generation Data'!$E$729:$E$1448,Calculations!$A64)</f>
        <v>2.1278879435795688E-2</v>
      </c>
      <c r="J64" s="1">
        <f>SUMIFS('ReEDs Generation Data'!O$729:O$1448,'ReEDs Generation Data'!$E$729:$E$1448,Calculations!$A64)</f>
        <v>2.1111453025691371E-2</v>
      </c>
      <c r="K64" s="1">
        <f>SUMIFS('ReEDs Generation Data'!P$729:P$1448,'ReEDs Generation Data'!$E$729:$E$1448,Calculations!$A64)</f>
        <v>2.0944652848977799E-2</v>
      </c>
      <c r="L64" s="1">
        <f>SUMIFS('ReEDs Generation Data'!Q$729:Q$1448,'ReEDs Generation Data'!$E$729:$E$1448,Calculations!$A64)</f>
        <v>2.1252558862232096E-2</v>
      </c>
      <c r="M64" s="1">
        <f>SUMIFS('ReEDs Generation Data'!R$729:R$1448,'ReEDs Generation Data'!$E$729:$E$1448,Calculations!$A64)</f>
        <v>2.1580662678878936E-2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0.12222215277236183</v>
      </c>
      <c r="C65" s="1">
        <f>SUMIFS('ReEDs Generation Data'!H$729:H$1448,'ReEDs Generation Data'!$E$729:$E$1448,Calculations!$A65)</f>
        <v>0.14392709561881528</v>
      </c>
      <c r="D65" s="1">
        <f>SUMIFS('ReEDs Generation Data'!I$729:I$1448,'ReEDs Generation Data'!$E$729:$E$1448,Calculations!$A65)</f>
        <v>0.1286202021674224</v>
      </c>
      <c r="E65" s="1">
        <f>SUMIFS('ReEDs Generation Data'!J$729:J$1448,'ReEDs Generation Data'!$E$729:$E$1448,Calculations!$A65)</f>
        <v>0.11746511517414152</v>
      </c>
      <c r="F65" s="1">
        <f>SUMIFS('ReEDs Generation Data'!K$729:K$1448,'ReEDs Generation Data'!$E$729:$E$1448,Calculations!$A65)</f>
        <v>0.10117326956977782</v>
      </c>
      <c r="G65" s="1">
        <f>SUMIFS('ReEDs Generation Data'!L$729:L$1448,'ReEDs Generation Data'!$E$729:$E$1448,Calculations!$A65)</f>
        <v>8.9547385061025636E-2</v>
      </c>
      <c r="H65" s="1">
        <f>SUMIFS('ReEDs Generation Data'!M$729:M$1448,'ReEDs Generation Data'!$E$729:$E$1448,Calculations!$A65)</f>
        <v>9.3575481532311044E-2</v>
      </c>
      <c r="I65" s="1">
        <f>SUMIFS('ReEDs Generation Data'!N$729:N$1448,'ReEDs Generation Data'!$E$729:$E$1448,Calculations!$A65)</f>
        <v>9.7763643014566956E-2</v>
      </c>
      <c r="J65" s="1">
        <f>SUMIFS('ReEDs Generation Data'!O$729:O$1448,'ReEDs Generation Data'!$E$729:$E$1448,Calculations!$A65)</f>
        <v>9.958952280900063E-2</v>
      </c>
      <c r="K65" s="1">
        <f>SUMIFS('ReEDs Generation Data'!P$729:P$1448,'ReEDs Generation Data'!$E$729:$E$1448,Calculations!$A65)</f>
        <v>0.10140857317375215</v>
      </c>
      <c r="L65" s="1">
        <f>SUMIFS('ReEDs Generation Data'!Q$729:Q$1448,'ReEDs Generation Data'!$E$729:$E$1448,Calculations!$A65)</f>
        <v>0.10711928351136467</v>
      </c>
      <c r="M65" s="1">
        <f>SUMIFS('ReEDs Generation Data'!R$729:R$1448,'ReEDs Generation Data'!$E$729:$E$1448,Calculations!$A65)</f>
        <v>0.11320460103320107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4.2173786020176171E-3</v>
      </c>
      <c r="C67" s="1">
        <f>SUMIFS('ReEDs Generation Data'!H$729:H$1448,'ReEDs Generation Data'!$E$729:$E$1448,Calculations!$A67)</f>
        <v>8.8380789989945044E-4</v>
      </c>
      <c r="D67" s="1">
        <f>SUMIFS('ReEDs Generation Data'!I$729:I$1448,'ReEDs Generation Data'!$E$729:$E$1448,Calculations!$A67)</f>
        <v>3.8096447313716226E-3</v>
      </c>
      <c r="E67" s="1">
        <f>SUMIFS('ReEDs Generation Data'!J$729:J$1448,'ReEDs Generation Data'!$E$729:$E$1448,Calculations!$A67)</f>
        <v>5.9418843322324695E-3</v>
      </c>
      <c r="F67" s="1">
        <f>SUMIFS('ReEDs Generation Data'!K$729:K$1448,'ReEDs Generation Data'!$E$729:$E$1448,Calculations!$A67)</f>
        <v>4.9488021218777175E-3</v>
      </c>
      <c r="G67" s="1">
        <f>SUMIFS('ReEDs Generation Data'!L$729:L$1448,'ReEDs Generation Data'!$E$729:$E$1448,Calculations!$A67)</f>
        <v>4.2401372249928435E-3</v>
      </c>
      <c r="H67" s="1">
        <f>SUMIFS('ReEDs Generation Data'!M$729:M$1448,'ReEDs Generation Data'!$E$729:$E$1448,Calculations!$A67)</f>
        <v>4.3227414488710095E-3</v>
      </c>
      <c r="I67" s="1">
        <f>SUMIFS('ReEDs Generation Data'!N$729:N$1448,'ReEDs Generation Data'!$E$729:$E$1448,Calculations!$A67)</f>
        <v>4.4086281278977856E-3</v>
      </c>
      <c r="J67" s="1">
        <f>SUMIFS('ReEDs Generation Data'!O$729:O$1448,'ReEDs Generation Data'!$E$729:$E$1448,Calculations!$A67)</f>
        <v>4.4003677732464032E-3</v>
      </c>
      <c r="K67" s="1">
        <f>SUMIFS('ReEDs Generation Data'!P$729:P$1448,'ReEDs Generation Data'!$E$729:$E$1448,Calculations!$A67)</f>
        <v>4.3921383152134164E-3</v>
      </c>
      <c r="L67" s="1">
        <f>SUMIFS('ReEDs Generation Data'!Q$729:Q$1448,'ReEDs Generation Data'!$E$729:$E$1448,Calculations!$A67)</f>
        <v>4.5316197225640882E-3</v>
      </c>
      <c r="M67" s="1">
        <f>SUMIFS('ReEDs Generation Data'!R$729:R$1448,'ReEDs Generation Data'!$E$729:$E$1448,Calculations!$A67)</f>
        <v>4.6802507337591519E-3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6.3641216622215724E-2</v>
      </c>
      <c r="C72" s="1">
        <f>SUMIFS('ReEDs Generation Data'!H$729:H$1448,'ReEDs Generation Data'!$E$729:$E$1448,Calculations!$A72)</f>
        <v>6.5739224468745236E-2</v>
      </c>
      <c r="D72" s="1">
        <f>SUMIFS('ReEDs Generation Data'!I$729:I$1448,'ReEDs Generation Data'!$E$729:$E$1448,Calculations!$A72)</f>
        <v>5.5424596064577641E-2</v>
      </c>
      <c r="E72" s="1">
        <f>SUMIFS('ReEDs Generation Data'!J$729:J$1448,'ReEDs Generation Data'!$E$729:$E$1448,Calculations!$A72)</f>
        <v>4.7907683667086191E-2</v>
      </c>
      <c r="F72" s="1">
        <f>SUMIFS('ReEDs Generation Data'!K$729:K$1448,'ReEDs Generation Data'!$E$729:$E$1448,Calculations!$A72)</f>
        <v>0.36836324100700901</v>
      </c>
      <c r="G72" s="1">
        <f>SUMIFS('ReEDs Generation Data'!L$729:L$1448,'ReEDs Generation Data'!$E$729:$E$1448,Calculations!$A72)</f>
        <v>0.59704078867686061</v>
      </c>
      <c r="H72" s="1">
        <f>SUMIFS('ReEDs Generation Data'!M$729:M$1448,'ReEDs Generation Data'!$E$729:$E$1448,Calculations!$A72)</f>
        <v>0.60867203746795207</v>
      </c>
      <c r="I72" s="1">
        <f>SUMIFS('ReEDs Generation Data'!N$729:N$1448,'ReEDs Generation Data'!$E$729:$E$1448,Calculations!$A72)</f>
        <v>0.62076547875582666</v>
      </c>
      <c r="J72" s="1">
        <f>SUMIFS('ReEDs Generation Data'!O$729:O$1448,'ReEDs Generation Data'!$E$729:$E$1448,Calculations!$A72)</f>
        <v>0.61959454169746908</v>
      </c>
      <c r="K72" s="1">
        <f>SUMIFS('ReEDs Generation Data'!P$729:P$1448,'ReEDs Generation Data'!$E$729:$E$1448,Calculations!$A72)</f>
        <v>0.61842798435366164</v>
      </c>
      <c r="L72" s="1">
        <f>SUMIFS('ReEDs Generation Data'!Q$729:Q$1448,'ReEDs Generation Data'!$E$729:$E$1448,Calculations!$A72)</f>
        <v>0.63806915771487771</v>
      </c>
      <c r="M72" s="1">
        <f>SUMIFS('ReEDs Generation Data'!R$729:R$1448,'ReEDs Generation Data'!$E$729:$E$1448,Calculations!$A72)</f>
        <v>0.65899873903459927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0.11061820324292584</v>
      </c>
      <c r="C73" s="1">
        <f>SUMIFS('ReEDs Generation Data'!H$729:H$1448,'ReEDs Generation Data'!$E$729:$E$1448,Calculations!$A73)</f>
        <v>0.11263625309265224</v>
      </c>
      <c r="D73" s="1">
        <f>SUMIFS('ReEDs Generation Data'!I$729:I$1448,'ReEDs Generation Data'!$E$729:$E$1448,Calculations!$A73)</f>
        <v>9.4963958156702555E-2</v>
      </c>
      <c r="E73" s="1">
        <f>SUMIFS('ReEDs Generation Data'!J$729:J$1448,'ReEDs Generation Data'!$E$729:$E$1448,Calculations!$A73)</f>
        <v>8.2085055719219563E-2</v>
      </c>
      <c r="F73" s="1">
        <f>SUMIFS('ReEDs Generation Data'!K$729:K$1448,'ReEDs Generation Data'!$E$729:$E$1448,Calculations!$A73)</f>
        <v>6.8365972005567377E-2</v>
      </c>
      <c r="G73" s="1">
        <f>SUMIFS('ReEDs Generation Data'!L$729:L$1448,'ReEDs Generation Data'!$E$729:$E$1448,Calculations!$A73)</f>
        <v>5.8576014090786825E-2</v>
      </c>
      <c r="H73" s="1">
        <f>SUMIFS('ReEDs Generation Data'!M$729:M$1448,'ReEDs Generation Data'!$E$729:$E$1448,Calculations!$A73)</f>
        <v>5.9717162578464399E-2</v>
      </c>
      <c r="I73" s="1">
        <f>SUMIFS('ReEDs Generation Data'!N$729:N$1448,'ReEDs Generation Data'!$E$729:$E$1448,Calculations!$A73)</f>
        <v>6.0903657036999709E-2</v>
      </c>
      <c r="J73" s="1">
        <f>SUMIFS('ReEDs Generation Data'!O$729:O$1448,'ReEDs Generation Data'!$E$729:$E$1448,Calculations!$A73)</f>
        <v>6.0789543123987121E-2</v>
      </c>
      <c r="K73" s="1">
        <f>SUMIFS('ReEDs Generation Data'!P$729:P$1448,'ReEDs Generation Data'!$E$729:$E$1448,Calculations!$A73)</f>
        <v>6.0675856036961164E-2</v>
      </c>
      <c r="L73" s="1">
        <f>SUMIFS('ReEDs Generation Data'!Q$729:Q$1448,'ReEDs Generation Data'!$E$729:$E$1448,Calculations!$A73)</f>
        <v>6.2602742939162653E-2</v>
      </c>
      <c r="M73" s="1">
        <f>SUMIFS('ReEDs Generation Data'!R$729:R$1448,'ReEDs Generation Data'!$E$729:$E$1448,Calculations!$A73)</f>
        <v>6.4656028421239159E-2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7.4335998164703661E-3</v>
      </c>
      <c r="G1269" s="44">
        <f>G543/SUMIFS(G$3:G$722,$B$3:$B$722,$B1269)*SUMIFS(Calculations!$E$3:$E$53,Calculations!$A$3:$A$53,$B1269)</f>
        <v>4.2173786020176171E-3</v>
      </c>
      <c r="H1269" s="44">
        <f>H543/SUMIFS(H$3:H$722,$B$3:$B$722,$B1269)*SUMIFS(Calculations!$E$3:$E$53,Calculations!$A$3:$A$53,$B1269)</f>
        <v>8.8380789989945044E-4</v>
      </c>
      <c r="I1269" s="44">
        <f>I543/SUMIFS(I$3:I$722,$B$3:$B$722,$B1269)*SUMIFS(Calculations!$E$3:$E$53,Calculations!$A$3:$A$53,$B1269)</f>
        <v>3.8096447313716226E-3</v>
      </c>
      <c r="J1269" s="44">
        <f>J543/SUMIFS(J$3:J$722,$B$3:$B$722,$B1269)*SUMIFS(Calculations!$E$3:$E$53,Calculations!$A$3:$A$53,$B1269)</f>
        <v>5.9418843322324695E-3</v>
      </c>
      <c r="K1269" s="44">
        <f>K543/SUMIFS(K$3:K$722,$B$3:$B$722,$B1269)*SUMIFS(Calculations!$E$3:$E$53,Calculations!$A$3:$A$53,$B1269)</f>
        <v>4.9488021218777175E-3</v>
      </c>
      <c r="L1269" s="44">
        <f>L543/SUMIFS(L$3:L$722,$B$3:$B$722,$B1269)*SUMIFS(Calculations!$E$3:$E$53,Calculations!$A$3:$A$53,$B1269)</f>
        <v>4.2401372249928435E-3</v>
      </c>
      <c r="M1269" s="44">
        <f>M543/SUMIFS(M$3:M$722,$B$3:$B$722,$B1269)*SUMIFS(Calculations!$E$3:$E$53,Calculations!$A$3:$A$53,$B1269)</f>
        <v>4.3227414488710095E-3</v>
      </c>
      <c r="N1269" s="44">
        <f>N543/SUMIFS(N$3:N$722,$B$3:$B$722,$B1269)*SUMIFS(Calculations!$E$3:$E$53,Calculations!$A$3:$A$53,$B1269)</f>
        <v>4.4086281278977856E-3</v>
      </c>
      <c r="O1269" s="44">
        <f>O543/SUMIFS(O$3:O$722,$B$3:$B$722,$B1269)*SUMIFS(Calculations!$E$3:$E$53,Calculations!$A$3:$A$53,$B1269)</f>
        <v>4.4003677732464032E-3</v>
      </c>
      <c r="P1269" s="44">
        <f>P543/SUMIFS(P$3:P$722,$B$3:$B$722,$B1269)*SUMIFS(Calculations!$E$3:$E$53,Calculations!$A$3:$A$53,$B1269)</f>
        <v>4.3921383152134164E-3</v>
      </c>
      <c r="Q1269" s="44">
        <f>Q543/SUMIFS(Q$3:Q$722,$B$3:$B$722,$B1269)*SUMIFS(Calculations!$E$3:$E$53,Calculations!$A$3:$A$53,$B1269)</f>
        <v>4.5316197225640882E-3</v>
      </c>
      <c r="R1269" s="44">
        <f>R543/SUMIFS(R$3:R$722,$B$3:$B$722,$B1269)*SUMIFS(Calculations!$E$3:$E$53,Calculations!$A$3:$A$53,$B1269)</f>
        <v>4.6802507337591519E-3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7.8810715572369509E-3</v>
      </c>
      <c r="G1273" s="44">
        <f>G547/SUMIFS(G$3:G$722,$B$3:$B$722,$B1273)*SUMIFS(Calculations!$E$3:$E$53,Calculations!$A$3:$A$53,$B1273)</f>
        <v>8.0222729452011123E-3</v>
      </c>
      <c r="H1273" s="44">
        <f>H547/SUMIFS(H$3:H$722,$B$3:$B$722,$B1273)*SUMIFS(Calculations!$E$3:$E$53,Calculations!$A$3:$A$53,$B1273)</f>
        <v>8.1686263141486637E-3</v>
      </c>
      <c r="I1273" s="44">
        <f>I547/SUMIFS(I$3:I$722,$B$3:$B$722,$B1273)*SUMIFS(Calculations!$E$3:$E$53,Calculations!$A$3:$A$53,$B1273)</f>
        <v>6.8869930079834768E-3</v>
      </c>
      <c r="J1273" s="44">
        <f>J547/SUMIFS(J$3:J$722,$B$3:$B$722,$B1273)*SUMIFS(Calculations!$E$3:$E$53,Calculations!$A$3:$A$53,$B1273)</f>
        <v>5.9529869623310243E-3</v>
      </c>
      <c r="K1273" s="44">
        <f>K547/SUMIFS(K$3:K$722,$B$3:$B$722,$B1273)*SUMIFS(Calculations!$E$3:$E$53,Calculations!$A$3:$A$53,$B1273)</f>
        <v>4.9580491412267976E-3</v>
      </c>
      <c r="L1273" s="44">
        <f>L547/SUMIFS(L$3:L$722,$B$3:$B$722,$B1273)*SUMIFS(Calculations!$E$3:$E$53,Calculations!$A$3:$A$53,$B1273)</f>
        <v>4.2480600778361469E-3</v>
      </c>
      <c r="M1273" s="44">
        <f>M547/SUMIFS(M$3:M$722,$B$3:$B$722,$B1273)*SUMIFS(Calculations!$E$3:$E$53,Calculations!$A$3:$A$53,$B1273)</f>
        <v>4.330818650754284E-3</v>
      </c>
      <c r="N1273" s="44">
        <f>N547/SUMIFS(N$3:N$722,$B$3:$B$722,$B1273)*SUMIFS(Calculations!$E$3:$E$53,Calculations!$A$3:$A$53,$B1273)</f>
        <v>4.4168658122095798E-3</v>
      </c>
      <c r="O1273" s="44">
        <f>O547/SUMIFS(O$3:O$722,$B$3:$B$722,$B1273)*SUMIFS(Calculations!$E$3:$E$53,Calculations!$A$3:$A$53,$B1273)</f>
        <v>4.408590022780769E-3</v>
      </c>
      <c r="P1273" s="44">
        <f>P547/SUMIFS(P$3:P$722,$B$3:$B$722,$B1273)*SUMIFS(Calculations!$E$3:$E$53,Calculations!$A$3:$A$53,$B1273)</f>
        <v>4.4003451877018245E-3</v>
      </c>
      <c r="Q1273" s="44">
        <f>Q547/SUMIFS(Q$3:Q$722,$B$3:$B$722,$B1273)*SUMIFS(Calculations!$E$3:$E$53,Calculations!$A$3:$A$53,$B1273)</f>
        <v>4.5400872212082496E-3</v>
      </c>
      <c r="R1273" s="44">
        <f>R547/SUMIFS(R$3:R$722,$B$3:$B$722,$B1273)*SUMIFS(Calculations!$E$3:$E$53,Calculations!$A$3:$A$53,$B1273)</f>
        <v>4.6889959549314209E-3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3.8018757904289498E-2</v>
      </c>
      <c r="G1275" s="44">
        <f>G549/SUMIFS(G$3:G$722,$B$3:$B$722,$B1275)*SUMIFS(Calculations!$E$3:$E$53,Calculations!$A$3:$A$53,$B1275)</f>
        <v>3.869992179752043E-2</v>
      </c>
      <c r="H1275" s="44">
        <f>H549/SUMIFS(H$3:H$722,$B$3:$B$722,$B1275)*SUMIFS(Calculations!$E$3:$E$53,Calculations!$A$3:$A$53,$B1275)</f>
        <v>3.9405939153419799E-2</v>
      </c>
      <c r="I1275" s="44">
        <f>I549/SUMIFS(I$3:I$722,$B$3:$B$722,$B1275)*SUMIFS(Calculations!$E$3:$E$53,Calculations!$A$3:$A$53,$B1275)</f>
        <v>3.3223263861704593E-2</v>
      </c>
      <c r="J1275" s="44">
        <f>J549/SUMIFS(J$3:J$722,$B$3:$B$722,$B1275)*SUMIFS(Calculations!$E$3:$E$53,Calculations!$A$3:$A$53,$B1275)</f>
        <v>2.871756314919224E-2</v>
      </c>
      <c r="K1275" s="44">
        <f>K549/SUMIFS(K$3:K$722,$B$3:$B$722,$B1275)*SUMIFS(Calculations!$E$3:$E$53,Calculations!$A$3:$A$53,$B1275)</f>
        <v>2.3917923928095695E-2</v>
      </c>
      <c r="L1275" s="44">
        <f>L549/SUMIFS(L$3:L$722,$B$3:$B$722,$B1275)*SUMIFS(Calculations!$E$3:$E$53,Calculations!$A$3:$A$53,$B1275)</f>
        <v>2.0492894461010647E-2</v>
      </c>
      <c r="M1275" s="44">
        <f>M549/SUMIFS(M$3:M$722,$B$3:$B$722,$B1275)*SUMIFS(Calculations!$E$3:$E$53,Calculations!$A$3:$A$53,$B1275)</f>
        <v>2.0878230866137798E-2</v>
      </c>
      <c r="N1275" s="44">
        <f>N549/SUMIFS(N$3:N$722,$B$3:$B$722,$B1275)*SUMIFS(Calculations!$E$3:$E$53,Calculations!$A$3:$A$53,$B1275)</f>
        <v>2.1278879435795688E-2</v>
      </c>
      <c r="O1275" s="44">
        <f>O549/SUMIFS(O$3:O$722,$B$3:$B$722,$B1275)*SUMIFS(Calculations!$E$3:$E$53,Calculations!$A$3:$A$53,$B1275)</f>
        <v>2.1111453025691371E-2</v>
      </c>
      <c r="P1275" s="44">
        <f>P549/SUMIFS(P$3:P$722,$B$3:$B$722,$B1275)*SUMIFS(Calculations!$E$3:$E$53,Calculations!$A$3:$A$53,$B1275)</f>
        <v>2.0944652848977799E-2</v>
      </c>
      <c r="Q1275" s="44">
        <f>Q549/SUMIFS(Q$3:Q$722,$B$3:$B$722,$B1275)*SUMIFS(Calculations!$E$3:$E$53,Calculations!$A$3:$A$53,$B1275)</f>
        <v>2.1252558862232096E-2</v>
      </c>
      <c r="R1275" s="44">
        <f>R549/SUMIFS(R$3:R$722,$B$3:$B$722,$B1275)*SUMIFS(Calculations!$E$3:$E$53,Calculations!$A$3:$A$53,$B1275)</f>
        <v>2.1580662678878936E-2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0.67509703899939322</v>
      </c>
      <c r="G1276" s="44">
        <f>G550/SUMIFS(G$3:G$722,$B$3:$B$722,$B1276)*SUMIFS(Calculations!$E$3:$E$53,Calculations!$A$3:$A$53,$B1276)</f>
        <v>0.65257885401775761</v>
      </c>
      <c r="H1276" s="44">
        <f>H550/SUMIFS(H$3:H$722,$B$3:$B$722,$B1276)*SUMIFS(Calculations!$E$3:$E$53,Calculations!$A$3:$A$53,$B1276)</f>
        <v>0.62923905345231956</v>
      </c>
      <c r="I1276" s="44">
        <f>I550/SUMIFS(I$3:I$722,$B$3:$B$722,$B1276)*SUMIFS(Calculations!$E$3:$E$53,Calculations!$A$3:$A$53,$B1276)</f>
        <v>0.67707134201023778</v>
      </c>
      <c r="J1276" s="44">
        <f>J550/SUMIFS(J$3:J$722,$B$3:$B$722,$B1276)*SUMIFS(Calculations!$E$3:$E$53,Calculations!$A$3:$A$53,$B1276)</f>
        <v>0.71192971099579705</v>
      </c>
      <c r="K1276" s="44">
        <f>K550/SUMIFS(K$3:K$722,$B$3:$B$722,$B1276)*SUMIFS(Calculations!$E$3:$E$53,Calculations!$A$3:$A$53,$B1276)</f>
        <v>0.42827274222644562</v>
      </c>
      <c r="L1276" s="44">
        <f>L550/SUMIFS(L$3:L$722,$B$3:$B$722,$B1276)*SUMIFS(Calculations!$E$3:$E$53,Calculations!$A$3:$A$53,$B1276)</f>
        <v>0.22585472040748708</v>
      </c>
      <c r="M1276" s="44">
        <f>M550/SUMIFS(M$3:M$722,$B$3:$B$722,$B1276)*SUMIFS(Calculations!$E$3:$E$53,Calculations!$A$3:$A$53,$B1276)</f>
        <v>0.20850352745550937</v>
      </c>
      <c r="N1276" s="44">
        <f>N550/SUMIFS(N$3:N$722,$B$3:$B$722,$B1276)*SUMIFS(Calculations!$E$3:$E$53,Calculations!$A$3:$A$53,$B1276)</f>
        <v>0.19046284781670356</v>
      </c>
      <c r="O1276" s="44">
        <f>O550/SUMIFS(O$3:O$722,$B$3:$B$722,$B1276)*SUMIFS(Calculations!$E$3:$E$53,Calculations!$A$3:$A$53,$B1276)</f>
        <v>0.19010598154782449</v>
      </c>
      <c r="P1276" s="44">
        <f>P550/SUMIFS(P$3:P$722,$B$3:$B$722,$B1276)*SUMIFS(Calculations!$E$3:$E$53,Calculations!$A$3:$A$53,$B1276)</f>
        <v>0.18975045008373204</v>
      </c>
      <c r="Q1276" s="44">
        <f>Q550/SUMIFS(Q$3:Q$722,$B$3:$B$722,$B1276)*SUMIFS(Calculations!$E$3:$E$53,Calculations!$A$3:$A$53,$B1276)</f>
        <v>0.16188455002859026</v>
      </c>
      <c r="R1276" s="44">
        <f>R550/SUMIFS(R$3:R$722,$B$3:$B$722,$B1276)*SUMIFS(Calculations!$E$3:$E$53,Calculations!$A$3:$A$53,$B1276)</f>
        <v>0.13219072214339106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6.1617063560212557E-2</v>
      </c>
      <c r="G1279" s="44">
        <f>G553/SUMIFS(G$3:G$722,$B$3:$B$722,$B1279)*SUMIFS(Calculations!$E$3:$E$53,Calculations!$A$3:$A$53,$B1279)</f>
        <v>6.3641216622215724E-2</v>
      </c>
      <c r="H1279" s="44">
        <f>H553/SUMIFS(H$3:H$722,$B$3:$B$722,$B1279)*SUMIFS(Calculations!$E$3:$E$53,Calculations!$A$3:$A$53,$B1279)</f>
        <v>6.5739224468745236E-2</v>
      </c>
      <c r="I1279" s="44">
        <f>I553/SUMIFS(I$3:I$722,$B$3:$B$722,$B1279)*SUMIFS(Calculations!$E$3:$E$53,Calculations!$A$3:$A$53,$B1279)</f>
        <v>5.5424596064577641E-2</v>
      </c>
      <c r="J1279" s="44">
        <f>J553/SUMIFS(J$3:J$722,$B$3:$B$722,$B1279)*SUMIFS(Calculations!$E$3:$E$53,Calculations!$A$3:$A$53,$B1279)</f>
        <v>4.7907683667086191E-2</v>
      </c>
      <c r="K1279" s="44">
        <f>K553/SUMIFS(K$3:K$722,$B$3:$B$722,$B1279)*SUMIFS(Calculations!$E$3:$E$53,Calculations!$A$3:$A$53,$B1279)</f>
        <v>0.36836324100700901</v>
      </c>
      <c r="L1279" s="44">
        <f>L553/SUMIFS(L$3:L$722,$B$3:$B$722,$B1279)*SUMIFS(Calculations!$E$3:$E$53,Calculations!$A$3:$A$53,$B1279)</f>
        <v>0.59704078867686061</v>
      </c>
      <c r="M1279" s="44">
        <f>M553/SUMIFS(M$3:M$722,$B$3:$B$722,$B1279)*SUMIFS(Calculations!$E$3:$E$53,Calculations!$A$3:$A$53,$B1279)</f>
        <v>0.60867203746795207</v>
      </c>
      <c r="N1279" s="44">
        <f>N553/SUMIFS(N$3:N$722,$B$3:$B$722,$B1279)*SUMIFS(Calculations!$E$3:$E$53,Calculations!$A$3:$A$53,$B1279)</f>
        <v>0.62076547875582666</v>
      </c>
      <c r="O1279" s="44">
        <f>O553/SUMIFS(O$3:O$722,$B$3:$B$722,$B1279)*SUMIFS(Calculations!$E$3:$E$53,Calculations!$A$3:$A$53,$B1279)</f>
        <v>0.61959454169746908</v>
      </c>
      <c r="P1279" s="44">
        <f>P553/SUMIFS(P$3:P$722,$B$3:$B$722,$B1279)*SUMIFS(Calculations!$E$3:$E$53,Calculations!$A$3:$A$53,$B1279)</f>
        <v>0.61842798435366164</v>
      </c>
      <c r="Q1279" s="44">
        <f>Q553/SUMIFS(Q$3:Q$722,$B$3:$B$722,$B1279)*SUMIFS(Calculations!$E$3:$E$53,Calculations!$A$3:$A$53,$B1279)</f>
        <v>0.63806915771487771</v>
      </c>
      <c r="R1279" s="44">
        <f>R553/SUMIFS(R$3:R$722,$B$3:$B$722,$B1279)*SUMIFS(Calculations!$E$3:$E$53,Calculations!$A$3:$A$53,$B1279)</f>
        <v>0.65899873903459927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0.10867119346917509</v>
      </c>
      <c r="G1280" s="44">
        <f>G554/SUMIFS(G$3:G$722,$B$3:$B$722,$B1280)*SUMIFS(Calculations!$E$3:$E$53,Calculations!$A$3:$A$53,$B1280)</f>
        <v>0.11061820324292584</v>
      </c>
      <c r="H1280" s="44">
        <f>H554/SUMIFS(H$3:H$722,$B$3:$B$722,$B1280)*SUMIFS(Calculations!$E$3:$E$53,Calculations!$A$3:$A$53,$B1280)</f>
        <v>0.11263625309265224</v>
      </c>
      <c r="I1280" s="44">
        <f>I554/SUMIFS(I$3:I$722,$B$3:$B$722,$B1280)*SUMIFS(Calculations!$E$3:$E$53,Calculations!$A$3:$A$53,$B1280)</f>
        <v>9.4963958156702555E-2</v>
      </c>
      <c r="J1280" s="44">
        <f>J554/SUMIFS(J$3:J$722,$B$3:$B$722,$B1280)*SUMIFS(Calculations!$E$3:$E$53,Calculations!$A$3:$A$53,$B1280)</f>
        <v>8.2085055719219563E-2</v>
      </c>
      <c r="K1280" s="44">
        <f>K554/SUMIFS(K$3:K$722,$B$3:$B$722,$B1280)*SUMIFS(Calculations!$E$3:$E$53,Calculations!$A$3:$A$53,$B1280)</f>
        <v>6.8365972005567377E-2</v>
      </c>
      <c r="L1280" s="44">
        <f>L554/SUMIFS(L$3:L$722,$B$3:$B$722,$B1280)*SUMIFS(Calculations!$E$3:$E$53,Calculations!$A$3:$A$53,$B1280)</f>
        <v>5.8576014090786825E-2</v>
      </c>
      <c r="M1280" s="44">
        <f>M554/SUMIFS(M$3:M$722,$B$3:$B$722,$B1280)*SUMIFS(Calculations!$E$3:$E$53,Calculations!$A$3:$A$53,$B1280)</f>
        <v>5.9717162578464399E-2</v>
      </c>
      <c r="N1280" s="44">
        <f>N554/SUMIFS(N$3:N$722,$B$3:$B$722,$B1280)*SUMIFS(Calculations!$E$3:$E$53,Calculations!$A$3:$A$53,$B1280)</f>
        <v>6.0903657036999709E-2</v>
      </c>
      <c r="O1280" s="44">
        <f>O554/SUMIFS(O$3:O$722,$B$3:$B$722,$B1280)*SUMIFS(Calculations!$E$3:$E$53,Calculations!$A$3:$A$53,$B1280)</f>
        <v>6.0789543123987121E-2</v>
      </c>
      <c r="P1280" s="44">
        <f>P554/SUMIFS(P$3:P$722,$B$3:$B$722,$B1280)*SUMIFS(Calculations!$E$3:$E$53,Calculations!$A$3:$A$53,$B1280)</f>
        <v>6.0675856036961164E-2</v>
      </c>
      <c r="Q1280" s="44">
        <f>Q554/SUMIFS(Q$3:Q$722,$B$3:$B$722,$B1280)*SUMIFS(Calculations!$E$3:$E$53,Calculations!$A$3:$A$53,$B1280)</f>
        <v>6.2602742939162653E-2</v>
      </c>
      <c r="R1280" s="44">
        <f>R554/SUMIFS(R$3:R$722,$B$3:$B$722,$B1280)*SUMIFS(Calculations!$E$3:$E$53,Calculations!$A$3:$A$53,$B1280)</f>
        <v>6.4656028421239159E-2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7.6096652082621716E-2</v>
      </c>
      <c r="G1281" s="44">
        <f>G555/SUMIFS(G$3:G$722,$B$3:$B$722,$B1281)*SUMIFS(Calculations!$E$3:$E$53,Calculations!$A$3:$A$53,$B1281)</f>
        <v>8.4201843898647377E-2</v>
      </c>
      <c r="H1281" s="44">
        <f>H555/SUMIFS(H$3:H$722,$B$3:$B$722,$B1281)*SUMIFS(Calculations!$E$3:$E$53,Calculations!$A$3:$A$53,$B1281)</f>
        <v>9.2602767893407018E-2</v>
      </c>
      <c r="I1281" s="44">
        <f>I555/SUMIFS(I$3:I$722,$B$3:$B$722,$B1281)*SUMIFS(Calculations!$E$3:$E$53,Calculations!$A$3:$A$53,$B1281)</f>
        <v>8.5348509646477666E-2</v>
      </c>
      <c r="J1281" s="44">
        <f>J555/SUMIFS(J$3:J$722,$B$3:$B$722,$B1281)*SUMIFS(Calculations!$E$3:$E$53,Calculations!$A$3:$A$53,$B1281)</f>
        <v>8.0061879666776678E-2</v>
      </c>
      <c r="K1281" s="44">
        <f>K555/SUMIFS(K$3:K$722,$B$3:$B$722,$B1281)*SUMIFS(Calculations!$E$3:$E$53,Calculations!$A$3:$A$53,$B1281)</f>
        <v>7.017665648885342E-2</v>
      </c>
      <c r="L1281" s="44">
        <f>L555/SUMIFS(L$3:L$722,$B$3:$B$722,$B1281)*SUMIFS(Calculations!$E$3:$E$53,Calculations!$A$3:$A$53,$B1281)</f>
        <v>6.3122546979063193E-2</v>
      </c>
      <c r="M1281" s="44">
        <f>M555/SUMIFS(M$3:M$722,$B$3:$B$722,$B1281)*SUMIFS(Calculations!$E$3:$E$53,Calculations!$A$3:$A$53,$B1281)</f>
        <v>6.6769814770750585E-2</v>
      </c>
      <c r="N1281" s="44">
        <f>N555/SUMIFS(N$3:N$722,$B$3:$B$722,$B1281)*SUMIFS(Calculations!$E$3:$E$53,Calculations!$A$3:$A$53,$B1281)</f>
        <v>7.0562014532973089E-2</v>
      </c>
      <c r="O1281" s="44">
        <f>O555/SUMIFS(O$3:O$722,$B$3:$B$722,$B1281)*SUMIFS(Calculations!$E$3:$E$53,Calculations!$A$3:$A$53,$B1281)</f>
        <v>7.2574495580478945E-2</v>
      </c>
      <c r="P1281" s="44">
        <f>P555/SUMIFS(P$3:P$722,$B$3:$B$722,$B1281)*SUMIFS(Calculations!$E$3:$E$53,Calculations!$A$3:$A$53,$B1281)</f>
        <v>7.4579449244286E-2</v>
      </c>
      <c r="Q1281" s="44">
        <f>Q555/SUMIFS(Q$3:Q$722,$B$3:$B$722,$B1281)*SUMIFS(Calculations!$E$3:$E$53,Calculations!$A$3:$A$53,$B1281)</f>
        <v>7.9576385229904553E-2</v>
      </c>
      <c r="R1281" s="44">
        <f>R555/SUMIFS(R$3:R$722,$B$3:$B$722,$B1281)*SUMIFS(Calculations!$E$3:$E$53,Calculations!$A$3:$A$53,$B1281)</f>
        <v>8.4901106728822687E-2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2.5184622610600598E-2</v>
      </c>
      <c r="G1283" s="44">
        <f>G557/SUMIFS(G$3:G$722,$B$3:$B$722,$B1283)*SUMIFS(Calculations!$E$3:$E$53,Calculations!$A$3:$A$53,$B1283)</f>
        <v>3.8020308873714451E-2</v>
      </c>
      <c r="H1283" s="44">
        <f>H557/SUMIFS(H$3:H$722,$B$3:$B$722,$B1283)*SUMIFS(Calculations!$E$3:$E$53,Calculations!$A$3:$A$53,$B1283)</f>
        <v>5.1324327725408257E-2</v>
      </c>
      <c r="I1283" s="44">
        <f>I557/SUMIFS(I$3:I$722,$B$3:$B$722,$B1283)*SUMIFS(Calculations!$E$3:$E$53,Calculations!$A$3:$A$53,$B1283)</f>
        <v>4.3271692520944739E-2</v>
      </c>
      <c r="J1283" s="44">
        <f>J557/SUMIFS(J$3:J$722,$B$3:$B$722,$B1283)*SUMIFS(Calculations!$E$3:$E$53,Calculations!$A$3:$A$53,$B1283)</f>
        <v>3.7403235507364838E-2</v>
      </c>
      <c r="K1283" s="44">
        <f>K557/SUMIFS(K$3:K$722,$B$3:$B$722,$B1283)*SUMIFS(Calculations!$E$3:$E$53,Calculations!$A$3:$A$53,$B1283)</f>
        <v>3.0996613080924395E-2</v>
      </c>
      <c r="L1283" s="44">
        <f>L557/SUMIFS(L$3:L$722,$B$3:$B$722,$B1283)*SUMIFS(Calculations!$E$3:$E$53,Calculations!$A$3:$A$53,$B1283)</f>
        <v>2.6424838081962443E-2</v>
      </c>
      <c r="M1283" s="44">
        <f>M557/SUMIFS(M$3:M$722,$B$3:$B$722,$B1283)*SUMIFS(Calculations!$E$3:$E$53,Calculations!$A$3:$A$53,$B1283)</f>
        <v>2.6805666761560452E-2</v>
      </c>
      <c r="N1283" s="44">
        <f>N557/SUMIFS(N$3:N$722,$B$3:$B$722,$B1283)*SUMIFS(Calculations!$E$3:$E$53,Calculations!$A$3:$A$53,$B1283)</f>
        <v>2.7201628481593871E-2</v>
      </c>
      <c r="O1283" s="44">
        <f>O557/SUMIFS(O$3:O$722,$B$3:$B$722,$B1283)*SUMIFS(Calculations!$E$3:$E$53,Calculations!$A$3:$A$53,$B1283)</f>
        <v>2.7015027228521678E-2</v>
      </c>
      <c r="P1283" s="44">
        <f>P557/SUMIFS(P$3:P$722,$B$3:$B$722,$B1283)*SUMIFS(Calculations!$E$3:$E$53,Calculations!$A$3:$A$53,$B1283)</f>
        <v>2.6829123929466157E-2</v>
      </c>
      <c r="Q1283" s="44">
        <f>Q557/SUMIFS(Q$3:Q$722,$B$3:$B$722,$B1283)*SUMIFS(Calculations!$E$3:$E$53,Calculations!$A$3:$A$53,$B1283)</f>
        <v>2.7542898281460112E-2</v>
      </c>
      <c r="R1283" s="44">
        <f>R557/SUMIFS(R$3:R$722,$B$3:$B$722,$B1283)*SUMIFS(Calculations!$E$3:$E$53,Calculations!$A$3:$A$53,$B1283)</f>
        <v>2.8303494304378375E-2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1.0000000000000002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0.99999999999999978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0.99999999999999978</v>
      </c>
      <c r="P1449" s="70">
        <f t="shared" si="312"/>
        <v>0.99999999999999989</v>
      </c>
      <c r="Q1449" s="70">
        <f t="shared" si="312"/>
        <v>0.99999999999999967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CT</v>
      </c>
      <c r="C6" s="1">
        <f t="shared" ref="C6:AE6" si="1">SUMIFS(C$20:C$119,$B$20:$B$119,$B$6,$A$20:$A$119,$A$6)</f>
        <v>0</v>
      </c>
      <c r="D6" s="1">
        <f t="shared" si="1"/>
        <v>2859466</v>
      </c>
      <c r="E6" s="1">
        <f t="shared" si="1"/>
        <v>412839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10383589</v>
      </c>
      <c r="J6" s="1">
        <f t="shared" si="1"/>
        <v>12493084</v>
      </c>
      <c r="K6" s="1">
        <f t="shared" si="1"/>
        <v>10892219</v>
      </c>
      <c r="L6" s="1">
        <f t="shared" si="1"/>
        <v>2978287</v>
      </c>
      <c r="M6" s="1">
        <f t="shared" si="1"/>
        <v>0</v>
      </c>
      <c r="N6" s="1">
        <f t="shared" si="1"/>
        <v>2544606</v>
      </c>
      <c r="O6" s="1">
        <f t="shared" si="1"/>
        <v>2951239</v>
      </c>
      <c r="P6" s="1">
        <f t="shared" si="1"/>
        <v>5549845</v>
      </c>
      <c r="Q6" s="1">
        <f t="shared" si="1"/>
        <v>2539158</v>
      </c>
      <c r="R6" s="1">
        <f t="shared" si="1"/>
        <v>2172761</v>
      </c>
      <c r="S6" s="1">
        <f t="shared" si="1"/>
        <v>0</v>
      </c>
      <c r="T6" s="1">
        <f t="shared" si="1"/>
        <v>2667825</v>
      </c>
      <c r="U6" s="1">
        <f t="shared" si="1"/>
        <v>1426242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CT</v>
      </c>
      <c r="C7" s="1">
        <f t="shared" ref="C7:AE7" si="3">SUMIFS(C$20:C$119,$B$20:$B$119,$B$7,$A$20:$A$119,$A$7)</f>
        <v>4726491</v>
      </c>
      <c r="D7" s="1">
        <f t="shared" si="3"/>
        <v>0</v>
      </c>
      <c r="E7" s="1">
        <f t="shared" si="3"/>
        <v>0</v>
      </c>
      <c r="F7" s="1">
        <f t="shared" si="3"/>
        <v>3271262</v>
      </c>
      <c r="G7" s="1">
        <f t="shared" si="3"/>
        <v>925634</v>
      </c>
      <c r="H7" s="1">
        <f t="shared" si="3"/>
        <v>1264677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969602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600365</v>
      </c>
      <c r="T7" s="1">
        <f t="shared" si="3"/>
        <v>0</v>
      </c>
      <c r="U7" s="1">
        <f t="shared" si="3"/>
        <v>0</v>
      </c>
      <c r="V7" s="1">
        <f t="shared" si="3"/>
        <v>1177837</v>
      </c>
      <c r="W7" s="1">
        <f t="shared" si="3"/>
        <v>1983482</v>
      </c>
      <c r="X7" s="1">
        <f t="shared" si="3"/>
        <v>3710154</v>
      </c>
      <c r="Y7" s="1">
        <f t="shared" si="3"/>
        <v>3736766</v>
      </c>
      <c r="Z7" s="1">
        <f t="shared" si="3"/>
        <v>3326129</v>
      </c>
      <c r="AA7" s="1">
        <f t="shared" si="3"/>
        <v>2247267</v>
      </c>
      <c r="AB7" s="1">
        <f t="shared" si="3"/>
        <v>5859904</v>
      </c>
      <c r="AC7" s="1">
        <f t="shared" si="3"/>
        <v>5455839</v>
      </c>
      <c r="AD7" s="1">
        <f t="shared" si="3"/>
        <v>4255026</v>
      </c>
      <c r="AE7" s="1">
        <f t="shared" si="3"/>
        <v>8496457</v>
      </c>
      <c r="AF7" s="48">
        <f>AVERAGE(U7:AE7)</f>
        <v>3658987.3636363638</v>
      </c>
      <c r="AG7" s="48">
        <f t="shared" ref="AG7:BK7" si="4">AF7</f>
        <v>3658987.3636363638</v>
      </c>
      <c r="AH7" s="48">
        <f t="shared" si="4"/>
        <v>3658987.3636363638</v>
      </c>
      <c r="AI7" s="48">
        <f t="shared" si="4"/>
        <v>3658987.3636363638</v>
      </c>
      <c r="AJ7" s="48">
        <f t="shared" si="4"/>
        <v>3658987.3636363638</v>
      </c>
      <c r="AK7" s="48">
        <f t="shared" si="4"/>
        <v>3658987.3636363638</v>
      </c>
      <c r="AL7" s="48">
        <f t="shared" si="4"/>
        <v>3658987.3636363638</v>
      </c>
      <c r="AM7" s="48">
        <f t="shared" si="4"/>
        <v>3658987.3636363638</v>
      </c>
      <c r="AN7" s="48">
        <f t="shared" si="4"/>
        <v>3658987.3636363638</v>
      </c>
      <c r="AO7" s="48">
        <f t="shared" si="4"/>
        <v>3658987.3636363638</v>
      </c>
      <c r="AP7" s="48">
        <f t="shared" si="4"/>
        <v>3658987.3636363638</v>
      </c>
      <c r="AQ7" s="48">
        <f t="shared" si="4"/>
        <v>3658987.3636363638</v>
      </c>
      <c r="AR7" s="48">
        <f t="shared" si="4"/>
        <v>3658987.3636363638</v>
      </c>
      <c r="AS7" s="48">
        <f t="shared" si="4"/>
        <v>3658987.3636363638</v>
      </c>
      <c r="AT7" s="48">
        <f t="shared" si="4"/>
        <v>3658987.3636363638</v>
      </c>
      <c r="AU7" s="48">
        <f t="shared" si="4"/>
        <v>3658987.3636363638</v>
      </c>
      <c r="AV7" s="48">
        <f t="shared" si="4"/>
        <v>3658987.3636363638</v>
      </c>
      <c r="AW7" s="48">
        <f t="shared" si="4"/>
        <v>3658987.3636363638</v>
      </c>
      <c r="AX7" s="48">
        <f t="shared" si="4"/>
        <v>3658987.3636363638</v>
      </c>
      <c r="AY7" s="48">
        <f t="shared" si="4"/>
        <v>3658987.3636363638</v>
      </c>
      <c r="AZ7" s="48">
        <f t="shared" si="4"/>
        <v>3658987.3636363638</v>
      </c>
      <c r="BA7" s="48">
        <f t="shared" si="4"/>
        <v>3658987.3636363638</v>
      </c>
      <c r="BB7" s="48">
        <f t="shared" si="4"/>
        <v>3658987.3636363638</v>
      </c>
      <c r="BC7" s="48">
        <f t="shared" si="4"/>
        <v>3658987.3636363638</v>
      </c>
      <c r="BD7" s="48">
        <f t="shared" si="4"/>
        <v>3658987.3636363638</v>
      </c>
      <c r="BE7" s="48">
        <f t="shared" si="4"/>
        <v>3658987.3636363638</v>
      </c>
      <c r="BF7" s="48">
        <f t="shared" si="4"/>
        <v>3658987.3636363638</v>
      </c>
      <c r="BG7" s="48">
        <f t="shared" si="4"/>
        <v>3658987.3636363638</v>
      </c>
      <c r="BH7" s="48">
        <f t="shared" si="4"/>
        <v>3658987.3636363638</v>
      </c>
      <c r="BI7" s="48">
        <f t="shared" si="4"/>
        <v>3658987.3636363638</v>
      </c>
      <c r="BJ7" s="48">
        <f t="shared" si="4"/>
        <v>3658987.3636363638</v>
      </c>
      <c r="BK7" s="48">
        <f t="shared" si="4"/>
        <v>3658987.3636363638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CT</v>
      </c>
      <c r="C10" s="29">
        <f t="shared" ref="C10:AE10" si="6">SUMIFS(C$122:C$219,$B$122:$B$219,$B$6,$A$122:$A$219,$A$6)</f>
        <v>36686</v>
      </c>
      <c r="D10" s="29">
        <f t="shared" si="6"/>
        <v>537158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472004</v>
      </c>
      <c r="Q10" s="29">
        <f t="shared" si="6"/>
        <v>1061203</v>
      </c>
      <c r="R10" s="29">
        <f t="shared" si="6"/>
        <v>1337800</v>
      </c>
      <c r="S10" s="29">
        <f t="shared" si="6"/>
        <v>1346065</v>
      </c>
      <c r="T10" s="29">
        <f t="shared" si="6"/>
        <v>1831553</v>
      </c>
      <c r="U10" s="29">
        <f t="shared" si="6"/>
        <v>2161054</v>
      </c>
      <c r="V10" s="29">
        <f t="shared" si="6"/>
        <v>2566745</v>
      </c>
      <c r="W10" s="29">
        <f t="shared" si="6"/>
        <v>1948867</v>
      </c>
      <c r="X10" s="29">
        <f t="shared" si="6"/>
        <v>2347986</v>
      </c>
      <c r="Y10" s="29">
        <f t="shared" si="6"/>
        <v>0</v>
      </c>
      <c r="Z10" s="29">
        <f t="shared" si="6"/>
        <v>584738</v>
      </c>
      <c r="AA10" s="29">
        <f t="shared" si="6"/>
        <v>671110</v>
      </c>
      <c r="AB10" s="29">
        <f t="shared" si="6"/>
        <v>625504</v>
      </c>
      <c r="AC10" s="29">
        <f t="shared" si="6"/>
        <v>546252</v>
      </c>
      <c r="AD10" s="29">
        <f t="shared" si="6"/>
        <v>527229</v>
      </c>
      <c r="AE10" s="29">
        <f t="shared" si="6"/>
        <v>530358</v>
      </c>
      <c r="AF10" s="35">
        <f t="shared" ref="AF10:BK10" si="7">AE10</f>
        <v>530358</v>
      </c>
      <c r="AG10" s="35">
        <f t="shared" si="7"/>
        <v>530358</v>
      </c>
      <c r="AH10" s="35">
        <f t="shared" si="7"/>
        <v>530358</v>
      </c>
      <c r="AI10" s="35">
        <f t="shared" si="7"/>
        <v>530358</v>
      </c>
      <c r="AJ10" s="35">
        <f t="shared" si="7"/>
        <v>530358</v>
      </c>
      <c r="AK10" s="35">
        <f t="shared" si="7"/>
        <v>530358</v>
      </c>
      <c r="AL10" s="35">
        <f t="shared" si="7"/>
        <v>530358</v>
      </c>
      <c r="AM10" s="35">
        <f t="shared" si="7"/>
        <v>530358</v>
      </c>
      <c r="AN10" s="35">
        <f t="shared" si="7"/>
        <v>530358</v>
      </c>
      <c r="AO10" s="35">
        <f t="shared" si="7"/>
        <v>530358</v>
      </c>
      <c r="AP10" s="35">
        <f t="shared" si="7"/>
        <v>530358</v>
      </c>
      <c r="AQ10" s="35">
        <f t="shared" si="7"/>
        <v>530358</v>
      </c>
      <c r="AR10" s="35">
        <f t="shared" si="7"/>
        <v>530358</v>
      </c>
      <c r="AS10" s="35">
        <f t="shared" si="7"/>
        <v>530358</v>
      </c>
      <c r="AT10" s="35">
        <f t="shared" si="7"/>
        <v>530358</v>
      </c>
      <c r="AU10" s="35">
        <f t="shared" si="7"/>
        <v>530358</v>
      </c>
      <c r="AV10" s="35">
        <f t="shared" si="7"/>
        <v>530358</v>
      </c>
      <c r="AW10" s="35">
        <f t="shared" si="7"/>
        <v>530358</v>
      </c>
      <c r="AX10" s="35">
        <f t="shared" si="7"/>
        <v>530358</v>
      </c>
      <c r="AY10" s="35">
        <f t="shared" si="7"/>
        <v>530358</v>
      </c>
      <c r="AZ10" s="35">
        <f t="shared" si="7"/>
        <v>530358</v>
      </c>
      <c r="BA10" s="35">
        <f t="shared" si="7"/>
        <v>530358</v>
      </c>
      <c r="BB10" s="35">
        <f t="shared" si="7"/>
        <v>530358</v>
      </c>
      <c r="BC10" s="35">
        <f t="shared" si="7"/>
        <v>530358</v>
      </c>
      <c r="BD10" s="35">
        <f t="shared" si="7"/>
        <v>530358</v>
      </c>
      <c r="BE10" s="35">
        <f t="shared" si="7"/>
        <v>530358</v>
      </c>
      <c r="BF10" s="35">
        <f t="shared" si="7"/>
        <v>530358</v>
      </c>
      <c r="BG10" s="35">
        <f t="shared" si="7"/>
        <v>530358</v>
      </c>
      <c r="BH10" s="35">
        <f t="shared" si="7"/>
        <v>530358</v>
      </c>
      <c r="BI10" s="35">
        <f t="shared" si="7"/>
        <v>530358</v>
      </c>
      <c r="BJ10" s="35">
        <f t="shared" si="7"/>
        <v>530358</v>
      </c>
      <c r="BK10" s="35">
        <f t="shared" si="7"/>
        <v>530358</v>
      </c>
    </row>
    <row r="11" spans="1:63">
      <c r="A11" s="1" t="s">
        <v>546</v>
      </c>
      <c r="B11" s="29" t="str">
        <f>About!B2</f>
        <v>CT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125944</v>
      </c>
      <c r="Q11" s="29">
        <f t="shared" si="8"/>
        <v>66216</v>
      </c>
      <c r="R11" s="29">
        <f t="shared" si="8"/>
        <v>174431</v>
      </c>
      <c r="S11" s="29">
        <f t="shared" si="8"/>
        <v>180841</v>
      </c>
      <c r="T11" s="29">
        <f t="shared" si="8"/>
        <v>331849</v>
      </c>
      <c r="U11" s="29">
        <f t="shared" si="8"/>
        <v>171332</v>
      </c>
      <c r="V11" s="29">
        <f t="shared" si="8"/>
        <v>165708</v>
      </c>
      <c r="W11" s="29">
        <f t="shared" si="8"/>
        <v>167676</v>
      </c>
      <c r="X11" s="29">
        <f t="shared" si="8"/>
        <v>2398</v>
      </c>
      <c r="Y11" s="29">
        <f t="shared" si="8"/>
        <v>0</v>
      </c>
      <c r="Z11" s="29">
        <f t="shared" si="8"/>
        <v>492</v>
      </c>
      <c r="AA11" s="29">
        <f t="shared" si="8"/>
        <v>252</v>
      </c>
      <c r="AB11" s="29">
        <f t="shared" si="8"/>
        <v>0</v>
      </c>
      <c r="AC11" s="29">
        <f t="shared" si="8"/>
        <v>5</v>
      </c>
      <c r="AD11" s="29">
        <f t="shared" si="8"/>
        <v>0</v>
      </c>
      <c r="AE11" s="29">
        <f t="shared" si="8"/>
        <v>6</v>
      </c>
      <c r="AF11" s="35">
        <f>AVERAGE(W11:AE11)</f>
        <v>18981</v>
      </c>
      <c r="AG11" s="35">
        <f t="shared" ref="AG11:BK11" si="9">AF11</f>
        <v>18981</v>
      </c>
      <c r="AH11" s="35">
        <f t="shared" si="9"/>
        <v>18981</v>
      </c>
      <c r="AI11" s="35">
        <f t="shared" si="9"/>
        <v>18981</v>
      </c>
      <c r="AJ11" s="35">
        <f t="shared" si="9"/>
        <v>18981</v>
      </c>
      <c r="AK11" s="35">
        <f t="shared" si="9"/>
        <v>18981</v>
      </c>
      <c r="AL11" s="35">
        <f t="shared" si="9"/>
        <v>18981</v>
      </c>
      <c r="AM11" s="35">
        <f t="shared" si="9"/>
        <v>18981</v>
      </c>
      <c r="AN11" s="35">
        <f t="shared" si="9"/>
        <v>18981</v>
      </c>
      <c r="AO11" s="35">
        <f t="shared" si="9"/>
        <v>18981</v>
      </c>
      <c r="AP11" s="35">
        <f t="shared" si="9"/>
        <v>18981</v>
      </c>
      <c r="AQ11" s="35">
        <f t="shared" si="9"/>
        <v>18981</v>
      </c>
      <c r="AR11" s="35">
        <f t="shared" si="9"/>
        <v>18981</v>
      </c>
      <c r="AS11" s="35">
        <f t="shared" si="9"/>
        <v>18981</v>
      </c>
      <c r="AT11" s="35">
        <f t="shared" si="9"/>
        <v>18981</v>
      </c>
      <c r="AU11" s="35">
        <f t="shared" si="9"/>
        <v>18981</v>
      </c>
      <c r="AV11" s="35">
        <f t="shared" si="9"/>
        <v>18981</v>
      </c>
      <c r="AW11" s="35">
        <f t="shared" si="9"/>
        <v>18981</v>
      </c>
      <c r="AX11" s="35">
        <f t="shared" si="9"/>
        <v>18981</v>
      </c>
      <c r="AY11" s="35">
        <f t="shared" si="9"/>
        <v>18981</v>
      </c>
      <c r="AZ11" s="35">
        <f t="shared" si="9"/>
        <v>18981</v>
      </c>
      <c r="BA11" s="35">
        <f t="shared" si="9"/>
        <v>18981</v>
      </c>
      <c r="BB11" s="35">
        <f t="shared" si="9"/>
        <v>18981</v>
      </c>
      <c r="BC11" s="35">
        <f t="shared" si="9"/>
        <v>18981</v>
      </c>
      <c r="BD11" s="35">
        <f t="shared" si="9"/>
        <v>18981</v>
      </c>
      <c r="BE11" s="35">
        <f t="shared" si="9"/>
        <v>18981</v>
      </c>
      <c r="BF11" s="35">
        <f t="shared" si="9"/>
        <v>18981</v>
      </c>
      <c r="BG11" s="35">
        <f t="shared" si="9"/>
        <v>18981</v>
      </c>
      <c r="BH11" s="35">
        <f t="shared" si="9"/>
        <v>18981</v>
      </c>
      <c r="BI11" s="35">
        <f t="shared" si="9"/>
        <v>18981</v>
      </c>
      <c r="BJ11" s="35">
        <f t="shared" si="9"/>
        <v>18981</v>
      </c>
      <c r="BK11" s="35">
        <f t="shared" si="9"/>
        <v>18981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CT</v>
      </c>
      <c r="C14" s="29">
        <f t="shared" ref="C14:AH14" si="11">IF(C10&gt;C11,C10-C11,0)</f>
        <v>36686</v>
      </c>
      <c r="D14" s="29">
        <f t="shared" si="11"/>
        <v>537158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346060</v>
      </c>
      <c r="Q14" s="29">
        <f t="shared" si="11"/>
        <v>994987</v>
      </c>
      <c r="R14" s="29">
        <f t="shared" si="11"/>
        <v>1163369</v>
      </c>
      <c r="S14" s="29">
        <f t="shared" si="11"/>
        <v>1165224</v>
      </c>
      <c r="T14" s="29">
        <f t="shared" si="11"/>
        <v>1499704</v>
      </c>
      <c r="U14" s="29">
        <f t="shared" si="11"/>
        <v>1989722</v>
      </c>
      <c r="V14" s="29">
        <f t="shared" si="11"/>
        <v>2401037</v>
      </c>
      <c r="W14" s="29">
        <f t="shared" si="11"/>
        <v>1781191</v>
      </c>
      <c r="X14" s="29">
        <f t="shared" si="11"/>
        <v>2345588</v>
      </c>
      <c r="Y14" s="29">
        <f t="shared" si="11"/>
        <v>0</v>
      </c>
      <c r="Z14" s="29">
        <f t="shared" si="11"/>
        <v>584246</v>
      </c>
      <c r="AA14" s="29">
        <f t="shared" si="11"/>
        <v>670858</v>
      </c>
      <c r="AB14" s="29">
        <f t="shared" si="11"/>
        <v>625504</v>
      </c>
      <c r="AC14" s="29">
        <f t="shared" si="11"/>
        <v>546247</v>
      </c>
      <c r="AD14" s="29">
        <f t="shared" si="11"/>
        <v>527229</v>
      </c>
      <c r="AE14" s="29">
        <f t="shared" si="11"/>
        <v>530352</v>
      </c>
      <c r="AF14" s="29">
        <f t="shared" si="11"/>
        <v>511377</v>
      </c>
      <c r="AG14" s="29">
        <f t="shared" si="11"/>
        <v>511377</v>
      </c>
      <c r="AH14" s="29">
        <f t="shared" si="11"/>
        <v>511377</v>
      </c>
      <c r="AI14" s="29">
        <f t="shared" ref="AI14:BK14" si="12">IF(AI10&gt;AI11,AI10-AI11,0)</f>
        <v>511377</v>
      </c>
      <c r="AJ14" s="29">
        <f t="shared" si="12"/>
        <v>511377</v>
      </c>
      <c r="AK14" s="29">
        <f t="shared" si="12"/>
        <v>511377</v>
      </c>
      <c r="AL14" s="29">
        <f t="shared" si="12"/>
        <v>511377</v>
      </c>
      <c r="AM14" s="29">
        <f t="shared" si="12"/>
        <v>511377</v>
      </c>
      <c r="AN14" s="29">
        <f t="shared" si="12"/>
        <v>511377</v>
      </c>
      <c r="AO14" s="29">
        <f t="shared" si="12"/>
        <v>511377</v>
      </c>
      <c r="AP14" s="29">
        <f t="shared" si="12"/>
        <v>511377</v>
      </c>
      <c r="AQ14" s="29">
        <f t="shared" si="12"/>
        <v>511377</v>
      </c>
      <c r="AR14" s="29">
        <f t="shared" si="12"/>
        <v>511377</v>
      </c>
      <c r="AS14" s="29">
        <f t="shared" si="12"/>
        <v>511377</v>
      </c>
      <c r="AT14" s="29">
        <f t="shared" si="12"/>
        <v>511377</v>
      </c>
      <c r="AU14" s="29">
        <f t="shared" si="12"/>
        <v>511377</v>
      </c>
      <c r="AV14" s="29">
        <f t="shared" si="12"/>
        <v>511377</v>
      </c>
      <c r="AW14" s="29">
        <f t="shared" si="12"/>
        <v>511377</v>
      </c>
      <c r="AX14" s="29">
        <f t="shared" si="12"/>
        <v>511377</v>
      </c>
      <c r="AY14" s="29">
        <f t="shared" si="12"/>
        <v>511377</v>
      </c>
      <c r="AZ14" s="29">
        <f t="shared" si="12"/>
        <v>511377</v>
      </c>
      <c r="BA14" s="29">
        <f t="shared" si="12"/>
        <v>511377</v>
      </c>
      <c r="BB14" s="29">
        <f t="shared" si="12"/>
        <v>511377</v>
      </c>
      <c r="BC14" s="29">
        <f t="shared" si="12"/>
        <v>511377</v>
      </c>
      <c r="BD14" s="29">
        <f t="shared" si="12"/>
        <v>511377</v>
      </c>
      <c r="BE14" s="29">
        <f t="shared" si="12"/>
        <v>511377</v>
      </c>
      <c r="BF14" s="29">
        <f t="shared" si="12"/>
        <v>511377</v>
      </c>
      <c r="BG14" s="29">
        <f t="shared" si="12"/>
        <v>511377</v>
      </c>
      <c r="BH14" s="29">
        <f t="shared" si="12"/>
        <v>511377</v>
      </c>
      <c r="BI14" s="29">
        <f t="shared" si="12"/>
        <v>511377</v>
      </c>
      <c r="BJ14" s="29">
        <f t="shared" si="12"/>
        <v>511377</v>
      </c>
      <c r="BK14" s="29">
        <f t="shared" si="12"/>
        <v>511377</v>
      </c>
    </row>
    <row r="15" spans="1:63">
      <c r="A15" s="1" t="s">
        <v>546</v>
      </c>
      <c r="B15" s="29" t="str">
        <f>About!B2</f>
        <v>CT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29106288.969999999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40154000.109000005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-27.500000000000004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-11047711.139000006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-11047711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43884.624139234642</v>
      </c>
      <c r="C15" s="154">
        <f t="shared" ref="C15:C30" si="1">B15/SUM($B$15:$B$30)</f>
        <v>8.2745285522674558E-2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48950.786197770052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77494.119637063995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324316.14897473133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24873.887974888603</v>
      </c>
      <c r="C19" s="15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2702.1693448919218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3056.8171520152623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3056.8171520152623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2022.629427389061</v>
      </c>
      <c r="C24" s="15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11047711.139000006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61235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</row>
    <row r="6" spans="1:32" s="107" customFormat="1" ht="15.75" customHeight="1">
      <c r="A6" s="108" t="s">
        <v>4491</v>
      </c>
      <c r="B6" s="111">
        <v>8131170</v>
      </c>
      <c r="C6" s="111">
        <v>9210420</v>
      </c>
      <c r="D6" s="111">
        <v>9402390</v>
      </c>
      <c r="E6" s="111">
        <v>9588660</v>
      </c>
      <c r="F6" s="111">
        <v>9788750</v>
      </c>
      <c r="G6" s="111">
        <v>10017900</v>
      </c>
      <c r="H6" s="111">
        <v>10265400</v>
      </c>
      <c r="I6" s="111">
        <v>10516100</v>
      </c>
      <c r="J6" s="111">
        <v>10770400</v>
      </c>
      <c r="K6" s="111">
        <v>11081000</v>
      </c>
      <c r="L6" s="111">
        <v>11455400</v>
      </c>
      <c r="M6" s="111">
        <v>11920900</v>
      </c>
      <c r="N6" s="111">
        <v>12417200</v>
      </c>
      <c r="O6" s="111">
        <v>12911500</v>
      </c>
      <c r="P6" s="111">
        <v>13467100</v>
      </c>
      <c r="Q6" s="111">
        <v>14082100</v>
      </c>
      <c r="R6" s="111">
        <v>14664200</v>
      </c>
      <c r="S6" s="111">
        <v>15305800</v>
      </c>
      <c r="T6" s="111">
        <v>15948900</v>
      </c>
      <c r="U6" s="111">
        <v>16592200</v>
      </c>
      <c r="V6" s="111">
        <v>17265700</v>
      </c>
      <c r="W6" s="111">
        <v>17793600</v>
      </c>
      <c r="X6" s="111">
        <v>18321600</v>
      </c>
      <c r="Y6" s="111">
        <v>18821200</v>
      </c>
      <c r="Z6" s="111">
        <v>19290100</v>
      </c>
      <c r="AA6" s="111">
        <v>19760600</v>
      </c>
      <c r="AB6" s="111">
        <v>20131000</v>
      </c>
      <c r="AC6" s="111">
        <v>20154200</v>
      </c>
      <c r="AD6" s="111">
        <v>20148300</v>
      </c>
      <c r="AE6" s="111">
        <v>20150200</v>
      </c>
      <c r="AF6" s="111">
        <v>20151200</v>
      </c>
    </row>
    <row r="7" spans="1:32" s="107" customFormat="1" ht="15.75" customHeight="1">
      <c r="A7" s="108" t="s">
        <v>4492</v>
      </c>
      <c r="B7" s="111">
        <v>16725700</v>
      </c>
      <c r="C7" s="111">
        <v>16725700</v>
      </c>
      <c r="D7" s="111">
        <v>16725700</v>
      </c>
      <c r="E7" s="111">
        <v>16725700</v>
      </c>
      <c r="F7" s="111">
        <v>16725700</v>
      </c>
      <c r="G7" s="111">
        <v>16725700</v>
      </c>
      <c r="H7" s="111">
        <v>16725700</v>
      </c>
      <c r="I7" s="111">
        <v>16725700</v>
      </c>
      <c r="J7" s="111">
        <v>16725700</v>
      </c>
      <c r="K7" s="111">
        <v>16725700</v>
      </c>
      <c r="L7" s="111">
        <v>16725700</v>
      </c>
      <c r="M7" s="111">
        <v>16725700</v>
      </c>
      <c r="N7" s="111">
        <v>16725700</v>
      </c>
      <c r="O7" s="111">
        <v>16725700</v>
      </c>
      <c r="P7" s="111">
        <v>16725700</v>
      </c>
      <c r="Q7" s="111">
        <v>16725700</v>
      </c>
      <c r="R7" s="111">
        <v>16725700</v>
      </c>
      <c r="S7" s="111">
        <v>16725700</v>
      </c>
      <c r="T7" s="111">
        <v>16725700</v>
      </c>
      <c r="U7" s="111">
        <v>16725700</v>
      </c>
      <c r="V7" s="111">
        <v>16725700</v>
      </c>
      <c r="W7" s="111">
        <v>16725700</v>
      </c>
      <c r="X7" s="111">
        <v>16725700</v>
      </c>
      <c r="Y7" s="111">
        <v>16725700</v>
      </c>
      <c r="Z7" s="111">
        <v>16725700</v>
      </c>
      <c r="AA7" s="111">
        <v>16725700</v>
      </c>
      <c r="AB7" s="111">
        <v>16725700</v>
      </c>
      <c r="AC7" s="111">
        <v>16725700</v>
      </c>
      <c r="AD7" s="111">
        <v>16725700</v>
      </c>
      <c r="AE7" s="111">
        <v>16725700</v>
      </c>
      <c r="AF7" s="111">
        <v>16725700</v>
      </c>
    </row>
    <row r="8" spans="1:32" s="107" customFormat="1" ht="15.75" customHeight="1">
      <c r="A8" s="108" t="s">
        <v>4493</v>
      </c>
      <c r="B8" s="111">
        <v>423607</v>
      </c>
      <c r="C8" s="111">
        <v>423607</v>
      </c>
      <c r="D8" s="111">
        <v>423607</v>
      </c>
      <c r="E8" s="111">
        <v>423607</v>
      </c>
      <c r="F8" s="111">
        <v>423607</v>
      </c>
      <c r="G8" s="111">
        <v>423607</v>
      </c>
      <c r="H8" s="111">
        <v>423607</v>
      </c>
      <c r="I8" s="111">
        <v>423607</v>
      </c>
      <c r="J8" s="111">
        <v>423607</v>
      </c>
      <c r="K8" s="111">
        <v>423607</v>
      </c>
      <c r="L8" s="111">
        <v>423607</v>
      </c>
      <c r="M8" s="111">
        <v>423607</v>
      </c>
      <c r="N8" s="111">
        <v>423607</v>
      </c>
      <c r="O8" s="111">
        <v>423607</v>
      </c>
      <c r="P8" s="111">
        <v>423607</v>
      </c>
      <c r="Q8" s="111">
        <v>423607</v>
      </c>
      <c r="R8" s="111">
        <v>423607</v>
      </c>
      <c r="S8" s="111">
        <v>423607</v>
      </c>
      <c r="T8" s="111">
        <v>423607</v>
      </c>
      <c r="U8" s="111">
        <v>423607</v>
      </c>
      <c r="V8" s="111">
        <v>423607</v>
      </c>
      <c r="W8" s="111">
        <v>423607</v>
      </c>
      <c r="X8" s="111">
        <v>423607</v>
      </c>
      <c r="Y8" s="111">
        <v>423607</v>
      </c>
      <c r="Z8" s="111">
        <v>423607</v>
      </c>
      <c r="AA8" s="111">
        <v>423607</v>
      </c>
      <c r="AB8" s="111">
        <v>423607</v>
      </c>
      <c r="AC8" s="111">
        <v>423607</v>
      </c>
      <c r="AD8" s="111">
        <v>423607</v>
      </c>
      <c r="AE8" s="111">
        <v>423607</v>
      </c>
      <c r="AF8" s="111">
        <v>423607</v>
      </c>
    </row>
    <row r="9" spans="1:32" s="107" customFormat="1" ht="15.75" customHeight="1">
      <c r="A9" s="108" t="s">
        <v>4494</v>
      </c>
      <c r="B9" s="111">
        <v>12211.4</v>
      </c>
      <c r="C9" s="111">
        <v>12211.4</v>
      </c>
      <c r="D9" s="111">
        <v>12211.4</v>
      </c>
      <c r="E9" s="111">
        <v>12211.4</v>
      </c>
      <c r="F9" s="111">
        <v>12211.4</v>
      </c>
      <c r="G9" s="111">
        <v>12211.4</v>
      </c>
      <c r="H9" s="111">
        <v>12211.4</v>
      </c>
      <c r="I9" s="111">
        <v>12211.4</v>
      </c>
      <c r="J9" s="111">
        <v>12211.4</v>
      </c>
      <c r="K9" s="111">
        <v>12211.4</v>
      </c>
      <c r="L9" s="111">
        <v>12211.4</v>
      </c>
      <c r="M9" s="111">
        <v>12211.4</v>
      </c>
      <c r="N9" s="111">
        <v>12211.4</v>
      </c>
      <c r="O9" s="111">
        <v>12211.4</v>
      </c>
      <c r="P9" s="111">
        <v>12211.4</v>
      </c>
      <c r="Q9" s="111">
        <v>12211.4</v>
      </c>
      <c r="R9" s="111">
        <v>12211.4</v>
      </c>
      <c r="S9" s="111">
        <v>12211.4</v>
      </c>
      <c r="T9" s="111">
        <v>12211.4</v>
      </c>
      <c r="U9" s="111">
        <v>12211.4</v>
      </c>
      <c r="V9" s="111">
        <v>12211.4</v>
      </c>
      <c r="W9" s="111">
        <v>12211.4</v>
      </c>
      <c r="X9" s="111">
        <v>12211.4</v>
      </c>
      <c r="Y9" s="111">
        <v>12211.4</v>
      </c>
      <c r="Z9" s="111">
        <v>12211.4</v>
      </c>
      <c r="AA9" s="111">
        <v>12211.4</v>
      </c>
      <c r="AB9" s="111">
        <v>30607.4</v>
      </c>
      <c r="AC9" s="111">
        <v>255915</v>
      </c>
      <c r="AD9" s="111">
        <v>508728</v>
      </c>
      <c r="AE9" s="111">
        <v>767236</v>
      </c>
      <c r="AF9" s="111">
        <v>1012950</v>
      </c>
    </row>
    <row r="10" spans="1:32" s="107" customFormat="1" ht="15.75" customHeight="1">
      <c r="A10" s="108" t="s">
        <v>4495</v>
      </c>
      <c r="B10" s="111">
        <v>255712</v>
      </c>
      <c r="C10" s="111">
        <v>376666</v>
      </c>
      <c r="D10" s="111">
        <v>507779</v>
      </c>
      <c r="E10" s="111">
        <v>506438</v>
      </c>
      <c r="F10" s="111">
        <v>505094</v>
      </c>
      <c r="G10" s="111">
        <v>503752</v>
      </c>
      <c r="H10" s="111">
        <v>502415</v>
      </c>
      <c r="I10" s="111">
        <v>501079</v>
      </c>
      <c r="J10" s="111">
        <v>499744</v>
      </c>
      <c r="K10" s="111">
        <v>496939</v>
      </c>
      <c r="L10" s="111">
        <v>495609</v>
      </c>
      <c r="M10" s="111">
        <v>494284</v>
      </c>
      <c r="N10" s="111">
        <v>492963</v>
      </c>
      <c r="O10" s="111">
        <v>493116</v>
      </c>
      <c r="P10" s="111">
        <v>493274</v>
      </c>
      <c r="Q10" s="111">
        <v>493435</v>
      </c>
      <c r="R10" s="111">
        <v>496544</v>
      </c>
      <c r="S10" s="111">
        <v>499655</v>
      </c>
      <c r="T10" s="111">
        <v>501297</v>
      </c>
      <c r="U10" s="111">
        <v>502943</v>
      </c>
      <c r="V10" s="111">
        <v>503122</v>
      </c>
      <c r="W10" s="111">
        <v>501832</v>
      </c>
      <c r="X10" s="111">
        <v>500548</v>
      </c>
      <c r="Y10" s="111">
        <v>499270</v>
      </c>
      <c r="Z10" s="111">
        <v>497996</v>
      </c>
      <c r="AA10" s="111">
        <v>496730</v>
      </c>
      <c r="AB10" s="111">
        <v>518491</v>
      </c>
      <c r="AC10" s="111">
        <v>680329</v>
      </c>
      <c r="AD10" s="111">
        <v>845328</v>
      </c>
      <c r="AE10" s="111">
        <v>997141</v>
      </c>
      <c r="AF10" s="111">
        <v>1130910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154691</v>
      </c>
      <c r="C12" s="111">
        <v>305520</v>
      </c>
      <c r="D12" s="111">
        <v>275712</v>
      </c>
      <c r="E12" s="111">
        <v>266769</v>
      </c>
      <c r="F12" s="111">
        <v>273307</v>
      </c>
      <c r="G12" s="111">
        <v>280142</v>
      </c>
      <c r="H12" s="111">
        <v>268531</v>
      </c>
      <c r="I12" s="111">
        <v>253816</v>
      </c>
      <c r="J12" s="111">
        <v>264820</v>
      </c>
      <c r="K12" s="111">
        <v>279613</v>
      </c>
      <c r="L12" s="111">
        <v>287697</v>
      </c>
      <c r="M12" s="111">
        <v>292630</v>
      </c>
      <c r="N12" s="111">
        <v>296058</v>
      </c>
      <c r="O12" s="111">
        <v>300050</v>
      </c>
      <c r="P12" s="111">
        <v>301351</v>
      </c>
      <c r="Q12" s="111">
        <v>301822</v>
      </c>
      <c r="R12" s="111">
        <v>303024</v>
      </c>
      <c r="S12" s="111">
        <v>303319</v>
      </c>
      <c r="T12" s="111">
        <v>303592</v>
      </c>
      <c r="U12" s="111">
        <v>303587</v>
      </c>
      <c r="V12" s="111">
        <v>304287</v>
      </c>
      <c r="W12" s="111">
        <v>305358</v>
      </c>
      <c r="X12" s="111">
        <v>306402</v>
      </c>
      <c r="Y12" s="111">
        <v>306664</v>
      </c>
      <c r="Z12" s="111">
        <v>308117</v>
      </c>
      <c r="AA12" s="111">
        <v>308031</v>
      </c>
      <c r="AB12" s="111">
        <v>308094</v>
      </c>
      <c r="AC12" s="111">
        <v>308325</v>
      </c>
      <c r="AD12" s="111">
        <v>306916</v>
      </c>
      <c r="AE12" s="111">
        <v>305264</v>
      </c>
      <c r="AF12" s="111">
        <v>306049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9212.57</v>
      </c>
      <c r="C14" s="111">
        <v>9212.57</v>
      </c>
      <c r="D14" s="111">
        <v>9212.57</v>
      </c>
      <c r="E14" s="111">
        <v>9212.57</v>
      </c>
      <c r="F14" s="111">
        <v>9212.57</v>
      </c>
      <c r="G14" s="111">
        <v>9212.57</v>
      </c>
      <c r="H14" s="111">
        <v>9212.57</v>
      </c>
      <c r="I14" s="111">
        <v>9212.57</v>
      </c>
      <c r="J14" s="111">
        <v>9212.57</v>
      </c>
      <c r="K14" s="111">
        <v>9212.57</v>
      </c>
      <c r="L14" s="111">
        <v>9212.57</v>
      </c>
      <c r="M14" s="111">
        <v>9212.57</v>
      </c>
      <c r="N14" s="111">
        <v>9212.57</v>
      </c>
      <c r="O14" s="111">
        <v>9212.57</v>
      </c>
      <c r="P14" s="111">
        <v>9212.57</v>
      </c>
      <c r="Q14" s="111">
        <v>9212.57</v>
      </c>
      <c r="R14" s="111">
        <v>9212.57</v>
      </c>
      <c r="S14" s="111">
        <v>9212.57</v>
      </c>
      <c r="T14" s="111">
        <v>9212.57</v>
      </c>
      <c r="U14" s="111">
        <v>9212.57</v>
      </c>
      <c r="V14" s="111">
        <v>9212.57</v>
      </c>
      <c r="W14" s="111">
        <v>9212.57</v>
      </c>
      <c r="X14" s="111">
        <v>9212.57</v>
      </c>
      <c r="Y14" s="111">
        <v>9212.57</v>
      </c>
      <c r="Z14" s="111">
        <v>9212.57</v>
      </c>
      <c r="AA14" s="111">
        <v>9212.57</v>
      </c>
      <c r="AB14" s="111">
        <v>9212.57</v>
      </c>
      <c r="AC14" s="111">
        <v>9212.57</v>
      </c>
      <c r="AD14" s="111">
        <v>9212.57</v>
      </c>
      <c r="AE14" s="111">
        <v>9212.57</v>
      </c>
      <c r="AF14" s="111">
        <v>9212.57</v>
      </c>
    </row>
    <row r="15" spans="1:32" s="107" customFormat="1" ht="15.75" customHeight="1">
      <c r="A15" s="108" t="s">
        <v>4500</v>
      </c>
      <c r="B15" s="111">
        <v>2071310</v>
      </c>
      <c r="C15" s="111">
        <v>2071310</v>
      </c>
      <c r="D15" s="111">
        <v>2071310</v>
      </c>
      <c r="E15" s="111">
        <v>2071310</v>
      </c>
      <c r="F15" s="111">
        <v>2071310</v>
      </c>
      <c r="G15" s="111">
        <v>2071310</v>
      </c>
      <c r="H15" s="111">
        <v>2071310</v>
      </c>
      <c r="I15" s="111">
        <v>2071310</v>
      </c>
      <c r="J15" s="111">
        <v>2071310</v>
      </c>
      <c r="K15" s="111">
        <v>2071310</v>
      </c>
      <c r="L15" s="111">
        <v>2071310</v>
      </c>
      <c r="M15" s="111">
        <v>2071310</v>
      </c>
      <c r="N15" s="111">
        <v>2071310</v>
      </c>
      <c r="O15" s="111">
        <v>2071310</v>
      </c>
      <c r="P15" s="111">
        <v>2071310</v>
      </c>
      <c r="Q15" s="111">
        <v>2071310</v>
      </c>
      <c r="R15" s="111">
        <v>2071310</v>
      </c>
      <c r="S15" s="111">
        <v>2071310</v>
      </c>
      <c r="T15" s="111">
        <v>2071310</v>
      </c>
      <c r="U15" s="111">
        <v>2071310</v>
      </c>
      <c r="V15" s="111">
        <v>2071310</v>
      </c>
      <c r="W15" s="111">
        <v>2071310</v>
      </c>
      <c r="X15" s="111">
        <v>2071310</v>
      </c>
      <c r="Y15" s="111">
        <v>2071310</v>
      </c>
      <c r="Z15" s="111">
        <v>2071310</v>
      </c>
      <c r="AA15" s="111">
        <v>2071310</v>
      </c>
      <c r="AB15" s="111">
        <v>2071310</v>
      </c>
      <c r="AC15" s="111">
        <v>2071310</v>
      </c>
      <c r="AD15" s="111">
        <v>2071310</v>
      </c>
      <c r="AE15" s="111">
        <v>2071310</v>
      </c>
      <c r="AF15" s="111">
        <v>2071310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1261440</v>
      </c>
      <c r="C20" s="111">
        <v>1261440</v>
      </c>
      <c r="D20" s="111">
        <v>1261440</v>
      </c>
      <c r="E20" s="111">
        <v>1261440</v>
      </c>
      <c r="F20" s="111">
        <v>1261440</v>
      </c>
      <c r="G20" s="111">
        <v>1261440</v>
      </c>
      <c r="H20" s="111">
        <v>1261440</v>
      </c>
      <c r="I20" s="111">
        <v>1261440</v>
      </c>
      <c r="J20" s="111">
        <v>1261440</v>
      </c>
      <c r="K20" s="111">
        <v>1261440</v>
      </c>
      <c r="L20" s="111">
        <v>1261440</v>
      </c>
      <c r="M20" s="111">
        <v>1261440</v>
      </c>
      <c r="N20" s="111">
        <v>1261440</v>
      </c>
      <c r="O20" s="111">
        <v>1261440</v>
      </c>
      <c r="P20" s="111">
        <v>1261440</v>
      </c>
      <c r="Q20" s="111">
        <v>1261440</v>
      </c>
      <c r="R20" s="111">
        <v>1261440</v>
      </c>
      <c r="S20" s="111">
        <v>1261440</v>
      </c>
      <c r="T20" s="111">
        <v>1261440</v>
      </c>
      <c r="U20" s="111">
        <v>1261440</v>
      </c>
      <c r="V20" s="111">
        <v>1261440</v>
      </c>
      <c r="W20" s="111">
        <v>1261440</v>
      </c>
      <c r="X20" s="111">
        <v>1261440</v>
      </c>
      <c r="Y20" s="111">
        <v>1261440</v>
      </c>
      <c r="Z20" s="111">
        <v>1261440</v>
      </c>
      <c r="AA20" s="111">
        <v>1261440</v>
      </c>
      <c r="AB20" s="111">
        <v>1261440</v>
      </c>
      <c r="AC20" s="111">
        <v>1261440</v>
      </c>
      <c r="AD20" s="111">
        <v>1261440</v>
      </c>
      <c r="AE20" s="111">
        <v>1261440</v>
      </c>
      <c r="AF20" s="111">
        <v>1261440</v>
      </c>
    </row>
    <row r="21" spans="1:32" ht="15">
      <c r="A21" s="112" t="s">
        <v>484</v>
      </c>
      <c r="B21" s="113">
        <f t="shared" ref="B21:AF21" si="0">SUM(B5:B20)</f>
        <v>29106288.969999999</v>
      </c>
      <c r="C21" s="113">
        <f t="shared" si="0"/>
        <v>30396086.969999999</v>
      </c>
      <c r="D21" s="113">
        <f t="shared" si="0"/>
        <v>30689361.969999999</v>
      </c>
      <c r="E21" s="113">
        <f t="shared" si="0"/>
        <v>30865347.969999999</v>
      </c>
      <c r="F21" s="113">
        <f t="shared" si="0"/>
        <v>31070631.969999999</v>
      </c>
      <c r="G21" s="113">
        <f t="shared" si="0"/>
        <v>31305274.969999999</v>
      </c>
      <c r="H21" s="113">
        <f t="shared" si="0"/>
        <v>31539826.969999999</v>
      </c>
      <c r="I21" s="113">
        <f t="shared" si="0"/>
        <v>31774475.969999999</v>
      </c>
      <c r="J21" s="113">
        <f t="shared" si="0"/>
        <v>32038444.969999999</v>
      </c>
      <c r="K21" s="113">
        <f t="shared" si="0"/>
        <v>32361032.969999999</v>
      </c>
      <c r="L21" s="113">
        <f t="shared" si="0"/>
        <v>32742186.969999999</v>
      </c>
      <c r="M21" s="113">
        <f t="shared" si="0"/>
        <v>33211294.969999999</v>
      </c>
      <c r="N21" s="113">
        <f t="shared" si="0"/>
        <v>33709701.969999999</v>
      </c>
      <c r="O21" s="113">
        <f t="shared" si="0"/>
        <v>34208146.969999999</v>
      </c>
      <c r="P21" s="113">
        <f t="shared" si="0"/>
        <v>34765205.969999999</v>
      </c>
      <c r="Q21" s="113">
        <f t="shared" si="0"/>
        <v>35380837.969999999</v>
      </c>
      <c r="R21" s="113">
        <f t="shared" si="0"/>
        <v>35967248.969999999</v>
      </c>
      <c r="S21" s="113">
        <f t="shared" si="0"/>
        <v>36612254.969999999</v>
      </c>
      <c r="T21" s="113">
        <f t="shared" si="0"/>
        <v>37257269.969999999</v>
      </c>
      <c r="U21" s="113">
        <f t="shared" si="0"/>
        <v>37902210.969999999</v>
      </c>
      <c r="V21" s="113">
        <f t="shared" si="0"/>
        <v>38576589.969999999</v>
      </c>
      <c r="W21" s="113">
        <f t="shared" si="0"/>
        <v>39104270.969999999</v>
      </c>
      <c r="X21" s="113">
        <f t="shared" si="0"/>
        <v>39632030.969999999</v>
      </c>
      <c r="Y21" s="113">
        <f t="shared" si="0"/>
        <v>40130614.969999999</v>
      </c>
      <c r="Z21" s="113">
        <f t="shared" si="0"/>
        <v>40599693.969999999</v>
      </c>
      <c r="AA21" s="113">
        <f t="shared" si="0"/>
        <v>41068841.969999999</v>
      </c>
      <c r="AB21" s="113">
        <f t="shared" si="0"/>
        <v>41479461.969999999</v>
      </c>
      <c r="AC21" s="113">
        <f t="shared" si="0"/>
        <v>41890038.57</v>
      </c>
      <c r="AD21" s="113">
        <f t="shared" si="0"/>
        <v>42300541.57</v>
      </c>
      <c r="AE21" s="113">
        <f t="shared" si="0"/>
        <v>42711110.57</v>
      </c>
      <c r="AF21" s="113">
        <f t="shared" si="0"/>
        <v>43092378.57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11047711.139000006</v>
      </c>
      <c r="C2" s="1">
        <f>B2</f>
        <v>11047711.139000006</v>
      </c>
      <c r="D2" s="1">
        <f t="shared" ref="D2:AG2" si="0">C2</f>
        <v>11047711.139000006</v>
      </c>
      <c r="E2" s="1">
        <f t="shared" si="0"/>
        <v>11047711.139000006</v>
      </c>
      <c r="F2" s="1">
        <f t="shared" si="0"/>
        <v>11047711.139000006</v>
      </c>
      <c r="G2" s="1">
        <f t="shared" si="0"/>
        <v>11047711.139000006</v>
      </c>
      <c r="H2" s="1">
        <f t="shared" si="0"/>
        <v>11047711.139000006</v>
      </c>
      <c r="I2" s="1">
        <f t="shared" si="0"/>
        <v>11047711.139000006</v>
      </c>
      <c r="J2" s="1">
        <f t="shared" si="0"/>
        <v>11047711.139000006</v>
      </c>
      <c r="K2" s="1">
        <f t="shared" si="0"/>
        <v>11047711.139000006</v>
      </c>
      <c r="L2" s="1">
        <f t="shared" si="0"/>
        <v>11047711.139000006</v>
      </c>
      <c r="M2" s="1">
        <f t="shared" si="0"/>
        <v>11047711.139000006</v>
      </c>
      <c r="N2" s="1">
        <f t="shared" si="0"/>
        <v>11047711.139000006</v>
      </c>
      <c r="O2" s="1">
        <f t="shared" si="0"/>
        <v>11047711.139000006</v>
      </c>
      <c r="P2" s="1">
        <f t="shared" si="0"/>
        <v>11047711.139000006</v>
      </c>
      <c r="Q2" s="1">
        <f t="shared" si="0"/>
        <v>11047711.139000006</v>
      </c>
      <c r="R2" s="1">
        <f t="shared" si="0"/>
        <v>11047711.139000006</v>
      </c>
      <c r="S2" s="1">
        <f t="shared" si="0"/>
        <v>11047711.139000006</v>
      </c>
      <c r="T2" s="1">
        <f t="shared" si="0"/>
        <v>11047711.139000006</v>
      </c>
      <c r="U2" s="1">
        <f t="shared" si="0"/>
        <v>11047711.139000006</v>
      </c>
      <c r="V2" s="1">
        <f t="shared" si="0"/>
        <v>11047711.139000006</v>
      </c>
      <c r="W2" s="1">
        <f t="shared" si="0"/>
        <v>11047711.139000006</v>
      </c>
      <c r="X2" s="1">
        <f t="shared" si="0"/>
        <v>11047711.139000006</v>
      </c>
      <c r="Y2" s="1">
        <f t="shared" si="0"/>
        <v>11047711.139000006</v>
      </c>
      <c r="Z2" s="1">
        <f t="shared" si="0"/>
        <v>11047711.139000006</v>
      </c>
      <c r="AA2" s="1">
        <f t="shared" si="0"/>
        <v>11047711.139000006</v>
      </c>
      <c r="AB2" s="1">
        <f t="shared" si="0"/>
        <v>11047711.139000006</v>
      </c>
      <c r="AC2" s="1">
        <f t="shared" si="0"/>
        <v>11047711.139000006</v>
      </c>
      <c r="AD2" s="1">
        <f t="shared" si="0"/>
        <v>11047711.139000006</v>
      </c>
      <c r="AE2" s="1">
        <f t="shared" si="0"/>
        <v>11047711.139000006</v>
      </c>
      <c r="AF2" s="1">
        <f t="shared" si="0"/>
        <v>11047711.139000006</v>
      </c>
      <c r="AG2" s="1">
        <f t="shared" si="0"/>
        <v>11047711.139000006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98.202371829521283</v>
      </c>
      <c r="C2" s="66">
        <f>SUMIFS('State Generation Costs Calcs'!C105:C155,'State Generation Costs Calcs'!$A$105:$A$155,About!$B$2)*About!$A$52</f>
        <v>93.309085440353215</v>
      </c>
      <c r="D2" s="66">
        <f>SUMIFS('State Generation Costs Calcs'!D105:D155,'State Generation Costs Calcs'!$A$105:$A$155,About!$B$2)*About!$A$52</f>
        <v>92.467525916554905</v>
      </c>
      <c r="E2" s="66">
        <f>SUMIFS('State Generation Costs Calcs'!E105:E155,'State Generation Costs Calcs'!$A$105:$A$155,About!$B$2)*About!$A$52</f>
        <v>91.127182084409171</v>
      </c>
      <c r="F2" s="66">
        <f>SUMIFS('State Generation Costs Calcs'!F105:F155,'State Generation Costs Calcs'!$A$105:$A$155,About!$B$2)*About!$A$52</f>
        <v>89.952845797803604</v>
      </c>
      <c r="G2" s="66">
        <f>SUMIFS('State Generation Costs Calcs'!G105:G155,'State Generation Costs Calcs'!$A$105:$A$155,About!$B$2)*About!$A$52</f>
        <v>90.107531187272897</v>
      </c>
      <c r="H2" s="66">
        <f>SUMIFS('State Generation Costs Calcs'!H105:H155,'State Generation Costs Calcs'!$A$105:$A$155,About!$B$2)*About!$A$52</f>
        <v>90.87469108101692</v>
      </c>
      <c r="I2" s="66">
        <f>SUMIFS('State Generation Costs Calcs'!I105:I155,'State Generation Costs Calcs'!$A$105:$A$155,About!$B$2)*About!$A$52</f>
        <v>91.545858951307608</v>
      </c>
      <c r="J2" s="66">
        <f>SUMIFS('State Generation Costs Calcs'!J105:J155,'State Generation Costs Calcs'!$A$105:$A$155,About!$B$2)*About!$A$52</f>
        <v>91.767123576686302</v>
      </c>
      <c r="K2" s="66">
        <f>SUMIFS('State Generation Costs Calcs'!K105:K155,'State Generation Costs Calcs'!$A$105:$A$155,About!$B$2)*About!$A$52</f>
        <v>90.521385731763274</v>
      </c>
      <c r="L2" s="66">
        <f>SUMIFS('State Generation Costs Calcs'!L105:L155,'State Generation Costs Calcs'!$A$105:$A$155,About!$B$2)*About!$A$52</f>
        <v>89.162731229264651</v>
      </c>
      <c r="M2" s="66">
        <f>SUMIFS('State Generation Costs Calcs'!M105:M155,'State Generation Costs Calcs'!$A$105:$A$155,About!$B$2)*About!$A$52</f>
        <v>88.148335677211179</v>
      </c>
      <c r="N2" s="66">
        <f>SUMIFS('State Generation Costs Calcs'!N105:N155,'State Generation Costs Calcs'!$A$105:$A$155,About!$B$2)*About!$A$52</f>
        <v>86.757173622063135</v>
      </c>
      <c r="O2" s="66">
        <f>SUMIFS('State Generation Costs Calcs'!O105:O155,'State Generation Costs Calcs'!$A$105:$A$155,About!$B$2)*About!$A$52</f>
        <v>85.445296587954175</v>
      </c>
      <c r="P2" s="66">
        <f>SUMIFS('State Generation Costs Calcs'!P105:P155,'State Generation Costs Calcs'!$A$105:$A$155,About!$B$2)*About!$A$52</f>
        <v>85.456859740601857</v>
      </c>
      <c r="Q2" s="66">
        <f>SUMIFS('State Generation Costs Calcs'!Q105:Q155,'State Generation Costs Calcs'!$A$105:$A$155,About!$B$2)*About!$A$52</f>
        <v>85.064732209283221</v>
      </c>
      <c r="R2" s="66">
        <f>SUMIFS('State Generation Costs Calcs'!R105:R155,'State Generation Costs Calcs'!$A$105:$A$155,About!$B$2)*About!$A$52</f>
        <v>83.75107833371554</v>
      </c>
      <c r="S2" s="66">
        <f>SUMIFS('State Generation Costs Calcs'!S105:S155,'State Generation Costs Calcs'!$A$105:$A$155,About!$B$2)*About!$A$52</f>
        <v>83.047006145005426</v>
      </c>
      <c r="T2" s="66">
        <f>SUMIFS('State Generation Costs Calcs'!T105:T155,'State Generation Costs Calcs'!$A$105:$A$155,About!$B$2)*About!$A$52</f>
        <v>82.364493179458293</v>
      </c>
      <c r="U2" s="66">
        <f>SUMIFS('State Generation Costs Calcs'!U105:U155,'State Generation Costs Calcs'!$A$105:$A$155,About!$B$2)*About!$A$52</f>
        <v>82.497815730531784</v>
      </c>
      <c r="V2" s="66">
        <f>SUMIFS('State Generation Costs Calcs'!V105:V155,'State Generation Costs Calcs'!$A$105:$A$155,About!$B$2)*About!$A$52</f>
        <v>81.89276346273553</v>
      </c>
      <c r="W2" s="66">
        <f>SUMIFS('State Generation Costs Calcs'!W105:W155,'State Generation Costs Calcs'!$A$105:$A$155,About!$B$2)*About!$A$52</f>
        <v>80.8404585618308</v>
      </c>
      <c r="X2" s="66">
        <f>SUMIFS('State Generation Costs Calcs'!X105:X155,'State Generation Costs Calcs'!$A$105:$A$155,About!$B$2)*About!$A$52</f>
        <v>80.33676864101578</v>
      </c>
      <c r="Y2" s="66">
        <f>SUMIFS('State Generation Costs Calcs'!Y105:Y155,'State Generation Costs Calcs'!$A$105:$A$155,About!$B$2)*About!$A$52</f>
        <v>79.824135547728545</v>
      </c>
      <c r="Z2" s="66">
        <f>SUMIFS('State Generation Costs Calcs'!Z105:Z155,'State Generation Costs Calcs'!$A$105:$A$155,About!$B$2)*About!$A$52</f>
        <v>79.269359523136032</v>
      </c>
      <c r="AA2" s="66">
        <f>SUMIFS('State Generation Costs Calcs'!AA105:AA155,'State Generation Costs Calcs'!$A$105:$A$155,About!$B$2)*About!$A$52</f>
        <v>79.195274800027349</v>
      </c>
      <c r="AB2" s="66">
        <f>SUMIFS('State Generation Costs Calcs'!AB105:AB155,'State Generation Costs Calcs'!$A$105:$A$155,About!$B$2)*About!$A$52</f>
        <v>78.849362585739527</v>
      </c>
      <c r="AC2" s="66">
        <f>SUMIFS('State Generation Costs Calcs'!AC105:AC155,'State Generation Costs Calcs'!$A$105:$A$155,About!$B$2)*About!$A$52</f>
        <v>78.468227229435414</v>
      </c>
      <c r="AD2" s="66">
        <f>SUMIFS('State Generation Costs Calcs'!AD105:AD155,'State Generation Costs Calcs'!$A$105:$A$155,About!$B$2)*About!$A$52</f>
        <v>78.72114864998305</v>
      </c>
      <c r="AE2" s="66">
        <f>SUMIFS('State Generation Costs Calcs'!AE105:AE155,'State Generation Costs Calcs'!$A$105:$A$155,About!$B$2)*About!$A$52</f>
        <v>78.576152251810626</v>
      </c>
      <c r="AF2" s="66">
        <f>SUMIFS('State Generation Costs Calcs'!AF105:AF155,'State Generation Costs Calcs'!$A$105:$A$155,About!$B$2)*About!$A$52</f>
        <v>78.333455087970222</v>
      </c>
      <c r="AG2" s="66">
        <f>SUMIFS('State Generation Costs Calcs'!AG105:AG155,'State Generation Costs Calcs'!$A$105:$A$155,About!$B$2)*About!$A$52</f>
        <v>78.414034136615072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98.202371829521283</v>
      </c>
      <c r="C2" s="67">
        <f>SUMIFS('State Generation Costs Calcs'!C105:C155,'State Generation Costs Calcs'!$A$105:$A$155,About!$B$2)*About!$A$52</f>
        <v>93.309085440353215</v>
      </c>
      <c r="D2" s="67">
        <f>SUMIFS('State Generation Costs Calcs'!D105:D155,'State Generation Costs Calcs'!$A$105:$A$155,About!$B$2)*About!$A$52</f>
        <v>92.467525916554905</v>
      </c>
      <c r="E2" s="67">
        <f>SUMIFS('State Generation Costs Calcs'!E105:E155,'State Generation Costs Calcs'!$A$105:$A$155,About!$B$2)*About!$A$52</f>
        <v>91.127182084409171</v>
      </c>
      <c r="F2" s="67">
        <f>SUMIFS('State Generation Costs Calcs'!F105:F155,'State Generation Costs Calcs'!$A$105:$A$155,About!$B$2)*About!$A$52</f>
        <v>89.952845797803604</v>
      </c>
      <c r="G2" s="67">
        <f>SUMIFS('State Generation Costs Calcs'!G105:G155,'State Generation Costs Calcs'!$A$105:$A$155,About!$B$2)*About!$A$52</f>
        <v>90.107531187272897</v>
      </c>
      <c r="H2" s="67">
        <f>SUMIFS('State Generation Costs Calcs'!H105:H155,'State Generation Costs Calcs'!$A$105:$A$155,About!$B$2)*About!$A$52</f>
        <v>90.87469108101692</v>
      </c>
      <c r="I2" s="67">
        <f>SUMIFS('State Generation Costs Calcs'!I105:I155,'State Generation Costs Calcs'!$A$105:$A$155,About!$B$2)*About!$A$52</f>
        <v>91.545858951307608</v>
      </c>
      <c r="J2" s="67">
        <f>SUMIFS('State Generation Costs Calcs'!J105:J155,'State Generation Costs Calcs'!$A$105:$A$155,About!$B$2)*About!$A$52</f>
        <v>91.767123576686302</v>
      </c>
      <c r="K2" s="67">
        <f>SUMIFS('State Generation Costs Calcs'!K105:K155,'State Generation Costs Calcs'!$A$105:$A$155,About!$B$2)*About!$A$52</f>
        <v>90.521385731763274</v>
      </c>
      <c r="L2" s="67">
        <f>SUMIFS('State Generation Costs Calcs'!L105:L155,'State Generation Costs Calcs'!$A$105:$A$155,About!$B$2)*About!$A$52</f>
        <v>89.162731229264651</v>
      </c>
      <c r="M2" s="67">
        <f>SUMIFS('State Generation Costs Calcs'!M105:M155,'State Generation Costs Calcs'!$A$105:$A$155,About!$B$2)*About!$A$52</f>
        <v>88.148335677211179</v>
      </c>
      <c r="N2" s="67">
        <f>SUMIFS('State Generation Costs Calcs'!N105:N155,'State Generation Costs Calcs'!$A$105:$A$155,About!$B$2)*About!$A$52</f>
        <v>86.757173622063135</v>
      </c>
      <c r="O2" s="67">
        <f>SUMIFS('State Generation Costs Calcs'!O105:O155,'State Generation Costs Calcs'!$A$105:$A$155,About!$B$2)*About!$A$52</f>
        <v>85.445296587954175</v>
      </c>
      <c r="P2" s="67">
        <f>SUMIFS('State Generation Costs Calcs'!P105:P155,'State Generation Costs Calcs'!$A$105:$A$155,About!$B$2)*About!$A$52</f>
        <v>85.456859740601857</v>
      </c>
      <c r="Q2" s="67">
        <f>SUMIFS('State Generation Costs Calcs'!Q105:Q155,'State Generation Costs Calcs'!$A$105:$A$155,About!$B$2)*About!$A$52</f>
        <v>85.064732209283221</v>
      </c>
      <c r="R2" s="67">
        <f>SUMIFS('State Generation Costs Calcs'!R105:R155,'State Generation Costs Calcs'!$A$105:$A$155,About!$B$2)*About!$A$52</f>
        <v>83.75107833371554</v>
      </c>
      <c r="S2" s="67">
        <f>SUMIFS('State Generation Costs Calcs'!S105:S155,'State Generation Costs Calcs'!$A$105:$A$155,About!$B$2)*About!$A$52</f>
        <v>83.047006145005426</v>
      </c>
      <c r="T2" s="67">
        <f>SUMIFS('State Generation Costs Calcs'!T105:T155,'State Generation Costs Calcs'!$A$105:$A$155,About!$B$2)*About!$A$52</f>
        <v>82.364493179458293</v>
      </c>
      <c r="U2" s="67">
        <f>SUMIFS('State Generation Costs Calcs'!U105:U155,'State Generation Costs Calcs'!$A$105:$A$155,About!$B$2)*About!$A$52</f>
        <v>82.497815730531784</v>
      </c>
      <c r="V2" s="67">
        <f>SUMIFS('State Generation Costs Calcs'!V105:V155,'State Generation Costs Calcs'!$A$105:$A$155,About!$B$2)*About!$A$52</f>
        <v>81.89276346273553</v>
      </c>
      <c r="W2" s="67">
        <f>SUMIFS('State Generation Costs Calcs'!W105:W155,'State Generation Costs Calcs'!$A$105:$A$155,About!$B$2)*About!$A$52</f>
        <v>80.8404585618308</v>
      </c>
      <c r="X2" s="67">
        <f>SUMIFS('State Generation Costs Calcs'!X105:X155,'State Generation Costs Calcs'!$A$105:$A$155,About!$B$2)*About!$A$52</f>
        <v>80.33676864101578</v>
      </c>
      <c r="Y2" s="67">
        <f>SUMIFS('State Generation Costs Calcs'!Y105:Y155,'State Generation Costs Calcs'!$A$105:$A$155,About!$B$2)*About!$A$52</f>
        <v>79.824135547728545</v>
      </c>
      <c r="Z2" s="67">
        <f>SUMIFS('State Generation Costs Calcs'!Z105:Z155,'State Generation Costs Calcs'!$A$105:$A$155,About!$B$2)*About!$A$52</f>
        <v>79.269359523136032</v>
      </c>
      <c r="AA2" s="67">
        <f>SUMIFS('State Generation Costs Calcs'!AA105:AA155,'State Generation Costs Calcs'!$A$105:$A$155,About!$B$2)*About!$A$52</f>
        <v>79.195274800027349</v>
      </c>
      <c r="AB2" s="67">
        <f>SUMIFS('State Generation Costs Calcs'!AB105:AB155,'State Generation Costs Calcs'!$A$105:$A$155,About!$B$2)*About!$A$52</f>
        <v>78.849362585739527</v>
      </c>
      <c r="AC2" s="67">
        <f>SUMIFS('State Generation Costs Calcs'!AC105:AC155,'State Generation Costs Calcs'!$A$105:$A$155,About!$B$2)*About!$A$52</f>
        <v>78.468227229435414</v>
      </c>
      <c r="AD2" s="67">
        <f>SUMIFS('State Generation Costs Calcs'!AD105:AD155,'State Generation Costs Calcs'!$A$105:$A$155,About!$B$2)*About!$A$52</f>
        <v>78.72114864998305</v>
      </c>
      <c r="AE2" s="67">
        <f>SUMIFS('State Generation Costs Calcs'!AE105:AE155,'State Generation Costs Calcs'!$A$105:$A$155,About!$B$2)*About!$A$52</f>
        <v>78.576152251810626</v>
      </c>
      <c r="AF2" s="67">
        <f>SUMIFS('State Generation Costs Calcs'!AF105:AF155,'State Generation Costs Calcs'!$A$105:$A$155,About!$B$2)*About!$A$52</f>
        <v>78.333455087970222</v>
      </c>
      <c r="AG2" s="67">
        <f>SUMIFS('State Generation Costs Calcs'!AG105:AG155,'State Generation Costs Calcs'!$A$105:$A$155,About!$B$2)*About!$A$52</f>
        <v>78.414034136615072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2021-07-23T23:37:09Z</dcterms:modified>
</cp:coreProperties>
</file>