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BCDTRtSY\"/>
    </mc:Choice>
  </mc:AlternateContent>
  <xr:revisionPtr revIDLastSave="0" documentId="8_{921A3A5F-ABF6-4AE8-877C-4C275CA9C691}"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3" l="1"/>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J3" i="62"/>
  <c r="J3" i="23" s="1"/>
  <c r="R3" i="62"/>
  <c r="R3" i="23" s="1"/>
  <c r="Z3" i="62"/>
  <c r="Z3" i="23" s="1"/>
  <c r="D3" i="23"/>
  <c r="K3" i="62"/>
  <c r="K3" i="23" s="1"/>
  <c r="S3" i="62"/>
  <c r="S3" i="23" s="1"/>
  <c r="AA3" i="62"/>
  <c r="AA3" i="23" s="1"/>
  <c r="H3" i="62"/>
  <c r="H3" i="23" s="1"/>
  <c r="Y3" i="62"/>
  <c r="Y3" i="23" s="1"/>
  <c r="L3" i="62"/>
  <c r="L3" i="23" s="1"/>
  <c r="T3" i="62"/>
  <c r="T3" i="23" s="1"/>
  <c r="AB3" i="62"/>
  <c r="AB3" i="23" s="1"/>
  <c r="AF3" i="62"/>
  <c r="AF3" i="23" s="1"/>
  <c r="I3" i="62"/>
  <c r="I3" i="23" s="1"/>
  <c r="M3" i="62"/>
  <c r="M3" i="23" s="1"/>
  <c r="U3" i="62"/>
  <c r="U3" i="23" s="1"/>
  <c r="AC3" i="62"/>
  <c r="AC3" i="23" s="1"/>
  <c r="P3" i="62"/>
  <c r="P3" i="23" s="1"/>
  <c r="F3" i="62"/>
  <c r="F3" i="23" s="1"/>
  <c r="N3" i="62"/>
  <c r="N3" i="23" s="1"/>
  <c r="V3" i="62"/>
  <c r="V3" i="23" s="1"/>
  <c r="AD3" i="62"/>
  <c r="AD3" i="23" s="1"/>
  <c r="Q3" i="62"/>
  <c r="Q3" i="23" s="1"/>
  <c r="G3" i="62"/>
  <c r="G3" i="23" s="1"/>
  <c r="O3" i="62"/>
  <c r="O3" i="23" s="1"/>
  <c r="W3" i="62"/>
  <c r="W3" i="23" s="1"/>
  <c r="AE3" i="62"/>
  <c r="AE3" i="23" s="1"/>
  <c r="X3" i="62"/>
  <c r="X3" i="23" s="1"/>
  <c r="E3" i="62"/>
  <c r="E3" i="23" s="1"/>
  <c r="D3" i="24"/>
  <c r="J3" i="63"/>
  <c r="J3" i="24" s="1"/>
  <c r="R3" i="63"/>
  <c r="R3" i="24" s="1"/>
  <c r="Z3" i="63"/>
  <c r="Z3" i="24" s="1"/>
  <c r="K3" i="63"/>
  <c r="K3" i="24" s="1"/>
  <c r="S3" i="63"/>
  <c r="S3" i="24" s="1"/>
  <c r="AA3" i="63"/>
  <c r="AA3" i="24" s="1"/>
  <c r="P3" i="63"/>
  <c r="P3" i="24" s="1"/>
  <c r="X3" i="63"/>
  <c r="X3" i="24" s="1"/>
  <c r="AF3" i="63"/>
  <c r="AF3" i="24" s="1"/>
  <c r="I3" i="63"/>
  <c r="I3" i="24" s="1"/>
  <c r="Y3" i="63"/>
  <c r="Y3" i="24" s="1"/>
  <c r="L3" i="63"/>
  <c r="L3" i="24" s="1"/>
  <c r="T3" i="63"/>
  <c r="T3" i="24" s="1"/>
  <c r="AB3" i="63"/>
  <c r="AB3" i="24" s="1"/>
  <c r="H3" i="63"/>
  <c r="H3" i="24" s="1"/>
  <c r="Q3" i="63"/>
  <c r="Q3" i="24" s="1"/>
  <c r="E3" i="63"/>
  <c r="E3" i="24" s="1"/>
  <c r="M3" i="63"/>
  <c r="M3" i="24" s="1"/>
  <c r="U3" i="63"/>
  <c r="U3" i="24" s="1"/>
  <c r="AC3" i="63"/>
  <c r="AC3" i="24" s="1"/>
  <c r="F3" i="63"/>
  <c r="F3" i="24" s="1"/>
  <c r="N3" i="63"/>
  <c r="N3" i="24" s="1"/>
  <c r="V3" i="63"/>
  <c r="V3" i="24" s="1"/>
  <c r="AD3" i="63"/>
  <c r="AD3" i="24" s="1"/>
  <c r="G3" i="63"/>
  <c r="G3" i="24" s="1"/>
  <c r="O3" i="63"/>
  <c r="O3" i="24" s="1"/>
  <c r="W3" i="63"/>
  <c r="W3" i="24" s="1"/>
  <c r="AE3" i="63"/>
  <c r="AE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G4" i="62"/>
  <c r="G4" i="23" s="1"/>
  <c r="O4" i="62"/>
  <c r="O4" i="23" s="1"/>
  <c r="W4" i="62"/>
  <c r="W4" i="23" s="1"/>
  <c r="AE4" i="62"/>
  <c r="AE4" i="23" s="1"/>
  <c r="AB4" i="62"/>
  <c r="AB4" i="23" s="1"/>
  <c r="M4" i="62"/>
  <c r="M4" i="23" s="1"/>
  <c r="H4" i="62"/>
  <c r="H4" i="23" s="1"/>
  <c r="P4" i="62"/>
  <c r="P4" i="23" s="1"/>
  <c r="X4" i="62"/>
  <c r="X4" i="23" s="1"/>
  <c r="AF4" i="62"/>
  <c r="AF4" i="23" s="1"/>
  <c r="D4" i="23"/>
  <c r="AC4" i="62"/>
  <c r="AC4" i="23" s="1"/>
  <c r="I4" i="62"/>
  <c r="I4" i="23" s="1"/>
  <c r="Q4" i="62"/>
  <c r="Q4" i="23" s="1"/>
  <c r="Y4" i="62"/>
  <c r="Y4" i="23" s="1"/>
  <c r="E4" i="62"/>
  <c r="E4" i="23" s="1"/>
  <c r="J4" i="62"/>
  <c r="J4" i="23" s="1"/>
  <c r="R4" i="62"/>
  <c r="R4" i="23" s="1"/>
  <c r="Z4" i="62"/>
  <c r="Z4" i="23" s="1"/>
  <c r="T4" i="62"/>
  <c r="T4" i="23" s="1"/>
  <c r="K4" i="62"/>
  <c r="K4" i="23" s="1"/>
  <c r="S4" i="62"/>
  <c r="S4" i="23" s="1"/>
  <c r="AA4" i="62"/>
  <c r="AA4" i="23" s="1"/>
  <c r="L4" i="62"/>
  <c r="L4" i="23" s="1"/>
  <c r="U4" i="62"/>
  <c r="U4" i="23" s="1"/>
  <c r="AF4" i="63"/>
  <c r="AF4" i="24" s="1"/>
  <c r="AA4" i="63"/>
  <c r="AA4" i="24" s="1"/>
  <c r="D4" i="24"/>
  <c r="Y4" i="63"/>
  <c r="Y4" i="24" s="1"/>
  <c r="S4" i="63"/>
  <c r="S4" i="24" s="1"/>
  <c r="E4" i="63"/>
  <c r="E4" i="24" s="1"/>
  <c r="Q4" i="63"/>
  <c r="Q4" i="24" s="1"/>
  <c r="K4" i="63"/>
  <c r="K4" i="24" s="1"/>
  <c r="I4" i="63"/>
  <c r="I4" i="24" s="1"/>
  <c r="J4" i="63"/>
  <c r="J4" i="24" s="1"/>
  <c r="AC4" i="63"/>
  <c r="AC4" i="24" s="1"/>
  <c r="AE4" i="63"/>
  <c r="AE4" i="24" s="1"/>
  <c r="P4" i="63"/>
  <c r="P4" i="24" s="1"/>
  <c r="V4" i="63"/>
  <c r="V4" i="24" s="1"/>
  <c r="T4" i="63"/>
  <c r="T4" i="24" s="1"/>
  <c r="G4" i="63"/>
  <c r="G4" i="24" s="1"/>
  <c r="O4" i="63"/>
  <c r="O4" i="24" s="1"/>
  <c r="R4" i="63"/>
  <c r="R4" i="24" s="1"/>
  <c r="F4" i="63"/>
  <c r="F4" i="24" s="1"/>
  <c r="H4" i="63"/>
  <c r="H4" i="24" s="1"/>
  <c r="N4" i="63"/>
  <c r="N4" i="24" s="1"/>
  <c r="L4" i="63"/>
  <c r="L4" i="24" s="1"/>
  <c r="X4" i="63"/>
  <c r="X4" i="24" s="1"/>
  <c r="AB4" i="63"/>
  <c r="AB4" i="24" s="1"/>
  <c r="Z4" i="63"/>
  <c r="Z4" i="24" s="1"/>
  <c r="AD4" i="63"/>
  <c r="AD4" i="24" s="1"/>
  <c r="M4" i="63"/>
  <c r="M4" i="24" s="1"/>
  <c r="U4" i="63"/>
  <c r="U4" i="24" s="1"/>
  <c r="W4" i="63"/>
  <c r="W4" i="24" s="1"/>
  <c r="F2" i="62"/>
  <c r="F2" i="23" s="1"/>
  <c r="N2" i="62"/>
  <c r="N2" i="23" s="1"/>
  <c r="V2" i="62"/>
  <c r="V2" i="23" s="1"/>
  <c r="AD2" i="62"/>
  <c r="AD2" i="23" s="1"/>
  <c r="M2" i="62"/>
  <c r="M2" i="23" s="1"/>
  <c r="G2" i="62"/>
  <c r="G2" i="23" s="1"/>
  <c r="O2" i="62"/>
  <c r="O2" i="23" s="1"/>
  <c r="W2" i="62"/>
  <c r="W2" i="23" s="1"/>
  <c r="AE2" i="62"/>
  <c r="AE2" i="23" s="1"/>
  <c r="L2" i="62"/>
  <c r="L2" i="23" s="1"/>
  <c r="T2" i="62"/>
  <c r="T2" i="23" s="1"/>
  <c r="AB2" i="62"/>
  <c r="AB2" i="23" s="1"/>
  <c r="U2" i="62"/>
  <c r="U2" i="23" s="1"/>
  <c r="AC2" i="62"/>
  <c r="AC2" i="23" s="1"/>
  <c r="H2" i="62"/>
  <c r="H2" i="23" s="1"/>
  <c r="P2" i="62"/>
  <c r="P2" i="23" s="1"/>
  <c r="X2" i="62"/>
  <c r="X2" i="23" s="1"/>
  <c r="AF2" i="62"/>
  <c r="AF2" i="23" s="1"/>
  <c r="D2" i="23"/>
  <c r="I2" i="62"/>
  <c r="I2" i="23" s="1"/>
  <c r="Q2" i="62"/>
  <c r="Q2" i="23" s="1"/>
  <c r="Y2" i="62"/>
  <c r="Y2" i="23" s="1"/>
  <c r="E2" i="62"/>
  <c r="E2" i="23" s="1"/>
  <c r="J2" i="62"/>
  <c r="J2" i="23" s="1"/>
  <c r="R2" i="62"/>
  <c r="R2" i="23" s="1"/>
  <c r="Z2" i="62"/>
  <c r="Z2" i="23" s="1"/>
  <c r="K2" i="62"/>
  <c r="K2" i="23" s="1"/>
  <c r="S2" i="62"/>
  <c r="S2" i="23" s="1"/>
  <c r="AA2" i="62"/>
  <c r="AA2" i="23" s="1"/>
  <c r="G2" i="63"/>
  <c r="G2" i="24" s="1"/>
  <c r="O2" i="63"/>
  <c r="O2" i="24" s="1"/>
  <c r="W2" i="63"/>
  <c r="W2" i="24" s="1"/>
  <c r="AE2" i="63"/>
  <c r="AE2" i="24" s="1"/>
  <c r="H2" i="63"/>
  <c r="H2" i="24" s="1"/>
  <c r="P2" i="63"/>
  <c r="P2" i="24" s="1"/>
  <c r="X2" i="63"/>
  <c r="X2" i="24" s="1"/>
  <c r="AF2" i="63"/>
  <c r="AF2" i="24" s="1"/>
  <c r="M2" i="63"/>
  <c r="M2" i="24" s="1"/>
  <c r="N2" i="63"/>
  <c r="N2" i="24" s="1"/>
  <c r="D2" i="24"/>
  <c r="I2" i="63"/>
  <c r="I2" i="24" s="1"/>
  <c r="Q2" i="63"/>
  <c r="Q2" i="24" s="1"/>
  <c r="Y2" i="63"/>
  <c r="Y2" i="24" s="1"/>
  <c r="E2" i="63"/>
  <c r="E2" i="24" s="1"/>
  <c r="F2" i="63"/>
  <c r="F2" i="24" s="1"/>
  <c r="AD2" i="63"/>
  <c r="AD2" i="24" s="1"/>
  <c r="J2" i="63"/>
  <c r="J2" i="24" s="1"/>
  <c r="R2" i="63"/>
  <c r="R2" i="24" s="1"/>
  <c r="Z2" i="63"/>
  <c r="Z2" i="24" s="1"/>
  <c r="K2" i="63"/>
  <c r="K2" i="24" s="1"/>
  <c r="S2" i="63"/>
  <c r="S2" i="24" s="1"/>
  <c r="AA2" i="63"/>
  <c r="AA2" i="24" s="1"/>
  <c r="AC2" i="63"/>
  <c r="AC2" i="24" s="1"/>
  <c r="L2" i="63"/>
  <c r="L2" i="24" s="1"/>
  <c r="T2" i="63"/>
  <c r="T2" i="24" s="1"/>
  <c r="AB2" i="63"/>
  <c r="AB2" i="24" s="1"/>
  <c r="U2" i="63"/>
  <c r="U2" i="24" s="1"/>
  <c r="V2" i="63"/>
  <c r="V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<sst xmlns="http://schemas.openxmlformats.org/spreadsheetml/2006/main" count="53128" uniqueCount="4272">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</sst>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4221</v>
      </c>
      <c r="C1" s="104">
        <v>45660</v>
      </c>
      <c r="E1" s="106" t="s">
        <v>3851</v>
      </c>
      <c r="F1" s="106" t="s">
        <v>3851</v>
      </c>
    </row>
    <row r="2" spans="1:6">
      <c r="B2" t="str">
        <f>LOOKUP(B1,E2:F51,F2:F51)</f>
        <v>CT</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CT</v>
      </c>
    </row>
    <row r="2" spans="1:8">
      <c r="E2">
        <v>2021</v>
      </c>
      <c r="F2">
        <v>2022</v>
      </c>
      <c r="G2" t="s">
        <v>4265</v>
      </c>
      <c r="H2" t="s">
        <v>4266</v>
      </c>
    </row>
    <row r="3" spans="1:8">
      <c r="A3" t="s">
        <v>4105</v>
      </c>
      <c r="C3" t="s">
        <v>4195</v>
      </c>
      <c r="D3" t="s">
        <v>4196</v>
      </c>
      <c r="E3" s="107">
        <f>SUMIFS('SEDS 2022'!F:F,'SEDS 2022'!$C:$C,$A3,'SEDS 2022'!$B:$B,$A$1)</f>
        <v>213980</v>
      </c>
      <c r="F3" s="107">
        <f>SUMIFS('SEDS 2022'!G:G,'SEDS 2022'!$C:$C,$A3,'SEDS 2022'!$B:$B,$A$1)</f>
        <v>224948</v>
      </c>
      <c r="G3" s="82">
        <f>F3/E3</f>
        <v>1.0512571268342836</v>
      </c>
    </row>
    <row r="4" spans="1:8">
      <c r="A4" t="s">
        <v>3864</v>
      </c>
      <c r="C4" t="s">
        <v>4197</v>
      </c>
      <c r="D4" t="s">
        <v>4198</v>
      </c>
      <c r="E4" s="107">
        <f>SUMIFS('SEDS 2022'!F:F,'SEDS 2022'!$C:$C,$A4,'SEDS 2022'!$B:$B,$A$1)</f>
        <v>965</v>
      </c>
      <c r="F4" s="107">
        <f>SUMIFS('SEDS 2022'!G:G,'SEDS 2022'!$C:$C,$A4,'SEDS 2022'!$B:$B,$A$1)</f>
        <v>772</v>
      </c>
      <c r="G4" s="82">
        <f t="shared" ref="G4:G12" si="0">F4/E4</f>
        <v>0.8</v>
      </c>
    </row>
    <row r="5" spans="1:8">
      <c r="A5" t="s">
        <v>3909</v>
      </c>
      <c r="C5" t="s">
        <v>4199</v>
      </c>
      <c r="D5" t="s">
        <v>4200</v>
      </c>
      <c r="E5" s="107">
        <f>SUMIFS('SEDS 2022'!F:F,'SEDS 2022'!$C:$C,$A5,'SEDS 2022'!$B:$B,$A$1)</f>
        <v>11492</v>
      </c>
      <c r="F5" s="107">
        <f>SUMIFS('SEDS 2022'!G:G,'SEDS 2022'!$C:$C,$A5,'SEDS 2022'!$B:$B,$A$1)</f>
        <v>12402</v>
      </c>
      <c r="G5" s="82">
        <f t="shared" si="0"/>
        <v>1.0791855203619909</v>
      </c>
    </row>
    <row r="6" spans="1:8">
      <c r="A6" t="s">
        <v>3916</v>
      </c>
      <c r="C6" t="s">
        <v>4201</v>
      </c>
      <c r="D6" t="s">
        <v>4202</v>
      </c>
      <c r="E6" s="107">
        <f>SUMIFS('SEDS 2022'!F:F,'SEDS 2022'!$C:$C,$A6,'SEDS 2022'!$B:$B,$A$1)</f>
        <v>495</v>
      </c>
      <c r="F6" s="107">
        <f>SUMIFS('SEDS 2022'!G:G,'SEDS 2022'!$C:$C,$A6,'SEDS 2022'!$B:$B,$A$1)</f>
        <v>582</v>
      </c>
      <c r="G6" s="82">
        <f t="shared" si="0"/>
        <v>1.1757575757575758</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8782</v>
      </c>
      <c r="F8" s="107">
        <f>SUMIFS('SEDS 2022'!G:G,'SEDS 2022'!$C:$C,$A8,'SEDS 2022'!$B:$B,$A$1)</f>
        <v>10100</v>
      </c>
      <c r="G8" s="82">
        <f t="shared" si="0"/>
        <v>1.1500797084946481</v>
      </c>
      <c r="H8" t="s">
        <v>122</v>
      </c>
    </row>
    <row r="9" spans="1:8">
      <c r="A9" t="s">
        <v>4055</v>
      </c>
      <c r="C9" t="s">
        <v>4207</v>
      </c>
      <c r="D9" t="s">
        <v>4208</v>
      </c>
      <c r="E9" s="107">
        <f>SUMIFS('SEDS 2022'!F:F,'SEDS 2022'!$C:$C,$A9,'SEDS 2022'!$B:$B,$A$1)</f>
        <v>164</v>
      </c>
      <c r="F9" s="107">
        <f>SUMIFS('SEDS 2022'!G:G,'SEDS 2022'!$C:$C,$A9,'SEDS 2022'!$B:$B,$A$1)</f>
        <v>161</v>
      </c>
      <c r="G9" s="82">
        <f t="shared" si="0"/>
        <v>0.98170731707317072</v>
      </c>
    </row>
    <row r="10" spans="1:8">
      <c r="A10" t="s">
        <v>4004</v>
      </c>
      <c r="C10" t="s">
        <v>4209</v>
      </c>
      <c r="D10" t="s">
        <v>4210</v>
      </c>
      <c r="E10" s="107">
        <f>SUMIFS('SEDS 2022'!F:F,'SEDS 2022'!$C:$C,$A10,'SEDS 2022'!$B:$B,$A$1)</f>
        <v>7341</v>
      </c>
      <c r="F10" s="107">
        <f>SUMIFS('SEDS 2022'!G:G,'SEDS 2022'!$C:$C,$A10,'SEDS 2022'!$B:$B,$A$1)</f>
        <v>6313</v>
      </c>
      <c r="G10" s="82">
        <f t="shared" si="0"/>
        <v>0.85996458248195073</v>
      </c>
    </row>
    <row r="11" spans="1:8">
      <c r="A11" t="s">
        <v>3892</v>
      </c>
      <c r="C11" t="s">
        <v>4211</v>
      </c>
      <c r="D11" t="s">
        <v>4212</v>
      </c>
      <c r="E11" s="107">
        <f>SUMIFS('SEDS 2022'!F:F,'SEDS 2022'!$C:$C,$A11,'SEDS 2022'!$B:$B,$A$1)</f>
        <v>39301</v>
      </c>
      <c r="F11" s="107">
        <f>SUMIFS('SEDS 2022'!G:G,'SEDS 2022'!$C:$C,$A11,'SEDS 2022'!$B:$B,$A$1)</f>
        <v>38116</v>
      </c>
      <c r="G11" s="82">
        <f t="shared" si="0"/>
        <v>0.96984809546830875</v>
      </c>
      <c r="H11" t="s">
        <v>124</v>
      </c>
    </row>
    <row r="12" spans="1:8">
      <c r="A12" t="s">
        <v>3993</v>
      </c>
      <c r="C12" t="s">
        <v>4213</v>
      </c>
      <c r="D12" t="s">
        <v>4214</v>
      </c>
      <c r="E12" s="107">
        <f>SUMIFS('SEDS 2022'!F:F,'SEDS 2022'!$C:$C,$A12,'SEDS 2022'!$B:$B,$A$1)</f>
        <v>156257</v>
      </c>
      <c r="F12" s="107">
        <f>SUMIFS('SEDS 2022'!G:G,'SEDS 2022'!$C:$C,$A12,'SEDS 2022'!$B:$B,$A$1)</f>
        <v>168040</v>
      </c>
      <c r="G12" s="82">
        <f t="shared" si="0"/>
        <v>1.0754078217295866</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1.0754078217295866</v>
      </c>
      <c r="E2">
        <f>$D$2*INDEX('AEO 2023 Table 7'!18:18,MATCH(E$1,'AEO 2023 Table 7'!1:1,0))/INDEX('AEO 2023 Table 7'!18:18,MATCH($D$1,'AEO 2023 Table 7'!1:1,0))</f>
        <v>1.0973678929810136</v>
      </c>
      <c r="F2">
        <f>$D$2*INDEX('AEO 2023 Table 7'!18:18,MATCH(F$1,'AEO 2023 Table 7'!1:1,0))/INDEX('AEO 2023 Table 7'!18:18,MATCH($D$1,'AEO 2023 Table 7'!1:1,0))</f>
        <v>1.1053664941127854</v>
      </c>
      <c r="G2">
        <f>$D$2*INDEX('AEO 2023 Table 7'!18:18,MATCH(G$1,'AEO 2023 Table 7'!1:1,0))/INDEX('AEO 2023 Table 7'!18:18,MATCH($D$1,'AEO 2023 Table 7'!1:1,0))</f>
        <v>1.1094715701653737</v>
      </c>
      <c r="H2">
        <f>$D$2*INDEX('AEO 2023 Table 7'!18:18,MATCH(H$1,'AEO 2023 Table 7'!1:1,0))/INDEX('AEO 2023 Table 7'!18:18,MATCH($D$1,'AEO 2023 Table 7'!1:1,0))</f>
        <v>1.1173681355149967</v>
      </c>
      <c r="I2">
        <f>$D$2*INDEX('AEO 2023 Table 7'!18:18,MATCH(I$1,'AEO 2023 Table 7'!1:1,0))/INDEX('AEO 2023 Table 7'!18:18,MATCH($D$1,'AEO 2023 Table 7'!1:1,0))</f>
        <v>1.1278435780531479</v>
      </c>
      <c r="J2">
        <f>$D$2*INDEX('AEO 2023 Table 7'!18:18,MATCH(J$1,'AEO 2023 Table 7'!1:1,0))/INDEX('AEO 2023 Table 7'!18:18,MATCH($D$1,'AEO 2023 Table 7'!1:1,0))</f>
        <v>1.1375351444765338</v>
      </c>
      <c r="K2">
        <f>$D$2*INDEX('AEO 2023 Table 7'!18:18,MATCH(K$1,'AEO 2023 Table 7'!1:1,0))/INDEX('AEO 2023 Table 7'!18:18,MATCH($D$1,'AEO 2023 Table 7'!1:1,0))</f>
        <v>1.1451052872320757</v>
      </c>
      <c r="L2">
        <f>$D$2*INDEX('AEO 2023 Table 7'!18:18,MATCH(L$1,'AEO 2023 Table 7'!1:1,0))/INDEX('AEO 2023 Table 7'!18:18,MATCH($D$1,'AEO 2023 Table 7'!1:1,0))</f>
        <v>1.1508808903489554</v>
      </c>
      <c r="M2">
        <f>$D$2*INDEX('AEO 2023 Table 7'!18:18,MATCH(M$1,'AEO 2023 Table 7'!1:1,0))/INDEX('AEO 2023 Table 7'!18:18,MATCH($D$1,'AEO 2023 Table 7'!1:1,0))</f>
        <v>1.1557718739654275</v>
      </c>
      <c r="N2">
        <f>$D$2*INDEX('AEO 2023 Table 7'!18:18,MATCH(N$1,'AEO 2023 Table 7'!1:1,0))/INDEX('AEO 2023 Table 7'!18:18,MATCH($D$1,'AEO 2023 Table 7'!1:1,0))</f>
        <v>1.1598858148671012</v>
      </c>
      <c r="O2">
        <f>$D$2*INDEX('AEO 2023 Table 7'!18:18,MATCH(O$1,'AEO 2023 Table 7'!1:1,0))/INDEX('AEO 2023 Table 7'!18:18,MATCH($D$1,'AEO 2023 Table 7'!1:1,0))</f>
        <v>1.1658268916368029</v>
      </c>
      <c r="P2">
        <f>$D$2*INDEX('AEO 2023 Table 7'!18:18,MATCH(P$1,'AEO 2023 Table 7'!1:1,0))/INDEX('AEO 2023 Table 7'!18:18,MATCH($D$1,'AEO 2023 Table 7'!1:1,0))</f>
        <v>1.1734136555115982</v>
      </c>
      <c r="Q2">
        <f>$D$2*INDEX('AEO 2023 Table 7'!18:18,MATCH(Q$1,'AEO 2023 Table 7'!1:1,0))/INDEX('AEO 2023 Table 7'!18:18,MATCH($D$1,'AEO 2023 Table 7'!1:1,0))</f>
        <v>1.1803424953863224</v>
      </c>
      <c r="R2">
        <f>$D$2*INDEX('AEO 2023 Table 7'!18:18,MATCH(R$1,'AEO 2023 Table 7'!1:1,0))/INDEX('AEO 2023 Table 7'!18:18,MATCH($D$1,'AEO 2023 Table 7'!1:1,0))</f>
        <v>1.1859717392320777</v>
      </c>
      <c r="S2">
        <f>$D$2*INDEX('AEO 2023 Table 7'!18:18,MATCH(S$1,'AEO 2023 Table 7'!1:1,0))/INDEX('AEO 2023 Table 7'!18:18,MATCH($D$1,'AEO 2023 Table 7'!1:1,0))</f>
        <v>1.192513858291858</v>
      </c>
      <c r="T2">
        <f>$D$2*INDEX('AEO 2023 Table 7'!18:18,MATCH(T$1,'AEO 2023 Table 7'!1:1,0))/INDEX('AEO 2023 Table 7'!18:18,MATCH($D$1,'AEO 2023 Table 7'!1:1,0))</f>
        <v>1.1998959961237845</v>
      </c>
      <c r="U2">
        <f>$D$2*INDEX('AEO 2023 Table 7'!18:18,MATCH(U$1,'AEO 2023 Table 7'!1:1,0))/INDEX('AEO 2023 Table 7'!18:18,MATCH($D$1,'AEO 2023 Table 7'!1:1,0))</f>
        <v>1.2073338151779907</v>
      </c>
      <c r="V2">
        <f>$D$2*INDEX('AEO 2023 Table 7'!18:18,MATCH(V$1,'AEO 2023 Table 7'!1:1,0))/INDEX('AEO 2023 Table 7'!18:18,MATCH($D$1,'AEO 2023 Table 7'!1:1,0))</f>
        <v>1.2158296682296346</v>
      </c>
      <c r="W2">
        <f>$D$2*INDEX('AEO 2023 Table 7'!18:18,MATCH(W$1,'AEO 2023 Table 7'!1:1,0))/INDEX('AEO 2023 Table 7'!18:18,MATCH($D$1,'AEO 2023 Table 7'!1:1,0))</f>
        <v>1.2245355029971161</v>
      </c>
      <c r="X2">
        <f>$D$2*INDEX('AEO 2023 Table 7'!18:18,MATCH(X$1,'AEO 2023 Table 7'!1:1,0))/INDEX('AEO 2023 Table 7'!18:18,MATCH($D$1,'AEO 2023 Table 7'!1:1,0))</f>
        <v>1.2336144848230786</v>
      </c>
      <c r="Y2">
        <f>$D$2*INDEX('AEO 2023 Table 7'!18:18,MATCH(Y$1,'AEO 2023 Table 7'!1:1,0))/INDEX('AEO 2023 Table 7'!18:18,MATCH($D$1,'AEO 2023 Table 7'!1:1,0))</f>
        <v>1.2424319588961803</v>
      </c>
      <c r="Z2">
        <f>$D$2*INDEX('AEO 2023 Table 7'!18:18,MATCH(Z$1,'AEO 2023 Table 7'!1:1,0))/INDEX('AEO 2023 Table 7'!18:18,MATCH($D$1,'AEO 2023 Table 7'!1:1,0))</f>
        <v>1.2515629278160407</v>
      </c>
      <c r="AA2">
        <f>$D$2*INDEX('AEO 2023 Table 7'!18:18,MATCH(AA$1,'AEO 2023 Table 7'!1:1,0))/INDEX('AEO 2023 Table 7'!18:18,MATCH($D$1,'AEO 2023 Table 7'!1:1,0))</f>
        <v>1.261269822962173</v>
      </c>
      <c r="AB2">
        <f>$D$2*INDEX('AEO 2023 Table 7'!18:18,MATCH(AB$1,'AEO 2023 Table 7'!1:1,0))/INDEX('AEO 2023 Table 7'!18:18,MATCH($D$1,'AEO 2023 Table 7'!1:1,0))</f>
        <v>1.2725481637097675</v>
      </c>
      <c r="AC2">
        <f>$D$2*INDEX('AEO 2023 Table 7'!18:18,MATCH(AC$1,'AEO 2023 Table 7'!1:1,0))/INDEX('AEO 2023 Table 7'!18:18,MATCH($D$1,'AEO 2023 Table 7'!1:1,0))</f>
        <v>1.2846561810316499</v>
      </c>
      <c r="AD2">
        <f>$D$2*INDEX('AEO 2023 Table 7'!18:18,MATCH(AD$1,'AEO 2023 Table 7'!1:1,0))/INDEX('AEO 2023 Table 7'!18:18,MATCH($D$1,'AEO 2023 Table 7'!1:1,0))</f>
        <v>1.2971480567579516</v>
      </c>
      <c r="AE2">
        <f>$D$2*INDEX('AEO 2023 Table 7'!18:18,MATCH(AE$1,'AEO 2023 Table 7'!1:1,0))/INDEX('AEO 2023 Table 7'!18:18,MATCH($D$1,'AEO 2023 Table 7'!1:1,0))</f>
        <v>1.3098042979363833</v>
      </c>
      <c r="AF2">
        <f>$D$2*INDEX('AEO 2023 Table 7'!18:18,MATCH(AF$1,'AEO 2023 Table 7'!1:1,0))/INDEX('AEO 2023 Table 7'!18:18,MATCH($D$1,'AEO 2023 Table 7'!1:1,0))</f>
        <v>1.3236163618003491</v>
      </c>
    </row>
    <row r="3" spans="1:32">
      <c r="A3" t="s">
        <v>124</v>
      </c>
      <c r="B3">
        <f>INDEX('AEO 2021 Table 7'!22:22,MATCH(B$1,'AEO 2021 Table 7'!1:1,0))/INDEX('AEO 2021 Table 7'!22:22,MATCH(B$1,'AEO 2021 Table 7'!1:1,0))</f>
        <v>1</v>
      </c>
      <c r="C3">
        <v>1</v>
      </c>
      <c r="D3" s="108">
        <f>'seds growth'!G11</f>
        <v>0.96984809546830875</v>
      </c>
      <c r="E3">
        <f>$D$3*INDEX('AEO 2023 Table 7'!22:22,MATCH(E$1,'AEO 2023 Table 7'!1:1,0))/INDEX('AEO 2023 Table 7'!22:22,MATCH($D$1,'AEO 2023 Table 7'!1:1,0))</f>
        <v>1.0329095056025692</v>
      </c>
      <c r="F3">
        <f>$D$3*INDEX('AEO 2023 Table 7'!22:22,MATCH(F$1,'AEO 2023 Table 7'!1:1,0))/INDEX('AEO 2023 Table 7'!22:22,MATCH($D$1,'AEO 2023 Table 7'!1:1,0))</f>
        <v>1.0687573571270752</v>
      </c>
      <c r="G3">
        <f>$D$3*INDEX('AEO 2023 Table 7'!22:22,MATCH(G$1,'AEO 2023 Table 7'!1:1,0))/INDEX('AEO 2023 Table 7'!22:22,MATCH($D$1,'AEO 2023 Table 7'!1:1,0))</f>
        <v>1.0909930736547513</v>
      </c>
      <c r="H3">
        <f>$D$3*INDEX('AEO 2023 Table 7'!22:22,MATCH(H$1,'AEO 2023 Table 7'!1:1,0))/INDEX('AEO 2023 Table 7'!22:22,MATCH($D$1,'AEO 2023 Table 7'!1:1,0))</f>
        <v>1.1072161609853182</v>
      </c>
      <c r="I3">
        <f>$D$3*INDEX('AEO 2023 Table 7'!22:22,MATCH(I$1,'AEO 2023 Table 7'!1:1,0))/INDEX('AEO 2023 Table 7'!22:22,MATCH($D$1,'AEO 2023 Table 7'!1:1,0))</f>
        <v>1.1193875816846859</v>
      </c>
      <c r="J3">
        <f>$D$3*INDEX('AEO 2023 Table 7'!22:22,MATCH(J$1,'AEO 2023 Table 7'!1:1,0))/INDEX('AEO 2023 Table 7'!22:22,MATCH($D$1,'AEO 2023 Table 7'!1:1,0))</f>
        <v>1.1286825702241401</v>
      </c>
      <c r="K3">
        <f>$D$3*INDEX('AEO 2023 Table 7'!22:22,MATCH(K$1,'AEO 2023 Table 7'!1:1,0))/INDEX('AEO 2023 Table 7'!22:22,MATCH($D$1,'AEO 2023 Table 7'!1:1,0))</f>
        <v>1.1356298975522019</v>
      </c>
      <c r="L3">
        <f>$D$3*INDEX('AEO 2023 Table 7'!22:22,MATCH(L$1,'AEO 2023 Table 7'!1:1,0))/INDEX('AEO 2023 Table 7'!22:22,MATCH($D$1,'AEO 2023 Table 7'!1:1,0))</f>
        <v>1.1407434282178091</v>
      </c>
      <c r="M3">
        <f>$D$3*INDEX('AEO 2023 Table 7'!22:22,MATCH(M$1,'AEO 2023 Table 7'!1:1,0))/INDEX('AEO 2023 Table 7'!22:22,MATCH($D$1,'AEO 2023 Table 7'!1:1,0))</f>
        <v>1.1442577017338755</v>
      </c>
      <c r="N3">
        <f>$D$3*INDEX('AEO 2023 Table 7'!22:22,MATCH(N$1,'AEO 2023 Table 7'!1:1,0))/INDEX('AEO 2023 Table 7'!22:22,MATCH($D$1,'AEO 2023 Table 7'!1:1,0))</f>
        <v>1.1470844680032968</v>
      </c>
      <c r="O3">
        <f>$D$3*INDEX('AEO 2023 Table 7'!22:22,MATCH(O$1,'AEO 2023 Table 7'!1:1,0))/INDEX('AEO 2023 Table 7'!22:22,MATCH($D$1,'AEO 2023 Table 7'!1:1,0))</f>
        <v>1.1495981777733431</v>
      </c>
      <c r="P3">
        <f>$D$3*INDEX('AEO 2023 Table 7'!22:22,MATCH(P$1,'AEO 2023 Table 7'!1:1,0))/INDEX('AEO 2023 Table 7'!22:22,MATCH($D$1,'AEO 2023 Table 7'!1:1,0))</f>
        <v>1.152052770431804</v>
      </c>
      <c r="Q3">
        <f>$D$3*INDEX('AEO 2023 Table 7'!22:22,MATCH(Q$1,'AEO 2023 Table 7'!1:1,0))/INDEX('AEO 2023 Table 7'!22:22,MATCH($D$1,'AEO 2023 Table 7'!1:1,0))</f>
        <v>1.1540263954231667</v>
      </c>
      <c r="R3">
        <f>$D$3*INDEX('AEO 2023 Table 7'!22:22,MATCH(R$1,'AEO 2023 Table 7'!1:1,0))/INDEX('AEO 2023 Table 7'!22:22,MATCH($D$1,'AEO 2023 Table 7'!1:1,0))</f>
        <v>1.1557207064325659</v>
      </c>
      <c r="S3">
        <f>$D$3*INDEX('AEO 2023 Table 7'!22:22,MATCH(S$1,'AEO 2023 Table 7'!1:1,0))/INDEX('AEO 2023 Table 7'!22:22,MATCH($D$1,'AEO 2023 Table 7'!1:1,0))</f>
        <v>1.1571949753284232</v>
      </c>
      <c r="T3">
        <f>$D$3*INDEX('AEO 2023 Table 7'!22:22,MATCH(T$1,'AEO 2023 Table 7'!1:1,0))/INDEX('AEO 2023 Table 7'!22:22,MATCH($D$1,'AEO 2023 Table 7'!1:1,0))</f>
        <v>1.1578784367891972</v>
      </c>
      <c r="U3">
        <f>$D$3*INDEX('AEO 2023 Table 7'!22:22,MATCH(U$1,'AEO 2023 Table 7'!1:1,0))/INDEX('AEO 2023 Table 7'!22:22,MATCH($D$1,'AEO 2023 Table 7'!1:1,0))</f>
        <v>1.1581568277571712</v>
      </c>
      <c r="V3">
        <f>$D$3*INDEX('AEO 2023 Table 7'!22:22,MATCH(V$1,'AEO 2023 Table 7'!1:1,0))/INDEX('AEO 2023 Table 7'!22:22,MATCH($D$1,'AEO 2023 Table 7'!1:1,0))</f>
        <v>1.1581536220798412</v>
      </c>
      <c r="W3">
        <f>$D$3*INDEX('AEO 2023 Table 7'!22:22,MATCH(W$1,'AEO 2023 Table 7'!1:1,0))/INDEX('AEO 2023 Table 7'!22:22,MATCH($D$1,'AEO 2023 Table 7'!1:1,0))</f>
        <v>1.1578640112412131</v>
      </c>
      <c r="X3">
        <f>$D$3*INDEX('AEO 2023 Table 7'!22:22,MATCH(X$1,'AEO 2023 Table 7'!1:1,0))/INDEX('AEO 2023 Table 7'!22:22,MATCH($D$1,'AEO 2023 Table 7'!1:1,0))</f>
        <v>1.157425551960914</v>
      </c>
      <c r="Y3">
        <f>$D$3*INDEX('AEO 2023 Table 7'!22:22,MATCH(Y$1,'AEO 2023 Table 7'!1:1,0))/INDEX('AEO 2023 Table 7'!22:22,MATCH($D$1,'AEO 2023 Table 7'!1:1,0))</f>
        <v>1.1565776392531213</v>
      </c>
      <c r="Z3">
        <f>$D$3*INDEX('AEO 2023 Table 7'!22:22,MATCH(Z$1,'AEO 2023 Table 7'!1:1,0))/INDEX('AEO 2023 Table 7'!22:22,MATCH($D$1,'AEO 2023 Table 7'!1:1,0))</f>
        <v>1.1557524150029814</v>
      </c>
      <c r="AA3">
        <f>$D$3*INDEX('AEO 2023 Table 7'!22:22,MATCH(AA$1,'AEO 2023 Table 7'!1:1,0))/INDEX('AEO 2023 Table 7'!22:22,MATCH($D$1,'AEO 2023 Table 7'!1:1,0))</f>
        <v>1.1547679625490583</v>
      </c>
      <c r="AB3">
        <f>$D$3*INDEX('AEO 2023 Table 7'!22:22,MATCH(AB$1,'AEO 2023 Table 7'!1:1,0))/INDEX('AEO 2023 Table 7'!22:22,MATCH($D$1,'AEO 2023 Table 7'!1:1,0))</f>
        <v>1.1541095551147258</v>
      </c>
      <c r="AC3">
        <f>$D$3*INDEX('AEO 2023 Table 7'!22:22,MATCH(AC$1,'AEO 2023 Table 7'!1:1,0))/INDEX('AEO 2023 Table 7'!22:22,MATCH($D$1,'AEO 2023 Table 7'!1:1,0))</f>
        <v>1.1529722858116789</v>
      </c>
      <c r="AD3">
        <f>$D$3*INDEX('AEO 2023 Table 7'!22:22,MATCH(AD$1,'AEO 2023 Table 7'!1:1,0))/INDEX('AEO 2023 Table 7'!22:22,MATCH($D$1,'AEO 2023 Table 7'!1:1,0))</f>
        <v>1.1519308220445543</v>
      </c>
      <c r="AE3">
        <f>$D$3*INDEX('AEO 2023 Table 7'!22:22,MATCH(AE$1,'AEO 2023 Table 7'!1:1,0))/INDEX('AEO 2023 Table 7'!22:22,MATCH($D$1,'AEO 2023 Table 7'!1:1,0))</f>
        <v>1.1506853500775669</v>
      </c>
      <c r="AF3">
        <f>$D$3*INDEX('AEO 2023 Table 7'!22:22,MATCH(AF$1,'AEO 2023 Table 7'!1:1,0))/INDEX('AEO 2023 Table 7'!22:22,MATCH($D$1,'AEO 2023 Table 7'!1:1,0))</f>
        <v>1.1495996977065599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1.1500797084946481</v>
      </c>
      <c r="E4">
        <f>$D$4*'AEO 2023 Table 7'!G65/'AEO 2023 Table 7'!$F$65*'calibration multiplier'!$E$3</f>
        <v>1.2343453338733614</v>
      </c>
      <c r="F4">
        <f>$D$4*'AEO 2023 Table 7'!H65/'AEO 2023 Table 7'!$F$65*'calibration multiplier'!$E$3</f>
        <v>1.2520039391916948</v>
      </c>
      <c r="G4">
        <f>$D$4*'AEO 2023 Table 7'!I65/'AEO 2023 Table 7'!$F$65*'calibration multiplier'!$E$3</f>
        <v>1.2544281762132055</v>
      </c>
      <c r="H4">
        <f>$D$4*'AEO 2023 Table 7'!J65/'AEO 2023 Table 7'!$F$65*'calibration multiplier'!$E$3</f>
        <v>1.2703436943840478</v>
      </c>
      <c r="I4">
        <f>$D$4*'AEO 2023 Table 7'!K65/'AEO 2023 Table 7'!$F$65*'calibration multiplier'!$E$3</f>
        <v>1.2860712808426604</v>
      </c>
      <c r="J4">
        <f>$D$4*'AEO 2023 Table 7'!L65/'AEO 2023 Table 7'!$F$65*'calibration multiplier'!$E$3</f>
        <v>1.2985145759810004</v>
      </c>
      <c r="K4">
        <f>$D$4*'AEO 2023 Table 7'!M65/'AEO 2023 Table 7'!$F$65*'calibration multiplier'!$E$3</f>
        <v>1.3077700076426786</v>
      </c>
      <c r="L4">
        <f>$D$4*'AEO 2023 Table 7'!N65/'AEO 2023 Table 7'!$F$65*'calibration multiplier'!$E$3</f>
        <v>1.3142655513208295</v>
      </c>
      <c r="M4">
        <f>$D$4*'AEO 2023 Table 7'!O65/'AEO 2023 Table 7'!$F$65*'calibration multiplier'!$E$3</f>
        <v>1.3207672499677214</v>
      </c>
      <c r="N4">
        <f>$D$4*'AEO 2023 Table 7'!P65/'AEO 2023 Table 7'!$F$65*'calibration multiplier'!$E$3</f>
        <v>1.3310887222153651</v>
      </c>
      <c r="O4">
        <f>$D$4*'AEO 2023 Table 7'!Q65/'AEO 2023 Table 7'!$F$65*'calibration multiplier'!$E$3</f>
        <v>1.3419670139684576</v>
      </c>
      <c r="P4">
        <f>$D$4*'AEO 2023 Table 7'!R65/'AEO 2023 Table 7'!$F$65*'calibration multiplier'!$E$3</f>
        <v>1.3517964990480598</v>
      </c>
      <c r="Q4">
        <f>$D$4*'AEO 2023 Table 7'!S65/'AEO 2023 Table 7'!$F$65*'calibration multiplier'!$E$3</f>
        <v>1.363499556612465</v>
      </c>
      <c r="R4">
        <f>$D$4*'AEO 2023 Table 7'!T65/'AEO 2023 Table 7'!$F$65*'calibration multiplier'!$E$3</f>
        <v>1.3786411900469211</v>
      </c>
      <c r="S4">
        <f>$D$4*'AEO 2023 Table 7'!U65/'AEO 2023 Table 7'!$F$65*'calibration multiplier'!$E$3</f>
        <v>1.3967244882083931</v>
      </c>
      <c r="T4">
        <f>$D$4*'AEO 2023 Table 7'!V65/'AEO 2023 Table 7'!$F$65*'calibration multiplier'!$E$3</f>
        <v>1.4157133874373118</v>
      </c>
      <c r="U4">
        <f>$D$4*'AEO 2023 Table 7'!W65/'AEO 2023 Table 7'!$F$65*'calibration multiplier'!$E$3</f>
        <v>1.435538952083776</v>
      </c>
      <c r="V4">
        <f>$D$4*'AEO 2023 Table 7'!X65/'AEO 2023 Table 7'!$F$65*'calibration multiplier'!$E$3</f>
        <v>1.4585815137256102</v>
      </c>
      <c r="W4">
        <f>$D$4*'AEO 2023 Table 7'!Y65/'AEO 2023 Table 7'!$F$65*'calibration multiplier'!$E$3</f>
        <v>1.4806405113626095</v>
      </c>
      <c r="X4">
        <f>$D$4*'AEO 2023 Table 7'!Z65/'AEO 2023 Table 7'!$F$65*'calibration multiplier'!$E$3</f>
        <v>1.5030835790490567</v>
      </c>
      <c r="Y4">
        <f>$D$4*'AEO 2023 Table 7'!AA65/'AEO 2023 Table 7'!$F$65*'calibration multiplier'!$E$3</f>
        <v>1.5258680423350122</v>
      </c>
      <c r="Z4">
        <f>$D$4*'AEO 2023 Table 7'!AB65/'AEO 2023 Table 7'!$F$65*'calibration multiplier'!$E$3</f>
        <v>1.5485942385835516</v>
      </c>
      <c r="AA4">
        <f>$D$4*'AEO 2023 Table 7'!AC65/'AEO 2023 Table 7'!$F$65*'calibration multiplier'!$E$3</f>
        <v>1.5707147859079627</v>
      </c>
      <c r="AB4">
        <f>$D$4*'AEO 2023 Table 7'!AD65/'AEO 2023 Table 7'!$F$65*'calibration multiplier'!$E$3</f>
        <v>1.5922633314706971</v>
      </c>
      <c r="AC4">
        <f>$D$4*'AEO 2023 Table 7'!AE65/'AEO 2023 Table 7'!$F$65*'calibration multiplier'!$E$3</f>
        <v>1.6153666221374434</v>
      </c>
      <c r="AD4">
        <f>$D$4*'AEO 2023 Table 7'!AF65/'AEO 2023 Table 7'!$F$65*'calibration multiplier'!$E$3</f>
        <v>1.6387005189663582</v>
      </c>
      <c r="AE4">
        <f>$D$4*'AEO 2023 Table 7'!AG65/'AEO 2023 Table 7'!$F$65*'calibration multiplier'!$E$3</f>
        <v>1.6616983545020065</v>
      </c>
      <c r="AF4">
        <f>$D$4*'AEO 2023 Table 7'!AH65/'AEO 2023 Table 7'!$F$65*'calibration multiplier'!$E$3</f>
        <v>1.6873469299088397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1.0754078217295866</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1.0731103499076651</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1.0713043499452639</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1.0779182033390076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1.0890653646591273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1.0984553005596693</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1.1068002535536494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1.1145249053398465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1.1227893365911343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1.1324633335431977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1.1461149740231837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1.1591141716922064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1.1712412801728755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1.1844967039930632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1.1965324695735231</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1.2109495426130861</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1.2253929545404456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1.23897158960751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1.2543001150992368</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1.270278594581032</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1.2865990716007587</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1.3025294792122963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1.3177204894161705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1.3327133096894603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1.3492658635909383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1.3664267324662345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1.3828786364560322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1.4004349014509048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1.4207163709254256</v>
      </c>
    </row>
    <row r="3" spans="1:32">
      <c r="A3" t="s">
        <v>124</v>
      </c>
      <c r="B3">
        <v>1</v>
      </c>
      <c r="C3">
        <v>1</v>
      </c>
      <c r="D3" s="108">
        <f>'seds growth'!G11</f>
        <v>0.96984809546830875</v>
      </c>
      <c r="E3">
        <f>$D$3*INDEX('AEO 2023 Table 49'!50:50,MATCH(E1,'AEO 2023 Table 49'!13:13,0))/INDEX('AEO 2023 Table 49'!50:50,MATCH($D$1,'AEO 2023 Table 49'!13:13,0))</f>
        <v>0.95467007545147409</v>
      </c>
      <c r="F3">
        <f>$D$3*INDEX('AEO 2023 Table 49'!50:50,MATCH(F1,'AEO 2023 Table 49'!13:13,0))/INDEX('AEO 2023 Table 49'!50:50,MATCH($D$1,'AEO 2023 Table 49'!13:13,0))</f>
        <v>0.94274350669650409</v>
      </c>
      <c r="G3">
        <f>$D$3*INDEX('AEO 2023 Table 49'!50:50,MATCH(G1,'AEO 2023 Table 49'!13:13,0))/INDEX('AEO 2023 Table 49'!50:50,MATCH($D$1,'AEO 2023 Table 49'!13:13,0))</f>
        <v>0.94180064631988081</v>
      </c>
      <c r="H3">
        <f>$D$3*INDEX('AEO 2023 Table 49'!50:50,MATCH(H1,'AEO 2023 Table 49'!13:13,0))/INDEX('AEO 2023 Table 49'!50:50,MATCH($D$1,'AEO 2023 Table 49'!13:13,0))</f>
        <v>0.94769972953536119</v>
      </c>
      <c r="I3">
        <f>$D$3*INDEX('AEO 2023 Table 49'!50:50,MATCH(I1,'AEO 2023 Table 49'!13:13,0))/INDEX('AEO 2023 Table 49'!50:50,MATCH($D$1,'AEO 2023 Table 49'!13:13,0))</f>
        <v>0.95189658317775838</v>
      </c>
      <c r="J3">
        <f>$D$3*INDEX('AEO 2023 Table 49'!50:50,MATCH(J1,'AEO 2023 Table 49'!13:13,0))/INDEX('AEO 2023 Table 49'!50:50,MATCH($D$1,'AEO 2023 Table 49'!13:13,0))</f>
        <v>0.9549429362262285</v>
      </c>
      <c r="K3">
        <f>$D$3*INDEX('AEO 2023 Table 49'!50:50,MATCH(K1,'AEO 2023 Table 49'!13:13,0))/INDEX('AEO 2023 Table 49'!50:50,MATCH($D$1,'AEO 2023 Table 49'!13:13,0))</f>
        <v>0.95555341143450978</v>
      </c>
      <c r="L3">
        <f>$D$3*INDEX('AEO 2023 Table 49'!50:50,MATCH(L1,'AEO 2023 Table 49'!13:13,0))/INDEX('AEO 2023 Table 49'!50:50,MATCH($D$1,'AEO 2023 Table 49'!13:13,0))</f>
        <v>0.95577370979373044</v>
      </c>
      <c r="M3">
        <f>$D$3*INDEX('AEO 2023 Table 49'!50:50,MATCH(M1,'AEO 2023 Table 49'!13:13,0))/INDEX('AEO 2023 Table 49'!50:50,MATCH($D$1,'AEO 2023 Table 49'!13:13,0))</f>
        <v>0.95602503616393697</v>
      </c>
      <c r="N3">
        <f>$D$3*INDEX('AEO 2023 Table 49'!50:50,MATCH(N1,'AEO 2023 Table 49'!13:13,0))/INDEX('AEO 2023 Table 49'!50:50,MATCH($D$1,'AEO 2023 Table 49'!13:13,0))</f>
        <v>0.95818235706550881</v>
      </c>
      <c r="O3">
        <f>$D$3*INDEX('AEO 2023 Table 49'!50:50,MATCH(O1,'AEO 2023 Table 49'!13:13,0))/INDEX('AEO 2023 Table 49'!50:50,MATCH($D$1,'AEO 2023 Table 49'!13:13,0))</f>
        <v>0.95816597410969995</v>
      </c>
      <c r="P3">
        <f>$D$3*INDEX('AEO 2023 Table 49'!50:50,MATCH(P1,'AEO 2023 Table 49'!13:13,0))/INDEX('AEO 2023 Table 49'!50:50,MATCH($D$1,'AEO 2023 Table 49'!13:13,0))</f>
        <v>0.95555839687483024</v>
      </c>
      <c r="Q3">
        <f>$D$3*INDEX('AEO 2023 Table 49'!50:50,MATCH(Q1,'AEO 2023 Table 49'!13:13,0))/INDEX('AEO 2023 Table 49'!50:50,MATCH($D$1,'AEO 2023 Table 49'!13:13,0))</f>
        <v>0.95338128465710548</v>
      </c>
      <c r="R3">
        <f>$D$3*INDEX('AEO 2023 Table 49'!50:50,MATCH(R1,'AEO 2023 Table 49'!13:13,0))/INDEX('AEO 2023 Table 49'!50:50,MATCH($D$1,'AEO 2023 Table 49'!13:13,0))</f>
        <v>0.94955854136150808</v>
      </c>
      <c r="S3">
        <f>$D$3*INDEX('AEO 2023 Table 49'!50:50,MATCH(S1,'AEO 2023 Table 49'!13:13,0))/INDEX('AEO 2023 Table 49'!50:50,MATCH($D$1,'AEO 2023 Table 49'!13:13,0))</f>
        <v>0.94881294048826437</v>
      </c>
      <c r="T3">
        <f>$D$3*INDEX('AEO 2023 Table 49'!50:50,MATCH(T1,'AEO 2023 Table 49'!13:13,0))/INDEX('AEO 2023 Table 49'!50:50,MATCH($D$1,'AEO 2023 Table 49'!13:13,0))</f>
        <v>0.94875238372982384</v>
      </c>
      <c r="U3">
        <f>$D$3*INDEX('AEO 2023 Table 49'!50:50,MATCH(U1,'AEO 2023 Table 49'!13:13,0))/INDEX('AEO 2023 Table 49'!50:50,MATCH($D$1,'AEO 2023 Table 49'!13:13,0))</f>
        <v>0.94763972786757</v>
      </c>
      <c r="V3">
        <f>$D$3*INDEX('AEO 2023 Table 49'!50:50,MATCH(V1,'AEO 2023 Table 49'!13:13,0))/INDEX('AEO 2023 Table 49'!50:50,MATCH($D$1,'AEO 2023 Table 49'!13:13,0))</f>
        <v>0.94754576710265292</v>
      </c>
      <c r="W3">
        <f>$D$3*INDEX('AEO 2023 Table 49'!50:50,MATCH(W1,'AEO 2023 Table 49'!13:13,0))/INDEX('AEO 2023 Table 49'!50:50,MATCH($D$1,'AEO 2023 Table 49'!13:13,0))</f>
        <v>0.94676977112551963</v>
      </c>
      <c r="X3">
        <f>$D$3*INDEX('AEO 2023 Table 49'!50:50,MATCH(X1,'AEO 2023 Table 49'!13:13,0))/INDEX('AEO 2023 Table 49'!50:50,MATCH($D$1,'AEO 2023 Table 49'!13:13,0))</f>
        <v>0.94660646553150296</v>
      </c>
      <c r="Y3">
        <f>$D$3*INDEX('AEO 2023 Table 49'!50:50,MATCH(Y1,'AEO 2023 Table 49'!13:13,0))/INDEX('AEO 2023 Table 49'!50:50,MATCH($D$1,'AEO 2023 Table 49'!13:13,0))</f>
        <v>0.94586704328408844</v>
      </c>
      <c r="Z3">
        <f>$D$3*INDEX('AEO 2023 Table 49'!50:50,MATCH(Z1,'AEO 2023 Table 49'!13:13,0))/INDEX('AEO 2023 Table 49'!50:50,MATCH($D$1,'AEO 2023 Table 49'!13:13,0))</f>
        <v>0.94451112802321902</v>
      </c>
      <c r="AA3">
        <f>$D$3*INDEX('AEO 2023 Table 49'!50:50,MATCH(AA1,'AEO 2023 Table 49'!13:13,0))/INDEX('AEO 2023 Table 49'!50:50,MATCH($D$1,'AEO 2023 Table 49'!13:13,0))</f>
        <v>0.94246930229111203</v>
      </c>
      <c r="AB3">
        <f>$D$3*INDEX('AEO 2023 Table 49'!50:50,MATCH(AB1,'AEO 2023 Table 49'!13:13,0))/INDEX('AEO 2023 Table 49'!50:50,MATCH($D$1,'AEO 2023 Table 49'!13:13,0))</f>
        <v>0.94036976788249571</v>
      </c>
      <c r="AC3">
        <f>$D$3*INDEX('AEO 2023 Table 49'!50:50,MATCH(AC1,'AEO 2023 Table 49'!13:13,0))/INDEX('AEO 2023 Table 49'!50:50,MATCH($D$1,'AEO 2023 Table 49'!13:13,0))</f>
        <v>0.93765920317494844</v>
      </c>
      <c r="AD3">
        <f>$D$3*INDEX('AEO 2023 Table 49'!50:50,MATCH(AD1,'AEO 2023 Table 49'!13:13,0))/INDEX('AEO 2023 Table 49'!50:50,MATCH($D$1,'AEO 2023 Table 49'!13:13,0))</f>
        <v>0.9345818221154929</v>
      </c>
      <c r="AE3">
        <f>$D$3*INDEX('AEO 2023 Table 49'!50:50,MATCH(AE1,'AEO 2023 Table 49'!13:13,0))/INDEX('AEO 2023 Table 49'!50:50,MATCH($D$1,'AEO 2023 Table 49'!13:13,0))</f>
        <v>0.93327609327466565</v>
      </c>
      <c r="AF3">
        <f>$D$3*INDEX('AEO 2023 Table 49'!50:50,MATCH(AF1,'AEO 2023 Table 49'!13:13,0))/INDEX('AEO 2023 Table 49'!50:50,MATCH($D$1,'AEO 2023 Table 49'!13:13,0))</f>
        <v>0.93312204783774821</v>
      </c>
    </row>
    <row r="4" spans="1:32">
      <c r="A4" t="s">
        <v>122</v>
      </c>
      <c r="B4">
        <v>1</v>
      </c>
      <c r="C4">
        <v>1</v>
      </c>
      <c r="D4" s="108">
        <f>'seds growth'!G8</f>
        <v>1.1500797084946481</v>
      </c>
      <c r="E4">
        <f>$D$4*'AEO 2023 Table 7'!G65/'AEO 2023 Table 7'!$F$65</f>
        <v>1.2343453338733614</v>
      </c>
      <c r="F4">
        <f>$D$4*'AEO 2023 Table 7'!H65/'AEO 2023 Table 7'!$F$65</f>
        <v>1.2520039391916948</v>
      </c>
      <c r="G4">
        <f>$D$4*'AEO 2023 Table 7'!I65/'AEO 2023 Table 7'!$F$65</f>
        <v>1.2544281762132055</v>
      </c>
      <c r="H4">
        <f>$D$4*'AEO 2023 Table 7'!J65/'AEO 2023 Table 7'!$F$65</f>
        <v>1.2703436943840478</v>
      </c>
      <c r="I4">
        <f>$D$4*'AEO 2023 Table 7'!K65/'AEO 2023 Table 7'!$F$65</f>
        <v>1.2860712808426604</v>
      </c>
      <c r="J4">
        <f>$D$4*'AEO 2023 Table 7'!L65/'AEO 2023 Table 7'!$F$65</f>
        <v>1.2985145759810004</v>
      </c>
      <c r="K4">
        <f>$D$4*'AEO 2023 Table 7'!M65/'AEO 2023 Table 7'!$F$65</f>
        <v>1.3077700076426786</v>
      </c>
      <c r="L4">
        <f>$D$4*'AEO 2023 Table 7'!N65/'AEO 2023 Table 7'!$F$65</f>
        <v>1.3142655513208295</v>
      </c>
      <c r="M4">
        <f>$D$4*'AEO 2023 Table 7'!O65/'AEO 2023 Table 7'!$F$65</f>
        <v>1.3207672499677214</v>
      </c>
      <c r="N4">
        <f>$D$4*'AEO 2023 Table 7'!P65/'AEO 2023 Table 7'!$F$65</f>
        <v>1.3310887222153651</v>
      </c>
      <c r="O4">
        <f>$D$4*'AEO 2023 Table 7'!Q65/'AEO 2023 Table 7'!$F$65</f>
        <v>1.3419670139684576</v>
      </c>
      <c r="P4">
        <f>$D$4*'AEO 2023 Table 7'!R65/'AEO 2023 Table 7'!$F$65</f>
        <v>1.3517964990480598</v>
      </c>
      <c r="Q4">
        <f>$D$4*'AEO 2023 Table 7'!S65/'AEO 2023 Table 7'!$F$65</f>
        <v>1.363499556612465</v>
      </c>
      <c r="R4">
        <f>$D$4*'AEO 2023 Table 7'!T65/'AEO 2023 Table 7'!$F$65</f>
        <v>1.3786411900469211</v>
      </c>
      <c r="S4">
        <f>$D$4*'AEO 2023 Table 7'!U65/'AEO 2023 Table 7'!$F$65</f>
        <v>1.3967244882083931</v>
      </c>
      <c r="T4">
        <f>$D$4*'AEO 2023 Table 7'!V65/'AEO 2023 Table 7'!$F$65</f>
        <v>1.4157133874373118</v>
      </c>
      <c r="U4">
        <f>$D$4*'AEO 2023 Table 7'!W65/'AEO 2023 Table 7'!$F$65</f>
        <v>1.435538952083776</v>
      </c>
      <c r="V4">
        <f>$D$4*'AEO 2023 Table 7'!X65/'AEO 2023 Table 7'!$F$65</f>
        <v>1.4585815137256102</v>
      </c>
      <c r="W4">
        <f>$D$4*'AEO 2023 Table 7'!Y65/'AEO 2023 Table 7'!$F$65</f>
        <v>1.4806405113626095</v>
      </c>
      <c r="X4">
        <f>$D$4*'AEO 2023 Table 7'!Z65/'AEO 2023 Table 7'!$F$65</f>
        <v>1.5030835790490567</v>
      </c>
      <c r="Y4">
        <f>$D$4*'AEO 2023 Table 7'!AA65/'AEO 2023 Table 7'!$F$65</f>
        <v>1.5258680423350122</v>
      </c>
      <c r="Z4">
        <f>$D$4*'AEO 2023 Table 7'!AB65/'AEO 2023 Table 7'!$F$65</f>
        <v>1.5485942385835516</v>
      </c>
      <c r="AA4">
        <f>$D$4*'AEO 2023 Table 7'!AC65/'AEO 2023 Table 7'!$F$65</f>
        <v>1.5707147859079627</v>
      </c>
      <c r="AB4">
        <f>$D$4*'AEO 2023 Table 7'!AD65/'AEO 2023 Table 7'!$F$65</f>
        <v>1.5922633314706971</v>
      </c>
      <c r="AC4">
        <f>$D$4*'AEO 2023 Table 7'!AE65/'AEO 2023 Table 7'!$F$65</f>
        <v>1.6153666221374434</v>
      </c>
      <c r="AD4">
        <f>$D$4*'AEO 2023 Table 7'!AF65/'AEO 2023 Table 7'!$F$65</f>
        <v>1.6387005189663582</v>
      </c>
      <c r="AE4">
        <f>$D$4*'AEO 2023 Table 7'!AG65/'AEO 2023 Table 7'!$F$65</f>
        <v>1.6616983545020065</v>
      </c>
      <c r="AF4">
        <f>$D$4*'AEO 2023 Table 7'!AH65/'AEO 2023 Table 7'!$F$65</f>
        <v>1.6873469299088397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1.0754078217295866</v>
      </c>
      <c r="E2" s="108">
        <f>'growth rates from 2022 psgr'!E2</f>
        <v>1.0973678929810136</v>
      </c>
      <c r="F2" s="108">
        <f>'growth rates from 2022 psgr'!F2</f>
        <v>1.1053664941127854</v>
      </c>
      <c r="G2" s="108">
        <f>'growth rates from 2022 psgr'!G2</f>
        <v>1.1094715701653737</v>
      </c>
      <c r="H2" s="108">
        <f>'growth rates from 2022 psgr'!H2</f>
        <v>1.1173681355149967</v>
      </c>
      <c r="I2" s="108">
        <f>'growth rates from 2022 psgr'!I2</f>
        <v>1.1278435780531479</v>
      </c>
      <c r="J2" s="108">
        <f>'growth rates from 2022 psgr'!J2</f>
        <v>1.1375351444765338</v>
      </c>
      <c r="K2" s="108">
        <f>'growth rates from 2022 psgr'!K2</f>
        <v>1.1451052872320757</v>
      </c>
      <c r="L2" s="108">
        <f>'growth rates from 2022 psgr'!L2</f>
        <v>1.1508808903489554</v>
      </c>
      <c r="M2" s="108">
        <f>'growth rates from 2022 psgr'!M2</f>
        <v>1.1557718739654275</v>
      </c>
      <c r="N2" s="108">
        <f>'growth rates from 2022 psgr'!N2</f>
        <v>1.1598858148671012</v>
      </c>
      <c r="O2" s="108">
        <f>'growth rates from 2022 psgr'!O2</f>
        <v>1.1658268916368029</v>
      </c>
      <c r="P2" s="108">
        <f>'growth rates from 2022 psgr'!P2</f>
        <v>1.1734136555115982</v>
      </c>
      <c r="Q2" s="108">
        <f>'growth rates from 2022 psgr'!Q2</f>
        <v>1.1803424953863224</v>
      </c>
      <c r="R2" s="108">
        <f>'growth rates from 2022 psgr'!R2</f>
        <v>1.1859717392320777</v>
      </c>
      <c r="S2" s="108">
        <f>'growth rates from 2022 psgr'!S2</f>
        <v>1.192513858291858</v>
      </c>
      <c r="T2" s="108">
        <f>'growth rates from 2022 psgr'!T2</f>
        <v>1.1998959961237845</v>
      </c>
      <c r="U2" s="108">
        <f>'growth rates from 2022 psgr'!U2</f>
        <v>1.2073338151779907</v>
      </c>
      <c r="V2" s="108">
        <f>'growth rates from 2022 psgr'!V2</f>
        <v>1.2158296682296346</v>
      </c>
      <c r="W2" s="108">
        <f>'growth rates from 2022 psgr'!W2</f>
        <v>1.2245355029971161</v>
      </c>
      <c r="X2" s="108">
        <f>'growth rates from 2022 psgr'!X2</f>
        <v>1.2336144848230786</v>
      </c>
      <c r="Y2" s="108">
        <f>'growth rates from 2022 psgr'!Y2</f>
        <v>1.2424319588961803</v>
      </c>
      <c r="Z2" s="108">
        <f>'growth rates from 2022 psgr'!Z2</f>
        <v>1.2515629278160407</v>
      </c>
      <c r="AA2" s="108">
        <f>'growth rates from 2022 psgr'!AA2</f>
        <v>1.261269822962173</v>
      </c>
      <c r="AB2" s="108">
        <f>'growth rates from 2022 psgr'!AB2</f>
        <v>1.2725481637097675</v>
      </c>
      <c r="AC2" s="108">
        <f>'growth rates from 2022 psgr'!AC2</f>
        <v>1.2846561810316499</v>
      </c>
      <c r="AD2" s="108">
        <f>'growth rates from 2022 psgr'!AD2</f>
        <v>1.2971480567579516</v>
      </c>
      <c r="AE2" s="108">
        <f>'growth rates from 2022 psgr'!AE2</f>
        <v>1.3098042979363833</v>
      </c>
      <c r="AF2" s="108">
        <f>'growth rates from 2022 psgr'!AF2</f>
        <v>1.3236163618003491</v>
      </c>
    </row>
    <row r="3" spans="1:32">
      <c r="A3" t="s">
        <v>124</v>
      </c>
      <c r="B3">
        <f>INDEX('AEO 2021 Table 7'!22:22,MATCH(B$1,'AEO 2021 Table 7'!1:1,0))/INDEX('AEO 2021 Table 7'!22:22,MATCH(B$1,'AEO 2021 Table 7'!1:1,0))</f>
        <v>1</v>
      </c>
      <c r="C3">
        <v>1</v>
      </c>
      <c r="D3" s="108">
        <f>'growth rates from 2022 psgr'!D3</f>
        <v>0.96984809546830875</v>
      </c>
      <c r="E3" s="108">
        <f>'growth rates from 2022 psgr'!E3</f>
        <v>1.0329095056025692</v>
      </c>
      <c r="F3" s="108">
        <f>'growth rates from 2022 psgr'!F3</f>
        <v>1.0687573571270752</v>
      </c>
      <c r="G3" s="108">
        <f>'growth rates from 2022 psgr'!G3</f>
        <v>1.0909930736547513</v>
      </c>
      <c r="H3" s="108">
        <f>'growth rates from 2022 psgr'!H3</f>
        <v>1.1072161609853182</v>
      </c>
      <c r="I3" s="108">
        <f>'growth rates from 2022 psgr'!I3</f>
        <v>1.1193875816846859</v>
      </c>
      <c r="J3" s="108">
        <f>'growth rates from 2022 psgr'!J3</f>
        <v>1.1286825702241401</v>
      </c>
      <c r="K3" s="108">
        <f>'growth rates from 2022 psgr'!K3</f>
        <v>1.1356298975522019</v>
      </c>
      <c r="L3" s="108">
        <f>'growth rates from 2022 psgr'!L3</f>
        <v>1.1407434282178091</v>
      </c>
      <c r="M3" s="108">
        <f>'growth rates from 2022 psgr'!M3</f>
        <v>1.1442577017338755</v>
      </c>
      <c r="N3" s="108">
        <f>'growth rates from 2022 psgr'!N3</f>
        <v>1.1470844680032968</v>
      </c>
      <c r="O3" s="108">
        <f>'growth rates from 2022 psgr'!O3</f>
        <v>1.1495981777733431</v>
      </c>
      <c r="P3" s="108">
        <f>'growth rates from 2022 psgr'!P3</f>
        <v>1.152052770431804</v>
      </c>
      <c r="Q3" s="108">
        <f>'growth rates from 2022 psgr'!Q3</f>
        <v>1.1540263954231667</v>
      </c>
      <c r="R3" s="108">
        <f>'growth rates from 2022 psgr'!R3</f>
        <v>1.1557207064325659</v>
      </c>
      <c r="S3" s="108">
        <f>'growth rates from 2022 psgr'!S3</f>
        <v>1.1571949753284232</v>
      </c>
      <c r="T3" s="108">
        <f>'growth rates from 2022 psgr'!T3</f>
        <v>1.1578784367891972</v>
      </c>
      <c r="U3" s="108">
        <f>'growth rates from 2022 psgr'!U3</f>
        <v>1.1581568277571712</v>
      </c>
      <c r="V3" s="108">
        <f>'growth rates from 2022 psgr'!V3</f>
        <v>1.1581536220798412</v>
      </c>
      <c r="W3" s="108">
        <f>'growth rates from 2022 psgr'!W3</f>
        <v>1.1578640112412131</v>
      </c>
      <c r="X3" s="108">
        <f>'growth rates from 2022 psgr'!X3</f>
        <v>1.157425551960914</v>
      </c>
      <c r="Y3" s="108">
        <f>'growth rates from 2022 psgr'!Y3</f>
        <v>1.1565776392531213</v>
      </c>
      <c r="Z3" s="108">
        <f>'growth rates from 2022 psgr'!Z3</f>
        <v>1.1557524150029814</v>
      </c>
      <c r="AA3" s="108">
        <f>'growth rates from 2022 psgr'!AA3</f>
        <v>1.1547679625490583</v>
      </c>
      <c r="AB3" s="108">
        <f>'growth rates from 2022 psgr'!AB3</f>
        <v>1.1541095551147258</v>
      </c>
      <c r="AC3" s="108">
        <f>'growth rates from 2022 psgr'!AC3</f>
        <v>1.1529722858116789</v>
      </c>
      <c r="AD3" s="108">
        <f>'growth rates from 2022 psgr'!AD3</f>
        <v>1.1519308220445543</v>
      </c>
      <c r="AE3" s="108">
        <f>'growth rates from 2022 psgr'!AE3</f>
        <v>1.1506853500775669</v>
      </c>
      <c r="AF3" s="108">
        <f>'growth rates from 2022 psgr'!AF3</f>
        <v>1.1495996977065599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1.1500797084946481</v>
      </c>
      <c r="E4" s="108">
        <f>'growth rates from 2022 psgr'!E4</f>
        <v>1.2343453338733614</v>
      </c>
      <c r="F4" s="108">
        <f>'growth rates from 2022 psgr'!F4</f>
        <v>1.2520039391916948</v>
      </c>
      <c r="G4" s="108">
        <f>'growth rates from 2022 psgr'!G4</f>
        <v>1.2544281762132055</v>
      </c>
      <c r="H4" s="108">
        <f>'growth rates from 2022 psgr'!H4</f>
        <v>1.2703436943840478</v>
      </c>
      <c r="I4" s="108">
        <f>'growth rates from 2022 psgr'!I4</f>
        <v>1.2860712808426604</v>
      </c>
      <c r="J4" s="108">
        <f>'growth rates from 2022 psgr'!J4</f>
        <v>1.2985145759810004</v>
      </c>
      <c r="K4" s="108">
        <f>'growth rates from 2022 psgr'!K4</f>
        <v>1.3077700076426786</v>
      </c>
      <c r="L4" s="108">
        <f>'growth rates from 2022 psgr'!L4</f>
        <v>1.3142655513208295</v>
      </c>
      <c r="M4" s="108">
        <f>'growth rates from 2022 psgr'!M4</f>
        <v>1.3207672499677214</v>
      </c>
      <c r="N4" s="108">
        <f>'growth rates from 2022 psgr'!N4</f>
        <v>1.3310887222153651</v>
      </c>
      <c r="O4" s="108">
        <f>'growth rates from 2022 psgr'!O4</f>
        <v>1.3419670139684576</v>
      </c>
      <c r="P4" s="108">
        <f>'growth rates from 2022 psgr'!P4</f>
        <v>1.3517964990480598</v>
      </c>
      <c r="Q4" s="108">
        <f>'growth rates from 2022 psgr'!Q4</f>
        <v>1.363499556612465</v>
      </c>
      <c r="R4" s="108">
        <f>'growth rates from 2022 psgr'!R4</f>
        <v>1.3786411900469211</v>
      </c>
      <c r="S4" s="108">
        <f>'growth rates from 2022 psgr'!S4</f>
        <v>1.3967244882083931</v>
      </c>
      <c r="T4" s="108">
        <f>'growth rates from 2022 psgr'!T4</f>
        <v>1.4157133874373118</v>
      </c>
      <c r="U4" s="108">
        <f>'growth rates from 2022 psgr'!U4</f>
        <v>1.435538952083776</v>
      </c>
      <c r="V4" s="108">
        <f>'growth rates from 2022 psgr'!V4</f>
        <v>1.4585815137256102</v>
      </c>
      <c r="W4" s="108">
        <f>'growth rates from 2022 psgr'!W4</f>
        <v>1.4806405113626095</v>
      </c>
      <c r="X4" s="108">
        <f>'growth rates from 2022 psgr'!X4</f>
        <v>1.5030835790490567</v>
      </c>
      <c r="Y4" s="108">
        <f>'growth rates from 2022 psgr'!Y4</f>
        <v>1.5258680423350122</v>
      </c>
      <c r="Z4" s="108">
        <f>'growth rates from 2022 psgr'!Z4</f>
        <v>1.5485942385835516</v>
      </c>
      <c r="AA4" s="108">
        <f>'growth rates from 2022 psgr'!AA4</f>
        <v>1.5707147859079627</v>
      </c>
      <c r="AB4" s="108">
        <f>'growth rates from 2022 psgr'!AB4</f>
        <v>1.5922633314706971</v>
      </c>
      <c r="AC4" s="108">
        <f>'growth rates from 2022 psgr'!AC4</f>
        <v>1.6153666221374434</v>
      </c>
      <c r="AD4" s="108">
        <f>'growth rates from 2022 psgr'!AD4</f>
        <v>1.6387005189663582</v>
      </c>
      <c r="AE4" s="108">
        <f>'growth rates from 2022 psgr'!AE4</f>
        <v>1.6616983545020065</v>
      </c>
      <c r="AF4" s="108">
        <f>'growth rates from 2022 psgr'!AF4</f>
        <v>1.6873469299088397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1.0754078217295866</v>
      </c>
      <c r="E2" s="108">
        <f>'growth rates from 2022 frgt'!E2</f>
        <v>1.0731103499076651</v>
      </c>
      <c r="F2" s="108">
        <f>'growth rates from 2022 frgt'!F2</f>
        <v>1.0713043499452639</v>
      </c>
      <c r="G2" s="108">
        <f>'growth rates from 2022 frgt'!G2</f>
        <v>1.0779182033390076</v>
      </c>
      <c r="H2" s="108">
        <f>'growth rates from 2022 frgt'!H2</f>
        <v>1.0890653646591273</v>
      </c>
      <c r="I2" s="108">
        <f>'growth rates from 2022 frgt'!I2</f>
        <v>1.0984553005596693</v>
      </c>
      <c r="J2" s="108">
        <f>'growth rates from 2022 frgt'!J2</f>
        <v>1.1068002535536494</v>
      </c>
      <c r="K2" s="108">
        <f>'growth rates from 2022 frgt'!K2</f>
        <v>1.1145249053398465</v>
      </c>
      <c r="L2" s="108">
        <f>'growth rates from 2022 frgt'!L2</f>
        <v>1.1227893365911343</v>
      </c>
      <c r="M2" s="108">
        <f>'growth rates from 2022 frgt'!M2</f>
        <v>1.1324633335431977</v>
      </c>
      <c r="N2" s="108">
        <f>'growth rates from 2022 frgt'!N2</f>
        <v>1.1461149740231837</v>
      </c>
      <c r="O2" s="108">
        <f>'growth rates from 2022 frgt'!O2</f>
        <v>1.1591141716922064</v>
      </c>
      <c r="P2" s="108">
        <f>'growth rates from 2022 frgt'!P2</f>
        <v>1.1712412801728755</v>
      </c>
      <c r="Q2" s="108">
        <f>'growth rates from 2022 frgt'!Q2</f>
        <v>1.1844967039930632</v>
      </c>
      <c r="R2" s="108">
        <f>'growth rates from 2022 frgt'!R2</f>
        <v>1.1965324695735231</v>
      </c>
      <c r="S2" s="108">
        <f>'growth rates from 2022 frgt'!S2</f>
        <v>1.2109495426130861</v>
      </c>
      <c r="T2" s="108">
        <f>'growth rates from 2022 frgt'!T2</f>
        <v>1.2253929545404456</v>
      </c>
      <c r="U2" s="108">
        <f>'growth rates from 2022 frgt'!U2</f>
        <v>1.23897158960751</v>
      </c>
      <c r="V2" s="108">
        <f>'growth rates from 2022 frgt'!V2</f>
        <v>1.2543001150992368</v>
      </c>
      <c r="W2" s="108">
        <f>'growth rates from 2022 frgt'!W2</f>
        <v>1.270278594581032</v>
      </c>
      <c r="X2" s="108">
        <f>'growth rates from 2022 frgt'!X2</f>
        <v>1.2865990716007587</v>
      </c>
      <c r="Y2" s="108">
        <f>'growth rates from 2022 frgt'!Y2</f>
        <v>1.3025294792122963</v>
      </c>
      <c r="Z2" s="108">
        <f>'growth rates from 2022 frgt'!Z2</f>
        <v>1.3177204894161705</v>
      </c>
      <c r="AA2" s="108">
        <f>'growth rates from 2022 frgt'!AA2</f>
        <v>1.3327133096894603</v>
      </c>
      <c r="AB2" s="108">
        <f>'growth rates from 2022 frgt'!AB2</f>
        <v>1.3492658635909383</v>
      </c>
      <c r="AC2" s="108">
        <f>'growth rates from 2022 frgt'!AC2</f>
        <v>1.3664267324662345</v>
      </c>
      <c r="AD2" s="108">
        <f>'growth rates from 2022 frgt'!AD2</f>
        <v>1.3828786364560322</v>
      </c>
      <c r="AE2" s="108">
        <f>'growth rates from 2022 frgt'!AE2</f>
        <v>1.4004349014509048</v>
      </c>
      <c r="AF2" s="108">
        <f>'growth rates from 2022 frgt'!AF2</f>
        <v>1.4207163709254256</v>
      </c>
    </row>
    <row r="3" spans="1:32">
      <c r="A3" t="s">
        <v>124</v>
      </c>
      <c r="B3">
        <v>1</v>
      </c>
      <c r="C3">
        <v>1</v>
      </c>
      <c r="D3" s="108">
        <f>'growth rates from 2022 frgt'!D3</f>
        <v>0.96984809546830875</v>
      </c>
      <c r="E3" s="108">
        <f>'growth rates from 2022 frgt'!E3</f>
        <v>0.95467007545147409</v>
      </c>
      <c r="F3" s="108">
        <f>'growth rates from 2022 frgt'!F3</f>
        <v>0.94274350669650409</v>
      </c>
      <c r="G3" s="108">
        <f>'growth rates from 2022 frgt'!G3</f>
        <v>0.94180064631988081</v>
      </c>
      <c r="H3" s="108">
        <f>'growth rates from 2022 frgt'!H3</f>
        <v>0.94769972953536119</v>
      </c>
      <c r="I3" s="108">
        <f>'growth rates from 2022 frgt'!I3</f>
        <v>0.95189658317775838</v>
      </c>
      <c r="J3" s="108">
        <f>'growth rates from 2022 frgt'!J3</f>
        <v>0.9549429362262285</v>
      </c>
      <c r="K3" s="108">
        <f>'growth rates from 2022 frgt'!K3</f>
        <v>0.95555341143450978</v>
      </c>
      <c r="L3" s="108">
        <f>'growth rates from 2022 frgt'!L3</f>
        <v>0.95577370979373044</v>
      </c>
      <c r="M3" s="108">
        <f>'growth rates from 2022 frgt'!M3</f>
        <v>0.95602503616393697</v>
      </c>
      <c r="N3" s="108">
        <f>'growth rates from 2022 frgt'!N3</f>
        <v>0.95818235706550881</v>
      </c>
      <c r="O3" s="108">
        <f>'growth rates from 2022 frgt'!O3</f>
        <v>0.95816597410969995</v>
      </c>
      <c r="P3" s="108">
        <f>'growth rates from 2022 frgt'!P3</f>
        <v>0.95555839687483024</v>
      </c>
      <c r="Q3" s="108">
        <f>'growth rates from 2022 frgt'!Q3</f>
        <v>0.95338128465710548</v>
      </c>
      <c r="R3" s="108">
        <f>'growth rates from 2022 frgt'!R3</f>
        <v>0.94955854136150808</v>
      </c>
      <c r="S3" s="108">
        <f>'growth rates from 2022 frgt'!S3</f>
        <v>0.94881294048826437</v>
      </c>
      <c r="T3" s="108">
        <f>'growth rates from 2022 frgt'!T3</f>
        <v>0.94875238372982384</v>
      </c>
      <c r="U3" s="108">
        <f>'growth rates from 2022 frgt'!U3</f>
        <v>0.94763972786757</v>
      </c>
      <c r="V3" s="108">
        <f>'growth rates from 2022 frgt'!V3</f>
        <v>0.94754576710265292</v>
      </c>
      <c r="W3" s="108">
        <f>'growth rates from 2022 frgt'!W3</f>
        <v>0.94676977112551963</v>
      </c>
      <c r="X3" s="108">
        <f>'growth rates from 2022 frgt'!X3</f>
        <v>0.94660646553150296</v>
      </c>
      <c r="Y3" s="108">
        <f>'growth rates from 2022 frgt'!Y3</f>
        <v>0.94586704328408844</v>
      </c>
      <c r="Z3" s="108">
        <f>'growth rates from 2022 frgt'!Z3</f>
        <v>0.94451112802321902</v>
      </c>
      <c r="AA3" s="108">
        <f>'growth rates from 2022 frgt'!AA3</f>
        <v>0.94246930229111203</v>
      </c>
      <c r="AB3" s="108">
        <f>'growth rates from 2022 frgt'!AB3</f>
        <v>0.94036976788249571</v>
      </c>
      <c r="AC3" s="108">
        <f>'growth rates from 2022 frgt'!AC3</f>
        <v>0.93765920317494844</v>
      </c>
      <c r="AD3" s="108">
        <f>'growth rates from 2022 frgt'!AD3</f>
        <v>0.9345818221154929</v>
      </c>
      <c r="AE3" s="108">
        <f>'growth rates from 2022 frgt'!AE3</f>
        <v>0.93327609327466565</v>
      </c>
      <c r="AF3" s="108">
        <f>'growth rates from 2022 frgt'!AF3</f>
        <v>0.93312204783774821</v>
      </c>
    </row>
    <row r="4" spans="1:32">
      <c r="A4" t="s">
        <v>122</v>
      </c>
      <c r="B4">
        <v>1</v>
      </c>
      <c r="C4">
        <v>1</v>
      </c>
      <c r="D4" s="108">
        <f>'growth rates from 2022 frgt'!D4</f>
        <v>1.1500797084946481</v>
      </c>
      <c r="E4" s="108">
        <f>'growth rates from 2022 frgt'!E4</f>
        <v>1.2343453338733614</v>
      </c>
      <c r="F4" s="108">
        <f>'growth rates from 2022 frgt'!F4</f>
        <v>1.2520039391916948</v>
      </c>
      <c r="G4" s="108">
        <f>'growth rates from 2022 frgt'!G4</f>
        <v>1.2544281762132055</v>
      </c>
      <c r="H4" s="108">
        <f>'growth rates from 2022 frgt'!H4</f>
        <v>1.2703436943840478</v>
      </c>
      <c r="I4" s="108">
        <f>'growth rates from 2022 frgt'!I4</f>
        <v>1.2860712808426604</v>
      </c>
      <c r="J4" s="108">
        <f>'growth rates from 2022 frgt'!J4</f>
        <v>1.2985145759810004</v>
      </c>
      <c r="K4" s="108">
        <f>'growth rates from 2022 frgt'!K4</f>
        <v>1.3077700076426786</v>
      </c>
      <c r="L4" s="108">
        <f>'growth rates from 2022 frgt'!L4</f>
        <v>1.3142655513208295</v>
      </c>
      <c r="M4" s="108">
        <f>'growth rates from 2022 frgt'!M4</f>
        <v>1.3207672499677214</v>
      </c>
      <c r="N4" s="108">
        <f>'growth rates from 2022 frgt'!N4</f>
        <v>1.3310887222153651</v>
      </c>
      <c r="O4" s="108">
        <f>'growth rates from 2022 frgt'!O4</f>
        <v>1.3419670139684576</v>
      </c>
      <c r="P4" s="108">
        <f>'growth rates from 2022 frgt'!P4</f>
        <v>1.3517964990480598</v>
      </c>
      <c r="Q4" s="108">
        <f>'growth rates from 2022 frgt'!Q4</f>
        <v>1.363499556612465</v>
      </c>
      <c r="R4" s="108">
        <f>'growth rates from 2022 frgt'!R4</f>
        <v>1.3786411900469211</v>
      </c>
      <c r="S4" s="108">
        <f>'growth rates from 2022 frgt'!S4</f>
        <v>1.3967244882083931</v>
      </c>
      <c r="T4" s="108">
        <f>'growth rates from 2022 frgt'!T4</f>
        <v>1.4157133874373118</v>
      </c>
      <c r="U4" s="108">
        <f>'growth rates from 2022 frgt'!U4</f>
        <v>1.435538952083776</v>
      </c>
      <c r="V4" s="108">
        <f>'growth rates from 2022 frgt'!V4</f>
        <v>1.4585815137256102</v>
      </c>
      <c r="W4" s="108">
        <f>'growth rates from 2022 frgt'!W4</f>
        <v>1.4806405113626095</v>
      </c>
      <c r="X4" s="108">
        <f>'growth rates from 2022 frgt'!X4</f>
        <v>1.5030835790490567</v>
      </c>
      <c r="Y4" s="108">
        <f>'growth rates from 2022 frgt'!Y4</f>
        <v>1.5258680423350122</v>
      </c>
      <c r="Z4" s="108">
        <f>'growth rates from 2022 frgt'!Z4</f>
        <v>1.5485942385835516</v>
      </c>
      <c r="AA4" s="108">
        <f>'growth rates from 2022 frgt'!AA4</f>
        <v>1.5707147859079627</v>
      </c>
      <c r="AB4" s="108">
        <f>'growth rates from 2022 frgt'!AB4</f>
        <v>1.5922633314706971</v>
      </c>
      <c r="AC4" s="108">
        <f>'growth rates from 2022 frgt'!AC4</f>
        <v>1.6153666221374434</v>
      </c>
      <c r="AD4" s="108">
        <f>'growth rates from 2022 frgt'!AD4</f>
        <v>1.6387005189663582</v>
      </c>
      <c r="AE4" s="108">
        <f>'growth rates from 2022 frgt'!AE4</f>
        <v>1.6616983545020065</v>
      </c>
      <c r="AF4" s="108">
        <f>'growth rates from 2022 frgt'!AF4</f>
        <v>1.6873469299088397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2025-01-03T23:19:28Z</dcterms:modified>
</cp:coreProperties>
</file>