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olivia\Documents\EPS_Models by Region\RMI\Connecticut\CT-EPS\InputData\trans\SYVbT\"/>
    </mc:Choice>
  </mc:AlternateContent>
  <xr:revisionPtr revIDLastSave="0" documentId="13_ncr:1_{CEC43E60-AF4F-4B27-8645-64CE319E88AB}" xr6:coauthVersionLast="47" xr6:coauthVersionMax="47" xr10:uidLastSave="{00000000-0000-0000-0000-000000000000}"/>
  <bookViews>
    <workbookView xWindow="8760" yWindow="1005" windowWidth="17955" windowHeight="16350" firstSheet="15"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8" l="1"/>
  <c r="H7" i="18"/>
  <c r="G7" i="18"/>
  <c r="F7" i="18"/>
  <c r="E7" i="18"/>
  <c r="D7" i="18"/>
  <c r="C7" i="18"/>
  <c r="B7" i="18"/>
  <c r="H6" i="18"/>
  <c r="G6" i="18"/>
  <c r="F6" i="18"/>
  <c r="D6" i="18"/>
  <c r="C6" i="18"/>
  <c r="B6" i="18"/>
  <c r="H4" i="18"/>
  <c r="G4" i="18"/>
  <c r="F4" i="18"/>
  <c r="E4" i="18"/>
  <c r="C4" i="18"/>
  <c r="B4" i="18"/>
  <c r="C3" i="18"/>
  <c r="C2" i="18"/>
  <c r="H7" i="17"/>
  <c r="G7" i="17"/>
  <c r="F7" i="17"/>
  <c r="E7" i="17"/>
  <c r="D7" i="17"/>
  <c r="C7" i="17"/>
  <c r="B7" i="17"/>
  <c r="H6" i="17"/>
  <c r="G6" i="17"/>
  <c r="F6" i="17"/>
  <c r="E6" i="17"/>
  <c r="C6" i="17"/>
  <c r="B6" i="17"/>
  <c r="D5" i="17"/>
  <c r="E4" i="17"/>
  <c r="C4" i="17"/>
  <c r="B4" i="17"/>
  <c r="H4" i="16"/>
  <c r="H4" i="17" s="1"/>
  <c r="G4" i="16"/>
  <c r="G4" i="17" s="1"/>
  <c r="F4" i="16"/>
  <c r="F4" i="17" s="1"/>
  <c r="E4" i="16"/>
  <c r="D4" i="16"/>
  <c r="C4" i="16"/>
  <c r="B4" i="16"/>
  <c r="I16" i="15"/>
  <c r="I15" i="15"/>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L7" i="13"/>
  <c r="C3" i="13"/>
  <c r="E5" i="18" s="1"/>
  <c r="C2" i="13"/>
  <c r="C5" i="18" s="1"/>
  <c r="A1" i="13"/>
  <c r="B2" i="1"/>
  <c r="A13" i="16" s="1"/>
  <c r="G3" i="16" l="1"/>
  <c r="G3" i="17" s="1"/>
  <c r="F2" i="16"/>
  <c r="F2" i="17" s="1"/>
  <c r="F3" i="16"/>
  <c r="F3" i="17" s="1"/>
  <c r="E2" i="16"/>
  <c r="D3" i="17" s="1"/>
  <c r="E3" i="16"/>
  <c r="E3" i="17" s="1"/>
  <c r="D2" i="16"/>
  <c r="D2" i="17" s="1"/>
  <c r="D3" i="16"/>
  <c r="E2" i="17" s="1"/>
  <c r="C2" i="16"/>
  <c r="C2" i="17" s="1"/>
  <c r="C3" i="16"/>
  <c r="C3" i="17" s="1"/>
  <c r="B2" i="16"/>
  <c r="B2" i="17" s="1"/>
  <c r="B3" i="16"/>
  <c r="B3" i="17" s="1"/>
  <c r="H2" i="16"/>
  <c r="H2" i="17" s="1"/>
  <c r="H3" i="16"/>
  <c r="H3" i="17" s="1"/>
  <c r="G2" i="16"/>
  <c r="G2" i="17" s="1"/>
  <c r="A14" i="15"/>
  <c r="E5" i="17"/>
  <c r="F5" i="18"/>
  <c r="F5" i="17"/>
  <c r="G5" i="18"/>
  <c r="G5" i="17"/>
  <c r="H5" i="18"/>
  <c r="H5" i="17"/>
  <c r="B5" i="17"/>
  <c r="C5" i="17"/>
  <c r="H3" i="15" l="1"/>
  <c r="H3" i="18" s="1"/>
  <c r="F2" i="15"/>
  <c r="F2" i="18" s="1"/>
  <c r="G3" i="15"/>
  <c r="G3" i="18" s="1"/>
  <c r="E2" i="15"/>
  <c r="E2" i="18" s="1"/>
  <c r="F3" i="15"/>
  <c r="F3" i="18" s="1"/>
  <c r="D2" i="15"/>
  <c r="D2" i="18" s="1"/>
  <c r="E3" i="15"/>
  <c r="E3" i="18" s="1"/>
  <c r="B2" i="15"/>
  <c r="B2" i="18" s="1"/>
  <c r="D3" i="15"/>
  <c r="D3" i="18" s="1"/>
  <c r="B3" i="15"/>
  <c r="B3" i="18" s="1"/>
  <c r="H2" i="15"/>
  <c r="H2" i="18" s="1"/>
  <c r="G2" i="15"/>
  <c r="G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tc={057A2BC9-CA39-4F91-8569-37A6FC134CCF}</author>
  </authors>
  <commentList>
    <comment ref="B5" authorId="0" shapeId="0" xr:uid="{057A2BC9-CA39-4F91-8569-37A6FC134CCF}">
      <text>
        <t>[Threaded comment]
Your version of Excel allows you to read this threaded comment; however, any edits to it will get removed if the file is opened in a newer version of Excel. Learn more: https://go.microsoft.com/fwlink/?linkid=870924
Comment:
    Calibrate to transp elec demand</t>
      </text>
    </comment>
  </commentList>
</comments>
</file>

<file path=xl/sharedStrings.xml><?xml version="1.0" encoding="utf-8"?>
<sst xmlns="http://schemas.openxmlformats.org/spreadsheetml/2006/main" count="3227" uniqueCount="1807">
  <si>
    <t>SYVbT Start Year Vehicles by Technology</t>
  </si>
  <si>
    <t>Connecticut</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</si>
  <si>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</si>
  <si>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</si>
  <si>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</si>
  <si>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</si>
  <si>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</si>
  <si>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</si>
  <si>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</si>
  <si>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</si>
  <si>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</si>
  <si>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</si>
  <si>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</si>
  <si>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</si>
  <si>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</si>
  <si>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</si>
  <si>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</si>
  <si>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</si>
  <si>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</si>
  <si>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</si>
  <si>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</si>
  <si>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</si>
  <si>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</si>
  <si>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</si>
  <si>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</si>
  <si>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</si>
  <si>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</si>
  <si>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</si>
  <si>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</si>
  <si>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</si>
  <si>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</si>
  <si>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</si>
  <si>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</si>
  <si>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</si>
  <si>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</si>
  <si>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</si>
  <si>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</si>
  <si>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</si>
  <si>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</si>
  <si>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</si>
  <si>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</si>
  <si>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</si>
  <si>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</si>
  <si>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</si>
  <si>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</si>
  <si>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</si>
  <si>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</si>
  <si>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</si>
  <si>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</si>
  <si>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</si>
  <si>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</si>
  <si>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</si>
  <si>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</si>
  <si>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</si>
  <si>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</si>
  <si>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</si>
  <si>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</si>
  <si>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</si>
  <si>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</si>
  <si>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</si>
  <si>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</si>
  <si>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</si>
  <si>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</si>
  <si>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</si>
  <si>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</si>
  <si>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</si>
  <si>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</si>
  <si>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</si>
  <si>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</si>
  <si>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</si>
  <si>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</si>
  <si>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</si>
  <si>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</si>
  <si>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</si>
  <si>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</si>
  <si>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</si>
  <si>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</si>
  <si>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</si>
  <si>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</si>
  <si>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</si>
  <si>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</si>
  <si>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</si>
  <si>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</si>
  <si>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</si>
  <si>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</si>
  <si>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</si>
  <si>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</si>
  <si>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</si>
  <si>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</si>
  <si>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</si>
  <si>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</si>
  <si>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</si>
  <si>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</si>
  <si>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</si>
  <si>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</si>
  <si>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</si>
  <si>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</si>
  <si>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</si>
  <si>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</si>
  <si>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</si>
  <si>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</si>
  <si>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</si>
  <si>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</si>
  <si>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</si>
  <si>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</si>
  <si>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</si>
  <si>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</si>
  <si>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</si>
  <si>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</si>
  <si>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</si>
  <si>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</si>
  <si>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</si>
  <si>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</si>
  <si>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</si>
  <si>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</si>
  <si>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</si>
  <si>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</si>
  <si>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</si>
  <si>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</si>
  <si>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</si>
  <si>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</si>
  <si>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</si>
  <si>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</si>
  <si>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</si>
  <si>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</si>
  <si>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</si>
  <si>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</si>
  <si>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</si>
  <si>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</si>
  <si>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</si>
  <si>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</si>
  <si>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</si>
  <si>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</si>
  <si>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Passenger Rail Scaling</t>
  </si>
  <si>
    <t>Amtrak Ridership</t>
  </si>
  <si>
    <t>Bureau of Transportation Statistics</t>
  </si>
  <si>
    <t>https://www.bts.gov/browse-statistical-products-and-data/state-transportation-statistics/amtrak-ridership</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</si>
  <si>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</si>
  <si>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</si>
  <si>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</si>
  <si>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</si>
  <si>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</si>
  <si>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</si>
  <si>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</si>
  <si>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</si>
  <si>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</si>
  <si>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</si>
  <si>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</si>
  <si>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</si>
  <si>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</si>
  <si>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</si>
  <si>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</si>
  <si>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</si>
  <si>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</si>
  <si>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</si>
  <si>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</si>
  <si>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</si>
  <si>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</si>
  <si>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</si>
  <si>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</si>
  <si>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</si>
  <si>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</si>
  <si>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</si>
  <si>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</si>
  <si>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</si>
  <si>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</si>
  <si>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</si>
  <si>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</si>
  <si>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</si>
  <si>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</si>
  <si>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</si>
  <si>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</si>
  <si>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</si>
  <si>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</si>
  <si>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</si>
  <si>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</si>
  <si>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</si>
  <si>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</si>
  <si>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</si>
  <si>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</si>
  <si>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</si>
  <si>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</si>
  <si>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</si>
  <si>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</si>
  <si>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</si>
  <si>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</si>
  <si>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</si>
  <si>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</si>
  <si>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</si>
  <si>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</si>
  <si>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</si>
  <si>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</si>
  <si>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</si>
  <si>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</si>
  <si>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</si>
  <si>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</si>
  <si>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</si>
  <si>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</si>
  <si>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</si>
  <si>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</si>
  <si>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</si>
  <si>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</si>
  <si>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</si>
  <si>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</si>
  <si>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</si>
  <si>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</si>
  <si>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</si>
  <si>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</si>
  <si>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</si>
  <si>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</si>
  <si>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</si>
  <si>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</si>
  <si>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</si>
  <si>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</si>
  <si>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</si>
  <si>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</si>
  <si>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</si>
  <si>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</si>
  <si>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</si>
  <si>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</si>
  <si>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</si>
  <si>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</si>
  <si>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</si>
  <si>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</si>
  <si>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</si>
  <si>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</si>
  <si>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</si>
  <si>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</si>
  <si>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</si>
  <si>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</si>
  <si>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</si>
  <si>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</si>
  <si>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</si>
  <si>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</si>
  <si>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</si>
  <si>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</si>
  <si>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</si>
  <si>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</si>
  <si>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</si>
  <si>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</si>
  <si>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</si>
  <si>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</si>
  <si>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</si>
  <si>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</si>
  <si>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</si>
  <si>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</si>
  <si>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</si>
  <si>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</si>
  <si>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</si>
  <si>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</si>
  <si>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</si>
  <si>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</si>
  <si>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</si>
  <si>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</si>
  <si>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</si>
  <si>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</si>
  <si>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</si>
  <si>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</si>
  <si>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</si>
  <si>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</si>
  <si>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</si>
  <si>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</si>
  <si>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</si>
  <si>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</si>
  <si>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</si>
  <si>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</si>
  <si>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</si>
  <si>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</si>
  <si>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</si>
  <si>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</si>
  <si>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</si>
  <si>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</si>
  <si>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</si>
  <si>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</si>
  <si>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</si>
  <si>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</si>
  <si>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</si>
  <si>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</si>
  <si>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</si>
  <si>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</si>
  <si>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</si>
  <si>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</si>
  <si>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</si>
  <si>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</si>
  <si>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</si>
  <si>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</si>
  <si>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</si>
  <si>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</si>
  <si>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</si>
  <si>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</si>
  <si>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</si>
  <si>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</si>
  <si>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</si>
  <si>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</si>
  <si>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</si>
  <si>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</si>
  <si>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</si>
  <si>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</si>
  <si>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</si>
  <si>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</si>
  <si>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</si>
  <si>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</si>
  <si>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</si>
  <si>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</si>
  <si>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</si>
  <si>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</si>
  <si>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</si>
  <si>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</si>
  <si>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</si>
  <si>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</si>
  <si>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</si>
  <si>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</si>
  <si>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</si>
  <si>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</si>
  <si>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</si>
  <si>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</si>
  <si>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</si>
  <si>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</si>
  <si>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</si>
  <si>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</si>
  <si>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</si>
  <si>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</si>
  <si>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</si>
  <si>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</si>
  <si>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</si>
  <si>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</si>
  <si>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</si>
  <si>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</si>
  <si>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</si>
  <si>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</si>
  <si>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</si>
  <si>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</si>
  <si>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</si>
  <si>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</si>
  <si>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</si>
  <si>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</si>
  <si>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</si>
  <si>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</si>
  <si>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</si>
  <si>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</si>
  <si>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</si>
  <si>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</si>
  <si>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</si>
  <si>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</si>
  <si>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</si>
  <si>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</si>
  <si>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</si>
  <si>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</si>
  <si>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</si>
  <si>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</si>
  <si>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</si>
  <si>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</si>
  <si>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</si>
  <si>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</si>
  <si>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</si>
  <si>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</si>
  <si>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</si>
  <si>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</si>
  <si>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</si>
  <si>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</si>
  <si>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</si>
  <si>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</si>
  <si>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</si>
  <si>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</si>
  <si>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</si>
  <si>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</si>
  <si>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</si>
  <si>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</si>
  <si>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</si>
  <si>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</si>
  <si>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</si>
  <si>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</si>
  <si>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</si>
  <si>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</si>
  <si>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</si>
  <si>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</si>
  <si>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</si>
  <si>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</si>
  <si>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</si>
  <si>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</si>
  <si>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</si>
  <si>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</si>
  <si>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</si>
  <si>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</si>
  <si>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</si>
  <si>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</si>
  <si>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</si>
  <si>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</si>
  <si>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</si>
  <si>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</si>
  <si>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</si>
  <si>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</si>
  <si>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</si>
  <si>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</si>
  <si>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</si>
  <si>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</si>
  <si>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</si>
  <si>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</si>
  <si>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</si>
  <si>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</si>
  <si>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</si>
  <si>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</si>
  <si>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</si>
  <si>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</si>
  <si>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</si>
  <si>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</si>
  <si>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</si>
  <si>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</si>
  <si>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</si>
  <si>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</si>
  <si>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</si>
  <si>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</si>
  <si>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</si>
  <si>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</si>
  <si>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</si>
  <si>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</si>
  <si>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</si>
  <si>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</si>
  <si>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</si>
  <si>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</si>
  <si>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</si>
  <si>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</si>
  <si>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</si>
  <si>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</si>
  <si>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</si>
  <si>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</si>
  <si>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</si>
  <si>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</si>
  <si>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</si>
  <si>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</si>
  <si>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</si>
  <si>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</si>
  <si>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</si>
  <si>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</si>
  <si>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</si>
  <si>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</si>
  <si>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</si>
  <si>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</si>
  <si>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</si>
  <si>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</si>
  <si>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</si>
  <si>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</si>
  <si>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</si>
  <si>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</si>
  <si>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</si>
  <si>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</si>
  <si>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</si>
  <si>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</si>
  <si>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</si>
  <si>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</si>
  <si>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</si>
  <si>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</si>
  <si>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</si>
  <si>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</si>
  <si>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</si>
  <si>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</si>
  <si>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</si>
  <si>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</si>
  <si>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</si>
  <si>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</si>
  <si>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</si>
  <si>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</si>
  <si>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</si>
  <si>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</si>
  <si>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</si>
  <si>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</si>
  <si>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</si>
  <si>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</si>
  <si>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</si>
  <si>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</si>
  <si>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</si>
  <si>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</si>
  <si>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</si>
  <si>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</si>
  <si>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</si>
  <si>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</si>
  <si>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</si>
  <si>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</si>
  <si>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</si>
  <si>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</si>
  <si>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</si>
  <si>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</si>
  <si>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</si>
  <si>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</si>
  <si>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</si>
  <si>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</si>
  <si>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</si>
  <si>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</si>
  <si>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</si>
  <si>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</si>
  <si>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</si>
  <si>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</si>
  <si>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</si>
  <si>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</si>
  <si>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</si>
  <si>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</si>
  <si>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</si>
  <si>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</si>
  <si>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</si>
  <si>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</si>
  <si>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</si>
  <si>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</si>
  <si>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</si>
  <si>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</si>
  <si>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</si>
  <si>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</si>
  <si>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</si>
  <si>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</si>
  <si>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</si>
  <si>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</si>
  <si>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</si>
  <si>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</si>
  <si>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</si>
  <si>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</si>
  <si>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</si>
  <si>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</si>
  <si>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</si>
  <si>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</si>
  <si>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</si>
  <si>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</si>
  <si>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</si>
  <si>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</si>
  <si>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</si>
  <si>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</si>
  <si>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</si>
  <si>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</si>
  <si>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</si>
  <si>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</si>
  <si>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</si>
  <si>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</si>
  <si>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</si>
  <si>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</si>
  <si>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</si>
  <si>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</si>
  <si>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</si>
  <si>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</si>
  <si>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</si>
  <si>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</si>
  <si>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</si>
  <si>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</si>
  <si>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</si>
  <si>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</si>
  <si>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</si>
  <si>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</si>
  <si>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</si>
  <si>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</si>
  <si>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</si>
  <si>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</si>
  <si>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</si>
  <si>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</si>
  <si>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</si>
  <si>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</si>
  <si>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</si>
  <si>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</si>
  <si>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</si>
  <si>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</si>
  <si>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</si>
  <si>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</si>
  <si>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</si>
  <si>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</si>
  <si>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</si>
  <si>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</si>
  <si>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</si>
  <si>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</si>
  <si>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</si>
  <si>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</si>
  <si>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</si>
  <si>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</si>
  <si>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</si>
  <si>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</si>
  <si>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</si>
  <si>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</si>
  <si>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</si>
  <si>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</si>
  <si>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</si>
  <si>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</si>
  <si>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</si>
  <si>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</si>
  <si>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</si>
  <si>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</si>
  <si>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</si>
  <si>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</si>
  <si>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</si>
  <si>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</si>
  <si>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</si>
  <si>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</si>
  <si>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</si>
  <si>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</si>
  <si>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</si>
  <si>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</si>
  <si>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</si>
  <si>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</si>
  <si>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</si>
  <si>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</si>
  <si>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</si>
  <si>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</si>
  <si>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</si>
  <si>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</si>
  <si>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</si>
  <si>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</si>
  <si>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</si>
  <si>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</si>
  <si>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</si>
  <si>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</si>
  <si>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</si>
  <si>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</si>
  <si>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</si>
  <si>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</si>
  <si>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</si>
  <si>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</si>
  <si>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</si>
  <si>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</si>
  <si>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</si>
  <si>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</si>
  <si>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</si>
  <si>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</si>
  <si>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</si>
  <si>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</si>
  <si>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</si>
  <si>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</si>
  <si>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</si>
  <si>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</si>
  <si>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</si>
  <si>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</si>
  <si>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</si>
  <si>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</si>
  <si>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</si>
  <si>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</si>
  <si>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</si>
  <si>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</si>
  <si>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</si>
  <si>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</si>
  <si>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</si>
  <si>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</si>
  <si>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</si>
  <si>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</si>
  <si>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</si>
  <si>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</si>
  <si>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</si>
  <si>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</si>
  <si>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</si>
  <si>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</si>
  <si>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</si>
  <si>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</si>
  <si>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</si>
  <si>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</si>
  <si>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</si>
  <si>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</si>
  <si>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</si>
  <si>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</si>
  <si>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</si>
  <si>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</si>
  <si>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</si>
  <si>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</si>
  <si>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</si>
  <si>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</si>
  <si>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</si>
  <si>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</si>
  <si>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</si>
  <si>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</si>
  <si>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</si>
  <si>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</si>
  <si>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</si>
  <si>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</si>
  <si>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</si>
  <si>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</si>
  <si>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</si>
  <si>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</si>
  <si>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</si>
  <si>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</si>
  <si>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</si>
  <si>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</si>
  <si>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</si>
  <si>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</si>
  <si>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</si>
  <si>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</si>
  <si>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</si>
  <si>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</si>
  <si>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</si>
  <si>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</si>
  <si>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</si>
  <si>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</si>
  <si>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</si>
  <si>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</si>
  <si>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</si>
  <si>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</si>
  <si>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</si>
  <si>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</si>
  <si>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</si>
  <si>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</si>
  <si>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</si>
  <si>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</si>
  <si>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</si>
  <si>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</si>
  <si>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</si>
  <si>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</si>
  <si>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</si>
  <si>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</si>
  <si>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</si>
  <si>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</si>
  <si>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</si>
  <si>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</si>
  <si>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</si>
  <si>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</si>
  <si>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</si>
  <si>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</si>
  <si>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</si>
  <si>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</si>
  <si>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</si>
  <si>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</si>
  <si>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</si>
  <si>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</si>
  <si>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</si>
  <si>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</si>
  <si>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</si>
  <si>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</si>
  <si>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</si>
  <si>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</si>
  <si>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</si>
  <si>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</si>
  <si>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</si>
  <si>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</si>
  <si>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</si>
  <si>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</si>
  <si>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</si>
  <si>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</si>
  <si>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</si>
  <si>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</si>
  <si>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</si>
  <si>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</si>
  <si>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</si>
  <si>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</si>
  <si>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</si>
  <si>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</si>
  <si>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</si>
  <si>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</si>
  <si>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</si>
  <si>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</si>
  <si>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</si>
  <si>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</si>
  <si>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</si>
  <si>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</si>
  <si>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</si>
  <si>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</si>
  <si>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</si>
  <si>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</si>
  <si>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</si>
  <si>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</si>
  <si>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</si>
  <si>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</si>
  <si>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</si>
  <si>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</si>
  <si>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</si>
  <si>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</si>
  <si>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</si>
  <si>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</si>
  <si>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</si>
  <si>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</si>
  <si>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</si>
  <si>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</si>
  <si>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</si>
  <si>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</si>
  <si>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</si>
  <si>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</si>
  <si>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</si>
  <si>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</si>
  <si>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</si>
  <si>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</si>
  <si>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</si>
  <si>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</si>
  <si>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</si>
  <si>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</si>
  <si>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</si>
  <si>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</si>
  <si>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</si>
  <si>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</si>
  <si>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</si>
  <si>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</si>
  <si>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</si>
  <si>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</si>
  <si>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</si>
  <si>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</si>
  <si>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</si>
  <si>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</si>
  <si>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</si>
  <si>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</si>
  <si>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</si>
  <si>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</si>
  <si>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</si>
  <si>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</si>
  <si>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</si>
  <si>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</si>
  <si>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</si>
  <si>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</si>
  <si>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</si>
  <si>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</si>
  <si>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</si>
  <si>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</si>
  <si>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</si>
  <si>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</si>
  <si>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</si>
  <si>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</si>
  <si>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</si>
  <si>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</si>
  <si>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</si>
  <si>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</si>
  <si>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</si>
  <si>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</si>
  <si>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</si>
  <si>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</si>
  <si>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</si>
  <si>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</si>
  <si>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</si>
  <si>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</si>
  <si>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</si>
  <si>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</si>
  <si>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</si>
  <si>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</si>
  <si>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</si>
  <si>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</si>
  <si>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</si>
  <si>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</si>
  <si>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</si>
  <si>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</si>
  <si>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</si>
  <si>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</si>
  <si>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</si>
  <si>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</si>
  <si>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</si>
  <si>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</si>
  <si>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</si>
  <si>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</si>
  <si>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</si>
  <si>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</si>
  <si>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</si>
  <si>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</si>
  <si>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</si>
  <si>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</si>
  <si>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</si>
  <si>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</si>
  <si>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</si>
  <si>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</si>
  <si>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</si>
  <si>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</si>
  <si>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</si>
  <si>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</si>
  <si>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</si>
  <si>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</si>
  <si>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</si>
  <si>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</si>
  <si>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</si>
  <si>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</si>
  <si>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</si>
  <si>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</si>
  <si>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</si>
  <si>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</si>
  <si>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</si>
  <si>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</si>
  <si>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</si>
  <si>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</si>
  <si>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</si>
  <si>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</si>
  <si>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</si>
  <si>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</si>
  <si>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</si>
  <si>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</si>
  <si>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</si>
  <si>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</si>
  <si>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</si>
  <si>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</si>
  <si>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</si>
  <si>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</si>
  <si>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</si>
  <si>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</si>
  <si>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</si>
  <si>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</si>
  <si>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</si>
  <si>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</si>
  <si>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</si>
  <si>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</si>
  <si>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</si>
  <si>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</si>
  <si>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</si>
  <si>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</si>
  <si>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</si>
  <si>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</si>
  <si>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</si>
  <si>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</si>
  <si>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</si>
  <si>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</si>
  <si>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</si>
  <si>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</si>
  <si>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</si>
  <si>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</si>
  <si>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</si>
  <si>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</si>
  <si>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</si>
  <si>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</si>
  <si>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</si>
  <si>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</si>
  <si>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</si>
  <si>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</si>
  <si>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</si>
  <si>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</si>
  <si>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</si>
  <si>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</si>
  <si>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</si>
  <si>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</si>
  <si>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</si>
  <si>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</si>
  <si>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</si>
  <si>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</si>
  <si>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</si>
  <si>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</si>
  <si>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</si>
  <si>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</si>
  <si>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</si>
  <si>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</si>
  <si>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</si>
  <si>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</si>
  <si>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</si>
  <si>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</si>
  <si>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</si>
  <si>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</si>
  <si>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</si>
  <si>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</si>
  <si>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</si>
  <si>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</si>
  <si>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</si>
  <si>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</si>
  <si>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</si>
  <si>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</si>
  <si>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</si>
  <si>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</si>
  <si>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</si>
  <si>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</si>
  <si>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</si>
  <si>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</si>
  <si>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</si>
  <si>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</si>
  <si>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</si>
  <si>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</si>
  <si>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</si>
  <si>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</si>
  <si>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</si>
  <si>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</si>
  <si>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</si>
  <si>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</si>
  <si>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</si>
  <si>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</si>
  <si>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</si>
  <si>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</si>
  <si>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</si>
  <si>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</si>
  <si>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</si>
  <si>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</si>
  <si>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</si>
  <si>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</si>
  <si>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</si>
  <si>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</si>
  <si>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</si>
  <si>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</si>
  <si>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</si>
  <si>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</si>
  <si>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</si>
  <si>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</si>
  <si>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</si>
  <si>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</si>
  <si>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</si>
  <si>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</si>
  <si>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</si>
  <si>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</si>
  <si>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</si>
  <si>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</si>
  <si>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</si>
  <si>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</si>
  <si>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</si>
  <si>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</si>
  <si>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</si>
  <si>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</si>
  <si>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</si>
  <si>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</si>
  <si>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</si>
  <si>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</si>
  <si>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</si>
  <si>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</si>
  <si>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</si>
  <si>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</si>
  <si>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</si>
  <si>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</si>
  <si>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</si>
  <si>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</si>
  <si>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</si>
  <si>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</si>
  <si>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</si>
  <si>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</si>
  <si>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</si>
  <si>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</si>
  <si>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</si>
  <si>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</si>
  <si>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</si>
  <si>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</si>
  <si>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</si>
  <si>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</si>
  <si>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</si>
  <si>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</si>
  <si>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</si>
  <si>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</si>
  <si>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</si>
  <si>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</si>
  <si>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</si>
  <si>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</si>
  <si>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</si>
  <si>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</si>
  <si>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</si>
  <si>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</si>
  <si>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</si>
  <si>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</si>
  <si>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</si>
  <si>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</si>
  <si>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</si>
  <si>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</si>
  <si>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</si>
  <si>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</si>
  <si>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</si>
  <si>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</si>
  <si>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</si>
  <si>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</si>
  <si>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</si>
  <si>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</si>
  <si>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</si>
  <si>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</si>
  <si>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</si>
  <si>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</si>
  <si>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</si>
  <si>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</si>
  <si>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</si>
  <si>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</si>
  <si>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</si>
  <si>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</si>
  <si>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</si>
  <si>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</si>
  <si>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</si>
  <si>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</si>
  <si>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</si>
  <si>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</si>
  <si>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</si>
  <si>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</si>
  <si>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</si>
  <si>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</si>
  <si>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</si>
  <si>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</si>
  <si>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</si>
  <si>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</si>
  <si>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</si>
  <si>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</si>
  <si>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</si>
  <si>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</si>
  <si>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</si>
  <si>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</si>
  <si>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</si>
  <si>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</si>
  <si>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</si>
  <si>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</si>
  <si>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</si>
  <si>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</si>
  <si>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</si>
  <si>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</si>
  <si>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</si>
  <si>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</si>
  <si>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</si>
  <si>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</si>
  <si>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</si>
  <si>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</si>
  <si>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</si>
  <si>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</si>
  <si>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</si>
  <si>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</si>
  <si>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</si>
  <si>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</si>
  <si>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</si>
  <si>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</si>
  <si>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</si>
  <si>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</si>
  <si>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</si>
  <si>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</si>
  <si>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</si>
  <si>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</si>
  <si>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</si>
  <si>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</si>
  <si>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</si>
  <si>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</si>
  <si>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</si>
  <si>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</si>
  <si>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</si>
  <si>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</si>
  <si>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</si>
  <si>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</si>
  <si>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</si>
  <si>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</si>
  <si>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</si>
  <si>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</si>
  <si>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</si>
  <si>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</si>
  <si>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</si>
  <si>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</si>
  <si>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</si>
  <si>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</si>
  <si>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</si>
  <si>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</si>
  <si>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</si>
  <si>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</si>
  <si>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</si>
  <si>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</si>
  <si>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</si>
  <si>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</si>
  <si>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</si>
  <si>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</si>
  <si>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</si>
  <si>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</si>
  <si>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</si>
  <si>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</si>
  <si>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</si>
  <si>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</si>
  <si>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</si>
  <si>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</si>
  <si>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</si>
  <si>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</si>
  <si>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</si>
  <si>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</si>
  <si>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</si>
  <si>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</si>
  <si>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</si>
  <si>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</si>
  <si>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</si>
  <si>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</si>
  <si>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</si>
  <si>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</si>
  <si>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</si>
  <si>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</si>
  <si>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</si>
  <si>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</si>
  <si>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</si>
  <si>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</si>
  <si>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</si>
  <si>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</si>
  <si>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</si>
  <si>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</si>
  <si>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</si>
  <si>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</si>
  <si>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</si>
  <si>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</si>
  <si>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</si>
  <si>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</si>
  <si>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</si>
  <si>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</si>
  <si>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</si>
  <si>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</si>
  <si>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</si>
  <si>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</si>
  <si>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</si>
  <si>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</si>
  <si>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</si>
  <si>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</si>
  <si>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</si>
  <si>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</si>
  <si>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</si>
  <si>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</si>
  <si>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</si>
  <si>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</si>
  <si>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</si>
  <si>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</si>
  <si>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</si>
  <si>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</si>
  <si>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</si>
  <si>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</si>
  <si>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</si>
  <si>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</si>
  <si>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</si>
  <si>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</si>
  <si>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</si>
  <si>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</si>
  <si>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</si>
  <si>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</si>
  <si>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</si>
  <si>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</si>
  <si>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</si>
  <si>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</si>
  <si>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</si>
  <si>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</si>
  <si>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</si>
  <si>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</si>
  <si>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</si>
  <si>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</si>
  <si>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</si>
  <si>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</si>
  <si>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</si>
  <si>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</si>
  <si>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</si>
  <si>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freight rail</t>
  </si>
  <si>
    <t>Percentage of US total, passenger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</si>
  <si>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</si>
  <si>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</si>
  <si>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</si>
  <si>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</si>
  <si>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</si>
  <si>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</si>
  <si>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</si>
  <si>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</si>
  <si>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</si>
  <si>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</si>
  <si>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</si>
  <si>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</si>
  <si>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</si>
  <si>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</si>
  <si>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</si>
  <si>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</si>
  <si>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</si>
  <si>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</si>
  <si>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</si>
  <si>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</si>
  <si>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</si>
  <si>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</si>
  <si>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</si>
  <si>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</si>
  <si>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</si>
  <si>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</si>
  <si>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</si>
  <si>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</si>
  <si>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</si>
  <si>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</si>
  <si>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</si>
  <si>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</si>
  <si>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</si>
  <si>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</si>
  <si>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</si>
  <si>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</si>
  <si>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</si>
  <si>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</si>
  <si>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</si>
  <si>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</si>
  <si>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</si>
  <si>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</si>
  <si>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</si>
  <si>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</si>
  <si>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</si>
  <si>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</si>
  <si>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</si>
  <si>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</si>
  <si>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</si>
  <si>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</si>
  <si>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</si>
  <si>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</si>
  <si>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</si>
  <si>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</si>
  <si>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</si>
  <si>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</si>
  <si>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</si>
  <si>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</si>
  <si>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</si>
  <si>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</si>
  <si>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</si>
  <si>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</si>
  <si>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</si>
  <si>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</si>
  <si>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</si>
  <si>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</si>
  <si>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</si>
  <si>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</si>
  <si>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</si>
  <si>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</si>
  <si>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</si>
  <si>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</si>
  <si>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Station</t>
  </si>
  <si>
    <t>Fiscal Year</t>
  </si>
  <si>
    <t>Note</t>
  </si>
  <si>
    <t>Value</t>
  </si>
  <si>
    <t>Tuscaloosa, Alabama</t>
  </si>
  <si>
    <t>Birmingham, Alabama</t>
  </si>
  <si>
    <t>Anniston, Alabama</t>
  </si>
  <si>
    <t>Yuma, Arizona</t>
  </si>
  <si>
    <t>Winslow, Arizona</t>
  </si>
  <si>
    <t>Tucson, Arizona</t>
  </si>
  <si>
    <t>Maricopa, Arizona</t>
  </si>
  <si>
    <t>Kingman, Arizona</t>
  </si>
  <si>
    <t>Flagstaff, Arizona</t>
  </si>
  <si>
    <t>Benson, Arizona</t>
  </si>
  <si>
    <t>Walnut Ridge, Arkansas</t>
  </si>
  <si>
    <t>Texarkana, Arkansas</t>
  </si>
  <si>
    <t>Malvern, Arkansas</t>
  </si>
  <si>
    <t>Little Rock, Arkansas</t>
  </si>
  <si>
    <t>Hope, Arkansas</t>
  </si>
  <si>
    <t>Arkadelphia, Arkansas</t>
  </si>
  <si>
    <t>Wasco, California</t>
  </si>
  <si>
    <t>Victorville, California</t>
  </si>
  <si>
    <t>Ventura, California</t>
  </si>
  <si>
    <t>Van Nuys, California</t>
  </si>
  <si>
    <t>Turlock-Denair, California</t>
  </si>
  <si>
    <t>Truckee, California</t>
  </si>
  <si>
    <t>Suisun-Fairfield, California</t>
  </si>
  <si>
    <t>Stockton (San Joaquin St.), California</t>
  </si>
  <si>
    <t>Stockton (Downtown), California</t>
  </si>
  <si>
    <t>Solana Beach, California</t>
  </si>
  <si>
    <t>Simi Valley, California</t>
  </si>
  <si>
    <t>Santa Clara (University), California</t>
  </si>
  <si>
    <t>Santa Barbara, California</t>
  </si>
  <si>
    <t>Santa Ana, California</t>
  </si>
  <si>
    <t>San Luis Obispo, California</t>
  </si>
  <si>
    <t>San Juan Capistrano, California</t>
  </si>
  <si>
    <t>San Jose, California</t>
  </si>
  <si>
    <t>San Diego, California</t>
  </si>
  <si>
    <t>San Diego-Old Town, California</t>
  </si>
  <si>
    <t>San Clemente Pier, California</t>
  </si>
  <si>
    <t>San Bernardino, California</t>
  </si>
  <si>
    <t>Salinas, California</t>
  </si>
  <si>
    <t>Sacramento, California</t>
  </si>
  <si>
    <t>Roseville, California</t>
  </si>
  <si>
    <t>Rocklin, California</t>
  </si>
  <si>
    <t>Riverside, California</t>
  </si>
  <si>
    <t>Richmond, California</t>
  </si>
  <si>
    <t>Redding, California</t>
  </si>
  <si>
    <t>Pomona, California</t>
  </si>
  <si>
    <t>Paso Robles, California</t>
  </si>
  <si>
    <t>Palm Springs, California</t>
  </si>
  <si>
    <t>Oxnard, California</t>
  </si>
  <si>
    <t>Ontario, California</t>
  </si>
  <si>
    <t>Oceanside, California</t>
  </si>
  <si>
    <t>Oakland, California</t>
  </si>
  <si>
    <t>Oakland Coliseum, California</t>
  </si>
  <si>
    <t>Needles, California</t>
  </si>
  <si>
    <t>Moorpark, California</t>
  </si>
  <si>
    <t>Modesto, California</t>
  </si>
  <si>
    <t>Merced, California</t>
  </si>
  <si>
    <t>Martinez, California</t>
  </si>
  <si>
    <t>Madera, California</t>
  </si>
  <si>
    <t>Los Angeles, California</t>
  </si>
  <si>
    <t>Lompoc-Surf, California</t>
  </si>
  <si>
    <t>Lodi, California</t>
  </si>
  <si>
    <t>Irvine, California</t>
  </si>
  <si>
    <t>Hayward, California</t>
  </si>
  <si>
    <t>Hanford, California</t>
  </si>
  <si>
    <t>Guadalupe-Santa Maria, California</t>
  </si>
  <si>
    <t>Grover Beach, California</t>
  </si>
  <si>
    <t>Great America (Santa Clara), California</t>
  </si>
  <si>
    <t>Goleta, California</t>
  </si>
  <si>
    <t>Glendale, California</t>
  </si>
  <si>
    <t>Fullerton, California</t>
  </si>
  <si>
    <t>Fresno, California</t>
  </si>
  <si>
    <t>Fremont, California</t>
  </si>
  <si>
    <t>Fairfield-Vacaville, California</t>
  </si>
  <si>
    <t>Emeryville, California</t>
  </si>
  <si>
    <t>Dunsmuir, California</t>
  </si>
  <si>
    <t>Davis, California</t>
  </si>
  <si>
    <t>Corcoran, California</t>
  </si>
  <si>
    <t>Colfax, California</t>
  </si>
  <si>
    <t>Chico, California</t>
  </si>
  <si>
    <t>Chatsworth, California</t>
  </si>
  <si>
    <t>Carpinteria, California</t>
  </si>
  <si>
    <t>Camarillo, California</t>
  </si>
  <si>
    <t>Burbank, California</t>
  </si>
  <si>
    <t>Berkeley, California</t>
  </si>
  <si>
    <t>Barstow, California</t>
  </si>
  <si>
    <t>Bakersfield, California</t>
  </si>
  <si>
    <t>Auburn, California</t>
  </si>
  <si>
    <t>Antioch-Pittsburg, California</t>
  </si>
  <si>
    <t>Anaheim, California</t>
  </si>
  <si>
    <t>Winter Park-Fraser, Colorado</t>
  </si>
  <si>
    <t>Winter Park Resort (seasonal), Colorado</t>
  </si>
  <si>
    <t>Trinidad, Colorado</t>
  </si>
  <si>
    <t>Lamar, Colorado</t>
  </si>
  <si>
    <t>La Junta, Colorado</t>
  </si>
  <si>
    <t>Grand Junction, Colorado</t>
  </si>
  <si>
    <t>Granby, Colorado</t>
  </si>
  <si>
    <t>Glenwood Springs, Colorado</t>
  </si>
  <si>
    <t>Fort Morgan, Colorado</t>
  </si>
  <si>
    <t>Denver, Colorado</t>
  </si>
  <si>
    <t>Windsor, Connecticut</t>
  </si>
  <si>
    <t>Windsor Locks, Connecticut</t>
  </si>
  <si>
    <t>Wallingford, Connecticut</t>
  </si>
  <si>
    <t>Stamford, Connecticut</t>
  </si>
  <si>
    <t>Old Saybrook, Connecticut</t>
  </si>
  <si>
    <t>New London, Connecticut</t>
  </si>
  <si>
    <t>New Haven, Connecticut</t>
  </si>
  <si>
    <t>New Haven State Street, Connecticut</t>
  </si>
  <si>
    <t>Mystic, Connecticut</t>
  </si>
  <si>
    <t>Meriden, Connecticut</t>
  </si>
  <si>
    <t>Hartford, Connecticut</t>
  </si>
  <si>
    <t>Bridgeport, Connecticut</t>
  </si>
  <si>
    <t>Berlin, Connecticut</t>
  </si>
  <si>
    <t>Wilmington, Delaware</t>
  </si>
  <si>
    <t>Newark, Delaware</t>
  </si>
  <si>
    <t>Washington Union Station, District of Columbia</t>
  </si>
  <si>
    <t>Winter Park, Florida</t>
  </si>
  <si>
    <t>Winter Haven, Florida</t>
  </si>
  <si>
    <t>West Palm Beach, Florida</t>
  </si>
  <si>
    <t>Tampa, Florida</t>
  </si>
  <si>
    <t>Sebring, Florida</t>
  </si>
  <si>
    <t>Sanford (Auto Train Station), Florida</t>
  </si>
  <si>
    <t>Palatka, Florida</t>
  </si>
  <si>
    <t>Orlando, Florida</t>
  </si>
  <si>
    <t>Okeechobee, Florida</t>
  </si>
  <si>
    <t>Miami, Florida</t>
  </si>
  <si>
    <t>Lakeland, Florida</t>
  </si>
  <si>
    <t>Kissimmee, Florida</t>
  </si>
  <si>
    <t>Jacksonville, Florida</t>
  </si>
  <si>
    <t>Hollywood, Florida</t>
  </si>
  <si>
    <t>Fort Lauderdale, Florida</t>
  </si>
  <si>
    <t>Delray Beach, Florida</t>
  </si>
  <si>
    <t>DeLand, Florida</t>
  </si>
  <si>
    <t>Deerfield Beach, Florida</t>
  </si>
  <si>
    <t>Toccoa, Georgia</t>
  </si>
  <si>
    <t>Savannah, Georgia</t>
  </si>
  <si>
    <t>Jesup, Georgia</t>
  </si>
  <si>
    <t>Gainesville, Georgia</t>
  </si>
  <si>
    <t>Atlanta, Georgia</t>
  </si>
  <si>
    <t>Sandpoint, Idaho</t>
  </si>
  <si>
    <t>Summit, Illinois</t>
  </si>
  <si>
    <t>Springfield, Illinois</t>
  </si>
  <si>
    <t>Rantoul, Illinois</t>
  </si>
  <si>
    <t>Quincy, Illinois</t>
  </si>
  <si>
    <t>Princeton, Illinois</t>
  </si>
  <si>
    <t>Pontiac, Illinois</t>
  </si>
  <si>
    <t>Plano, Illinois</t>
  </si>
  <si>
    <t>Naperville, Illinois</t>
  </si>
  <si>
    <t>Mendota, Illinois</t>
  </si>
  <si>
    <t>Mattoon, Illinois</t>
  </si>
  <si>
    <t>Macomb, Illinois</t>
  </si>
  <si>
    <t>Lincoln, Illinois</t>
  </si>
  <si>
    <t>La Grange Road, Illinois</t>
  </si>
  <si>
    <t>Kewanee, Illinois</t>
  </si>
  <si>
    <t>Kankakee, Illinois</t>
  </si>
  <si>
    <t>Joliet, Illinois</t>
  </si>
  <si>
    <t>Homewood, Illinois</t>
  </si>
  <si>
    <t>Glenview, Illinois</t>
  </si>
  <si>
    <t>Gilman, Illinois</t>
  </si>
  <si>
    <t>Galesburg, Illinois</t>
  </si>
  <si>
    <t>Effingham, Illinois</t>
  </si>
  <si>
    <t>Dwight, Illinois</t>
  </si>
  <si>
    <t>Du Quoin, Illinois</t>
  </si>
  <si>
    <t>Chicago, Illinois</t>
  </si>
  <si>
    <t>Champaign-Urbana, Illinois</t>
  </si>
  <si>
    <t>Centralia, Illinois</t>
  </si>
  <si>
    <t>Carlinville, Illinois</t>
  </si>
  <si>
    <t>Carbondale, Illinois</t>
  </si>
  <si>
    <t>Bloomington/Normal, Illinois</t>
  </si>
  <si>
    <t>Alton, Illinois</t>
  </si>
  <si>
    <t>Waterloo, Indiana</t>
  </si>
  <si>
    <t>South Bend, Indiana</t>
  </si>
  <si>
    <t>Rensselaer, Indiana</t>
  </si>
  <si>
    <t>Michigan City, Indiana</t>
  </si>
  <si>
    <t>Lafayette, Indiana</t>
  </si>
  <si>
    <t>Indianapolis, Indiana</t>
  </si>
  <si>
    <t>Hammond-Whiting, Indiana</t>
  </si>
  <si>
    <t>Elkhart, Indiana</t>
  </si>
  <si>
    <t>Dyer, Indiana</t>
  </si>
  <si>
    <t>Crawfordsville, Indiana</t>
  </si>
  <si>
    <t>Connersville, Indiana</t>
  </si>
  <si>
    <t>Ottumwa, Iowa</t>
  </si>
  <si>
    <t>Osceola, Iowa</t>
  </si>
  <si>
    <t>Mount Pleasant, Iowa</t>
  </si>
  <si>
    <t>Fort Madison, Iowa</t>
  </si>
  <si>
    <t>Creston, Iowa</t>
  </si>
  <si>
    <t>Burlington, Iowa</t>
  </si>
  <si>
    <t>Topeka, Kansas</t>
  </si>
  <si>
    <t>Newton, Kansas</t>
  </si>
  <si>
    <t>Lawrence, Kansas</t>
  </si>
  <si>
    <t>Hutchinson, Kansas</t>
  </si>
  <si>
    <t>Garden City, Kansas</t>
  </si>
  <si>
    <t>Dodge City, Kansas</t>
  </si>
  <si>
    <t>South Shore-South Portsmouth, Kentucky</t>
  </si>
  <si>
    <t>Maysville, Kentucky</t>
  </si>
  <si>
    <t>Fulton, Kentucky</t>
  </si>
  <si>
    <t>Ashland, Kentucky</t>
  </si>
  <si>
    <t>Slidell, Louisiana</t>
  </si>
  <si>
    <t>Schriever, Louisiana</t>
  </si>
  <si>
    <t>New Orleans, Louisiana</t>
  </si>
  <si>
    <t>New Iberia, Louisiana</t>
  </si>
  <si>
    <t>Lake Charles, Louisiana</t>
  </si>
  <si>
    <t>Lafayette, Louisiana</t>
  </si>
  <si>
    <t>Hammond, Louisiana</t>
  </si>
  <si>
    <t>Wells, Maine</t>
  </si>
  <si>
    <t>Saco-Biddeford, Maine</t>
  </si>
  <si>
    <t>Portland, Maine</t>
  </si>
  <si>
    <t>Old Orchard Beach, Maine</t>
  </si>
  <si>
    <t>Freeport, Maine</t>
  </si>
  <si>
    <t>Brunswick, Maine</t>
  </si>
  <si>
    <t>Rockville, Maryland</t>
  </si>
  <si>
    <t>New Carrollton, Maryland</t>
  </si>
  <si>
    <t>Cumberland, Maryland</t>
  </si>
  <si>
    <t>BWI Thurgood Marshall Airport, Maryland</t>
  </si>
  <si>
    <t>Baltimore, Maryland</t>
  </si>
  <si>
    <t>Aberdeen, Maryland</t>
  </si>
  <si>
    <t>Worcester, Massachusetts</t>
  </si>
  <si>
    <t>Woburn, Massachusetts</t>
  </si>
  <si>
    <t>Springfield, Massachusetts</t>
  </si>
  <si>
    <t>Route 128 (Boston), Massachusetts</t>
  </si>
  <si>
    <t>Pittsfield, Massachusetts</t>
  </si>
  <si>
    <t>Northampton, Massachusetts</t>
  </si>
  <si>
    <t>Holyoke, Massachusetts</t>
  </si>
  <si>
    <t>Haverhill, Massachusetts</t>
  </si>
  <si>
    <t>Greenfield, Massachusetts</t>
  </si>
  <si>
    <t>Framingham, Massachusetts</t>
  </si>
  <si>
    <t>Boston-South Station, Massachusetts</t>
  </si>
  <si>
    <t>Boston-North Station, Massachusetts</t>
  </si>
  <si>
    <t>Boston-Back Bay, Massachusetts</t>
  </si>
  <si>
    <t>Troy, Michigan</t>
  </si>
  <si>
    <t>St. Joseph/Benton Harbor, Michigan</t>
  </si>
  <si>
    <t>Royal Oak, Michigan</t>
  </si>
  <si>
    <t>Port Huron, Michigan</t>
  </si>
  <si>
    <t>Pontiac, Michigan</t>
  </si>
  <si>
    <t>Niles, Michigan</t>
  </si>
  <si>
    <t>New Buffalo, Michigan</t>
  </si>
  <si>
    <t>Lapeer, Michigan</t>
  </si>
  <si>
    <t>Kalamazoo, Michigan</t>
  </si>
  <si>
    <t>Jackson, Michigan</t>
  </si>
  <si>
    <t>Holland, Michigan</t>
  </si>
  <si>
    <t>Grand Rapids, Michigan</t>
  </si>
  <si>
    <t>Flint, Michigan</t>
  </si>
  <si>
    <t>East Lansing, Michigan</t>
  </si>
  <si>
    <t>Durand, Michigan</t>
  </si>
  <si>
    <t>Dowagiac, Michigan</t>
  </si>
  <si>
    <t>Detroit, Michigan</t>
  </si>
  <si>
    <t>Dearborn, Michigan</t>
  </si>
  <si>
    <t>Battle Creek, Michigan</t>
  </si>
  <si>
    <t>Bangor, Michigan</t>
  </si>
  <si>
    <t>Ann Arbor, Michigan</t>
  </si>
  <si>
    <t>Albion, Michigan</t>
  </si>
  <si>
    <t>Winona, Minnesota</t>
  </si>
  <si>
    <t>Staples, Minnesota</t>
  </si>
  <si>
    <t>St. Paul-Minneapolis, Minnesota</t>
  </si>
  <si>
    <t>St. Cloud, Minnesota</t>
  </si>
  <si>
    <t>Red Wing, Minnesota</t>
  </si>
  <si>
    <t>Detroit Lakes, Minnesota</t>
  </si>
  <si>
    <t>Yazoo City, Mississippi</t>
  </si>
  <si>
    <t>Picayune, Mississippi</t>
  </si>
  <si>
    <t>Meridian, Mississippi</t>
  </si>
  <si>
    <t>McComb, Mississippi</t>
  </si>
  <si>
    <t>Marks, Mississippi</t>
  </si>
  <si>
    <t>Laurel, Mississippi</t>
  </si>
  <si>
    <t>Jackson, Mississippi</t>
  </si>
  <si>
    <t>Hazlehurst, Mississippi</t>
  </si>
  <si>
    <t>Hattiesburg, Mississippi</t>
  </si>
  <si>
    <t>Greenwood, Mississippi</t>
  </si>
  <si>
    <t>Brookhaven, Mississippi</t>
  </si>
  <si>
    <t>Washington, Missouri</t>
  </si>
  <si>
    <t>Warrensburg, Missouri</t>
  </si>
  <si>
    <t>St. Louis, Missouri</t>
  </si>
  <si>
    <t>Sedalia, Missouri</t>
  </si>
  <si>
    <t>Poplar Bluff, Missouri</t>
  </si>
  <si>
    <t>Lee’s Summit, Missouri</t>
  </si>
  <si>
    <t>La Plata, Missouri</t>
  </si>
  <si>
    <t>Kirkwood, Missouri</t>
  </si>
  <si>
    <t>Kansas City, Missouri</t>
  </si>
  <si>
    <t>Jefferson City, Missouri</t>
  </si>
  <si>
    <t>Independence, Missouri</t>
  </si>
  <si>
    <t>Hermann, Missouri</t>
  </si>
  <si>
    <t>Arcadia, Missouri</t>
  </si>
  <si>
    <t>Wolf Point, Montana</t>
  </si>
  <si>
    <t>Whitefish, Montana</t>
  </si>
  <si>
    <t>West Glacier, Montana</t>
  </si>
  <si>
    <t>Shelby, Montana</t>
  </si>
  <si>
    <t>Malta, Montana</t>
  </si>
  <si>
    <t>Libby, Montana</t>
  </si>
  <si>
    <t>Havre, Montana</t>
  </si>
  <si>
    <t>Glasgow, Montana</t>
  </si>
  <si>
    <t>Essex, Montana</t>
  </si>
  <si>
    <t>East Glacier (summer only), Montana</t>
  </si>
  <si>
    <t>Cut Bank, Montana</t>
  </si>
  <si>
    <t>Browning (winter only), Montana</t>
  </si>
  <si>
    <t>Omaha, Nebraska</t>
  </si>
  <si>
    <t>McCook, Nebraska</t>
  </si>
  <si>
    <t>Lincoln, Nebraska</t>
  </si>
  <si>
    <t>Holdrege, Nebraska</t>
  </si>
  <si>
    <t>Hastings, Nebraska</t>
  </si>
  <si>
    <t>Winnemucca, Nevada</t>
  </si>
  <si>
    <t>Reno, Nevada</t>
  </si>
  <si>
    <t>Elko, Nevada</t>
  </si>
  <si>
    <t>Exeter, New Hampshire</t>
  </si>
  <si>
    <t>Durham-UNH, New Hampshire</t>
  </si>
  <si>
    <t>Dover, New Hampshire</t>
  </si>
  <si>
    <t>Claremont, New Hampshire</t>
  </si>
  <si>
    <t>Trenton, New Jersey</t>
  </si>
  <si>
    <t>Princeton Junction, New Jersey</t>
  </si>
  <si>
    <t>Newark, New Jersey</t>
  </si>
  <si>
    <t>Newark Airport, New Jersey</t>
  </si>
  <si>
    <t>New Brunswick, New Jersey</t>
  </si>
  <si>
    <t>Metropark, New Jersey</t>
  </si>
  <si>
    <t>Raton, New Mexico</t>
  </si>
  <si>
    <t>Lordsburg, New Mexico</t>
  </si>
  <si>
    <t>Las Vegas, New Mexico</t>
  </si>
  <si>
    <t>Lamy (Santa Fe), New Mexico</t>
  </si>
  <si>
    <t>Gallup, New Mexico</t>
  </si>
  <si>
    <t>Deming, New Mexico</t>
  </si>
  <si>
    <t>Albuquerque, New Mexico</t>
  </si>
  <si>
    <t>Yonkers, New York</t>
  </si>
  <si>
    <t>Whitehall, New York</t>
  </si>
  <si>
    <t>Westport, New York</t>
  </si>
  <si>
    <t>Utica, New York</t>
  </si>
  <si>
    <t>Syracuse, New York</t>
  </si>
  <si>
    <t>Schenectady, New York</t>
  </si>
  <si>
    <t>Saratoga Springs, New York</t>
  </si>
  <si>
    <t>Rouses Point, New York</t>
  </si>
  <si>
    <t>Rome, New York</t>
  </si>
  <si>
    <t>Rochester, New York</t>
  </si>
  <si>
    <t>Rhinecliff, New York</t>
  </si>
  <si>
    <t>Poughkeepsie, New York</t>
  </si>
  <si>
    <t>Port Kent, New York</t>
  </si>
  <si>
    <t>Port Henry, New York</t>
  </si>
  <si>
    <t>Plattsburgh, New York</t>
  </si>
  <si>
    <t>Niagara Falls, New York</t>
  </si>
  <si>
    <t>New York City (Penn Station), New York</t>
  </si>
  <si>
    <t>New Rochelle, New York</t>
  </si>
  <si>
    <t>Hudson, New York</t>
  </si>
  <si>
    <t>Fort Ticonderoga, New York</t>
  </si>
  <si>
    <t>Fort Edward, New York</t>
  </si>
  <si>
    <t>Croton-Harmon, New York</t>
  </si>
  <si>
    <t>Buffalo-Exchange Street, New York</t>
  </si>
  <si>
    <t>Buffalo-Depew, New York</t>
  </si>
  <si>
    <t>Amsterdam, New York</t>
  </si>
  <si>
    <t>Albany-Rensselaer, New York</t>
  </si>
  <si>
    <t>Wilson, North Carolina</t>
  </si>
  <si>
    <t>Southern Pines, North Carolina</t>
  </si>
  <si>
    <t>Selma-Smithfield, North Carolina</t>
  </si>
  <si>
    <t>Salisbury, North Carolina</t>
  </si>
  <si>
    <t>Rocky Mount, North Carolina</t>
  </si>
  <si>
    <t>Raleigh, North Carolina</t>
  </si>
  <si>
    <t>Kannapolis, North Carolina</t>
  </si>
  <si>
    <t>High Point, North Carolina</t>
  </si>
  <si>
    <t>Hamlet, North Carolina</t>
  </si>
  <si>
    <t>Greensboro, North Carolina</t>
  </si>
  <si>
    <t>Gastonia, North Carolina</t>
  </si>
  <si>
    <t>Fayetteville, North Carolina</t>
  </si>
  <si>
    <t>Durham, North Carolina</t>
  </si>
  <si>
    <t>Charlotte, North Carolina</t>
  </si>
  <si>
    <t>Cary, North Carolina</t>
  </si>
  <si>
    <t>Burlington, North Carolina</t>
  </si>
  <si>
    <t>Williston, North Dakota</t>
  </si>
  <si>
    <t>Stanley, North Dakota</t>
  </si>
  <si>
    <t>Rugby, North Dakota</t>
  </si>
  <si>
    <t>Minot, North Dakota</t>
  </si>
  <si>
    <t>Grand Forks, North Dakota</t>
  </si>
  <si>
    <t>Fargo, North Dakota</t>
  </si>
  <si>
    <t>Devils Lake, North Dakota</t>
  </si>
  <si>
    <t>Toledo, Ohio</t>
  </si>
  <si>
    <t>Sandusky, Ohio</t>
  </si>
  <si>
    <t>Elyria, Ohio</t>
  </si>
  <si>
    <t>Cleveland, Ohio</t>
  </si>
  <si>
    <t>Cincinnati, Ohio</t>
  </si>
  <si>
    <t>Bryan, Ohio</t>
  </si>
  <si>
    <t>Alliance, Ohio</t>
  </si>
  <si>
    <t>Purcell, Oklahoma</t>
  </si>
  <si>
    <t>Pauls Valley, Oklahoma</t>
  </si>
  <si>
    <t>Oklahoma City, Oklahoma</t>
  </si>
  <si>
    <t>Norman, Oklahoma</t>
  </si>
  <si>
    <t>Ardmore, Oklahoma</t>
  </si>
  <si>
    <t>Salem, Oregon</t>
  </si>
  <si>
    <t>Portland, Oregon</t>
  </si>
  <si>
    <t>Oregon City, Oregon</t>
  </si>
  <si>
    <t>Klamath Falls, Oregon</t>
  </si>
  <si>
    <t>Eugene, Oregon</t>
  </si>
  <si>
    <t>Chemult, Oregon</t>
  </si>
  <si>
    <t>Albany, Oregon</t>
  </si>
  <si>
    <t>Tyrone, Pennsylvania</t>
  </si>
  <si>
    <t>Pittsburgh, Pennsylvania</t>
  </si>
  <si>
    <t>Philadelphia-North, Pennsylvania</t>
  </si>
  <si>
    <t>Philadelphia William H. Gray III 30th Street, Pennsylvania</t>
  </si>
  <si>
    <t>Parkesburg, Pennsylvania</t>
  </si>
  <si>
    <t>Paoli, Pennsylvania</t>
  </si>
  <si>
    <t>Mount Joy, Pennsylvania</t>
  </si>
  <si>
    <t>Middletown, Pennsylvania</t>
  </si>
  <si>
    <t>Lewistown, Pennsylvania</t>
  </si>
  <si>
    <t>Latrobe, Pennsylvania</t>
  </si>
  <si>
    <t>Lancaster, Pennsylvania</t>
  </si>
  <si>
    <t>Johnstown, Pennsylvania</t>
  </si>
  <si>
    <t>Huntingdon, Pennsylvania</t>
  </si>
  <si>
    <t>Harrisburg, Pennsylvania</t>
  </si>
  <si>
    <t>Greensburg, Pennsylvania</t>
  </si>
  <si>
    <t>Exton, Pennsylvania</t>
  </si>
  <si>
    <t>Erie, Pennsylvania</t>
  </si>
  <si>
    <t>Elizabethtown, Pennsylvania</t>
  </si>
  <si>
    <t>Downingtown, Pennsylvania</t>
  </si>
  <si>
    <t>Cornwells Heights, Pennsylvania</t>
  </si>
  <si>
    <t>Connellsville, Pennsylvania</t>
  </si>
  <si>
    <t>Coatesville, Pennsylvania</t>
  </si>
  <si>
    <t>Ardmore, Pennsylvania</t>
  </si>
  <si>
    <t>Altoona, Pennsylvania</t>
  </si>
  <si>
    <t>Westerly, Rhode Island</t>
  </si>
  <si>
    <t>Providence, Rhode Island</t>
  </si>
  <si>
    <t>Kingston, Rhode Island</t>
  </si>
  <si>
    <t>Yemassee, South Carolina</t>
  </si>
  <si>
    <t>Spartanburg, South Carolina</t>
  </si>
  <si>
    <t>Kingstree, South Carolina</t>
  </si>
  <si>
    <t>Greenville, South Carolina</t>
  </si>
  <si>
    <t>Florence, South Carolina</t>
  </si>
  <si>
    <t>Dillon, South Carolina</t>
  </si>
  <si>
    <t>Denmark, South Carolina</t>
  </si>
  <si>
    <t>Columbia, South Carolina</t>
  </si>
  <si>
    <t>Clemson, South Carolina</t>
  </si>
  <si>
    <t>Charleston, South Carolina</t>
  </si>
  <si>
    <t>Camden, South Carolina</t>
  </si>
  <si>
    <t>Newbern-Dyersberg, Tennessee</t>
  </si>
  <si>
    <t>Memphis, Tennessee</t>
  </si>
  <si>
    <t>Temple, Texas</t>
  </si>
  <si>
    <t>Taylor, Texas</t>
  </si>
  <si>
    <t>Sanderson, Texas</t>
  </si>
  <si>
    <t>San Marcos, Texas</t>
  </si>
  <si>
    <t>San Antonio, Texas</t>
  </si>
  <si>
    <t>Mineola, Texas</t>
  </si>
  <si>
    <t>McGregor, Texas</t>
  </si>
  <si>
    <t>Marshall, Texas</t>
  </si>
  <si>
    <t>Longview, Texas</t>
  </si>
  <si>
    <t>Houston, Texas</t>
  </si>
  <si>
    <t>Gainesville, Texas</t>
  </si>
  <si>
    <t>Fort Worth, Texas</t>
  </si>
  <si>
    <t>El Paso, Texas</t>
  </si>
  <si>
    <t>Del Rio, Texas</t>
  </si>
  <si>
    <t>Dallas, Texas</t>
  </si>
  <si>
    <t>Cleburne, Texas</t>
  </si>
  <si>
    <t>Beaumont, Texas</t>
  </si>
  <si>
    <t>Austin, Texas</t>
  </si>
  <si>
    <t>Alpine, Texas</t>
  </si>
  <si>
    <t>Salt Lake City, Utah</t>
  </si>
  <si>
    <t>Provo, Utah</t>
  </si>
  <si>
    <t>Helper, Utah</t>
  </si>
  <si>
    <t>Green River, Utah</t>
  </si>
  <si>
    <t>Windsor, Vermont</t>
  </si>
  <si>
    <t>White River Junction, Vermont</t>
  </si>
  <si>
    <t>Waterbury, Vermont</t>
  </si>
  <si>
    <t>St. Albans, Vermont</t>
  </si>
  <si>
    <t>Rutland, Vermont</t>
  </si>
  <si>
    <t>Randolph, Vermont</t>
  </si>
  <si>
    <t>Montpelier, Vermont</t>
  </si>
  <si>
    <t>Essex Junction, Vermont</t>
  </si>
  <si>
    <t>Castleton, Vermont</t>
  </si>
  <si>
    <t>Brattleboro, Vermont</t>
  </si>
  <si>
    <t>Bellows Falls, Vermont</t>
  </si>
  <si>
    <t>Woodbridge, Virginia</t>
  </si>
  <si>
    <t>Williamsburg, Virginia</t>
  </si>
  <si>
    <t>Staunton, Virginia</t>
  </si>
  <si>
    <t>Roanoke, Virginia</t>
  </si>
  <si>
    <t>Richmond - Staples Mill, Virginia</t>
  </si>
  <si>
    <t>Richmond - Main Street, Virginia</t>
  </si>
  <si>
    <t>Quantico, Virginia</t>
  </si>
  <si>
    <t>Petersburg, Virginia</t>
  </si>
  <si>
    <t>Norfolk, Virginia</t>
  </si>
  <si>
    <t>Newport News, Virginia</t>
  </si>
  <si>
    <t>Manassas, Virginia</t>
  </si>
  <si>
    <t>Lynchburg, Virginia</t>
  </si>
  <si>
    <t>Lorton (Auto Train), Virginia</t>
  </si>
  <si>
    <t>Fredericksburg, Virginia</t>
  </si>
  <si>
    <t>Danville, Virginia</t>
  </si>
  <si>
    <t>Culpeper, Virginia</t>
  </si>
  <si>
    <t>Clifton Forge, Virginia</t>
  </si>
  <si>
    <t>Charlottesville, Virginia</t>
  </si>
  <si>
    <t>Burke Centre, Virginia</t>
  </si>
  <si>
    <t>Ashland, Virginia</t>
  </si>
  <si>
    <t>Alexandria, Virginia</t>
  </si>
  <si>
    <t>Wishram, Washington</t>
  </si>
  <si>
    <t>Wenatchee, Washington</t>
  </si>
  <si>
    <t>Vancouver, Washington</t>
  </si>
  <si>
    <t>Tukwila, Washington</t>
  </si>
  <si>
    <t>Tacoma, Washington</t>
  </si>
  <si>
    <t>Stanwood, Washington</t>
  </si>
  <si>
    <t>Spokane, Washington</t>
  </si>
  <si>
    <t>Seattle, Washington</t>
  </si>
  <si>
    <t>Pasco, Washington</t>
  </si>
  <si>
    <t>Olympia/Lacey, Washington</t>
  </si>
  <si>
    <t>Mount Vernon, Washington</t>
  </si>
  <si>
    <t>Leavenworth, Washington</t>
  </si>
  <si>
    <t>Kelso-Longview, Washington</t>
  </si>
  <si>
    <t>Everett, Washington</t>
  </si>
  <si>
    <t>Ephrata, Washington</t>
  </si>
  <si>
    <t>Edmonds, Washington</t>
  </si>
  <si>
    <t>Centralia, Washington</t>
  </si>
  <si>
    <t>Bingen-White Salmon, Washington</t>
  </si>
  <si>
    <t>Bellingham, Washington</t>
  </si>
  <si>
    <t>White Sulphur Springs, West Virginia</t>
  </si>
  <si>
    <t>Thurmond, West Virginia</t>
  </si>
  <si>
    <t>Prince, West Virginia</t>
  </si>
  <si>
    <t>Montgomery, West Virginia</t>
  </si>
  <si>
    <t>Martinsburg, West Virginia</t>
  </si>
  <si>
    <t>Huntington*, West Virginia</t>
  </si>
  <si>
    <t>Hinton*, West Virginia</t>
  </si>
  <si>
    <t>Harpers Ferry, West Virginia</t>
  </si>
  <si>
    <t>Charleston*, West Virginia</t>
  </si>
  <si>
    <t>Alderson, West Virginia</t>
  </si>
  <si>
    <t>Wisconsin Dells, Wisconsin</t>
  </si>
  <si>
    <t>Tomah, Wisconsin</t>
  </si>
  <si>
    <t>Sturtevant, Wisconsin</t>
  </si>
  <si>
    <t>Portage, Wisconsin</t>
  </si>
  <si>
    <t>Milwaukee, Wisconsin</t>
  </si>
  <si>
    <t>Milwaukee Airport, Wisconsin</t>
  </si>
  <si>
    <t>La Crosse, Wisconsin</t>
  </si>
  <si>
    <t>Columbus, Wisconsin</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</si>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</sst>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
      <sz val="9"/>
      <color indexed="81"/>
      <name val="Tahoma"/>
      <charset val="1"/>
    </font>
  </fonts>
  <fills count="33">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9" tint="0.399975585192419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lignment horizontal="right"/>
    </xf>
    <xf numFmtId="175" fontId="29" fillId="0" borderId="6">
      <alignment horizontal="right" vertical="center"/>
    </xf>
    <xf numFmtId="49" fontId="30" fillId="0" borderId="6">
      <alignment horizontal="left" vertical="center"/>
    </xf>
    <xf numFmtId="174"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4"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8">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lignment wrapText="1"/>
    </xf>
    <xf numFmtId="0" fontId="4" fillId="0" borderId="4" xfId="5">
      <alignment wrapText="1"/>
    </xf>
    <xf numFmtId="0" fontId="2" fillId="0" borderId="0" xfId="6"/>
    <xf numFmtId="0" fontId="6" fillId="0" borderId="0" xfId="7">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1" fontId="0" fillId="0" borderId="0" xfId="142" applyNumberFormat="1" applyFont="1"/>
    <xf numFmtId="172" fontId="51" fillId="0" borderId="0" xfId="0" applyNumberFormat="1" applyFont="1"/>
    <xf numFmtId="172" fontId="0" fillId="0" borderId="0" xfId="0" applyNumberFormat="1"/>
    <xf numFmtId="0" fontId="0" fillId="0" borderId="8" xfId="0" applyBorder="1"/>
    <xf numFmtId="0" fontId="0" fillId="0" borderId="7" xfId="0" applyBorder="1"/>
    <xf numFmtId="43" fontId="8" fillId="0" borderId="0" xfId="142"/>
    <xf numFmtId="164" fontId="8" fillId="32" borderId="0" xfId="143" applyNumberFormat="1" applyFill="1"/>
    <xf numFmtId="164" fontId="8" fillId="31" borderId="22" xfId="121" applyNumberFormat="1" applyFill="1" applyBorder="1"/>
    <xf numFmtId="173" fontId="0" fillId="0" borderId="0" xfId="0" applyNumberFormat="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2" fillId="0" borderId="1" xfId="2">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persons/person.xml><?xml version="1.0" encoding="utf-8"?>
<personList xmlns="http://schemas.microsoft.com/office/spreadsheetml/2018/threadedcomments" xmlns:x="http://schemas.openxmlformats.org/spreadsheetml/2006/main">
  <person displayName="Olivia Ashmoore" id="{86A9ED02-3A5A-4488-8685-C333F30DA764}" userId="S::olivia@energyinnovation.org::75aa6550-3462-4480-900f-0bd2e542e8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2-12-05T21:11:20.44" personId="{86A9ED02-3A5A-4488-8685-C333F30DA764}" id="{057A2BC9-CA39-4F91-8569-37A6FC134CCF}">
    <text>Calibrate to transp elec demand</text>
  </threadedComment>
</ThreadedComment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3"/>
  <sheetViews>
    <sheetView workbookViewId="0">
      <selection activeCell="B1" sqref="B1"/>
    </sheetView>
  </sheetViews>
  <sheetFormatPr defaultColWidth="8.85546875" defaultRowHeight="15"/>
  <cols>
    <col min="2" max="2" width="73.140625" customWidth="1"/>
  </cols>
  <sheetData>
    <row r="1" spans="1:7">
      <c r="A1" s="1" t="s">
        <v>0</v>
      </c>
      <c r="B1" s="71" t="s">
        <v>1</v>
      </c>
      <c r="C1" s="69">
        <v>44631</v>
      </c>
      <c r="F1" s="70" t="s">
        <v>2</v>
      </c>
      <c r="G1" s="70" t="s">
        <v>2</v>
      </c>
    </row>
    <row r="2" spans="1:7">
      <c r="B2" t="str">
        <f>LOOKUP(B1,F2:G51,G2:G51)</f>
        <v>CT</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1</v>
      </c>
      <c r="G8" s="71" t="s">
        <v>21</v>
      </c>
    </row>
    <row r="9" spans="1:7">
      <c r="F9" s="71" t="s">
        <v>22</v>
      </c>
      <c r="G9" s="71" t="s">
        <v>23</v>
      </c>
    </row>
    <row r="10" spans="1:7">
      <c r="B10" s="11" t="s">
        <v>24</v>
      </c>
      <c r="F10" s="71" t="s">
        <v>25</v>
      </c>
      <c r="G10" s="71" t="s">
        <v>26</v>
      </c>
    </row>
    <row r="11" spans="1:7">
      <c r="B11" t="s">
        <v>27</v>
      </c>
      <c r="F11" s="71" t="s">
        <v>28</v>
      </c>
      <c r="G11" s="71" t="s">
        <v>29</v>
      </c>
    </row>
    <row r="12" spans="1:7">
      <c r="B12" s="29">
        <v>2019</v>
      </c>
      <c r="F12" s="71" t="s">
        <v>30</v>
      </c>
      <c r="G12" s="71" t="s">
        <v>31</v>
      </c>
    </row>
    <row r="13" spans="1:7">
      <c r="B13" t="s">
        <v>32</v>
      </c>
      <c r="F13" s="71" t="s">
        <v>33</v>
      </c>
      <c r="G13" s="71" t="s">
        <v>34</v>
      </c>
    </row>
    <row r="14" spans="1:7">
      <c r="B14" t="s">
        <v>35</v>
      </c>
      <c r="F14" s="71" t="s">
        <v>36</v>
      </c>
      <c r="G14" s="71" t="s">
        <v>37</v>
      </c>
    </row>
    <row r="15" spans="1:7">
      <c r="B15" t="s">
        <v>38</v>
      </c>
      <c r="F15" s="71" t="s">
        <v>39</v>
      </c>
      <c r="G15" s="71" t="s">
        <v>40</v>
      </c>
    </row>
    <row r="16" spans="1:7">
      <c r="F16" s="71" t="s">
        <v>41</v>
      </c>
      <c r="G16" s="71" t="s">
        <v>42</v>
      </c>
    </row>
    <row r="17" spans="2:7">
      <c r="B17" s="11" t="s">
        <v>43</v>
      </c>
      <c r="F17" s="71" t="s">
        <v>44</v>
      </c>
      <c r="G17" s="71" t="s">
        <v>45</v>
      </c>
    </row>
    <row r="18" spans="2:7">
      <c r="B18" t="s">
        <v>46</v>
      </c>
      <c r="F18" s="71" t="s">
        <v>47</v>
      </c>
      <c r="G18" s="71" t="s">
        <v>48</v>
      </c>
    </row>
    <row r="19" spans="2:7">
      <c r="B19" s="29">
        <v>2013</v>
      </c>
      <c r="F19" s="71" t="s">
        <v>49</v>
      </c>
      <c r="G19" s="71" t="s">
        <v>50</v>
      </c>
    </row>
    <row r="20" spans="2:7">
      <c r="B20" t="s">
        <v>51</v>
      </c>
      <c r="F20" s="71" t="s">
        <v>52</v>
      </c>
      <c r="G20" s="71" t="s">
        <v>53</v>
      </c>
    </row>
    <row r="21" spans="2:7">
      <c r="B21" t="s">
        <v>54</v>
      </c>
      <c r="F21" s="71" t="s">
        <v>55</v>
      </c>
      <c r="G21" s="71" t="s">
        <v>56</v>
      </c>
    </row>
    <row r="22" spans="2:7">
      <c r="B22" t="s">
        <v>57</v>
      </c>
      <c r="F22" s="71" t="s">
        <v>58</v>
      </c>
      <c r="G22" s="71" t="s">
        <v>59</v>
      </c>
    </row>
    <row r="23" spans="2:7">
      <c r="F23" s="71" t="s">
        <v>60</v>
      </c>
      <c r="G23" s="71" t="s">
        <v>61</v>
      </c>
    </row>
    <row r="24" spans="2:7">
      <c r="B24" s="11" t="s">
        <v>62</v>
      </c>
      <c r="F24" s="71" t="s">
        <v>63</v>
      </c>
      <c r="G24" s="71" t="s">
        <v>64</v>
      </c>
    </row>
    <row r="25" spans="2:7">
      <c r="B25" t="s">
        <v>27</v>
      </c>
      <c r="F25" s="71" t="s">
        <v>65</v>
      </c>
      <c r="G25" s="71" t="s">
        <v>66</v>
      </c>
    </row>
    <row r="26" spans="2:7">
      <c r="B26" s="29">
        <v>2016</v>
      </c>
      <c r="F26" s="71" t="s">
        <v>67</v>
      </c>
      <c r="G26" s="71" t="s">
        <v>68</v>
      </c>
    </row>
    <row r="27" spans="2:7">
      <c r="B27" t="s">
        <v>69</v>
      </c>
      <c r="F27" s="71" t="s">
        <v>70</v>
      </c>
      <c r="G27" s="71" t="s">
        <v>71</v>
      </c>
    </row>
    <row r="28" spans="2:7">
      <c r="B28" t="s">
        <v>72</v>
      </c>
      <c r="F28" s="71" t="s">
        <v>73</v>
      </c>
      <c r="G28" s="71" t="s">
        <v>74</v>
      </c>
    </row>
    <row r="29" spans="2:7">
      <c r="B29" t="s">
        <v>75</v>
      </c>
      <c r="F29" s="71" t="s">
        <v>76</v>
      </c>
      <c r="G29" s="71" t="s">
        <v>77</v>
      </c>
    </row>
    <row r="30" spans="2:7">
      <c r="F30" s="71" t="s">
        <v>78</v>
      </c>
      <c r="G30" s="71" t="s">
        <v>79</v>
      </c>
    </row>
    <row r="31" spans="2:7">
      <c r="B31" s="11" t="s">
        <v>80</v>
      </c>
      <c r="F31" s="71" t="s">
        <v>81</v>
      </c>
      <c r="G31" s="71" t="s">
        <v>82</v>
      </c>
    </row>
    <row r="32" spans="2:7">
      <c r="B32" t="s">
        <v>9</v>
      </c>
      <c r="F32" s="71" t="s">
        <v>83</v>
      </c>
      <c r="G32" s="71" t="s">
        <v>84</v>
      </c>
    </row>
    <row r="33" spans="2:7">
      <c r="B33" s="29">
        <v>2019</v>
      </c>
      <c r="F33" s="71" t="s">
        <v>85</v>
      </c>
      <c r="G33" s="71" t="s">
        <v>86</v>
      </c>
    </row>
    <row r="34" spans="2:7">
      <c r="B34" t="s">
        <v>14</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B52" s="11" t="s">
        <v>133</v>
      </c>
      <c r="F52" s="71"/>
      <c r="G52" s="71"/>
    </row>
    <row r="53" spans="1:7">
      <c r="B53" t="s">
        <v>134</v>
      </c>
      <c r="F53" s="71"/>
      <c r="G53" s="71"/>
    </row>
    <row r="54" spans="1:7">
      <c r="B54" t="s">
        <v>135</v>
      </c>
      <c r="F54" s="71"/>
      <c r="G54" s="71"/>
    </row>
    <row r="55" spans="1:7">
      <c r="B55">
        <v>2022</v>
      </c>
      <c r="F55" s="71"/>
      <c r="G55" s="71"/>
    </row>
    <row r="56" spans="1:7">
      <c r="B56" t="s">
        <v>136</v>
      </c>
      <c r="F56" s="71"/>
      <c r="G56" s="71"/>
    </row>
    <row r="57" spans="1:7">
      <c r="F57" s="71"/>
      <c r="G57" s="71"/>
    </row>
    <row r="58" spans="1:7">
      <c r="F58" s="71"/>
      <c r="G58" s="71"/>
    </row>
    <row r="59" spans="1:7">
      <c r="F59" s="71"/>
      <c r="G59" s="71"/>
    </row>
    <row r="60" spans="1:7">
      <c r="F60" s="71"/>
      <c r="G60" s="71"/>
    </row>
    <row r="61" spans="1:7">
      <c r="F61" s="71"/>
      <c r="G61" s="71"/>
    </row>
    <row r="62" spans="1:7">
      <c r="A62" s="1" t="s">
        <v>137</v>
      </c>
    </row>
    <row r="63" spans="1:7">
      <c r="A63" t="s">
        <v>138</v>
      </c>
    </row>
    <row r="64" spans="1:7">
      <c r="A64" t="s">
        <v>139</v>
      </c>
    </row>
    <row r="65" spans="1:1">
      <c r="A65" t="s">
        <v>140</v>
      </c>
    </row>
    <row r="67" spans="1:1">
      <c r="A67" t="s">
        <v>141</v>
      </c>
    </row>
    <row r="68" spans="1:1">
      <c r="A68" t="s">
        <v>142</v>
      </c>
    </row>
    <row r="69" spans="1:1">
      <c r="A69" t="s">
        <v>143</v>
      </c>
    </row>
    <row r="70" spans="1:1">
      <c r="A70" t="s">
        <v>144</v>
      </c>
    </row>
    <row r="72" spans="1:1">
      <c r="A72" t="s">
        <v>145</v>
      </c>
    </row>
    <row r="73" spans="1:1">
      <c r="A73" t="s">
        <v>146</v>
      </c>
    </row>
    <row r="75" spans="1:1">
      <c r="A75" t="s">
        <v>147</v>
      </c>
    </row>
    <row r="76" spans="1:1">
      <c r="A76" t="s">
        <v>148</v>
      </c>
    </row>
    <row r="77" spans="1:1">
      <c r="A77" t="s">
        <v>149</v>
      </c>
    </row>
    <row r="79" spans="1:1">
      <c r="A79" t="s">
        <v>150</v>
      </c>
    </row>
    <row r="80" spans="1:1">
      <c r="A80" t="s">
        <v>151</v>
      </c>
    </row>
    <row r="81" spans="1:2">
      <c r="A81" t="s">
        <v>152</v>
      </c>
    </row>
    <row r="82" spans="1:2">
      <c r="A82" t="s">
        <v>153</v>
      </c>
    </row>
    <row r="84" spans="1:2">
      <c r="A84" t="s">
        <v>154</v>
      </c>
    </row>
    <row r="85" spans="1:2">
      <c r="A85" t="s">
        <v>155</v>
      </c>
    </row>
    <row r="86" spans="1:2">
      <c r="A86" t="s">
        <v>156</v>
      </c>
    </row>
    <row r="87" spans="1:2">
      <c r="A87" t="s">
        <v>157</v>
      </c>
    </row>
    <row r="89" spans="1:2">
      <c r="A89" t="s">
        <v>158</v>
      </c>
    </row>
    <row r="90" spans="1:2">
      <c r="A90" t="s">
        <v>159</v>
      </c>
    </row>
    <row r="91" spans="1:2">
      <c r="A91" t="s">
        <v>160</v>
      </c>
    </row>
    <row r="93" spans="1:2">
      <c r="A93" t="s">
        <v>161</v>
      </c>
      <c r="B93">
        <v>2018</v>
      </c>
    </row>
    <row r="95" spans="1:2">
      <c r="A95" s="1" t="s">
        <v>162</v>
      </c>
    </row>
    <row r="96" spans="1:2">
      <c r="A96" t="s">
        <v>163</v>
      </c>
    </row>
    <row r="97" spans="1:3">
      <c r="A97" t="s">
        <v>164</v>
      </c>
    </row>
    <row r="98" spans="1:3">
      <c r="A98" t="s">
        <v>165</v>
      </c>
    </row>
    <row r="100" spans="1:3">
      <c r="A100" t="s">
        <v>166</v>
      </c>
    </row>
    <row r="102" spans="1:3">
      <c r="B102" s="76" t="s">
        <v>167</v>
      </c>
      <c r="C102" s="76" t="s">
        <v>168</v>
      </c>
    </row>
    <row r="103" spans="1:3">
      <c r="A103" t="s">
        <v>169</v>
      </c>
      <c r="B103" s="66" t="s">
        <v>170</v>
      </c>
      <c r="C103" s="75"/>
    </row>
    <row r="104" spans="1:3">
      <c r="A104" t="s">
        <v>171</v>
      </c>
      <c r="B104" s="75"/>
      <c r="C104" s="66" t="s">
        <v>170</v>
      </c>
    </row>
    <row r="105" spans="1:3">
      <c r="A105" t="s">
        <v>172</v>
      </c>
      <c r="B105" s="75"/>
      <c r="C105" s="66" t="s">
        <v>170</v>
      </c>
    </row>
    <row r="106" spans="1:3">
      <c r="A106" t="s">
        <v>173</v>
      </c>
      <c r="B106" s="75"/>
      <c r="C106" s="66" t="s">
        <v>170</v>
      </c>
    </row>
    <row r="107" spans="1:3">
      <c r="A107" t="s">
        <v>174</v>
      </c>
      <c r="B107" s="66" t="s">
        <v>170</v>
      </c>
    </row>
    <row r="108" spans="1:3">
      <c r="A108" t="s">
        <v>175</v>
      </c>
      <c r="B108" s="66" t="s">
        <v>170</v>
      </c>
      <c r="C108" s="75"/>
    </row>
    <row r="109" spans="1:3">
      <c r="A109" t="s">
        <v>176</v>
      </c>
      <c r="B109" s="66" t="s">
        <v>170</v>
      </c>
      <c r="C109" s="85"/>
    </row>
    <row r="110" spans="1:3">
      <c r="A110" t="s">
        <v>177</v>
      </c>
      <c r="B110" s="85"/>
      <c r="C110" s="66" t="s">
        <v>170</v>
      </c>
    </row>
    <row r="111" spans="1:3">
      <c r="A111" t="s">
        <v>178</v>
      </c>
      <c r="B111" s="85"/>
      <c r="C111" s="66" t="s">
        <v>170</v>
      </c>
    </row>
    <row r="112" spans="1:3">
      <c r="A112" t="s">
        <v>179</v>
      </c>
      <c r="B112" s="85"/>
      <c r="C112" s="66" t="s">
        <v>170</v>
      </c>
    </row>
    <row r="113" spans="1:3">
      <c r="A113" t="s">
        <v>180</v>
      </c>
      <c r="B113" s="85"/>
      <c r="C113" s="66" t="s">
        <v>170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customWidth="1"/>
    <col min="2" max="2" width="16.7109375" customWidth="1"/>
    <col min="3" max="3" width="12.7109375" customWidth="1"/>
    <col min="4" max="4" width="14.140625" customWidth="1"/>
    <col min="5" max="5" width="16.7109375" customWidth="1"/>
    <col min="6" max="6" width="16.28515625" customWidth="1"/>
    <col min="7" max="7" width="15.85546875" customWidth="1"/>
  </cols>
  <sheetData>
    <row r="1" spans="1:7">
      <c r="A1" s="1" t="s">
        <v>1157</v>
      </c>
    </row>
    <row r="2" spans="1:7">
      <c r="A2" s="1"/>
    </row>
    <row r="3" spans="1:7" ht="48" customHeight="1">
      <c r="A3" s="57" t="s">
        <v>1158</v>
      </c>
      <c r="B3" s="57" t="s">
        <v>1159</v>
      </c>
      <c r="C3" s="57" t="s">
        <v>1160</v>
      </c>
      <c r="D3" s="57" t="s">
        <v>1161</v>
      </c>
      <c r="E3" s="57" t="s">
        <v>1162</v>
      </c>
      <c r="F3" s="57" t="s">
        <v>1163</v>
      </c>
      <c r="G3" s="57" t="s">
        <v>1164</v>
      </c>
    </row>
    <row r="4" spans="1:7">
      <c r="A4" t="s">
        <v>1165</v>
      </c>
      <c r="B4" s="12">
        <v>21611</v>
      </c>
      <c r="C4" s="12">
        <v>244203</v>
      </c>
      <c r="D4" s="12">
        <v>3584</v>
      </c>
      <c r="E4">
        <v>11.3</v>
      </c>
      <c r="F4">
        <v>5.7</v>
      </c>
      <c r="G4">
        <v>2.4</v>
      </c>
    </row>
    <row r="5" spans="1:7">
      <c r="A5" t="s">
        <v>1166</v>
      </c>
      <c r="B5" s="12">
        <v>10147</v>
      </c>
      <c r="C5" s="12">
        <v>121865</v>
      </c>
      <c r="D5" s="12">
        <v>2035</v>
      </c>
      <c r="E5">
        <v>12</v>
      </c>
      <c r="F5">
        <v>6</v>
      </c>
      <c r="G5">
        <v>2.7</v>
      </c>
    </row>
    <row r="6" spans="1:7">
      <c r="A6" t="s">
        <v>1167</v>
      </c>
      <c r="B6">
        <v>735</v>
      </c>
      <c r="C6" s="12">
        <v>8137</v>
      </c>
      <c r="D6">
        <v>154</v>
      </c>
      <c r="E6">
        <v>11.1</v>
      </c>
      <c r="F6">
        <v>7.8</v>
      </c>
      <c r="G6">
        <v>2.4</v>
      </c>
    </row>
    <row r="7" spans="1:7">
      <c r="A7" t="s">
        <v>1168</v>
      </c>
      <c r="B7">
        <v>854</v>
      </c>
      <c r="C7" s="12">
        <v>12694</v>
      </c>
      <c r="D7">
        <v>220</v>
      </c>
      <c r="E7">
        <v>14.9</v>
      </c>
      <c r="F7">
        <v>4.0999999999999996</v>
      </c>
      <c r="G7">
        <v>3.8</v>
      </c>
    </row>
    <row r="8" spans="1:7">
      <c r="A8" t="s">
        <v>1169</v>
      </c>
      <c r="B8" s="12">
        <v>1704</v>
      </c>
      <c r="C8" s="12">
        <v>18728</v>
      </c>
      <c r="D8">
        <v>212</v>
      </c>
      <c r="E8">
        <v>11</v>
      </c>
      <c r="F8">
        <v>4.7</v>
      </c>
      <c r="G8">
        <v>2.2999999999999998</v>
      </c>
    </row>
    <row r="9" spans="1:7">
      <c r="A9" t="s">
        <v>1170</v>
      </c>
      <c r="B9" s="12">
        <v>2508</v>
      </c>
      <c r="C9" s="12">
        <v>21580</v>
      </c>
      <c r="D9">
        <v>362</v>
      </c>
      <c r="E9">
        <v>8.6</v>
      </c>
      <c r="F9">
        <v>6.3</v>
      </c>
      <c r="G9">
        <v>2.2999999999999998</v>
      </c>
    </row>
    <row r="10" spans="1:7">
      <c r="A10" t="s">
        <v>1171</v>
      </c>
      <c r="B10" s="12">
        <v>3916</v>
      </c>
      <c r="C10" s="12">
        <v>43741</v>
      </c>
      <c r="D10">
        <v>280</v>
      </c>
      <c r="E10">
        <v>11.2</v>
      </c>
      <c r="F10">
        <v>4.5999999999999996</v>
      </c>
      <c r="G10">
        <v>1.3</v>
      </c>
    </row>
    <row r="11" spans="1:7">
      <c r="A11" t="s">
        <v>1172</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customWidth="1"/>
    <col min="2" max="2" width="24.28515625" customWidth="1"/>
    <col min="3" max="5" width="16.85546875" customWidth="1"/>
  </cols>
  <sheetData>
    <row r="1" spans="1:5">
      <c r="A1" s="1" t="s">
        <v>1173</v>
      </c>
      <c r="B1" s="17" t="s">
        <v>1174</v>
      </c>
      <c r="C1" s="17" t="s">
        <v>1175</v>
      </c>
      <c r="D1" s="17" t="s">
        <v>1176</v>
      </c>
      <c r="E1" s="17" t="s">
        <v>1177</v>
      </c>
    </row>
    <row r="2" spans="1:5">
      <c r="A2" t="s">
        <v>1178</v>
      </c>
      <c r="B2">
        <v>7</v>
      </c>
      <c r="C2">
        <v>95264</v>
      </c>
      <c r="D2">
        <v>163464</v>
      </c>
      <c r="E2">
        <v>67.599999999999994</v>
      </c>
    </row>
    <row r="3" spans="1:5">
      <c r="A3" t="s">
        <v>1179</v>
      </c>
      <c r="B3">
        <v>21</v>
      </c>
      <c r="C3">
        <v>10355</v>
      </c>
      <c r="D3">
        <v>5507</v>
      </c>
      <c r="E3">
        <v>1.4</v>
      </c>
    </row>
    <row r="4" spans="1:5">
      <c r="A4" t="s">
        <v>1180</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5546875" defaultRowHeight="15"/>
  <cols>
    <col min="1" max="1" width="27.140625" customWidth="1"/>
    <col min="2" max="2" width="32.7109375" customWidth="1"/>
  </cols>
  <sheetData>
    <row r="1" spans="1:33">
      <c r="A1">
        <v>10</v>
      </c>
      <c r="B1" t="s">
        <v>1181</v>
      </c>
    </row>
    <row r="3" spans="1:33">
      <c r="A3">
        <v>300</v>
      </c>
      <c r="B3" t="s">
        <v>1182</v>
      </c>
    </row>
    <row r="5" spans="1:33">
      <c r="B5" t="s">
        <v>1183</v>
      </c>
    </row>
    <row r="6" spans="1:33">
      <c r="B6" t="s">
        <v>1184</v>
      </c>
    </row>
    <row r="8" spans="1:33">
      <c r="B8" t="s">
        <v>1185</v>
      </c>
    </row>
    <row r="9" spans="1:33">
      <c r="B9" t="s">
        <v>1186</v>
      </c>
    </row>
    <row r="10" spans="1:33">
      <c r="A10" s="65"/>
    </row>
    <row r="11" spans="1:33">
      <c r="A11" t="s">
        <v>1187</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1188</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1189</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1190</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1191</v>
      </c>
    </row>
    <row r="18" spans="1:7">
      <c r="A18" s="67" t="s">
        <v>1192</v>
      </c>
      <c r="B18" s="67" t="s">
        <v>1193</v>
      </c>
      <c r="C18" s="67" t="s">
        <v>1194</v>
      </c>
      <c r="D18" s="67" t="s">
        <v>1195</v>
      </c>
      <c r="E18" s="67" t="s">
        <v>1196</v>
      </c>
      <c r="F18" s="67" t="s">
        <v>1197</v>
      </c>
      <c r="G18" s="67" t="s">
        <v>1198</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N589"/>
  <sheetViews>
    <sheetView zoomScale="83" workbookViewId="0"/>
  </sheetViews>
  <sheetFormatPr defaultColWidth="8.85546875" defaultRowHeight="15"/>
  <cols>
    <col min="2" max="2" width="37.42578125" bestFit="1" customWidth="1"/>
    <col min="3" max="3" width="48.42578125" customWidth="1"/>
    <col min="4" max="4" width="32.42578125" customWidth="1"/>
  </cols>
  <sheetData>
    <row r="1" spans="1:40" ht="15.95" customHeight="1" thickBot="1">
      <c r="A1" t="str">
        <f>About!B1</f>
        <v>Connecticut</v>
      </c>
    </row>
    <row r="2" spans="1:40" ht="15.95" customHeight="1" thickBot="1">
      <c r="B2" t="s">
        <v>1199</v>
      </c>
      <c r="C2" s="92">
        <f>((SUMIFS(E9:E68,B9:B68,About!B1))/E9)</f>
        <v>1.7348518044654781E-3</v>
      </c>
    </row>
    <row r="3" spans="1:40">
      <c r="B3" t="s">
        <v>1200</v>
      </c>
      <c r="C3" s="91">
        <f>ROUND(SUMIFS($F$73:$F$589,$B$73:$B$589,About!B1)/SUM($F$73:$F$589),2)</f>
        <v>0.03</v>
      </c>
      <c r="D3" s="93"/>
    </row>
    <row r="4" spans="1:40">
      <c r="B4" t="s">
        <v>1201</v>
      </c>
      <c r="C4" s="81">
        <v>10</v>
      </c>
    </row>
    <row r="7" spans="1:40">
      <c r="AL7">
        <f>SUMIFS(AN9:AN68,D9:D68,About!B1)</f>
        <v>0</v>
      </c>
    </row>
    <row r="8" spans="1:40">
      <c r="B8" s="77"/>
      <c r="C8" s="77" t="s">
        <v>1202</v>
      </c>
      <c r="D8" s="86">
        <v>43646</v>
      </c>
      <c r="E8" s="86">
        <v>44012</v>
      </c>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row>
    <row r="9" spans="1:40">
      <c r="A9" s="79"/>
      <c r="B9" s="80" t="s">
        <v>1203</v>
      </c>
      <c r="C9" s="78" t="s">
        <v>1204</v>
      </c>
      <c r="D9">
        <v>3501095</v>
      </c>
      <c r="E9">
        <v>2959907</v>
      </c>
    </row>
    <row r="10" spans="1:40">
      <c r="A10" s="79" t="e">
        <f>INDEX(About!G:G,MATCH('Rail and Aviation'!B10,About!F:F,0))</f>
        <v>#N/A</v>
      </c>
      <c r="B10" s="80" t="s">
        <v>1205</v>
      </c>
      <c r="C10" s="78" t="s">
        <v>1206</v>
      </c>
      <c r="D10">
        <v>415840</v>
      </c>
      <c r="E10">
        <v>452732</v>
      </c>
    </row>
    <row r="11" spans="1:40">
      <c r="A11" s="79" t="e">
        <f>INDEX(About!G:G,MATCH('Rail and Aviation'!B11,About!F:F,0))</f>
        <v>#N/A</v>
      </c>
      <c r="B11" s="80" t="s">
        <v>1207</v>
      </c>
      <c r="C11" s="78" t="s">
        <v>1208</v>
      </c>
      <c r="D11">
        <v>32770</v>
      </c>
      <c r="E11">
        <v>61519</v>
      </c>
    </row>
    <row r="12" spans="1:40">
      <c r="A12" s="79" t="str">
        <f>INDEX(About!G:G,MATCH('Rail and Aviation'!B12,About!F:F,0))</f>
        <v>CT</v>
      </c>
      <c r="B12" s="80" t="s">
        <v>1</v>
      </c>
      <c r="C12" s="78" t="s">
        <v>1209</v>
      </c>
      <c r="D12">
        <v>5208</v>
      </c>
      <c r="E12">
        <v>5135</v>
      </c>
    </row>
    <row r="13" spans="1:40">
      <c r="A13" s="79" t="str">
        <f>INDEX(About!G:G,MATCH('Rail and Aviation'!B13,About!F:F,0))</f>
        <v>ME</v>
      </c>
      <c r="B13" s="80" t="s">
        <v>52</v>
      </c>
      <c r="C13" s="78" t="s">
        <v>1210</v>
      </c>
      <c r="D13">
        <v>7731</v>
      </c>
      <c r="E13">
        <v>3768</v>
      </c>
    </row>
    <row r="14" spans="1:40">
      <c r="A14" s="79" t="str">
        <f>INDEX(About!G:G,MATCH('Rail and Aviation'!B14,About!F:F,0))</f>
        <v>MA</v>
      </c>
      <c r="B14" s="80" t="s">
        <v>58</v>
      </c>
      <c r="C14" s="78" t="s">
        <v>1211</v>
      </c>
      <c r="D14">
        <v>19683</v>
      </c>
      <c r="E14">
        <v>49560</v>
      </c>
      <c r="L14" s="90"/>
    </row>
    <row r="15" spans="1:40">
      <c r="A15" s="79" t="str">
        <f>INDEX(About!G:G,MATCH('Rail and Aviation'!B15,About!F:F,0))</f>
        <v>NH</v>
      </c>
      <c r="B15" s="80" t="s">
        <v>78</v>
      </c>
      <c r="C15" s="78" t="s">
        <v>1212</v>
      </c>
      <c r="D15">
        <v>0</v>
      </c>
      <c r="E15">
        <v>0</v>
      </c>
    </row>
    <row r="16" spans="1:40">
      <c r="A16" s="79" t="str">
        <f>INDEX(About!G:G,MATCH('Rail and Aviation'!B16,About!F:F,0))</f>
        <v>RI</v>
      </c>
      <c r="B16" s="80" t="s">
        <v>103</v>
      </c>
      <c r="C16" s="78" t="s">
        <v>1213</v>
      </c>
      <c r="D16">
        <v>0</v>
      </c>
      <c r="E16">
        <v>1344</v>
      </c>
    </row>
    <row r="17" spans="1:5">
      <c r="A17" s="79" t="str">
        <f>INDEX(About!G:G,MATCH('Rail and Aviation'!B17,About!F:F,0))</f>
        <v>VT</v>
      </c>
      <c r="B17" s="80" t="s">
        <v>119</v>
      </c>
      <c r="C17" s="78" t="s">
        <v>1214</v>
      </c>
      <c r="D17">
        <v>147</v>
      </c>
      <c r="E17">
        <v>1712</v>
      </c>
    </row>
    <row r="18" spans="1:5">
      <c r="A18" s="79" t="e">
        <f>INDEX(About!G:G,MATCH('Rail and Aviation'!B18,About!F:F,0))</f>
        <v>#N/A</v>
      </c>
      <c r="B18" s="80" t="s">
        <v>1215</v>
      </c>
      <c r="C18" s="78" t="s">
        <v>1216</v>
      </c>
      <c r="D18">
        <v>172024</v>
      </c>
      <c r="E18">
        <v>194204</v>
      </c>
    </row>
    <row r="19" spans="1:5">
      <c r="A19" s="79" t="str">
        <f>INDEX(About!G:G,MATCH('Rail and Aviation'!B19,About!F:F,0))</f>
        <v>DE</v>
      </c>
      <c r="B19" s="80" t="s">
        <v>22</v>
      </c>
      <c r="C19" s="78" t="s">
        <v>1217</v>
      </c>
      <c r="D19">
        <v>48</v>
      </c>
      <c r="E19">
        <v>24</v>
      </c>
    </row>
    <row r="20" spans="1:5">
      <c r="A20" s="79" t="e">
        <f>INDEX(About!G:G,MATCH('Rail and Aviation'!B20,About!F:F,0))</f>
        <v>#N/A</v>
      </c>
      <c r="B20" s="80" t="s">
        <v>1218</v>
      </c>
      <c r="C20" s="78" t="s">
        <v>1219</v>
      </c>
      <c r="D20">
        <v>7377</v>
      </c>
      <c r="E20">
        <v>5148</v>
      </c>
    </row>
    <row r="21" spans="1:5">
      <c r="A21" s="79" t="str">
        <f>INDEX(About!G:G,MATCH('Rail and Aviation'!B21,About!F:F,0))</f>
        <v>MD</v>
      </c>
      <c r="B21" s="80" t="s">
        <v>55</v>
      </c>
      <c r="C21" s="78" t="s">
        <v>1220</v>
      </c>
      <c r="D21">
        <v>11126</v>
      </c>
      <c r="E21">
        <v>30343</v>
      </c>
    </row>
    <row r="22" spans="1:5">
      <c r="A22" s="79" t="str">
        <f>INDEX(About!G:G,MATCH('Rail and Aviation'!B22,About!F:F,0))</f>
        <v>NJ</v>
      </c>
      <c r="B22" s="80" t="s">
        <v>81</v>
      </c>
      <c r="C22" s="78" t="s">
        <v>1221</v>
      </c>
      <c r="D22">
        <v>1157</v>
      </c>
      <c r="E22">
        <v>14025</v>
      </c>
    </row>
    <row r="23" spans="1:5">
      <c r="A23" s="79" t="str">
        <f>INDEX(About!G:G,MATCH('Rail and Aviation'!B23,About!F:F,0))</f>
        <v>NY</v>
      </c>
      <c r="B23" s="80" t="s">
        <v>85</v>
      </c>
      <c r="C23" s="78" t="s">
        <v>1222</v>
      </c>
      <c r="D23">
        <v>55936</v>
      </c>
      <c r="E23">
        <v>45633</v>
      </c>
    </row>
    <row r="24" spans="1:5">
      <c r="A24" s="79" t="str">
        <f>INDEX(About!G:G,MATCH('Rail and Aviation'!B24,About!F:F,0))</f>
        <v>PA</v>
      </c>
      <c r="B24" s="80" t="s">
        <v>101</v>
      </c>
      <c r="C24" s="78" t="s">
        <v>1223</v>
      </c>
      <c r="D24">
        <v>96380</v>
      </c>
      <c r="E24">
        <v>99031</v>
      </c>
    </row>
    <row r="25" spans="1:5">
      <c r="A25" s="79" t="e">
        <f>INDEX(About!G:G,MATCH('Rail and Aviation'!B25,About!F:F,0))</f>
        <v>#N/A</v>
      </c>
      <c r="B25" s="80" t="s">
        <v>1224</v>
      </c>
      <c r="C25" s="78" t="s">
        <v>1225</v>
      </c>
      <c r="D25">
        <v>211046</v>
      </c>
      <c r="E25">
        <v>197008</v>
      </c>
    </row>
    <row r="26" spans="1:5">
      <c r="A26" s="79" t="str">
        <f>INDEX(About!G:G,MATCH('Rail and Aviation'!B26,About!F:F,0))</f>
        <v>FL</v>
      </c>
      <c r="B26" s="80" t="s">
        <v>25</v>
      </c>
      <c r="C26" s="78" t="s">
        <v>1226</v>
      </c>
      <c r="D26">
        <v>35244</v>
      </c>
      <c r="E26">
        <v>41052</v>
      </c>
    </row>
    <row r="27" spans="1:5">
      <c r="A27" s="79" t="str">
        <f>INDEX(About!G:G,MATCH('Rail and Aviation'!B27,About!F:F,0))</f>
        <v>GA</v>
      </c>
      <c r="B27" s="80" t="s">
        <v>28</v>
      </c>
      <c r="C27" s="78" t="s">
        <v>1227</v>
      </c>
      <c r="D27">
        <v>43502</v>
      </c>
      <c r="E27">
        <v>50144</v>
      </c>
    </row>
    <row r="28" spans="1:5">
      <c r="A28" s="79" t="str">
        <f>INDEX(About!G:G,MATCH('Rail and Aviation'!B28,About!F:F,0))</f>
        <v>NC</v>
      </c>
      <c r="B28" s="80" t="s">
        <v>87</v>
      </c>
      <c r="C28" s="78" t="s">
        <v>1228</v>
      </c>
      <c r="D28">
        <v>42420</v>
      </c>
      <c r="E28">
        <v>26524</v>
      </c>
    </row>
    <row r="29" spans="1:5">
      <c r="A29" s="79" t="str">
        <f>INDEX(About!G:G,MATCH('Rail and Aviation'!B29,About!F:F,0))</f>
        <v>SC</v>
      </c>
      <c r="B29" s="80" t="s">
        <v>106</v>
      </c>
      <c r="C29" s="78" t="s">
        <v>1229</v>
      </c>
      <c r="D29">
        <v>4874</v>
      </c>
      <c r="E29">
        <v>4488</v>
      </c>
    </row>
    <row r="30" spans="1:5">
      <c r="A30" s="79" t="str">
        <f>INDEX(About!G:G,MATCH('Rail and Aviation'!B30,About!F:F,0))</f>
        <v>VA</v>
      </c>
      <c r="B30" s="80" t="s">
        <v>121</v>
      </c>
      <c r="C30" s="78" t="s">
        <v>1230</v>
      </c>
      <c r="D30">
        <v>74649</v>
      </c>
      <c r="E30">
        <v>67707</v>
      </c>
    </row>
    <row r="31" spans="1:5">
      <c r="A31" s="79" t="str">
        <f>INDEX(About!G:G,MATCH('Rail and Aviation'!B31,About!F:F,0))</f>
        <v>WV</v>
      </c>
      <c r="B31" s="80" t="s">
        <v>126</v>
      </c>
      <c r="C31" s="78" t="s">
        <v>1231</v>
      </c>
      <c r="D31">
        <v>10357</v>
      </c>
      <c r="E31">
        <v>7094</v>
      </c>
    </row>
    <row r="32" spans="1:5">
      <c r="A32" s="79" t="e">
        <f>INDEX(About!G:G,MATCH('Rail and Aviation'!B32,About!F:F,0))</f>
        <v>#N/A</v>
      </c>
      <c r="B32" s="80" t="s">
        <v>1232</v>
      </c>
      <c r="C32" s="78" t="s">
        <v>1233</v>
      </c>
      <c r="D32">
        <v>1454082</v>
      </c>
      <c r="E32">
        <v>1158764</v>
      </c>
    </row>
    <row r="33" spans="1:5">
      <c r="A33" s="79" t="str">
        <f>INDEX(About!G:G,MATCH('Rail and Aviation'!B33,About!F:F,0))</f>
        <v>IL</v>
      </c>
      <c r="B33" s="80" t="s">
        <v>36</v>
      </c>
      <c r="C33" s="78" t="s">
        <v>1234</v>
      </c>
      <c r="D33">
        <v>266816</v>
      </c>
      <c r="E33">
        <v>211416</v>
      </c>
    </row>
    <row r="34" spans="1:5">
      <c r="A34" s="79" t="str">
        <f>INDEX(About!G:G,MATCH('Rail and Aviation'!B34,About!F:F,0))</f>
        <v>IN</v>
      </c>
      <c r="B34" s="80" t="s">
        <v>39</v>
      </c>
      <c r="C34" s="78" t="s">
        <v>1235</v>
      </c>
      <c r="D34">
        <v>59269</v>
      </c>
      <c r="E34">
        <v>53988</v>
      </c>
    </row>
    <row r="35" spans="1:5">
      <c r="A35" s="79" t="str">
        <f>INDEX(About!G:G,MATCH('Rail and Aviation'!B35,About!F:F,0))</f>
        <v>IA</v>
      </c>
      <c r="B35" s="80" t="s">
        <v>41</v>
      </c>
      <c r="C35" s="78" t="s">
        <v>1236</v>
      </c>
      <c r="D35">
        <v>28977</v>
      </c>
      <c r="E35">
        <v>26951</v>
      </c>
    </row>
    <row r="36" spans="1:5">
      <c r="A36" s="79" t="str">
        <f>INDEX(About!G:G,MATCH('Rail and Aviation'!B36,About!F:F,0))</f>
        <v>KS</v>
      </c>
      <c r="B36" s="80" t="s">
        <v>44</v>
      </c>
      <c r="C36" s="78" t="s">
        <v>1237</v>
      </c>
      <c r="D36">
        <v>217714</v>
      </c>
      <c r="E36">
        <v>151002</v>
      </c>
    </row>
    <row r="37" spans="1:5">
      <c r="A37" s="79" t="str">
        <f>INDEX(About!G:G,MATCH('Rail and Aviation'!B37,About!F:F,0))</f>
        <v>KY</v>
      </c>
      <c r="B37" s="80" t="s">
        <v>47</v>
      </c>
      <c r="C37" s="78" t="s">
        <v>1238</v>
      </c>
      <c r="D37">
        <v>76599</v>
      </c>
      <c r="E37">
        <v>57694</v>
      </c>
    </row>
    <row r="38" spans="1:5">
      <c r="A38" s="79" t="str">
        <f>INDEX(About!G:G,MATCH('Rail and Aviation'!B38,About!F:F,0))</f>
        <v>MI</v>
      </c>
      <c r="B38" s="80" t="s">
        <v>60</v>
      </c>
      <c r="C38" s="78" t="s">
        <v>1239</v>
      </c>
      <c r="D38">
        <v>12541</v>
      </c>
      <c r="E38">
        <v>12066</v>
      </c>
    </row>
    <row r="39" spans="1:5">
      <c r="A39" s="79" t="str">
        <f>INDEX(About!G:G,MATCH('Rail and Aviation'!B39,About!F:F,0))</f>
        <v>MN</v>
      </c>
      <c r="B39" s="80" t="s">
        <v>63</v>
      </c>
      <c r="C39" s="78" t="s">
        <v>1240</v>
      </c>
      <c r="D39">
        <v>72231</v>
      </c>
      <c r="E39">
        <v>61800</v>
      </c>
    </row>
    <row r="40" spans="1:5">
      <c r="A40" s="79" t="str">
        <f>INDEX(About!G:G,MATCH('Rail and Aviation'!B40,About!F:F,0))</f>
        <v>MO</v>
      </c>
      <c r="B40" s="80" t="s">
        <v>67</v>
      </c>
      <c r="C40" s="78" t="s">
        <v>1241</v>
      </c>
      <c r="D40">
        <v>72018</v>
      </c>
      <c r="E40">
        <v>31434</v>
      </c>
    </row>
    <row r="41" spans="1:5">
      <c r="A41" s="79" t="str">
        <f>INDEX(About!G:G,MATCH('Rail and Aviation'!B41,About!F:F,0))</f>
        <v>NE</v>
      </c>
      <c r="B41" s="80" t="s">
        <v>73</v>
      </c>
      <c r="C41" s="78" t="s">
        <v>1242</v>
      </c>
      <c r="D41">
        <v>161977</v>
      </c>
      <c r="E41">
        <v>135765</v>
      </c>
    </row>
    <row r="42" spans="1:5">
      <c r="A42" s="79" t="str">
        <f>INDEX(About!G:G,MATCH('Rail and Aviation'!B42,About!F:F,0))</f>
        <v>ND</v>
      </c>
      <c r="B42" s="80" t="s">
        <v>90</v>
      </c>
      <c r="C42" s="78" t="s">
        <v>1243</v>
      </c>
      <c r="D42">
        <v>100064</v>
      </c>
      <c r="E42">
        <v>82462</v>
      </c>
    </row>
    <row r="43" spans="1:5">
      <c r="A43" s="79" t="str">
        <f>INDEX(About!G:G,MATCH('Rail and Aviation'!B43,About!F:F,0))</f>
        <v>OH</v>
      </c>
      <c r="B43" s="80" t="s">
        <v>93</v>
      </c>
      <c r="C43" s="78" t="s">
        <v>1244</v>
      </c>
      <c r="D43">
        <v>115846</v>
      </c>
      <c r="E43">
        <v>103105</v>
      </c>
    </row>
    <row r="44" spans="1:5">
      <c r="A44" s="79" t="str">
        <f>INDEX(About!G:G,MATCH('Rail and Aviation'!B44,About!F:F,0))</f>
        <v>OK</v>
      </c>
      <c r="B44" s="80" t="s">
        <v>95</v>
      </c>
      <c r="C44" s="78" t="s">
        <v>1245</v>
      </c>
      <c r="D44">
        <v>159192</v>
      </c>
      <c r="E44">
        <v>154881</v>
      </c>
    </row>
    <row r="45" spans="1:5">
      <c r="A45" s="79" t="str">
        <f>INDEX(About!G:G,MATCH('Rail and Aviation'!B45,About!F:F,0))</f>
        <v>SD</v>
      </c>
      <c r="B45" s="80" t="s">
        <v>109</v>
      </c>
      <c r="C45" s="78" t="s">
        <v>1246</v>
      </c>
      <c r="D45">
        <v>9708</v>
      </c>
      <c r="E45">
        <v>9537</v>
      </c>
    </row>
    <row r="46" spans="1:5">
      <c r="A46" s="79" t="str">
        <f>INDEX(About!G:G,MATCH('Rail and Aviation'!B46,About!F:F,0))</f>
        <v>TN</v>
      </c>
      <c r="B46" s="80" t="s">
        <v>112</v>
      </c>
      <c r="C46" s="78" t="s">
        <v>1247</v>
      </c>
      <c r="D46">
        <v>66655</v>
      </c>
      <c r="E46">
        <v>45689</v>
      </c>
    </row>
    <row r="47" spans="1:5">
      <c r="A47" s="79" t="str">
        <f>INDEX(About!G:G,MATCH('Rail and Aviation'!B47,About!F:F,0))</f>
        <v>WI</v>
      </c>
      <c r="B47" s="80" t="s">
        <v>129</v>
      </c>
      <c r="C47" s="78" t="s">
        <v>1248</v>
      </c>
      <c r="D47">
        <v>34475</v>
      </c>
      <c r="E47">
        <v>20976</v>
      </c>
    </row>
    <row r="48" spans="1:5">
      <c r="A48" s="79" t="e">
        <f>INDEX(About!G:G,MATCH('Rail and Aviation'!B48,About!F:F,0))</f>
        <v>#N/A</v>
      </c>
      <c r="B48" s="80" t="s">
        <v>1249</v>
      </c>
      <c r="C48" s="78" t="s">
        <v>1250</v>
      </c>
      <c r="D48">
        <v>970875</v>
      </c>
      <c r="E48">
        <v>767428</v>
      </c>
    </row>
    <row r="49" spans="1:5">
      <c r="A49" s="79" t="str">
        <f>INDEX(About!G:G,MATCH('Rail and Aviation'!B49,About!F:F,0))</f>
        <v>AL</v>
      </c>
      <c r="B49" s="80" t="s">
        <v>3</v>
      </c>
      <c r="C49" s="78" t="s">
        <v>1251</v>
      </c>
      <c r="D49">
        <v>69460</v>
      </c>
      <c r="E49">
        <v>56576</v>
      </c>
    </row>
    <row r="50" spans="1:5">
      <c r="A50" s="79" t="str">
        <f>INDEX(About!G:G,MATCH('Rail and Aviation'!B50,About!F:F,0))</f>
        <v>AR</v>
      </c>
      <c r="B50" s="80" t="s">
        <v>12</v>
      </c>
      <c r="C50" s="78" t="s">
        <v>1252</v>
      </c>
      <c r="D50">
        <v>17399</v>
      </c>
      <c r="E50">
        <v>18008</v>
      </c>
    </row>
    <row r="51" spans="1:5">
      <c r="A51" s="79" t="str">
        <f>INDEX(About!G:G,MATCH('Rail and Aviation'!B51,About!F:F,0))</f>
        <v>LA</v>
      </c>
      <c r="B51" s="80" t="s">
        <v>49</v>
      </c>
      <c r="C51" s="78" t="s">
        <v>1253</v>
      </c>
      <c r="D51">
        <v>30355</v>
      </c>
      <c r="E51">
        <v>18627</v>
      </c>
    </row>
    <row r="52" spans="1:5">
      <c r="A52" s="79" t="str">
        <f>INDEX(About!G:G,MATCH('Rail and Aviation'!B52,About!F:F,0))</f>
        <v>MS</v>
      </c>
      <c r="B52" s="80" t="s">
        <v>65</v>
      </c>
      <c r="C52" s="78" t="s">
        <v>1254</v>
      </c>
      <c r="D52">
        <v>22472</v>
      </c>
      <c r="E52">
        <v>18024</v>
      </c>
    </row>
    <row r="53" spans="1:5">
      <c r="A53" s="79" t="str">
        <f>INDEX(About!G:G,MATCH('Rail and Aviation'!B53,About!F:F,0))</f>
        <v>NM</v>
      </c>
      <c r="B53" s="80" t="s">
        <v>83</v>
      </c>
      <c r="C53" s="78" t="s">
        <v>1255</v>
      </c>
      <c r="D53">
        <v>91554</v>
      </c>
      <c r="E53">
        <v>66134</v>
      </c>
    </row>
    <row r="54" spans="1:5">
      <c r="A54" s="79" t="str">
        <f>INDEX(About!G:G,MATCH('Rail and Aviation'!B54,About!F:F,0))</f>
        <v>TX</v>
      </c>
      <c r="B54" s="80" t="s">
        <v>114</v>
      </c>
      <c r="C54" s="78" t="s">
        <v>1256</v>
      </c>
      <c r="D54">
        <v>739637</v>
      </c>
      <c r="E54">
        <v>590059</v>
      </c>
    </row>
    <row r="55" spans="1:5">
      <c r="A55" s="79" t="e">
        <f>INDEX(About!G:G,MATCH('Rail and Aviation'!B55,About!F:F,0))</f>
        <v>#N/A</v>
      </c>
      <c r="B55" s="80" t="s">
        <v>1257</v>
      </c>
      <c r="C55" s="78" t="s">
        <v>1258</v>
      </c>
      <c r="D55">
        <v>334079</v>
      </c>
      <c r="E55">
        <v>288671</v>
      </c>
    </row>
    <row r="56" spans="1:5">
      <c r="A56" s="79" t="str">
        <f>INDEX(About!G:G,MATCH('Rail and Aviation'!B56,About!F:F,0))</f>
        <v>CO</v>
      </c>
      <c r="B56" s="80" t="s">
        <v>18</v>
      </c>
      <c r="C56" s="78" t="s">
        <v>1259</v>
      </c>
      <c r="D56">
        <v>52323</v>
      </c>
      <c r="E56">
        <v>54602</v>
      </c>
    </row>
    <row r="57" spans="1:5">
      <c r="A57" s="79" t="str">
        <f>INDEX(About!G:G,MATCH('Rail and Aviation'!B57,About!F:F,0))</f>
        <v>ID</v>
      </c>
      <c r="B57" s="80" t="s">
        <v>33</v>
      </c>
      <c r="C57" s="78" t="s">
        <v>1260</v>
      </c>
      <c r="D57">
        <v>124770</v>
      </c>
      <c r="E57">
        <v>81832</v>
      </c>
    </row>
    <row r="58" spans="1:5">
      <c r="A58" s="79" t="str">
        <f>INDEX(About!G:G,MATCH('Rail and Aviation'!B58,About!F:F,0))</f>
        <v>MT</v>
      </c>
      <c r="B58" s="80" t="s">
        <v>70</v>
      </c>
      <c r="C58" s="78" t="s">
        <v>1261</v>
      </c>
      <c r="D58">
        <v>41761</v>
      </c>
      <c r="E58">
        <v>63737</v>
      </c>
    </row>
    <row r="59" spans="1:5">
      <c r="A59" s="79" t="str">
        <f>INDEX(About!G:G,MATCH('Rail and Aviation'!B59,About!F:F,0))</f>
        <v>UT</v>
      </c>
      <c r="B59" s="80" t="s">
        <v>117</v>
      </c>
      <c r="C59" s="78" t="s">
        <v>1262</v>
      </c>
      <c r="D59">
        <v>28278</v>
      </c>
      <c r="E59">
        <v>27787</v>
      </c>
    </row>
    <row r="60" spans="1:5">
      <c r="A60" s="79" t="str">
        <f>INDEX(About!G:G,MATCH('Rail and Aviation'!B60,About!F:F,0))</f>
        <v>WY</v>
      </c>
      <c r="B60" s="80" t="s">
        <v>131</v>
      </c>
      <c r="C60" s="78" t="s">
        <v>1263</v>
      </c>
      <c r="D60">
        <v>86947</v>
      </c>
      <c r="E60">
        <v>60713</v>
      </c>
    </row>
    <row r="61" spans="1:5">
      <c r="A61" s="79" t="e">
        <f>INDEX(About!G:G,MATCH('Rail and Aviation'!B61,About!F:F,0))</f>
        <v>#N/A</v>
      </c>
      <c r="B61" s="80" t="s">
        <v>1264</v>
      </c>
      <c r="C61" s="78" t="s">
        <v>1265</v>
      </c>
      <c r="D61">
        <v>326219</v>
      </c>
      <c r="E61">
        <v>292311</v>
      </c>
    </row>
    <row r="62" spans="1:5">
      <c r="A62" s="79" t="str">
        <f>INDEX(About!G:G,MATCH('Rail and Aviation'!B62,About!F:F,0))</f>
        <v>AK</v>
      </c>
      <c r="B62" s="80" t="s">
        <v>7</v>
      </c>
      <c r="C62" s="78" t="s">
        <v>1266</v>
      </c>
      <c r="D62">
        <v>1135</v>
      </c>
      <c r="E62">
        <v>705</v>
      </c>
    </row>
    <row r="63" spans="1:5">
      <c r="A63" s="79" t="str">
        <f>INDEX(About!G:G,MATCH('Rail and Aviation'!B63,About!F:F,0))</f>
        <v>AZ</v>
      </c>
      <c r="B63" s="80" t="s">
        <v>10</v>
      </c>
      <c r="C63" s="78" t="s">
        <v>1267</v>
      </c>
      <c r="D63">
        <v>14011</v>
      </c>
      <c r="E63">
        <v>9720</v>
      </c>
    </row>
    <row r="64" spans="1:5">
      <c r="A64" s="79" t="str">
        <f>INDEX(About!G:G,MATCH('Rail and Aviation'!B64,About!F:F,0))</f>
        <v>CA</v>
      </c>
      <c r="B64" s="80" t="s">
        <v>15</v>
      </c>
      <c r="C64" s="78" t="s">
        <v>1268</v>
      </c>
      <c r="D64">
        <v>241438</v>
      </c>
      <c r="E64">
        <v>220331</v>
      </c>
    </row>
    <row r="65" spans="1:6">
      <c r="A65" s="79" t="str">
        <f>INDEX(About!G:G,MATCH('Rail and Aviation'!B65,About!F:F,0))</f>
        <v>HI</v>
      </c>
      <c r="B65" s="80" t="s">
        <v>30</v>
      </c>
      <c r="C65" s="78" t="s">
        <v>1269</v>
      </c>
      <c r="D65">
        <v>0</v>
      </c>
      <c r="E65">
        <v>0</v>
      </c>
    </row>
    <row r="66" spans="1:6">
      <c r="A66" s="79" t="str">
        <f>INDEX(About!G:G,MATCH('Rail and Aviation'!B66,About!F:F,0))</f>
        <v>NV</v>
      </c>
      <c r="B66" s="80" t="s">
        <v>76</v>
      </c>
      <c r="C66" s="78" t="s">
        <v>1270</v>
      </c>
      <c r="D66">
        <v>1233</v>
      </c>
      <c r="E66">
        <v>703</v>
      </c>
    </row>
    <row r="67" spans="1:6">
      <c r="A67" s="79" t="str">
        <f>INDEX(About!G:G,MATCH('Rail and Aviation'!B67,About!F:F,0))</f>
        <v>OR</v>
      </c>
      <c r="B67" s="80" t="s">
        <v>98</v>
      </c>
      <c r="C67" s="78" t="s">
        <v>1271</v>
      </c>
      <c r="D67">
        <v>13029</v>
      </c>
      <c r="E67">
        <v>10691</v>
      </c>
    </row>
    <row r="68" spans="1:6">
      <c r="A68" s="79" t="str">
        <f>INDEX(About!G:G,MATCH('Rail and Aviation'!B68,About!F:F,0))</f>
        <v>WA</v>
      </c>
      <c r="B68" s="80" t="s">
        <v>123</v>
      </c>
      <c r="C68" s="78" t="s">
        <v>1272</v>
      </c>
      <c r="D68">
        <v>55374</v>
      </c>
      <c r="E68">
        <v>50161</v>
      </c>
    </row>
    <row r="72" spans="1:6">
      <c r="B72" t="s">
        <v>2</v>
      </c>
      <c r="C72" t="s">
        <v>1273</v>
      </c>
      <c r="D72" t="s">
        <v>1274</v>
      </c>
      <c r="E72" t="s">
        <v>1275</v>
      </c>
      <c r="F72" t="s">
        <v>1276</v>
      </c>
    </row>
    <row r="73" spans="1:6">
      <c r="B73" t="s">
        <v>3</v>
      </c>
      <c r="C73" t="s">
        <v>1277</v>
      </c>
      <c r="D73">
        <v>2020</v>
      </c>
      <c r="F73">
        <v>4871</v>
      </c>
    </row>
    <row r="74" spans="1:6">
      <c r="B74" t="s">
        <v>3</v>
      </c>
      <c r="C74" t="s">
        <v>1278</v>
      </c>
      <c r="D74">
        <v>2020</v>
      </c>
      <c r="F74">
        <v>17474</v>
      </c>
    </row>
    <row r="75" spans="1:6">
      <c r="B75" t="s">
        <v>3</v>
      </c>
      <c r="C75" t="s">
        <v>1279</v>
      </c>
      <c r="D75">
        <v>2020</v>
      </c>
      <c r="F75">
        <v>2369</v>
      </c>
    </row>
    <row r="76" spans="1:6">
      <c r="B76" t="s">
        <v>10</v>
      </c>
      <c r="C76" t="s">
        <v>1280</v>
      </c>
      <c r="D76">
        <v>2020</v>
      </c>
      <c r="F76">
        <v>3366</v>
      </c>
    </row>
    <row r="77" spans="1:6">
      <c r="B77" t="s">
        <v>10</v>
      </c>
      <c r="C77" t="s">
        <v>1281</v>
      </c>
      <c r="D77">
        <v>2020</v>
      </c>
      <c r="F77">
        <v>2437</v>
      </c>
    </row>
    <row r="78" spans="1:6">
      <c r="B78" t="s">
        <v>10</v>
      </c>
      <c r="C78" t="s">
        <v>1282</v>
      </c>
      <c r="D78">
        <v>2020</v>
      </c>
      <c r="F78">
        <v>15715</v>
      </c>
    </row>
    <row r="79" spans="1:6">
      <c r="B79" t="s">
        <v>10</v>
      </c>
      <c r="C79" t="s">
        <v>1283</v>
      </c>
      <c r="D79">
        <v>2020</v>
      </c>
      <c r="F79">
        <v>7843</v>
      </c>
    </row>
    <row r="80" spans="1:6">
      <c r="B80" t="s">
        <v>10</v>
      </c>
      <c r="C80" t="s">
        <v>1284</v>
      </c>
      <c r="D80">
        <v>2020</v>
      </c>
      <c r="F80">
        <v>5536</v>
      </c>
    </row>
    <row r="81" spans="2:6">
      <c r="B81" t="s">
        <v>10</v>
      </c>
      <c r="C81" t="s">
        <v>1285</v>
      </c>
      <c r="D81">
        <v>2020</v>
      </c>
      <c r="F81">
        <v>20981</v>
      </c>
    </row>
    <row r="82" spans="2:6">
      <c r="B82" t="s">
        <v>10</v>
      </c>
      <c r="C82" t="s">
        <v>1286</v>
      </c>
      <c r="D82">
        <v>2020</v>
      </c>
      <c r="F82">
        <v>1218</v>
      </c>
    </row>
    <row r="83" spans="2:6">
      <c r="B83" t="s">
        <v>12</v>
      </c>
      <c r="C83" t="s">
        <v>1287</v>
      </c>
      <c r="D83">
        <v>2020</v>
      </c>
      <c r="F83">
        <v>1975</v>
      </c>
    </row>
    <row r="84" spans="2:6">
      <c r="B84" t="s">
        <v>12</v>
      </c>
      <c r="C84" t="s">
        <v>1288</v>
      </c>
      <c r="D84">
        <v>2020</v>
      </c>
      <c r="F84">
        <v>3420</v>
      </c>
    </row>
    <row r="85" spans="2:6">
      <c r="B85" t="s">
        <v>12</v>
      </c>
      <c r="C85" t="s">
        <v>1289</v>
      </c>
      <c r="D85">
        <v>2020</v>
      </c>
      <c r="F85">
        <v>1038</v>
      </c>
    </row>
    <row r="86" spans="2:6">
      <c r="B86" t="s">
        <v>12</v>
      </c>
      <c r="C86" t="s">
        <v>1290</v>
      </c>
      <c r="D86">
        <v>2020</v>
      </c>
      <c r="F86">
        <v>10538</v>
      </c>
    </row>
    <row r="87" spans="2:6">
      <c r="B87" t="s">
        <v>12</v>
      </c>
      <c r="C87" t="s">
        <v>1291</v>
      </c>
      <c r="D87">
        <v>2020</v>
      </c>
      <c r="F87">
        <v>1013</v>
      </c>
    </row>
    <row r="88" spans="2:6">
      <c r="B88" t="s">
        <v>12</v>
      </c>
      <c r="C88" t="s">
        <v>1292</v>
      </c>
      <c r="D88">
        <v>2020</v>
      </c>
      <c r="F88">
        <v>811</v>
      </c>
    </row>
    <row r="89" spans="2:6">
      <c r="B89" t="s">
        <v>15</v>
      </c>
      <c r="C89" t="s">
        <v>1293</v>
      </c>
      <c r="D89">
        <v>2020</v>
      </c>
      <c r="F89">
        <v>26997</v>
      </c>
    </row>
    <row r="90" spans="2:6">
      <c r="B90" t="s">
        <v>15</v>
      </c>
      <c r="C90" t="s">
        <v>1294</v>
      </c>
      <c r="D90">
        <v>2020</v>
      </c>
      <c r="F90">
        <v>3680</v>
      </c>
    </row>
    <row r="91" spans="2:6">
      <c r="B91" t="s">
        <v>15</v>
      </c>
      <c r="C91" t="s">
        <v>1295</v>
      </c>
      <c r="D91">
        <v>2020</v>
      </c>
      <c r="F91">
        <v>41907</v>
      </c>
    </row>
    <row r="92" spans="2:6">
      <c r="B92" t="s">
        <v>15</v>
      </c>
      <c r="C92" t="s">
        <v>1296</v>
      </c>
      <c r="D92">
        <v>2020</v>
      </c>
      <c r="F92">
        <v>34754</v>
      </c>
    </row>
    <row r="93" spans="2:6">
      <c r="B93" t="s">
        <v>15</v>
      </c>
      <c r="C93" t="s">
        <v>1297</v>
      </c>
      <c r="D93">
        <v>2020</v>
      </c>
      <c r="F93">
        <v>18729</v>
      </c>
    </row>
    <row r="94" spans="2:6">
      <c r="B94" t="s">
        <v>15</v>
      </c>
      <c r="C94" t="s">
        <v>1298</v>
      </c>
      <c r="D94">
        <v>2020</v>
      </c>
      <c r="F94">
        <v>9138</v>
      </c>
    </row>
    <row r="95" spans="2:6">
      <c r="B95" t="s">
        <v>15</v>
      </c>
      <c r="C95" t="s">
        <v>1299</v>
      </c>
      <c r="D95">
        <v>2020</v>
      </c>
      <c r="F95">
        <v>70243</v>
      </c>
    </row>
    <row r="96" spans="2:6">
      <c r="B96" t="s">
        <v>15</v>
      </c>
      <c r="C96" t="s">
        <v>1300</v>
      </c>
      <c r="D96">
        <v>2020</v>
      </c>
      <c r="F96">
        <v>183931</v>
      </c>
    </row>
    <row r="97" spans="2:6">
      <c r="B97" t="s">
        <v>15</v>
      </c>
      <c r="C97" t="s">
        <v>1301</v>
      </c>
      <c r="D97">
        <v>2020</v>
      </c>
      <c r="F97">
        <v>8818</v>
      </c>
    </row>
    <row r="98" spans="2:6">
      <c r="B98" t="s">
        <v>15</v>
      </c>
      <c r="C98" t="s">
        <v>1302</v>
      </c>
      <c r="D98">
        <v>2020</v>
      </c>
      <c r="F98">
        <v>165202</v>
      </c>
    </row>
    <row r="99" spans="2:6">
      <c r="B99" t="s">
        <v>15</v>
      </c>
      <c r="C99" t="s">
        <v>1303</v>
      </c>
      <c r="D99">
        <v>2020</v>
      </c>
      <c r="F99">
        <v>23948</v>
      </c>
    </row>
    <row r="100" spans="2:6">
      <c r="B100" t="s">
        <v>15</v>
      </c>
      <c r="C100" t="s">
        <v>1304</v>
      </c>
      <c r="D100">
        <v>2020</v>
      </c>
      <c r="F100">
        <v>33870</v>
      </c>
    </row>
    <row r="101" spans="2:6">
      <c r="B101" t="s">
        <v>15</v>
      </c>
      <c r="C101" t="s">
        <v>1305</v>
      </c>
      <c r="D101">
        <v>2020</v>
      </c>
      <c r="F101">
        <v>160074</v>
      </c>
    </row>
    <row r="102" spans="2:6">
      <c r="B102" t="s">
        <v>15</v>
      </c>
      <c r="C102" t="s">
        <v>1306</v>
      </c>
      <c r="D102">
        <v>2020</v>
      </c>
      <c r="F102">
        <v>72968</v>
      </c>
    </row>
    <row r="103" spans="2:6">
      <c r="B103" t="s">
        <v>15</v>
      </c>
      <c r="C103" t="s">
        <v>1307</v>
      </c>
      <c r="D103">
        <v>2020</v>
      </c>
      <c r="F103">
        <v>48229</v>
      </c>
    </row>
    <row r="104" spans="2:6">
      <c r="B104" t="s">
        <v>15</v>
      </c>
      <c r="C104" t="s">
        <v>1308</v>
      </c>
      <c r="D104">
        <v>2020</v>
      </c>
      <c r="F104">
        <v>90699</v>
      </c>
    </row>
    <row r="105" spans="2:6">
      <c r="B105" t="s">
        <v>15</v>
      </c>
      <c r="C105" t="s">
        <v>1309</v>
      </c>
      <c r="D105">
        <v>2020</v>
      </c>
      <c r="F105">
        <v>125113</v>
      </c>
    </row>
    <row r="106" spans="2:6">
      <c r="B106" t="s">
        <v>15</v>
      </c>
      <c r="C106" t="s">
        <v>1310</v>
      </c>
      <c r="D106">
        <v>2020</v>
      </c>
      <c r="F106">
        <v>319689</v>
      </c>
    </row>
    <row r="107" spans="2:6">
      <c r="B107" t="s">
        <v>15</v>
      </c>
      <c r="C107" t="s">
        <v>1311</v>
      </c>
      <c r="D107">
        <v>2020</v>
      </c>
      <c r="F107">
        <v>174880</v>
      </c>
    </row>
    <row r="108" spans="2:6">
      <c r="B108" t="s">
        <v>15</v>
      </c>
      <c r="C108" t="s">
        <v>1312</v>
      </c>
      <c r="D108">
        <v>2020</v>
      </c>
      <c r="F108">
        <v>6707</v>
      </c>
    </row>
    <row r="109" spans="2:6">
      <c r="B109" t="s">
        <v>15</v>
      </c>
      <c r="C109" t="s">
        <v>1313</v>
      </c>
      <c r="D109">
        <v>2020</v>
      </c>
      <c r="F109">
        <v>6736</v>
      </c>
    </row>
    <row r="110" spans="2:6">
      <c r="B110" t="s">
        <v>15</v>
      </c>
      <c r="C110" t="s">
        <v>1314</v>
      </c>
      <c r="D110">
        <v>2020</v>
      </c>
      <c r="F110">
        <v>11469</v>
      </c>
    </row>
    <row r="111" spans="2:6">
      <c r="B111" t="s">
        <v>15</v>
      </c>
      <c r="C111" t="s">
        <v>1315</v>
      </c>
      <c r="D111">
        <v>2020</v>
      </c>
      <c r="F111">
        <v>565196</v>
      </c>
    </row>
    <row r="112" spans="2:6">
      <c r="B112" t="s">
        <v>15</v>
      </c>
      <c r="C112" t="s">
        <v>1316</v>
      </c>
      <c r="D112">
        <v>2020</v>
      </c>
      <c r="F112">
        <v>21274</v>
      </c>
    </row>
    <row r="113" spans="2:6">
      <c r="B113" t="s">
        <v>15</v>
      </c>
      <c r="C113" t="s">
        <v>1317</v>
      </c>
      <c r="D113">
        <v>2020</v>
      </c>
      <c r="F113">
        <v>8793</v>
      </c>
    </row>
    <row r="114" spans="2:6">
      <c r="B114" t="s">
        <v>15</v>
      </c>
      <c r="C114" t="s">
        <v>1318</v>
      </c>
      <c r="D114">
        <v>2020</v>
      </c>
      <c r="F114">
        <v>6706</v>
      </c>
    </row>
    <row r="115" spans="2:6">
      <c r="B115" t="s">
        <v>15</v>
      </c>
      <c r="C115" t="s">
        <v>1319</v>
      </c>
      <c r="D115">
        <v>2020</v>
      </c>
      <c r="F115">
        <v>155109</v>
      </c>
    </row>
    <row r="116" spans="2:6">
      <c r="B116" t="s">
        <v>15</v>
      </c>
      <c r="C116" t="s">
        <v>1320</v>
      </c>
      <c r="D116">
        <v>2020</v>
      </c>
      <c r="F116">
        <v>7801</v>
      </c>
    </row>
    <row r="117" spans="2:6">
      <c r="B117" t="s">
        <v>15</v>
      </c>
      <c r="C117" t="s">
        <v>1321</v>
      </c>
      <c r="D117">
        <v>2020</v>
      </c>
      <c r="F117">
        <v>1097</v>
      </c>
    </row>
    <row r="118" spans="2:6">
      <c r="B118" t="s">
        <v>15</v>
      </c>
      <c r="C118" t="s">
        <v>1322</v>
      </c>
      <c r="D118">
        <v>2020</v>
      </c>
      <c r="F118">
        <v>6549</v>
      </c>
    </row>
    <row r="119" spans="2:6">
      <c r="B119" t="s">
        <v>15</v>
      </c>
      <c r="C119" t="s">
        <v>1323</v>
      </c>
      <c r="D119">
        <v>2020</v>
      </c>
      <c r="F119">
        <v>2217</v>
      </c>
    </row>
    <row r="120" spans="2:6">
      <c r="B120" t="s">
        <v>15</v>
      </c>
      <c r="C120" t="s">
        <v>1324</v>
      </c>
      <c r="D120">
        <v>2020</v>
      </c>
      <c r="F120">
        <v>49530</v>
      </c>
    </row>
    <row r="121" spans="2:6">
      <c r="B121" t="s">
        <v>15</v>
      </c>
      <c r="C121" t="s">
        <v>1325</v>
      </c>
      <c r="D121">
        <v>2020</v>
      </c>
      <c r="F121">
        <v>2662</v>
      </c>
    </row>
    <row r="122" spans="2:6">
      <c r="B122" t="s">
        <v>15</v>
      </c>
      <c r="C122" t="s">
        <v>1326</v>
      </c>
      <c r="D122">
        <v>2020</v>
      </c>
      <c r="F122">
        <v>142524</v>
      </c>
    </row>
    <row r="123" spans="2:6">
      <c r="B123" t="s">
        <v>15</v>
      </c>
      <c r="C123" t="s">
        <v>1327</v>
      </c>
      <c r="D123">
        <v>2020</v>
      </c>
      <c r="F123">
        <v>211617</v>
      </c>
    </row>
    <row r="124" spans="2:6">
      <c r="B124" t="s">
        <v>15</v>
      </c>
      <c r="C124" t="s">
        <v>1328</v>
      </c>
      <c r="D124">
        <v>2020</v>
      </c>
      <c r="F124">
        <v>41310</v>
      </c>
    </row>
    <row r="125" spans="2:6">
      <c r="B125" t="s">
        <v>15</v>
      </c>
      <c r="C125" t="s">
        <v>1329</v>
      </c>
      <c r="D125">
        <v>2020</v>
      </c>
      <c r="F125">
        <v>5682</v>
      </c>
    </row>
    <row r="126" spans="2:6">
      <c r="B126" t="s">
        <v>15</v>
      </c>
      <c r="C126" t="s">
        <v>1330</v>
      </c>
      <c r="D126">
        <v>2020</v>
      </c>
      <c r="F126">
        <v>7686</v>
      </c>
    </row>
    <row r="127" spans="2:6">
      <c r="B127" t="s">
        <v>15</v>
      </c>
      <c r="C127" t="s">
        <v>1331</v>
      </c>
      <c r="D127">
        <v>2020</v>
      </c>
      <c r="F127">
        <v>70147</v>
      </c>
    </row>
    <row r="128" spans="2:6">
      <c r="B128" t="s">
        <v>15</v>
      </c>
      <c r="C128" t="s">
        <v>1332</v>
      </c>
      <c r="D128">
        <v>2020</v>
      </c>
      <c r="F128">
        <v>78318</v>
      </c>
    </row>
    <row r="129" spans="2:6">
      <c r="B129" t="s">
        <v>15</v>
      </c>
      <c r="C129" t="s">
        <v>1333</v>
      </c>
      <c r="D129">
        <v>2020</v>
      </c>
      <c r="F129">
        <v>197953</v>
      </c>
    </row>
    <row r="130" spans="2:6">
      <c r="B130" t="s">
        <v>15</v>
      </c>
      <c r="C130" t="s">
        <v>1334</v>
      </c>
      <c r="D130">
        <v>2020</v>
      </c>
      <c r="F130">
        <v>16854</v>
      </c>
    </row>
    <row r="131" spans="2:6">
      <c r="B131" t="s">
        <v>15</v>
      </c>
      <c r="C131" t="s">
        <v>1335</v>
      </c>
      <c r="D131">
        <v>2020</v>
      </c>
      <c r="F131">
        <v>708925</v>
      </c>
    </row>
    <row r="132" spans="2:6">
      <c r="B132" t="s">
        <v>15</v>
      </c>
      <c r="C132" t="s">
        <v>1336</v>
      </c>
      <c r="D132">
        <v>2020</v>
      </c>
      <c r="F132">
        <v>5093</v>
      </c>
    </row>
    <row r="133" spans="2:6">
      <c r="B133" t="s">
        <v>15</v>
      </c>
      <c r="C133" t="s">
        <v>1337</v>
      </c>
      <c r="D133">
        <v>2020</v>
      </c>
      <c r="F133">
        <v>4639</v>
      </c>
    </row>
    <row r="134" spans="2:6">
      <c r="B134" t="s">
        <v>15</v>
      </c>
      <c r="C134" t="s">
        <v>1338</v>
      </c>
      <c r="D134">
        <v>2020</v>
      </c>
      <c r="F134">
        <v>184298</v>
      </c>
    </row>
    <row r="135" spans="2:6">
      <c r="B135" t="s">
        <v>15</v>
      </c>
      <c r="C135" t="s">
        <v>1339</v>
      </c>
      <c r="D135">
        <v>2020</v>
      </c>
      <c r="F135">
        <v>38591</v>
      </c>
    </row>
    <row r="136" spans="2:6">
      <c r="B136" t="s">
        <v>15</v>
      </c>
      <c r="C136" t="s">
        <v>1340</v>
      </c>
      <c r="D136">
        <v>2020</v>
      </c>
      <c r="F136">
        <v>93645</v>
      </c>
    </row>
    <row r="137" spans="2:6">
      <c r="B137" t="s">
        <v>15</v>
      </c>
      <c r="C137" t="s">
        <v>1341</v>
      </c>
      <c r="D137">
        <v>2020</v>
      </c>
      <c r="F137">
        <v>5929</v>
      </c>
    </row>
    <row r="138" spans="2:6">
      <c r="B138" t="s">
        <v>15</v>
      </c>
      <c r="C138" t="s">
        <v>1342</v>
      </c>
      <c r="D138">
        <v>2020</v>
      </c>
      <c r="F138">
        <v>8815</v>
      </c>
    </row>
    <row r="139" spans="2:6">
      <c r="B139" t="s">
        <v>15</v>
      </c>
      <c r="C139" t="s">
        <v>1343</v>
      </c>
      <c r="D139">
        <v>2020</v>
      </c>
      <c r="F139">
        <v>100196</v>
      </c>
    </row>
    <row r="140" spans="2:6">
      <c r="B140" t="s">
        <v>15</v>
      </c>
      <c r="C140" t="s">
        <v>1344</v>
      </c>
      <c r="D140">
        <v>2020</v>
      </c>
      <c r="F140">
        <v>57055</v>
      </c>
    </row>
    <row r="141" spans="2:6">
      <c r="B141" t="s">
        <v>15</v>
      </c>
      <c r="C141" t="s">
        <v>1345</v>
      </c>
      <c r="D141">
        <v>2020</v>
      </c>
      <c r="F141">
        <v>22226</v>
      </c>
    </row>
    <row r="142" spans="2:6">
      <c r="B142" t="s">
        <v>15</v>
      </c>
      <c r="C142" t="s">
        <v>1346</v>
      </c>
      <c r="D142">
        <v>2020</v>
      </c>
      <c r="F142">
        <v>129611</v>
      </c>
    </row>
    <row r="143" spans="2:6">
      <c r="B143" t="s">
        <v>15</v>
      </c>
      <c r="C143" t="s">
        <v>1347</v>
      </c>
      <c r="D143">
        <v>2020</v>
      </c>
      <c r="F143">
        <v>194144</v>
      </c>
    </row>
    <row r="144" spans="2:6">
      <c r="B144" t="s">
        <v>15</v>
      </c>
      <c r="C144" t="s">
        <v>1348</v>
      </c>
      <c r="D144">
        <v>2020</v>
      </c>
      <c r="F144">
        <v>23234</v>
      </c>
    </row>
    <row r="145" spans="2:6">
      <c r="B145" t="s">
        <v>15</v>
      </c>
      <c r="C145" t="s">
        <v>1349</v>
      </c>
      <c r="D145">
        <v>2020</v>
      </c>
      <c r="F145">
        <v>61003</v>
      </c>
    </row>
    <row r="146" spans="2:6">
      <c r="B146" t="s">
        <v>15</v>
      </c>
      <c r="C146" t="s">
        <v>1350</v>
      </c>
      <c r="D146">
        <v>2020</v>
      </c>
      <c r="F146">
        <v>279498</v>
      </c>
    </row>
    <row r="147" spans="2:6">
      <c r="B147" t="s">
        <v>15</v>
      </c>
      <c r="C147" t="s">
        <v>1351</v>
      </c>
      <c r="D147">
        <v>2020</v>
      </c>
      <c r="F147">
        <v>3680</v>
      </c>
    </row>
    <row r="148" spans="2:6">
      <c r="B148" t="s">
        <v>15</v>
      </c>
      <c r="C148" t="s">
        <v>1352</v>
      </c>
      <c r="D148">
        <v>2020</v>
      </c>
      <c r="F148">
        <v>194029</v>
      </c>
    </row>
    <row r="149" spans="2:6">
      <c r="B149" t="s">
        <v>15</v>
      </c>
      <c r="C149" t="s">
        <v>1353</v>
      </c>
      <c r="D149">
        <v>2020</v>
      </c>
      <c r="F149">
        <v>17610</v>
      </c>
    </row>
    <row r="150" spans="2:6">
      <c r="B150" t="s">
        <v>15</v>
      </c>
      <c r="C150" t="s">
        <v>1354</v>
      </c>
      <c r="D150">
        <v>2020</v>
      </c>
      <c r="F150">
        <v>3370</v>
      </c>
    </row>
    <row r="151" spans="2:6">
      <c r="B151" t="s">
        <v>15</v>
      </c>
      <c r="C151" t="s">
        <v>1355</v>
      </c>
      <c r="D151">
        <v>2020</v>
      </c>
      <c r="F151">
        <v>7544</v>
      </c>
    </row>
    <row r="152" spans="2:6">
      <c r="B152" t="s">
        <v>15</v>
      </c>
      <c r="C152" t="s">
        <v>1356</v>
      </c>
      <c r="D152">
        <v>2020</v>
      </c>
      <c r="F152">
        <v>28853</v>
      </c>
    </row>
    <row r="153" spans="2:6">
      <c r="B153" t="s">
        <v>15</v>
      </c>
      <c r="C153" t="s">
        <v>1357</v>
      </c>
      <c r="D153">
        <v>2020</v>
      </c>
      <c r="F153">
        <v>15585</v>
      </c>
    </row>
    <row r="154" spans="2:6">
      <c r="B154" t="s">
        <v>15</v>
      </c>
      <c r="C154" t="s">
        <v>1358</v>
      </c>
      <c r="D154">
        <v>2020</v>
      </c>
      <c r="F154">
        <v>27819</v>
      </c>
    </row>
    <row r="155" spans="2:6">
      <c r="B155" t="s">
        <v>15</v>
      </c>
      <c r="C155" t="s">
        <v>1359</v>
      </c>
      <c r="D155">
        <v>2020</v>
      </c>
      <c r="F155">
        <v>32607</v>
      </c>
    </row>
    <row r="156" spans="2:6">
      <c r="B156" t="s">
        <v>15</v>
      </c>
      <c r="C156" t="s">
        <v>1360</v>
      </c>
      <c r="D156">
        <v>2020</v>
      </c>
      <c r="F156">
        <v>83958</v>
      </c>
    </row>
    <row r="157" spans="2:6">
      <c r="B157" t="s">
        <v>15</v>
      </c>
      <c r="C157" t="s">
        <v>1361</v>
      </c>
      <c r="D157">
        <v>2020</v>
      </c>
      <c r="F157">
        <v>2457</v>
      </c>
    </row>
    <row r="158" spans="2:6">
      <c r="B158" t="s">
        <v>15</v>
      </c>
      <c r="C158" t="s">
        <v>1362</v>
      </c>
      <c r="D158">
        <v>2020</v>
      </c>
      <c r="F158">
        <v>250609</v>
      </c>
    </row>
    <row r="159" spans="2:6">
      <c r="B159" t="s">
        <v>15</v>
      </c>
      <c r="C159" t="s">
        <v>1363</v>
      </c>
      <c r="D159">
        <v>2020</v>
      </c>
      <c r="F159">
        <v>6730</v>
      </c>
    </row>
    <row r="160" spans="2:6">
      <c r="B160" t="s">
        <v>15</v>
      </c>
      <c r="C160" t="s">
        <v>1364</v>
      </c>
      <c r="D160">
        <v>2020</v>
      </c>
      <c r="F160">
        <v>22331</v>
      </c>
    </row>
    <row r="161" spans="2:6">
      <c r="B161" t="s">
        <v>15</v>
      </c>
      <c r="C161" t="s">
        <v>1365</v>
      </c>
      <c r="D161">
        <v>2020</v>
      </c>
      <c r="F161">
        <v>112054</v>
      </c>
    </row>
    <row r="162" spans="2:6">
      <c r="B162" t="s">
        <v>18</v>
      </c>
      <c r="C162" t="s">
        <v>1366</v>
      </c>
      <c r="D162">
        <v>2020</v>
      </c>
      <c r="F162">
        <v>8042</v>
      </c>
    </row>
    <row r="163" spans="2:6">
      <c r="B163" t="s">
        <v>18</v>
      </c>
      <c r="C163" t="s">
        <v>1367</v>
      </c>
      <c r="D163">
        <v>2020</v>
      </c>
      <c r="F163">
        <v>17114</v>
      </c>
    </row>
    <row r="164" spans="2:6">
      <c r="B164" t="s">
        <v>18</v>
      </c>
      <c r="C164" t="s">
        <v>1368</v>
      </c>
      <c r="D164">
        <v>2020</v>
      </c>
      <c r="F164">
        <v>3859</v>
      </c>
    </row>
    <row r="165" spans="2:6">
      <c r="B165" t="s">
        <v>18</v>
      </c>
      <c r="C165" t="s">
        <v>1369</v>
      </c>
      <c r="D165">
        <v>2020</v>
      </c>
      <c r="F165">
        <v>1028</v>
      </c>
    </row>
    <row r="166" spans="2:6">
      <c r="B166" t="s">
        <v>18</v>
      </c>
      <c r="C166" t="s">
        <v>1370</v>
      </c>
      <c r="D166">
        <v>2020</v>
      </c>
      <c r="F166">
        <v>4583</v>
      </c>
    </row>
    <row r="167" spans="2:6">
      <c r="B167" t="s">
        <v>18</v>
      </c>
      <c r="C167" t="s">
        <v>1371</v>
      </c>
      <c r="D167">
        <v>2020</v>
      </c>
      <c r="F167">
        <v>19071</v>
      </c>
    </row>
    <row r="168" spans="2:6">
      <c r="B168" t="s">
        <v>18</v>
      </c>
      <c r="C168" t="s">
        <v>1372</v>
      </c>
      <c r="D168">
        <v>2020</v>
      </c>
      <c r="F168">
        <v>2904</v>
      </c>
    </row>
    <row r="169" spans="2:6">
      <c r="B169" t="s">
        <v>18</v>
      </c>
      <c r="C169" t="s">
        <v>1373</v>
      </c>
      <c r="D169">
        <v>2020</v>
      </c>
      <c r="F169">
        <v>25828</v>
      </c>
    </row>
    <row r="170" spans="2:6">
      <c r="B170" t="s">
        <v>18</v>
      </c>
      <c r="C170" t="s">
        <v>1374</v>
      </c>
      <c r="D170">
        <v>2020</v>
      </c>
      <c r="F170">
        <v>2153</v>
      </c>
    </row>
    <row r="171" spans="2:6">
      <c r="B171" t="s">
        <v>18</v>
      </c>
      <c r="C171" t="s">
        <v>1375</v>
      </c>
      <c r="D171">
        <v>2020</v>
      </c>
      <c r="F171">
        <v>89764</v>
      </c>
    </row>
    <row r="172" spans="2:6">
      <c r="B172" t="s">
        <v>1</v>
      </c>
      <c r="C172" t="s">
        <v>1376</v>
      </c>
      <c r="D172">
        <v>2020</v>
      </c>
      <c r="F172">
        <v>8532</v>
      </c>
    </row>
    <row r="173" spans="2:6">
      <c r="B173" t="s">
        <v>1</v>
      </c>
      <c r="C173" t="s">
        <v>1377</v>
      </c>
      <c r="D173">
        <v>2020</v>
      </c>
      <c r="F173">
        <v>12768</v>
      </c>
    </row>
    <row r="174" spans="2:6">
      <c r="B174" t="s">
        <v>1</v>
      </c>
      <c r="C174" t="s">
        <v>1378</v>
      </c>
      <c r="D174">
        <v>2020</v>
      </c>
      <c r="F174">
        <v>5164</v>
      </c>
    </row>
    <row r="175" spans="2:6">
      <c r="B175" t="s">
        <v>1</v>
      </c>
      <c r="C175" t="s">
        <v>1379</v>
      </c>
      <c r="D175">
        <v>2020</v>
      </c>
      <c r="F175">
        <v>210417</v>
      </c>
    </row>
    <row r="176" spans="2:6">
      <c r="B176" t="s">
        <v>1</v>
      </c>
      <c r="C176" t="s">
        <v>1380</v>
      </c>
      <c r="D176">
        <v>2020</v>
      </c>
      <c r="F176">
        <v>33980</v>
      </c>
    </row>
    <row r="177" spans="2:6">
      <c r="B177" t="s">
        <v>1</v>
      </c>
      <c r="C177" t="s">
        <v>1381</v>
      </c>
      <c r="D177">
        <v>2020</v>
      </c>
      <c r="F177">
        <v>83353</v>
      </c>
    </row>
    <row r="178" spans="2:6">
      <c r="B178" t="s">
        <v>1</v>
      </c>
      <c r="C178" t="s">
        <v>1382</v>
      </c>
      <c r="D178">
        <v>2020</v>
      </c>
      <c r="F178">
        <v>425723</v>
      </c>
    </row>
    <row r="179" spans="2:6">
      <c r="B179" t="s">
        <v>1</v>
      </c>
      <c r="C179" t="s">
        <v>1383</v>
      </c>
      <c r="D179">
        <v>2020</v>
      </c>
      <c r="F179">
        <v>2273</v>
      </c>
    </row>
    <row r="180" spans="2:6">
      <c r="B180" t="s">
        <v>1</v>
      </c>
      <c r="C180" t="s">
        <v>1384</v>
      </c>
      <c r="D180">
        <v>2020</v>
      </c>
      <c r="F180">
        <v>14623</v>
      </c>
    </row>
    <row r="181" spans="2:6">
      <c r="B181" t="s">
        <v>1</v>
      </c>
      <c r="C181" t="s">
        <v>1385</v>
      </c>
      <c r="D181">
        <v>2020</v>
      </c>
      <c r="F181">
        <v>10244</v>
      </c>
    </row>
    <row r="182" spans="2:6">
      <c r="B182" t="s">
        <v>1</v>
      </c>
      <c r="C182" t="s">
        <v>1386</v>
      </c>
      <c r="D182">
        <v>2020</v>
      </c>
      <c r="F182">
        <v>93865</v>
      </c>
    </row>
    <row r="183" spans="2:6">
      <c r="B183" t="s">
        <v>1</v>
      </c>
      <c r="C183" t="s">
        <v>1387</v>
      </c>
      <c r="D183">
        <v>2020</v>
      </c>
      <c r="F183">
        <v>54364</v>
      </c>
    </row>
    <row r="184" spans="2:6">
      <c r="B184" t="s">
        <v>1</v>
      </c>
      <c r="C184" t="s">
        <v>1388</v>
      </c>
      <c r="D184">
        <v>2020</v>
      </c>
      <c r="F184">
        <v>11224</v>
      </c>
    </row>
    <row r="185" spans="2:6">
      <c r="B185" t="s">
        <v>22</v>
      </c>
      <c r="C185" t="s">
        <v>1389</v>
      </c>
      <c r="D185">
        <v>2020</v>
      </c>
      <c r="F185">
        <v>348457</v>
      </c>
    </row>
    <row r="186" spans="2:6">
      <c r="B186" t="s">
        <v>22</v>
      </c>
      <c r="C186" t="s">
        <v>1390</v>
      </c>
      <c r="D186">
        <v>2020</v>
      </c>
      <c r="F186">
        <v>7101</v>
      </c>
    </row>
    <row r="187" spans="2:6">
      <c r="B187" t="s">
        <v>1218</v>
      </c>
      <c r="C187" t="s">
        <v>1391</v>
      </c>
      <c r="D187">
        <v>2020</v>
      </c>
      <c r="F187">
        <v>2606059</v>
      </c>
    </row>
    <row r="188" spans="2:6">
      <c r="B188" t="s">
        <v>25</v>
      </c>
      <c r="C188" t="s">
        <v>1392</v>
      </c>
      <c r="D188">
        <v>2020</v>
      </c>
      <c r="F188">
        <v>14828</v>
      </c>
    </row>
    <row r="189" spans="2:6">
      <c r="B189" t="s">
        <v>25</v>
      </c>
      <c r="C189" t="s">
        <v>1393</v>
      </c>
      <c r="D189">
        <v>2020</v>
      </c>
      <c r="F189">
        <v>13321</v>
      </c>
    </row>
    <row r="190" spans="2:6">
      <c r="B190" t="s">
        <v>25</v>
      </c>
      <c r="C190" t="s">
        <v>1394</v>
      </c>
      <c r="D190">
        <v>2020</v>
      </c>
      <c r="F190">
        <v>32819</v>
      </c>
    </row>
    <row r="191" spans="2:6">
      <c r="B191" t="s">
        <v>25</v>
      </c>
      <c r="C191" t="s">
        <v>1395</v>
      </c>
      <c r="D191">
        <v>2020</v>
      </c>
      <c r="F191">
        <v>65718</v>
      </c>
    </row>
    <row r="192" spans="2:6">
      <c r="B192" t="s">
        <v>25</v>
      </c>
      <c r="C192" t="s">
        <v>1396</v>
      </c>
      <c r="D192">
        <v>2020</v>
      </c>
      <c r="F192">
        <v>9166</v>
      </c>
    </row>
    <row r="193" spans="2:6">
      <c r="B193" t="s">
        <v>25</v>
      </c>
      <c r="C193" t="s">
        <v>1397</v>
      </c>
      <c r="D193">
        <v>2020</v>
      </c>
      <c r="F193">
        <v>163468</v>
      </c>
    </row>
    <row r="194" spans="2:6">
      <c r="B194" t="s">
        <v>25</v>
      </c>
      <c r="C194" t="s">
        <v>1398</v>
      </c>
      <c r="D194">
        <v>2020</v>
      </c>
      <c r="F194">
        <v>7723</v>
      </c>
    </row>
    <row r="195" spans="2:6">
      <c r="B195" t="s">
        <v>25</v>
      </c>
      <c r="C195" t="s">
        <v>1399</v>
      </c>
      <c r="D195">
        <v>2020</v>
      </c>
      <c r="F195">
        <v>72267</v>
      </c>
    </row>
    <row r="196" spans="2:6">
      <c r="B196" t="s">
        <v>25</v>
      </c>
      <c r="C196" t="s">
        <v>1400</v>
      </c>
      <c r="D196">
        <v>2020</v>
      </c>
      <c r="F196">
        <v>2809</v>
      </c>
    </row>
    <row r="197" spans="2:6">
      <c r="B197" t="s">
        <v>25</v>
      </c>
      <c r="C197" t="s">
        <v>1401</v>
      </c>
      <c r="D197">
        <v>2020</v>
      </c>
      <c r="F197">
        <v>39123</v>
      </c>
    </row>
    <row r="198" spans="2:6">
      <c r="B198" t="s">
        <v>25</v>
      </c>
      <c r="C198" t="s">
        <v>1402</v>
      </c>
      <c r="D198">
        <v>2020</v>
      </c>
      <c r="F198">
        <v>10733</v>
      </c>
    </row>
    <row r="199" spans="2:6">
      <c r="B199" t="s">
        <v>25</v>
      </c>
      <c r="C199" t="s">
        <v>1403</v>
      </c>
      <c r="D199">
        <v>2020</v>
      </c>
      <c r="F199">
        <v>20757</v>
      </c>
    </row>
    <row r="200" spans="2:6">
      <c r="B200" t="s">
        <v>25</v>
      </c>
      <c r="C200" t="s">
        <v>1404</v>
      </c>
      <c r="D200">
        <v>2020</v>
      </c>
      <c r="F200">
        <v>39872</v>
      </c>
    </row>
    <row r="201" spans="2:6">
      <c r="B201" t="s">
        <v>25</v>
      </c>
      <c r="C201" t="s">
        <v>1405</v>
      </c>
      <c r="D201">
        <v>2020</v>
      </c>
      <c r="F201">
        <v>13067</v>
      </c>
    </row>
    <row r="202" spans="2:6">
      <c r="B202" t="s">
        <v>25</v>
      </c>
      <c r="C202" t="s">
        <v>1406</v>
      </c>
      <c r="D202">
        <v>2020</v>
      </c>
      <c r="F202">
        <v>26357</v>
      </c>
    </row>
    <row r="203" spans="2:6">
      <c r="B203" t="s">
        <v>25</v>
      </c>
      <c r="C203" t="s">
        <v>1407</v>
      </c>
      <c r="D203">
        <v>2020</v>
      </c>
      <c r="F203">
        <v>8829</v>
      </c>
    </row>
    <row r="204" spans="2:6">
      <c r="B204" t="s">
        <v>25</v>
      </c>
      <c r="C204" t="s">
        <v>1408</v>
      </c>
      <c r="D204">
        <v>2020</v>
      </c>
      <c r="F204">
        <v>12338</v>
      </c>
    </row>
    <row r="205" spans="2:6">
      <c r="B205" t="s">
        <v>25</v>
      </c>
      <c r="C205" t="s">
        <v>1409</v>
      </c>
      <c r="D205">
        <v>2020</v>
      </c>
      <c r="F205">
        <v>12262</v>
      </c>
    </row>
    <row r="206" spans="2:6">
      <c r="B206" t="s">
        <v>28</v>
      </c>
      <c r="C206" t="s">
        <v>1410</v>
      </c>
      <c r="D206">
        <v>2020</v>
      </c>
      <c r="F206">
        <v>1375</v>
      </c>
    </row>
    <row r="207" spans="2:6">
      <c r="B207" t="s">
        <v>28</v>
      </c>
      <c r="C207" t="s">
        <v>1411</v>
      </c>
      <c r="D207">
        <v>2020</v>
      </c>
      <c r="F207">
        <v>33600</v>
      </c>
    </row>
    <row r="208" spans="2:6">
      <c r="B208" t="s">
        <v>28</v>
      </c>
      <c r="C208" t="s">
        <v>1412</v>
      </c>
      <c r="D208">
        <v>2020</v>
      </c>
      <c r="F208">
        <v>6051</v>
      </c>
    </row>
    <row r="209" spans="2:6">
      <c r="B209" t="s">
        <v>28</v>
      </c>
      <c r="C209" t="s">
        <v>1413</v>
      </c>
      <c r="D209">
        <v>2020</v>
      </c>
      <c r="F209">
        <v>3157</v>
      </c>
    </row>
    <row r="210" spans="2:6">
      <c r="B210" t="s">
        <v>28</v>
      </c>
      <c r="C210" t="s">
        <v>1414</v>
      </c>
      <c r="D210">
        <v>2020</v>
      </c>
      <c r="F210">
        <v>41277</v>
      </c>
    </row>
    <row r="211" spans="2:6">
      <c r="B211" t="s">
        <v>33</v>
      </c>
      <c r="C211" t="s">
        <v>1415</v>
      </c>
      <c r="D211">
        <v>2020</v>
      </c>
      <c r="F211">
        <v>4186</v>
      </c>
    </row>
    <row r="212" spans="2:6">
      <c r="B212" t="s">
        <v>36</v>
      </c>
      <c r="C212" t="s">
        <v>1416</v>
      </c>
      <c r="D212">
        <v>2020</v>
      </c>
      <c r="F212">
        <v>9607</v>
      </c>
    </row>
    <row r="213" spans="2:6">
      <c r="B213" t="s">
        <v>36</v>
      </c>
      <c r="C213" t="s">
        <v>1417</v>
      </c>
      <c r="D213">
        <v>2020</v>
      </c>
      <c r="F213">
        <v>79796</v>
      </c>
    </row>
    <row r="214" spans="2:6">
      <c r="B214" t="s">
        <v>36</v>
      </c>
      <c r="C214" t="s">
        <v>1418</v>
      </c>
      <c r="D214">
        <v>2020</v>
      </c>
      <c r="F214">
        <v>3597</v>
      </c>
    </row>
    <row r="215" spans="2:6">
      <c r="B215" t="s">
        <v>36</v>
      </c>
      <c r="C215" t="s">
        <v>1419</v>
      </c>
      <c r="D215">
        <v>2020</v>
      </c>
      <c r="F215">
        <v>19497</v>
      </c>
    </row>
    <row r="216" spans="2:6">
      <c r="B216" t="s">
        <v>36</v>
      </c>
      <c r="C216" t="s">
        <v>1420</v>
      </c>
      <c r="D216">
        <v>2020</v>
      </c>
      <c r="F216">
        <v>19189</v>
      </c>
    </row>
    <row r="217" spans="2:6">
      <c r="B217" t="s">
        <v>36</v>
      </c>
      <c r="C217" t="s">
        <v>1421</v>
      </c>
      <c r="D217">
        <v>2020</v>
      </c>
      <c r="F217">
        <v>7366</v>
      </c>
    </row>
    <row r="218" spans="2:6">
      <c r="B218" t="s">
        <v>36</v>
      </c>
      <c r="C218" t="s">
        <v>1422</v>
      </c>
      <c r="D218">
        <v>2020</v>
      </c>
      <c r="F218">
        <v>3588</v>
      </c>
    </row>
    <row r="219" spans="2:6">
      <c r="B219" t="s">
        <v>36</v>
      </c>
      <c r="C219" t="s">
        <v>1423</v>
      </c>
      <c r="D219">
        <v>2020</v>
      </c>
      <c r="F219">
        <v>22563</v>
      </c>
    </row>
    <row r="220" spans="2:6">
      <c r="B220" t="s">
        <v>36</v>
      </c>
      <c r="C220" t="s">
        <v>1424</v>
      </c>
      <c r="D220">
        <v>2020</v>
      </c>
      <c r="F220">
        <v>12322</v>
      </c>
    </row>
    <row r="221" spans="2:6">
      <c r="B221" t="s">
        <v>36</v>
      </c>
      <c r="C221" t="s">
        <v>1425</v>
      </c>
      <c r="D221">
        <v>2020</v>
      </c>
      <c r="F221">
        <v>19908</v>
      </c>
    </row>
    <row r="222" spans="2:6">
      <c r="B222" t="s">
        <v>36</v>
      </c>
      <c r="C222" t="s">
        <v>1426</v>
      </c>
      <c r="D222">
        <v>2020</v>
      </c>
      <c r="F222">
        <v>33061</v>
      </c>
    </row>
    <row r="223" spans="2:6">
      <c r="B223" t="s">
        <v>36</v>
      </c>
      <c r="C223" t="s">
        <v>1427</v>
      </c>
      <c r="D223">
        <v>2020</v>
      </c>
      <c r="F223">
        <v>11764</v>
      </c>
    </row>
    <row r="224" spans="2:6">
      <c r="B224" t="s">
        <v>36</v>
      </c>
      <c r="C224" t="s">
        <v>1428</v>
      </c>
      <c r="D224">
        <v>2020</v>
      </c>
      <c r="F224">
        <v>6673</v>
      </c>
    </row>
    <row r="225" spans="2:6">
      <c r="B225" t="s">
        <v>36</v>
      </c>
      <c r="C225" t="s">
        <v>1429</v>
      </c>
      <c r="D225">
        <v>2020</v>
      </c>
      <c r="F225">
        <v>9128</v>
      </c>
    </row>
    <row r="226" spans="2:6">
      <c r="B226" t="s">
        <v>36</v>
      </c>
      <c r="C226" t="s">
        <v>1430</v>
      </c>
      <c r="D226">
        <v>2020</v>
      </c>
      <c r="F226">
        <v>14689</v>
      </c>
    </row>
    <row r="227" spans="2:6">
      <c r="B227" t="s">
        <v>36</v>
      </c>
      <c r="C227" t="s">
        <v>1431</v>
      </c>
      <c r="D227">
        <v>2020</v>
      </c>
      <c r="F227">
        <v>35319</v>
      </c>
    </row>
    <row r="228" spans="2:6">
      <c r="B228" t="s">
        <v>36</v>
      </c>
      <c r="C228" t="s">
        <v>1432</v>
      </c>
      <c r="D228">
        <v>2020</v>
      </c>
      <c r="F228">
        <v>22994</v>
      </c>
    </row>
    <row r="229" spans="2:6">
      <c r="B229" t="s">
        <v>36</v>
      </c>
      <c r="C229" t="s">
        <v>1433</v>
      </c>
      <c r="D229">
        <v>2020</v>
      </c>
      <c r="F229">
        <v>31551</v>
      </c>
    </row>
    <row r="230" spans="2:6">
      <c r="B230" t="s">
        <v>36</v>
      </c>
      <c r="C230" t="s">
        <v>1434</v>
      </c>
      <c r="D230">
        <v>2020</v>
      </c>
      <c r="F230">
        <v>1365</v>
      </c>
    </row>
    <row r="231" spans="2:6">
      <c r="B231" t="s">
        <v>36</v>
      </c>
      <c r="C231" t="s">
        <v>1435</v>
      </c>
      <c r="D231">
        <v>2020</v>
      </c>
      <c r="F231">
        <v>50273</v>
      </c>
    </row>
    <row r="232" spans="2:6">
      <c r="B232" t="s">
        <v>36</v>
      </c>
      <c r="C232" t="s">
        <v>1436</v>
      </c>
      <c r="D232">
        <v>2020</v>
      </c>
      <c r="F232">
        <v>12713</v>
      </c>
    </row>
    <row r="233" spans="2:6">
      <c r="B233" t="s">
        <v>36</v>
      </c>
      <c r="C233" t="s">
        <v>1437</v>
      </c>
      <c r="D233">
        <v>2020</v>
      </c>
      <c r="F233">
        <v>5249</v>
      </c>
    </row>
    <row r="234" spans="2:6">
      <c r="B234" t="s">
        <v>36</v>
      </c>
      <c r="C234" t="s">
        <v>1438</v>
      </c>
      <c r="D234">
        <v>2020</v>
      </c>
      <c r="F234">
        <v>4389</v>
      </c>
    </row>
    <row r="235" spans="2:6">
      <c r="B235" t="s">
        <v>36</v>
      </c>
      <c r="C235" t="s">
        <v>1439</v>
      </c>
      <c r="D235">
        <v>2020</v>
      </c>
      <c r="F235">
        <v>1688452</v>
      </c>
    </row>
    <row r="236" spans="2:6">
      <c r="B236" t="s">
        <v>36</v>
      </c>
      <c r="C236" t="s">
        <v>1440</v>
      </c>
      <c r="D236">
        <v>2020</v>
      </c>
      <c r="F236">
        <v>113548</v>
      </c>
    </row>
    <row r="237" spans="2:6">
      <c r="B237" t="s">
        <v>36</v>
      </c>
      <c r="C237" t="s">
        <v>1441</v>
      </c>
      <c r="D237">
        <v>2020</v>
      </c>
      <c r="F237">
        <v>11132</v>
      </c>
    </row>
    <row r="238" spans="2:6">
      <c r="B238" t="s">
        <v>36</v>
      </c>
      <c r="C238" t="s">
        <v>1442</v>
      </c>
      <c r="D238">
        <v>2020</v>
      </c>
      <c r="F238">
        <v>5521</v>
      </c>
    </row>
    <row r="239" spans="2:6">
      <c r="B239" t="s">
        <v>36</v>
      </c>
      <c r="C239" t="s">
        <v>1443</v>
      </c>
      <c r="D239">
        <v>2020</v>
      </c>
      <c r="F239">
        <v>50761</v>
      </c>
    </row>
    <row r="240" spans="2:6">
      <c r="B240" t="s">
        <v>36</v>
      </c>
      <c r="C240" t="s">
        <v>1444</v>
      </c>
      <c r="D240">
        <v>2020</v>
      </c>
      <c r="F240">
        <v>116921</v>
      </c>
    </row>
    <row r="241" spans="2:6">
      <c r="B241" t="s">
        <v>36</v>
      </c>
      <c r="C241" t="s">
        <v>1445</v>
      </c>
      <c r="D241">
        <v>2020</v>
      </c>
      <c r="F241">
        <v>29749</v>
      </c>
    </row>
    <row r="242" spans="2:6">
      <c r="B242" t="s">
        <v>39</v>
      </c>
      <c r="C242" t="s">
        <v>1446</v>
      </c>
      <c r="D242">
        <v>2020</v>
      </c>
      <c r="F242">
        <v>11559</v>
      </c>
    </row>
    <row r="243" spans="2:6">
      <c r="B243" t="s">
        <v>39</v>
      </c>
      <c r="C243" t="s">
        <v>1447</v>
      </c>
      <c r="D243">
        <v>2020</v>
      </c>
      <c r="F243">
        <v>12724</v>
      </c>
    </row>
    <row r="244" spans="2:6">
      <c r="B244" t="s">
        <v>39</v>
      </c>
      <c r="C244" t="s">
        <v>1448</v>
      </c>
      <c r="D244">
        <v>2020</v>
      </c>
      <c r="F244">
        <v>482</v>
      </c>
    </row>
    <row r="245" spans="2:6">
      <c r="B245" t="s">
        <v>39</v>
      </c>
      <c r="C245" t="s">
        <v>1449</v>
      </c>
      <c r="D245">
        <v>2020</v>
      </c>
      <c r="F245">
        <v>1136</v>
      </c>
    </row>
    <row r="246" spans="2:6">
      <c r="B246" t="s">
        <v>39</v>
      </c>
      <c r="C246" t="s">
        <v>1450</v>
      </c>
      <c r="D246">
        <v>2020</v>
      </c>
      <c r="F246">
        <v>2984</v>
      </c>
    </row>
    <row r="247" spans="2:6">
      <c r="B247" t="s">
        <v>39</v>
      </c>
      <c r="C247" t="s">
        <v>1451</v>
      </c>
      <c r="D247">
        <v>2020</v>
      </c>
      <c r="F247">
        <v>7373</v>
      </c>
    </row>
    <row r="248" spans="2:6">
      <c r="B248" t="s">
        <v>39</v>
      </c>
      <c r="C248" t="s">
        <v>1452</v>
      </c>
      <c r="D248">
        <v>2020</v>
      </c>
      <c r="F248">
        <v>2413</v>
      </c>
    </row>
    <row r="249" spans="2:6">
      <c r="B249" t="s">
        <v>39</v>
      </c>
      <c r="C249" t="s">
        <v>1453</v>
      </c>
      <c r="D249">
        <v>2020</v>
      </c>
      <c r="F249">
        <v>14693</v>
      </c>
    </row>
    <row r="250" spans="2:6">
      <c r="B250" t="s">
        <v>39</v>
      </c>
      <c r="C250" t="s">
        <v>1454</v>
      </c>
      <c r="D250">
        <v>2020</v>
      </c>
      <c r="F250">
        <v>1090</v>
      </c>
    </row>
    <row r="251" spans="2:6">
      <c r="B251" t="s">
        <v>39</v>
      </c>
      <c r="C251" t="s">
        <v>1455</v>
      </c>
      <c r="D251">
        <v>2020</v>
      </c>
      <c r="F251">
        <v>1244</v>
      </c>
    </row>
    <row r="252" spans="2:6">
      <c r="B252" t="s">
        <v>39</v>
      </c>
      <c r="C252" t="s">
        <v>1456</v>
      </c>
      <c r="D252">
        <v>2020</v>
      </c>
      <c r="F252">
        <v>366</v>
      </c>
    </row>
    <row r="253" spans="2:6">
      <c r="B253" t="s">
        <v>41</v>
      </c>
      <c r="C253" t="s">
        <v>1457</v>
      </c>
      <c r="D253">
        <v>2020</v>
      </c>
      <c r="F253">
        <v>6661</v>
      </c>
    </row>
    <row r="254" spans="2:6">
      <c r="B254" t="s">
        <v>41</v>
      </c>
      <c r="C254" t="s">
        <v>1458</v>
      </c>
      <c r="D254">
        <v>2020</v>
      </c>
      <c r="F254">
        <v>8305</v>
      </c>
    </row>
    <row r="255" spans="2:6">
      <c r="B255" t="s">
        <v>41</v>
      </c>
      <c r="C255" t="s">
        <v>1459</v>
      </c>
      <c r="D255">
        <v>2020</v>
      </c>
      <c r="F255">
        <v>5929</v>
      </c>
    </row>
    <row r="256" spans="2:6">
      <c r="B256" t="s">
        <v>41</v>
      </c>
      <c r="C256" t="s">
        <v>1460</v>
      </c>
      <c r="D256">
        <v>2020</v>
      </c>
      <c r="F256">
        <v>3327</v>
      </c>
    </row>
    <row r="257" spans="2:6">
      <c r="B257" t="s">
        <v>41</v>
      </c>
      <c r="C257" t="s">
        <v>1461</v>
      </c>
      <c r="D257">
        <v>2020</v>
      </c>
      <c r="F257">
        <v>1933</v>
      </c>
    </row>
    <row r="258" spans="2:6">
      <c r="B258" t="s">
        <v>41</v>
      </c>
      <c r="C258" t="s">
        <v>1462</v>
      </c>
      <c r="D258">
        <v>2020</v>
      </c>
      <c r="F258">
        <v>5446</v>
      </c>
    </row>
    <row r="259" spans="2:6">
      <c r="B259" t="s">
        <v>44</v>
      </c>
      <c r="C259" t="s">
        <v>1463</v>
      </c>
      <c r="D259">
        <v>2020</v>
      </c>
      <c r="F259">
        <v>5380</v>
      </c>
    </row>
    <row r="260" spans="2:6">
      <c r="B260" t="s">
        <v>44</v>
      </c>
      <c r="C260" t="s">
        <v>1464</v>
      </c>
      <c r="D260">
        <v>2020</v>
      </c>
      <c r="F260">
        <v>8618</v>
      </c>
    </row>
    <row r="261" spans="2:6">
      <c r="B261" t="s">
        <v>44</v>
      </c>
      <c r="C261" t="s">
        <v>1465</v>
      </c>
      <c r="D261">
        <v>2020</v>
      </c>
      <c r="F261">
        <v>4973</v>
      </c>
    </row>
    <row r="262" spans="2:6">
      <c r="B262" t="s">
        <v>44</v>
      </c>
      <c r="C262" t="s">
        <v>1466</v>
      </c>
      <c r="D262">
        <v>2020</v>
      </c>
      <c r="F262">
        <v>2661</v>
      </c>
    </row>
    <row r="263" spans="2:6">
      <c r="B263" t="s">
        <v>44</v>
      </c>
      <c r="C263" t="s">
        <v>1467</v>
      </c>
      <c r="D263">
        <v>2020</v>
      </c>
      <c r="F263">
        <v>4119</v>
      </c>
    </row>
    <row r="264" spans="2:6">
      <c r="B264" t="s">
        <v>44</v>
      </c>
      <c r="C264" t="s">
        <v>1468</v>
      </c>
      <c r="D264">
        <v>2020</v>
      </c>
      <c r="F264">
        <v>3112</v>
      </c>
    </row>
    <row r="265" spans="2:6">
      <c r="B265" t="s">
        <v>47</v>
      </c>
      <c r="C265" t="s">
        <v>1469</v>
      </c>
      <c r="D265">
        <v>2020</v>
      </c>
      <c r="F265">
        <v>658</v>
      </c>
    </row>
    <row r="266" spans="2:6">
      <c r="B266" t="s">
        <v>47</v>
      </c>
      <c r="C266" t="s">
        <v>1470</v>
      </c>
      <c r="D266">
        <v>2020</v>
      </c>
      <c r="F266">
        <v>1475</v>
      </c>
    </row>
    <row r="267" spans="2:6">
      <c r="B267" t="s">
        <v>47</v>
      </c>
      <c r="C267" t="s">
        <v>1471</v>
      </c>
      <c r="D267">
        <v>2020</v>
      </c>
      <c r="F267">
        <v>2199</v>
      </c>
    </row>
    <row r="268" spans="2:6">
      <c r="B268" t="s">
        <v>47</v>
      </c>
      <c r="C268" t="s">
        <v>1472</v>
      </c>
      <c r="D268">
        <v>2020</v>
      </c>
      <c r="F268">
        <v>1210</v>
      </c>
    </row>
    <row r="269" spans="2:6">
      <c r="B269" t="s">
        <v>49</v>
      </c>
      <c r="C269" t="s">
        <v>1473</v>
      </c>
      <c r="D269">
        <v>2020</v>
      </c>
      <c r="F269">
        <v>2644</v>
      </c>
    </row>
    <row r="270" spans="2:6">
      <c r="B270" t="s">
        <v>49</v>
      </c>
      <c r="C270" t="s">
        <v>1474</v>
      </c>
      <c r="D270">
        <v>2020</v>
      </c>
      <c r="F270">
        <v>710</v>
      </c>
    </row>
    <row r="271" spans="2:6">
      <c r="B271" t="s">
        <v>49</v>
      </c>
      <c r="C271" t="s">
        <v>1475</v>
      </c>
      <c r="D271">
        <v>2020</v>
      </c>
      <c r="F271">
        <v>84767</v>
      </c>
    </row>
    <row r="272" spans="2:6">
      <c r="B272" t="s">
        <v>49</v>
      </c>
      <c r="C272" t="s">
        <v>1476</v>
      </c>
      <c r="D272">
        <v>2020</v>
      </c>
      <c r="F272">
        <v>926</v>
      </c>
    </row>
    <row r="273" spans="2:6">
      <c r="B273" t="s">
        <v>49</v>
      </c>
      <c r="C273" t="s">
        <v>1477</v>
      </c>
      <c r="D273">
        <v>2020</v>
      </c>
      <c r="F273">
        <v>2148</v>
      </c>
    </row>
    <row r="274" spans="2:6">
      <c r="B274" t="s">
        <v>49</v>
      </c>
      <c r="C274" t="s">
        <v>1478</v>
      </c>
      <c r="D274">
        <v>2020</v>
      </c>
      <c r="F274">
        <v>3397</v>
      </c>
    </row>
    <row r="275" spans="2:6">
      <c r="B275" t="s">
        <v>49</v>
      </c>
      <c r="C275" t="s">
        <v>1479</v>
      </c>
      <c r="D275">
        <v>2020</v>
      </c>
      <c r="F275">
        <v>5537</v>
      </c>
    </row>
    <row r="276" spans="2:6">
      <c r="B276" t="s">
        <v>52</v>
      </c>
      <c r="C276" t="s">
        <v>1480</v>
      </c>
      <c r="D276">
        <v>2020</v>
      </c>
      <c r="F276">
        <v>24680</v>
      </c>
    </row>
    <row r="277" spans="2:6">
      <c r="B277" t="s">
        <v>52</v>
      </c>
      <c r="C277" t="s">
        <v>1481</v>
      </c>
      <c r="D277">
        <v>2020</v>
      </c>
      <c r="F277">
        <v>25879</v>
      </c>
    </row>
    <row r="278" spans="2:6">
      <c r="B278" t="s">
        <v>52</v>
      </c>
      <c r="C278" t="s">
        <v>1482</v>
      </c>
      <c r="D278">
        <v>2020</v>
      </c>
      <c r="F278">
        <v>73223</v>
      </c>
    </row>
    <row r="279" spans="2:6">
      <c r="B279" t="s">
        <v>52</v>
      </c>
      <c r="C279" t="s">
        <v>1483</v>
      </c>
      <c r="D279">
        <v>2020</v>
      </c>
      <c r="F279">
        <v>2012</v>
      </c>
    </row>
    <row r="280" spans="2:6">
      <c r="B280" t="s">
        <v>52</v>
      </c>
      <c r="C280" t="s">
        <v>1484</v>
      </c>
      <c r="D280">
        <v>2020</v>
      </c>
      <c r="F280">
        <v>9322</v>
      </c>
    </row>
    <row r="281" spans="2:6">
      <c r="B281" t="s">
        <v>52</v>
      </c>
      <c r="C281" t="s">
        <v>1485</v>
      </c>
      <c r="D281">
        <v>2020</v>
      </c>
      <c r="F281">
        <v>20273</v>
      </c>
    </row>
    <row r="282" spans="2:6">
      <c r="B282" t="s">
        <v>55</v>
      </c>
      <c r="C282" t="s">
        <v>1486</v>
      </c>
      <c r="D282">
        <v>2020</v>
      </c>
    </row>
    <row r="283" spans="2:6">
      <c r="B283" t="s">
        <v>55</v>
      </c>
      <c r="C283" t="s">
        <v>1487</v>
      </c>
      <c r="D283">
        <v>2020</v>
      </c>
      <c r="F283">
        <v>100823</v>
      </c>
    </row>
    <row r="284" spans="2:6">
      <c r="B284" t="s">
        <v>55</v>
      </c>
      <c r="C284" t="s">
        <v>1488</v>
      </c>
      <c r="D284">
        <v>2020</v>
      </c>
      <c r="F284">
        <v>6347</v>
      </c>
    </row>
    <row r="285" spans="2:6">
      <c r="B285" t="s">
        <v>55</v>
      </c>
      <c r="C285" t="s">
        <v>1489</v>
      </c>
      <c r="D285">
        <v>2020</v>
      </c>
      <c r="F285">
        <v>385975</v>
      </c>
    </row>
    <row r="286" spans="2:6">
      <c r="B286" t="s">
        <v>55</v>
      </c>
      <c r="C286" t="s">
        <v>1490</v>
      </c>
      <c r="D286">
        <v>2020</v>
      </c>
      <c r="F286">
        <v>538330</v>
      </c>
    </row>
    <row r="287" spans="2:6">
      <c r="B287" t="s">
        <v>55</v>
      </c>
      <c r="C287" t="s">
        <v>1491</v>
      </c>
      <c r="D287">
        <v>2020</v>
      </c>
      <c r="F287">
        <v>16891</v>
      </c>
    </row>
    <row r="288" spans="2:6">
      <c r="B288" t="s">
        <v>58</v>
      </c>
      <c r="C288" t="s">
        <v>1492</v>
      </c>
      <c r="D288">
        <v>2020</v>
      </c>
      <c r="F288">
        <v>4564</v>
      </c>
    </row>
    <row r="289" spans="2:6">
      <c r="B289" t="s">
        <v>58</v>
      </c>
      <c r="C289" t="s">
        <v>1493</v>
      </c>
      <c r="D289">
        <v>2020</v>
      </c>
      <c r="F289">
        <v>6306</v>
      </c>
    </row>
    <row r="290" spans="2:6">
      <c r="B290" t="s">
        <v>58</v>
      </c>
      <c r="C290" t="s">
        <v>1494</v>
      </c>
      <c r="D290">
        <v>2020</v>
      </c>
      <c r="F290">
        <v>72024</v>
      </c>
    </row>
    <row r="291" spans="2:6">
      <c r="B291" t="s">
        <v>58</v>
      </c>
      <c r="C291" t="s">
        <v>1495</v>
      </c>
      <c r="D291">
        <v>2020</v>
      </c>
      <c r="F291">
        <v>230024</v>
      </c>
    </row>
    <row r="292" spans="2:6">
      <c r="B292" t="s">
        <v>58</v>
      </c>
      <c r="C292" t="s">
        <v>1496</v>
      </c>
      <c r="D292">
        <v>2020</v>
      </c>
      <c r="F292">
        <v>6619</v>
      </c>
    </row>
    <row r="293" spans="2:6">
      <c r="B293" t="s">
        <v>58</v>
      </c>
      <c r="C293" t="s">
        <v>1497</v>
      </c>
      <c r="D293">
        <v>2020</v>
      </c>
      <c r="F293">
        <v>10943</v>
      </c>
    </row>
    <row r="294" spans="2:6">
      <c r="B294" t="s">
        <v>58</v>
      </c>
      <c r="C294" t="s">
        <v>1498</v>
      </c>
      <c r="D294">
        <v>2020</v>
      </c>
      <c r="F294">
        <v>774</v>
      </c>
    </row>
    <row r="295" spans="2:6">
      <c r="B295" t="s">
        <v>58</v>
      </c>
      <c r="C295" t="s">
        <v>1499</v>
      </c>
      <c r="D295">
        <v>2020</v>
      </c>
      <c r="F295">
        <v>22579</v>
      </c>
    </row>
    <row r="296" spans="2:6">
      <c r="B296" t="s">
        <v>58</v>
      </c>
      <c r="C296" t="s">
        <v>1500</v>
      </c>
      <c r="D296">
        <v>2020</v>
      </c>
      <c r="F296">
        <v>3823</v>
      </c>
    </row>
    <row r="297" spans="2:6">
      <c r="B297" t="s">
        <v>58</v>
      </c>
      <c r="C297" t="s">
        <v>1501</v>
      </c>
      <c r="D297">
        <v>2020</v>
      </c>
      <c r="F297">
        <v>1083</v>
      </c>
    </row>
    <row r="298" spans="2:6">
      <c r="B298" t="s">
        <v>58</v>
      </c>
      <c r="C298" t="s">
        <v>1502</v>
      </c>
      <c r="D298">
        <v>2020</v>
      </c>
      <c r="F298">
        <v>793113</v>
      </c>
    </row>
    <row r="299" spans="2:6">
      <c r="B299" t="s">
        <v>58</v>
      </c>
      <c r="C299" t="s">
        <v>1503</v>
      </c>
      <c r="D299">
        <v>2020</v>
      </c>
      <c r="F299">
        <v>219491</v>
      </c>
    </row>
    <row r="300" spans="2:6">
      <c r="B300" t="s">
        <v>58</v>
      </c>
      <c r="C300" t="s">
        <v>1504</v>
      </c>
      <c r="D300">
        <v>2020</v>
      </c>
      <c r="F300">
        <v>355279</v>
      </c>
    </row>
    <row r="301" spans="2:6">
      <c r="B301" t="s">
        <v>60</v>
      </c>
      <c r="C301" t="s">
        <v>1505</v>
      </c>
      <c r="D301">
        <v>2020</v>
      </c>
      <c r="F301">
        <v>17928</v>
      </c>
    </row>
    <row r="302" spans="2:6">
      <c r="B302" t="s">
        <v>60</v>
      </c>
      <c r="C302" t="s">
        <v>1506</v>
      </c>
      <c r="D302">
        <v>2020</v>
      </c>
      <c r="F302">
        <v>6717</v>
      </c>
    </row>
    <row r="303" spans="2:6">
      <c r="B303" t="s">
        <v>60</v>
      </c>
      <c r="C303" t="s">
        <v>1507</v>
      </c>
      <c r="D303">
        <v>2020</v>
      </c>
      <c r="F303">
        <v>13169</v>
      </c>
    </row>
    <row r="304" spans="2:6">
      <c r="B304" t="s">
        <v>60</v>
      </c>
      <c r="C304" t="s">
        <v>1508</v>
      </c>
      <c r="D304">
        <v>2020</v>
      </c>
      <c r="F304">
        <v>8123</v>
      </c>
    </row>
    <row r="305" spans="2:6">
      <c r="B305" t="s">
        <v>60</v>
      </c>
      <c r="C305" t="s">
        <v>1509</v>
      </c>
      <c r="D305">
        <v>2020</v>
      </c>
      <c r="F305">
        <v>8139</v>
      </c>
    </row>
    <row r="306" spans="2:6">
      <c r="B306" t="s">
        <v>60</v>
      </c>
      <c r="C306" t="s">
        <v>1510</v>
      </c>
      <c r="D306">
        <v>2020</v>
      </c>
      <c r="F306">
        <v>9047</v>
      </c>
    </row>
    <row r="307" spans="2:6">
      <c r="B307" t="s">
        <v>60</v>
      </c>
      <c r="C307" t="s">
        <v>1511</v>
      </c>
      <c r="D307">
        <v>2020</v>
      </c>
      <c r="F307">
        <v>11328</v>
      </c>
    </row>
    <row r="308" spans="2:6">
      <c r="B308" t="s">
        <v>60</v>
      </c>
      <c r="C308" t="s">
        <v>1512</v>
      </c>
      <c r="D308">
        <v>2020</v>
      </c>
      <c r="F308">
        <v>4940</v>
      </c>
    </row>
    <row r="309" spans="2:6">
      <c r="B309" t="s">
        <v>60</v>
      </c>
      <c r="C309" t="s">
        <v>1513</v>
      </c>
      <c r="D309">
        <v>2020</v>
      </c>
      <c r="F309">
        <v>57958</v>
      </c>
    </row>
    <row r="310" spans="2:6">
      <c r="B310" t="s">
        <v>60</v>
      </c>
      <c r="C310" t="s">
        <v>1514</v>
      </c>
      <c r="D310">
        <v>2020</v>
      </c>
      <c r="F310">
        <v>11741</v>
      </c>
    </row>
    <row r="311" spans="2:6">
      <c r="B311" t="s">
        <v>60</v>
      </c>
      <c r="C311" t="s">
        <v>1515</v>
      </c>
      <c r="D311">
        <v>2020</v>
      </c>
      <c r="F311">
        <v>17524</v>
      </c>
    </row>
    <row r="312" spans="2:6">
      <c r="B312" t="s">
        <v>60</v>
      </c>
      <c r="C312" t="s">
        <v>1516</v>
      </c>
      <c r="D312">
        <v>2020</v>
      </c>
      <c r="F312">
        <v>21236</v>
      </c>
    </row>
    <row r="313" spans="2:6">
      <c r="B313" t="s">
        <v>60</v>
      </c>
      <c r="C313" t="s">
        <v>1517</v>
      </c>
      <c r="D313">
        <v>2020</v>
      </c>
      <c r="F313">
        <v>15926</v>
      </c>
    </row>
    <row r="314" spans="2:6">
      <c r="B314" t="s">
        <v>60</v>
      </c>
      <c r="C314" t="s">
        <v>1518</v>
      </c>
      <c r="D314">
        <v>2020</v>
      </c>
      <c r="F314">
        <v>38070</v>
      </c>
    </row>
    <row r="315" spans="2:6">
      <c r="B315" t="s">
        <v>60</v>
      </c>
      <c r="C315" t="s">
        <v>1519</v>
      </c>
      <c r="D315">
        <v>2020</v>
      </c>
      <c r="F315">
        <v>6863</v>
      </c>
    </row>
    <row r="316" spans="2:6">
      <c r="B316" t="s">
        <v>60</v>
      </c>
      <c r="C316" t="s">
        <v>1520</v>
      </c>
      <c r="D316">
        <v>2020</v>
      </c>
      <c r="F316">
        <v>2453</v>
      </c>
    </row>
    <row r="317" spans="2:6">
      <c r="B317" t="s">
        <v>60</v>
      </c>
      <c r="C317" t="s">
        <v>1521</v>
      </c>
      <c r="D317">
        <v>2020</v>
      </c>
      <c r="F317">
        <v>39252</v>
      </c>
    </row>
    <row r="318" spans="2:6">
      <c r="B318" t="s">
        <v>60</v>
      </c>
      <c r="C318" t="s">
        <v>1522</v>
      </c>
      <c r="D318">
        <v>2020</v>
      </c>
      <c r="F318">
        <v>36622</v>
      </c>
    </row>
    <row r="319" spans="2:6">
      <c r="B319" t="s">
        <v>60</v>
      </c>
      <c r="C319" t="s">
        <v>1523</v>
      </c>
      <c r="D319">
        <v>2020</v>
      </c>
      <c r="F319">
        <v>21026</v>
      </c>
    </row>
    <row r="320" spans="2:6">
      <c r="B320" t="s">
        <v>60</v>
      </c>
      <c r="C320" t="s">
        <v>1524</v>
      </c>
      <c r="D320">
        <v>2020</v>
      </c>
      <c r="F320">
        <v>2014</v>
      </c>
    </row>
    <row r="321" spans="2:6">
      <c r="B321" t="s">
        <v>60</v>
      </c>
      <c r="C321" t="s">
        <v>1525</v>
      </c>
      <c r="D321">
        <v>2020</v>
      </c>
      <c r="F321">
        <v>77886</v>
      </c>
    </row>
    <row r="322" spans="2:6">
      <c r="B322" t="s">
        <v>60</v>
      </c>
      <c r="C322" t="s">
        <v>1526</v>
      </c>
      <c r="D322">
        <v>2020</v>
      </c>
      <c r="F322">
        <v>1344</v>
      </c>
    </row>
    <row r="323" spans="2:6">
      <c r="B323" t="s">
        <v>63</v>
      </c>
      <c r="C323" t="s">
        <v>1527</v>
      </c>
      <c r="D323">
        <v>2020</v>
      </c>
      <c r="F323">
        <v>8378</v>
      </c>
    </row>
    <row r="324" spans="2:6">
      <c r="B324" t="s">
        <v>63</v>
      </c>
      <c r="C324" t="s">
        <v>1528</v>
      </c>
      <c r="D324">
        <v>2020</v>
      </c>
      <c r="F324">
        <v>4050</v>
      </c>
    </row>
    <row r="325" spans="2:6">
      <c r="B325" t="s">
        <v>63</v>
      </c>
      <c r="C325" t="s">
        <v>1529</v>
      </c>
      <c r="D325">
        <v>2020</v>
      </c>
      <c r="F325">
        <v>48359</v>
      </c>
    </row>
    <row r="326" spans="2:6">
      <c r="B326" t="s">
        <v>63</v>
      </c>
      <c r="C326" t="s">
        <v>1530</v>
      </c>
      <c r="D326">
        <v>2020</v>
      </c>
      <c r="F326">
        <v>5953</v>
      </c>
    </row>
    <row r="327" spans="2:6">
      <c r="B327" t="s">
        <v>63</v>
      </c>
      <c r="C327" t="s">
        <v>1531</v>
      </c>
      <c r="D327">
        <v>2020</v>
      </c>
      <c r="F327">
        <v>4695</v>
      </c>
    </row>
    <row r="328" spans="2:6">
      <c r="B328" t="s">
        <v>63</v>
      </c>
      <c r="C328" t="s">
        <v>1532</v>
      </c>
      <c r="D328">
        <v>2020</v>
      </c>
      <c r="F328">
        <v>3150</v>
      </c>
    </row>
    <row r="329" spans="2:6">
      <c r="B329" t="s">
        <v>65</v>
      </c>
      <c r="C329" t="s">
        <v>1533</v>
      </c>
      <c r="D329">
        <v>2020</v>
      </c>
      <c r="F329">
        <v>2130</v>
      </c>
    </row>
    <row r="330" spans="2:6">
      <c r="B330" t="s">
        <v>65</v>
      </c>
      <c r="C330" t="s">
        <v>1534</v>
      </c>
      <c r="D330">
        <v>2020</v>
      </c>
      <c r="F330">
        <v>1128</v>
      </c>
    </row>
    <row r="331" spans="2:6">
      <c r="B331" t="s">
        <v>65</v>
      </c>
      <c r="C331" t="s">
        <v>1535</v>
      </c>
      <c r="D331">
        <v>2020</v>
      </c>
      <c r="F331">
        <v>4860</v>
      </c>
    </row>
    <row r="332" spans="2:6">
      <c r="B332" t="s">
        <v>65</v>
      </c>
      <c r="C332" t="s">
        <v>1536</v>
      </c>
      <c r="D332">
        <v>2020</v>
      </c>
      <c r="F332">
        <v>3178</v>
      </c>
    </row>
    <row r="333" spans="2:6">
      <c r="B333" t="s">
        <v>65</v>
      </c>
      <c r="C333" t="s">
        <v>1537</v>
      </c>
      <c r="D333">
        <v>2020</v>
      </c>
      <c r="F333">
        <v>1871</v>
      </c>
    </row>
    <row r="334" spans="2:6">
      <c r="B334" t="s">
        <v>65</v>
      </c>
      <c r="C334" t="s">
        <v>1538</v>
      </c>
      <c r="D334">
        <v>2020</v>
      </c>
      <c r="F334">
        <v>2035</v>
      </c>
    </row>
    <row r="335" spans="2:6">
      <c r="B335" t="s">
        <v>65</v>
      </c>
      <c r="C335" t="s">
        <v>1539</v>
      </c>
      <c r="D335">
        <v>2020</v>
      </c>
      <c r="F335">
        <v>25020</v>
      </c>
    </row>
    <row r="336" spans="2:6">
      <c r="B336" t="s">
        <v>65</v>
      </c>
      <c r="C336" t="s">
        <v>1540</v>
      </c>
      <c r="D336">
        <v>2020</v>
      </c>
      <c r="F336">
        <v>875</v>
      </c>
    </row>
    <row r="337" spans="2:6">
      <c r="B337" t="s">
        <v>65</v>
      </c>
      <c r="C337" t="s">
        <v>1541</v>
      </c>
      <c r="D337">
        <v>2020</v>
      </c>
      <c r="F337">
        <v>4655</v>
      </c>
    </row>
    <row r="338" spans="2:6">
      <c r="B338" t="s">
        <v>65</v>
      </c>
      <c r="C338" t="s">
        <v>1542</v>
      </c>
      <c r="D338">
        <v>2020</v>
      </c>
      <c r="F338">
        <v>8385</v>
      </c>
    </row>
    <row r="339" spans="2:6">
      <c r="B339" t="s">
        <v>65</v>
      </c>
      <c r="C339" t="s">
        <v>1543</v>
      </c>
      <c r="D339">
        <v>2020</v>
      </c>
      <c r="F339">
        <v>2449</v>
      </c>
    </row>
    <row r="340" spans="2:6">
      <c r="B340" t="s">
        <v>67</v>
      </c>
      <c r="C340" t="s">
        <v>1544</v>
      </c>
      <c r="D340">
        <v>2020</v>
      </c>
      <c r="F340">
        <v>7191</v>
      </c>
    </row>
    <row r="341" spans="2:6">
      <c r="B341" t="s">
        <v>67</v>
      </c>
      <c r="C341" t="s">
        <v>1545</v>
      </c>
      <c r="D341">
        <v>2020</v>
      </c>
      <c r="F341">
        <v>6135</v>
      </c>
    </row>
    <row r="342" spans="2:6">
      <c r="B342" t="s">
        <v>67</v>
      </c>
      <c r="C342" t="s">
        <v>1546</v>
      </c>
      <c r="D342">
        <v>2020</v>
      </c>
      <c r="F342">
        <v>174773</v>
      </c>
    </row>
    <row r="343" spans="2:6">
      <c r="B343" t="s">
        <v>67</v>
      </c>
      <c r="C343" t="s">
        <v>1547</v>
      </c>
      <c r="D343">
        <v>2020</v>
      </c>
      <c r="F343">
        <v>4612</v>
      </c>
    </row>
    <row r="344" spans="2:6">
      <c r="B344" t="s">
        <v>67</v>
      </c>
      <c r="C344" t="s">
        <v>1548</v>
      </c>
      <c r="D344">
        <v>2020</v>
      </c>
      <c r="F344">
        <v>3301</v>
      </c>
    </row>
    <row r="345" spans="2:6">
      <c r="B345" t="s">
        <v>67</v>
      </c>
      <c r="C345" t="s">
        <v>1549</v>
      </c>
      <c r="D345">
        <v>2020</v>
      </c>
      <c r="F345">
        <v>13979</v>
      </c>
    </row>
    <row r="346" spans="2:6">
      <c r="B346" t="s">
        <v>67</v>
      </c>
      <c r="C346" t="s">
        <v>1550</v>
      </c>
      <c r="D346">
        <v>2020</v>
      </c>
      <c r="F346">
        <v>6184</v>
      </c>
    </row>
    <row r="347" spans="2:6">
      <c r="B347" t="s">
        <v>67</v>
      </c>
      <c r="C347" t="s">
        <v>1551</v>
      </c>
      <c r="D347">
        <v>2020</v>
      </c>
      <c r="F347">
        <v>24650</v>
      </c>
    </row>
    <row r="348" spans="2:6">
      <c r="B348" t="s">
        <v>67</v>
      </c>
      <c r="C348" t="s">
        <v>1552</v>
      </c>
      <c r="D348">
        <v>2020</v>
      </c>
      <c r="F348">
        <v>82590</v>
      </c>
    </row>
    <row r="349" spans="2:6">
      <c r="B349" t="s">
        <v>67</v>
      </c>
      <c r="C349" t="s">
        <v>1553</v>
      </c>
      <c r="D349">
        <v>2020</v>
      </c>
      <c r="F349">
        <v>20616</v>
      </c>
    </row>
    <row r="350" spans="2:6">
      <c r="B350" t="s">
        <v>67</v>
      </c>
      <c r="C350" t="s">
        <v>1554</v>
      </c>
      <c r="D350">
        <v>2020</v>
      </c>
      <c r="F350">
        <v>3489</v>
      </c>
    </row>
    <row r="351" spans="2:6">
      <c r="B351" t="s">
        <v>67</v>
      </c>
      <c r="C351" t="s">
        <v>1555</v>
      </c>
      <c r="D351">
        <v>2020</v>
      </c>
      <c r="F351">
        <v>11790</v>
      </c>
    </row>
    <row r="352" spans="2:6">
      <c r="B352" t="s">
        <v>67</v>
      </c>
      <c r="C352" t="s">
        <v>1556</v>
      </c>
      <c r="D352">
        <v>2020</v>
      </c>
      <c r="F352">
        <v>788</v>
      </c>
    </row>
    <row r="353" spans="2:6" ht="15.95" customHeight="1" thickBot="1">
      <c r="B353" t="s">
        <v>70</v>
      </c>
      <c r="C353" t="s">
        <v>1557</v>
      </c>
      <c r="D353">
        <v>2020</v>
      </c>
      <c r="F353">
        <v>3030</v>
      </c>
    </row>
    <row r="354" spans="2:6">
      <c r="B354" s="94" t="s">
        <v>70</v>
      </c>
      <c r="C354" s="89" t="s">
        <v>1558</v>
      </c>
      <c r="D354" s="89">
        <v>2020</v>
      </c>
      <c r="E354" s="89"/>
      <c r="F354" s="95">
        <v>34919</v>
      </c>
    </row>
    <row r="355" spans="2:6">
      <c r="B355" s="96" t="s">
        <v>70</v>
      </c>
      <c r="C355" t="s">
        <v>1559</v>
      </c>
      <c r="D355">
        <v>2020</v>
      </c>
      <c r="F355" s="97">
        <v>2196</v>
      </c>
    </row>
    <row r="356" spans="2:6">
      <c r="B356" s="96" t="s">
        <v>70</v>
      </c>
      <c r="C356" t="s">
        <v>1560</v>
      </c>
      <c r="D356">
        <v>2020</v>
      </c>
      <c r="F356" s="97">
        <v>4964</v>
      </c>
    </row>
    <row r="357" spans="2:6">
      <c r="B357" s="96" t="s">
        <v>70</v>
      </c>
      <c r="C357" t="s">
        <v>1561</v>
      </c>
      <c r="D357">
        <v>2020</v>
      </c>
      <c r="F357" s="97">
        <v>2806</v>
      </c>
    </row>
    <row r="358" spans="2:6">
      <c r="B358" s="96" t="s">
        <v>70</v>
      </c>
      <c r="C358" t="s">
        <v>1562</v>
      </c>
      <c r="D358">
        <v>2020</v>
      </c>
      <c r="F358" s="97">
        <v>3109</v>
      </c>
    </row>
    <row r="359" spans="2:6">
      <c r="B359" s="96" t="s">
        <v>70</v>
      </c>
      <c r="C359" t="s">
        <v>1563</v>
      </c>
      <c r="D359">
        <v>2020</v>
      </c>
      <c r="F359" s="97">
        <v>6284</v>
      </c>
    </row>
    <row r="360" spans="2:6">
      <c r="B360" s="96" t="s">
        <v>70</v>
      </c>
      <c r="C360" t="s">
        <v>1564</v>
      </c>
      <c r="D360">
        <v>2020</v>
      </c>
      <c r="F360" s="97">
        <v>3099</v>
      </c>
    </row>
    <row r="361" spans="2:6">
      <c r="B361" s="96" t="s">
        <v>70</v>
      </c>
      <c r="C361" t="s">
        <v>1565</v>
      </c>
      <c r="D361">
        <v>2020</v>
      </c>
      <c r="F361" s="97">
        <v>2255</v>
      </c>
    </row>
    <row r="362" spans="2:6">
      <c r="B362" s="96" t="s">
        <v>70</v>
      </c>
      <c r="C362" t="s">
        <v>1566</v>
      </c>
      <c r="D362">
        <v>2020</v>
      </c>
      <c r="F362" s="97">
        <v>836</v>
      </c>
    </row>
    <row r="363" spans="2:6">
      <c r="B363" s="96" t="s">
        <v>70</v>
      </c>
      <c r="C363" t="s">
        <v>1567</v>
      </c>
      <c r="D363">
        <v>2020</v>
      </c>
      <c r="F363" s="97">
        <v>1204</v>
      </c>
    </row>
    <row r="364" spans="2:6" ht="15.95" customHeight="1" thickBot="1">
      <c r="B364" s="98" t="s">
        <v>70</v>
      </c>
      <c r="C364" s="88" t="s">
        <v>1568</v>
      </c>
      <c r="D364" s="88">
        <v>2020</v>
      </c>
      <c r="E364" s="88"/>
      <c r="F364" s="99">
        <v>1044</v>
      </c>
    </row>
    <row r="365" spans="2:6">
      <c r="B365" t="s">
        <v>73</v>
      </c>
      <c r="C365" t="s">
        <v>1569</v>
      </c>
      <c r="D365">
        <v>2020</v>
      </c>
      <c r="F365">
        <v>14975</v>
      </c>
    </row>
    <row r="366" spans="2:6">
      <c r="B366" t="s">
        <v>73</v>
      </c>
      <c r="C366" t="s">
        <v>1570</v>
      </c>
      <c r="D366">
        <v>2020</v>
      </c>
      <c r="F366">
        <v>2211</v>
      </c>
    </row>
    <row r="367" spans="2:6">
      <c r="B367" t="s">
        <v>73</v>
      </c>
      <c r="C367" t="s">
        <v>1571</v>
      </c>
      <c r="D367">
        <v>2020</v>
      </c>
      <c r="F367">
        <v>8805</v>
      </c>
    </row>
    <row r="368" spans="2:6">
      <c r="B368" t="s">
        <v>73</v>
      </c>
      <c r="C368" t="s">
        <v>1572</v>
      </c>
      <c r="D368">
        <v>2020</v>
      </c>
      <c r="F368">
        <v>879</v>
      </c>
    </row>
    <row r="369" spans="2:6">
      <c r="B369" t="s">
        <v>73</v>
      </c>
      <c r="C369" t="s">
        <v>1573</v>
      </c>
      <c r="D369">
        <v>2020</v>
      </c>
      <c r="F369">
        <v>2967</v>
      </c>
    </row>
    <row r="370" spans="2:6">
      <c r="B370" t="s">
        <v>76</v>
      </c>
      <c r="C370" t="s">
        <v>1574</v>
      </c>
      <c r="D370">
        <v>2020</v>
      </c>
      <c r="F370">
        <v>3409</v>
      </c>
    </row>
    <row r="371" spans="2:6">
      <c r="B371" t="s">
        <v>76</v>
      </c>
      <c r="C371" t="s">
        <v>1575</v>
      </c>
      <c r="D371">
        <v>2020</v>
      </c>
      <c r="F371">
        <v>48294</v>
      </c>
    </row>
    <row r="372" spans="2:6">
      <c r="B372" t="s">
        <v>76</v>
      </c>
      <c r="C372" t="s">
        <v>1576</v>
      </c>
      <c r="D372">
        <v>2020</v>
      </c>
      <c r="F372">
        <v>5885</v>
      </c>
    </row>
    <row r="373" spans="2:6">
      <c r="B373" t="s">
        <v>78</v>
      </c>
      <c r="C373" t="s">
        <v>1577</v>
      </c>
      <c r="D373">
        <v>2020</v>
      </c>
      <c r="F373">
        <v>44647</v>
      </c>
    </row>
    <row r="374" spans="2:6">
      <c r="B374" t="s">
        <v>78</v>
      </c>
      <c r="C374" t="s">
        <v>1578</v>
      </c>
      <c r="D374">
        <v>2020</v>
      </c>
      <c r="F374">
        <v>31476</v>
      </c>
    </row>
    <row r="375" spans="2:6">
      <c r="B375" t="s">
        <v>78</v>
      </c>
      <c r="C375" t="s">
        <v>1579</v>
      </c>
      <c r="D375">
        <v>2020</v>
      </c>
      <c r="F375">
        <v>29803</v>
      </c>
    </row>
    <row r="376" spans="2:6">
      <c r="B376" t="s">
        <v>78</v>
      </c>
      <c r="C376" t="s">
        <v>1580</v>
      </c>
      <c r="D376">
        <v>2020</v>
      </c>
      <c r="F376">
        <v>1131</v>
      </c>
    </row>
    <row r="377" spans="2:6">
      <c r="B377" t="s">
        <v>81</v>
      </c>
      <c r="C377" t="s">
        <v>1581</v>
      </c>
      <c r="D377">
        <v>2020</v>
      </c>
      <c r="F377">
        <v>211156</v>
      </c>
    </row>
    <row r="378" spans="2:6">
      <c r="B378" t="s">
        <v>81</v>
      </c>
      <c r="C378" t="s">
        <v>1582</v>
      </c>
      <c r="D378">
        <v>2020</v>
      </c>
      <c r="F378">
        <v>15118</v>
      </c>
    </row>
    <row r="379" spans="2:6">
      <c r="B379" t="s">
        <v>81</v>
      </c>
      <c r="C379" t="s">
        <v>1583</v>
      </c>
      <c r="D379">
        <v>2020</v>
      </c>
      <c r="F379">
        <v>367861</v>
      </c>
    </row>
    <row r="380" spans="2:6">
      <c r="B380" t="s">
        <v>81</v>
      </c>
      <c r="C380" t="s">
        <v>1584</v>
      </c>
      <c r="D380">
        <v>2020</v>
      </c>
      <c r="F380">
        <v>74403</v>
      </c>
    </row>
    <row r="381" spans="2:6">
      <c r="B381" t="s">
        <v>81</v>
      </c>
      <c r="C381" t="s">
        <v>1585</v>
      </c>
      <c r="D381">
        <v>2020</v>
      </c>
      <c r="F381">
        <v>2193</v>
      </c>
    </row>
    <row r="382" spans="2:6">
      <c r="B382" t="s">
        <v>81</v>
      </c>
      <c r="C382" t="s">
        <v>1586</v>
      </c>
      <c r="D382">
        <v>2020</v>
      </c>
      <c r="F382">
        <v>183954</v>
      </c>
    </row>
    <row r="383" spans="2:6">
      <c r="B383" t="s">
        <v>83</v>
      </c>
      <c r="C383" t="s">
        <v>1587</v>
      </c>
      <c r="D383">
        <v>2020</v>
      </c>
      <c r="F383">
        <v>6121</v>
      </c>
    </row>
    <row r="384" spans="2:6">
      <c r="B384" t="s">
        <v>83</v>
      </c>
      <c r="C384" t="s">
        <v>1588</v>
      </c>
      <c r="D384">
        <v>2020</v>
      </c>
      <c r="F384">
        <v>455</v>
      </c>
    </row>
    <row r="385" spans="2:6">
      <c r="B385" t="s">
        <v>83</v>
      </c>
      <c r="C385" t="s">
        <v>1589</v>
      </c>
      <c r="D385">
        <v>2020</v>
      </c>
      <c r="F385">
        <v>3054</v>
      </c>
    </row>
    <row r="386" spans="2:6">
      <c r="B386" t="s">
        <v>83</v>
      </c>
      <c r="C386" t="s">
        <v>1590</v>
      </c>
      <c r="D386">
        <v>2020</v>
      </c>
      <c r="F386">
        <v>4895</v>
      </c>
    </row>
    <row r="387" spans="2:6">
      <c r="B387" t="s">
        <v>83</v>
      </c>
      <c r="C387" t="s">
        <v>1591</v>
      </c>
      <c r="D387">
        <v>2020</v>
      </c>
      <c r="F387">
        <v>8504</v>
      </c>
    </row>
    <row r="388" spans="2:6">
      <c r="B388" t="s">
        <v>83</v>
      </c>
      <c r="C388" t="s">
        <v>1592</v>
      </c>
      <c r="D388">
        <v>2020</v>
      </c>
      <c r="F388">
        <v>828</v>
      </c>
    </row>
    <row r="389" spans="2:6">
      <c r="B389" t="s">
        <v>83</v>
      </c>
      <c r="C389" t="s">
        <v>1593</v>
      </c>
      <c r="D389">
        <v>2020</v>
      </c>
      <c r="F389">
        <v>38315</v>
      </c>
    </row>
    <row r="390" spans="2:6">
      <c r="B390" t="s">
        <v>85</v>
      </c>
      <c r="C390" t="s">
        <v>1594</v>
      </c>
      <c r="D390">
        <v>2020</v>
      </c>
      <c r="F390">
        <v>21390</v>
      </c>
    </row>
    <row r="391" spans="2:6">
      <c r="B391" t="s">
        <v>85</v>
      </c>
      <c r="C391" t="s">
        <v>1595</v>
      </c>
      <c r="D391">
        <v>2020</v>
      </c>
      <c r="F391">
        <v>648</v>
      </c>
    </row>
    <row r="392" spans="2:6">
      <c r="B392" t="s">
        <v>85</v>
      </c>
      <c r="C392" t="s">
        <v>1596</v>
      </c>
      <c r="D392">
        <v>2020</v>
      </c>
      <c r="F392">
        <v>1467</v>
      </c>
    </row>
    <row r="393" spans="2:6">
      <c r="B393" t="s">
        <v>85</v>
      </c>
      <c r="C393" t="s">
        <v>1597</v>
      </c>
      <c r="D393">
        <v>2020</v>
      </c>
      <c r="F393">
        <v>42319</v>
      </c>
    </row>
    <row r="394" spans="2:6">
      <c r="B394" t="s">
        <v>85</v>
      </c>
      <c r="C394" t="s">
        <v>1598</v>
      </c>
      <c r="D394">
        <v>2020</v>
      </c>
      <c r="F394">
        <v>82067</v>
      </c>
    </row>
    <row r="395" spans="2:6">
      <c r="B395" t="s">
        <v>85</v>
      </c>
      <c r="C395" t="s">
        <v>1599</v>
      </c>
      <c r="D395">
        <v>2020</v>
      </c>
      <c r="F395">
        <v>40006</v>
      </c>
    </row>
    <row r="396" spans="2:6">
      <c r="B396" t="s">
        <v>85</v>
      </c>
      <c r="C396" t="s">
        <v>1600</v>
      </c>
      <c r="D396">
        <v>2020</v>
      </c>
      <c r="F396">
        <v>16543</v>
      </c>
    </row>
    <row r="397" spans="2:6">
      <c r="B397" t="s">
        <v>85</v>
      </c>
      <c r="C397" t="s">
        <v>1601</v>
      </c>
      <c r="D397">
        <v>2020</v>
      </c>
      <c r="F397">
        <v>540</v>
      </c>
    </row>
    <row r="398" spans="2:6">
      <c r="B398" t="s">
        <v>85</v>
      </c>
      <c r="C398" t="s">
        <v>1602</v>
      </c>
      <c r="D398">
        <v>2020</v>
      </c>
      <c r="F398">
        <v>5426</v>
      </c>
    </row>
    <row r="399" spans="2:6">
      <c r="B399" t="s">
        <v>85</v>
      </c>
      <c r="C399" t="s">
        <v>1603</v>
      </c>
      <c r="D399">
        <v>2020</v>
      </c>
      <c r="F399">
        <v>83655</v>
      </c>
    </row>
    <row r="400" spans="2:6">
      <c r="B400" t="s">
        <v>85</v>
      </c>
      <c r="C400" t="s">
        <v>1604</v>
      </c>
      <c r="D400">
        <v>2020</v>
      </c>
      <c r="F400">
        <v>110703</v>
      </c>
    </row>
    <row r="401" spans="2:6">
      <c r="B401" t="s">
        <v>85</v>
      </c>
      <c r="C401" t="s">
        <v>1605</v>
      </c>
      <c r="D401">
        <v>2020</v>
      </c>
      <c r="F401">
        <v>65910</v>
      </c>
    </row>
    <row r="402" spans="2:6">
      <c r="B402" t="s">
        <v>85</v>
      </c>
      <c r="C402" t="s">
        <v>1606</v>
      </c>
      <c r="D402">
        <v>2020</v>
      </c>
      <c r="F402">
        <v>0</v>
      </c>
    </row>
    <row r="403" spans="2:6">
      <c r="B403" t="s">
        <v>85</v>
      </c>
      <c r="C403" t="s">
        <v>1607</v>
      </c>
      <c r="D403">
        <v>2020</v>
      </c>
      <c r="F403">
        <v>1291</v>
      </c>
    </row>
    <row r="404" spans="2:6">
      <c r="B404" t="s">
        <v>85</v>
      </c>
      <c r="C404" t="s">
        <v>1608</v>
      </c>
      <c r="D404">
        <v>2020</v>
      </c>
      <c r="F404">
        <v>5854</v>
      </c>
    </row>
    <row r="405" spans="2:6">
      <c r="B405" t="s">
        <v>85</v>
      </c>
      <c r="C405" t="s">
        <v>1609</v>
      </c>
      <c r="D405">
        <v>2020</v>
      </c>
      <c r="F405">
        <v>15983</v>
      </c>
    </row>
    <row r="406" spans="2:6">
      <c r="B406" t="s">
        <v>85</v>
      </c>
      <c r="C406" t="s">
        <v>1610</v>
      </c>
      <c r="D406">
        <v>2020</v>
      </c>
      <c r="F406">
        <v>5432851</v>
      </c>
    </row>
    <row r="407" spans="2:6">
      <c r="B407" t="s">
        <v>85</v>
      </c>
      <c r="C407" t="s">
        <v>1611</v>
      </c>
      <c r="D407">
        <v>2020</v>
      </c>
      <c r="F407">
        <v>51730</v>
      </c>
    </row>
    <row r="408" spans="2:6">
      <c r="B408" t="s">
        <v>85</v>
      </c>
      <c r="C408" t="s">
        <v>1612</v>
      </c>
      <c r="D408">
        <v>2020</v>
      </c>
      <c r="F408">
        <v>131357</v>
      </c>
    </row>
    <row r="409" spans="2:6">
      <c r="B409" t="s">
        <v>85</v>
      </c>
      <c r="C409" t="s">
        <v>1613</v>
      </c>
      <c r="D409">
        <v>2020</v>
      </c>
      <c r="F409">
        <v>557</v>
      </c>
    </row>
    <row r="410" spans="2:6">
      <c r="B410" t="s">
        <v>85</v>
      </c>
      <c r="C410" t="s">
        <v>1614</v>
      </c>
      <c r="D410">
        <v>2020</v>
      </c>
      <c r="F410">
        <v>3394</v>
      </c>
    </row>
    <row r="411" spans="2:6">
      <c r="B411" t="s">
        <v>85</v>
      </c>
      <c r="C411" t="s">
        <v>1615</v>
      </c>
      <c r="D411">
        <v>2020</v>
      </c>
      <c r="F411">
        <v>25891</v>
      </c>
    </row>
    <row r="412" spans="2:6">
      <c r="B412" t="s">
        <v>85</v>
      </c>
      <c r="C412" t="s">
        <v>1616</v>
      </c>
      <c r="D412">
        <v>2020</v>
      </c>
      <c r="F412">
        <v>29135</v>
      </c>
    </row>
    <row r="413" spans="2:6">
      <c r="B413" t="s">
        <v>85</v>
      </c>
      <c r="C413" t="s">
        <v>1617</v>
      </c>
      <c r="D413">
        <v>2020</v>
      </c>
      <c r="F413">
        <v>60926</v>
      </c>
    </row>
    <row r="414" spans="2:6">
      <c r="B414" t="s">
        <v>85</v>
      </c>
      <c r="C414" t="s">
        <v>1618</v>
      </c>
      <c r="D414">
        <v>2020</v>
      </c>
      <c r="F414">
        <v>7909</v>
      </c>
    </row>
    <row r="415" spans="2:6">
      <c r="B415" t="s">
        <v>85</v>
      </c>
      <c r="C415" t="s">
        <v>1619</v>
      </c>
      <c r="D415">
        <v>2020</v>
      </c>
      <c r="F415">
        <v>450965</v>
      </c>
    </row>
    <row r="416" spans="2:6">
      <c r="B416" t="s">
        <v>87</v>
      </c>
      <c r="C416" t="s">
        <v>1620</v>
      </c>
      <c r="D416">
        <v>2020</v>
      </c>
      <c r="F416">
        <v>32449</v>
      </c>
    </row>
    <row r="417" spans="2:6">
      <c r="B417" t="s">
        <v>87</v>
      </c>
      <c r="C417" t="s">
        <v>1621</v>
      </c>
      <c r="D417">
        <v>2020</v>
      </c>
      <c r="F417">
        <v>4088</v>
      </c>
    </row>
    <row r="418" spans="2:6">
      <c r="B418" t="s">
        <v>87</v>
      </c>
      <c r="C418" t="s">
        <v>1622</v>
      </c>
      <c r="D418">
        <v>2020</v>
      </c>
      <c r="F418">
        <v>7567</v>
      </c>
    </row>
    <row r="419" spans="2:6">
      <c r="B419" t="s">
        <v>87</v>
      </c>
      <c r="C419" t="s">
        <v>1623</v>
      </c>
      <c r="D419">
        <v>2020</v>
      </c>
      <c r="F419">
        <v>12511</v>
      </c>
    </row>
    <row r="420" spans="2:6">
      <c r="B420" t="s">
        <v>87</v>
      </c>
      <c r="C420" t="s">
        <v>1624</v>
      </c>
      <c r="D420">
        <v>2020</v>
      </c>
      <c r="F420">
        <v>30139</v>
      </c>
    </row>
    <row r="421" spans="2:6">
      <c r="B421" t="s">
        <v>87</v>
      </c>
      <c r="C421" t="s">
        <v>1625</v>
      </c>
      <c r="D421">
        <v>2020</v>
      </c>
      <c r="F421">
        <v>96337</v>
      </c>
    </row>
    <row r="422" spans="2:6">
      <c r="B422" t="s">
        <v>87</v>
      </c>
      <c r="C422" t="s">
        <v>1626</v>
      </c>
      <c r="D422">
        <v>2020</v>
      </c>
      <c r="F422">
        <v>11809</v>
      </c>
    </row>
    <row r="423" spans="2:6">
      <c r="B423" t="s">
        <v>87</v>
      </c>
      <c r="C423" t="s">
        <v>1627</v>
      </c>
      <c r="D423">
        <v>2020</v>
      </c>
      <c r="F423">
        <v>18646</v>
      </c>
    </row>
    <row r="424" spans="2:6">
      <c r="B424" t="s">
        <v>87</v>
      </c>
      <c r="C424" t="s">
        <v>1628</v>
      </c>
      <c r="D424">
        <v>2020</v>
      </c>
      <c r="F424">
        <v>2526</v>
      </c>
    </row>
    <row r="425" spans="2:6">
      <c r="B425" t="s">
        <v>87</v>
      </c>
      <c r="C425" t="s">
        <v>1629</v>
      </c>
      <c r="D425">
        <v>2020</v>
      </c>
      <c r="F425">
        <v>75378</v>
      </c>
    </row>
    <row r="426" spans="2:6">
      <c r="B426" t="s">
        <v>87</v>
      </c>
      <c r="C426" t="s">
        <v>1630</v>
      </c>
      <c r="D426">
        <v>2020</v>
      </c>
      <c r="F426">
        <v>909</v>
      </c>
    </row>
    <row r="427" spans="2:6">
      <c r="B427" t="s">
        <v>87</v>
      </c>
      <c r="C427" t="s">
        <v>1631</v>
      </c>
      <c r="D427">
        <v>2020</v>
      </c>
      <c r="F427">
        <v>31344</v>
      </c>
    </row>
    <row r="428" spans="2:6">
      <c r="B428" t="s">
        <v>87</v>
      </c>
      <c r="C428" t="s">
        <v>1632</v>
      </c>
      <c r="D428">
        <v>2020</v>
      </c>
      <c r="F428">
        <v>46126</v>
      </c>
    </row>
    <row r="429" spans="2:6">
      <c r="B429" t="s">
        <v>87</v>
      </c>
      <c r="C429" t="s">
        <v>1633</v>
      </c>
      <c r="D429">
        <v>2020</v>
      </c>
      <c r="F429">
        <v>112315</v>
      </c>
    </row>
    <row r="430" spans="2:6">
      <c r="B430" t="s">
        <v>87</v>
      </c>
      <c r="C430" t="s">
        <v>1634</v>
      </c>
      <c r="D430">
        <v>2020</v>
      </c>
      <c r="F430">
        <v>41755</v>
      </c>
    </row>
    <row r="431" spans="2:6">
      <c r="B431" t="s">
        <v>87</v>
      </c>
      <c r="C431" t="s">
        <v>1635</v>
      </c>
      <c r="D431">
        <v>2020</v>
      </c>
      <c r="F431">
        <v>12596</v>
      </c>
    </row>
    <row r="432" spans="2:6">
      <c r="B432" t="s">
        <v>90</v>
      </c>
      <c r="C432" t="s">
        <v>1636</v>
      </c>
      <c r="D432">
        <v>2020</v>
      </c>
      <c r="F432">
        <v>17889</v>
      </c>
    </row>
    <row r="433" spans="2:6">
      <c r="B433" t="s">
        <v>90</v>
      </c>
      <c r="C433" t="s">
        <v>1637</v>
      </c>
      <c r="D433">
        <v>2020</v>
      </c>
      <c r="F433">
        <v>2960</v>
      </c>
    </row>
    <row r="434" spans="2:6">
      <c r="B434" t="s">
        <v>90</v>
      </c>
      <c r="C434" t="s">
        <v>1638</v>
      </c>
      <c r="D434">
        <v>2020</v>
      </c>
      <c r="F434">
        <v>2293</v>
      </c>
    </row>
    <row r="435" spans="2:6">
      <c r="B435" t="s">
        <v>90</v>
      </c>
      <c r="C435" t="s">
        <v>1639</v>
      </c>
      <c r="D435">
        <v>2020</v>
      </c>
      <c r="F435">
        <v>16469</v>
      </c>
    </row>
    <row r="436" spans="2:6">
      <c r="B436" t="s">
        <v>90</v>
      </c>
      <c r="C436" t="s">
        <v>1640</v>
      </c>
      <c r="D436">
        <v>2020</v>
      </c>
      <c r="F436">
        <v>7674</v>
      </c>
    </row>
    <row r="437" spans="2:6">
      <c r="B437" t="s">
        <v>90</v>
      </c>
      <c r="C437" t="s">
        <v>1641</v>
      </c>
      <c r="D437">
        <v>2020</v>
      </c>
      <c r="F437">
        <v>12408</v>
      </c>
    </row>
    <row r="438" spans="2:6">
      <c r="B438" t="s">
        <v>90</v>
      </c>
      <c r="C438" t="s">
        <v>1642</v>
      </c>
      <c r="D438">
        <v>2020</v>
      </c>
      <c r="F438">
        <v>2560</v>
      </c>
    </row>
    <row r="439" spans="2:6">
      <c r="B439" t="s">
        <v>93</v>
      </c>
      <c r="C439" t="s">
        <v>1643</v>
      </c>
      <c r="D439">
        <v>2020</v>
      </c>
      <c r="F439">
        <v>31735</v>
      </c>
    </row>
    <row r="440" spans="2:6">
      <c r="B440" t="s">
        <v>93</v>
      </c>
      <c r="C440" t="s">
        <v>1644</v>
      </c>
      <c r="D440">
        <v>2020</v>
      </c>
      <c r="F440">
        <v>5360</v>
      </c>
    </row>
    <row r="441" spans="2:6">
      <c r="B441" t="s">
        <v>93</v>
      </c>
      <c r="C441" t="s">
        <v>1645</v>
      </c>
      <c r="D441">
        <v>2020</v>
      </c>
      <c r="F441">
        <v>5098</v>
      </c>
    </row>
    <row r="442" spans="2:6">
      <c r="B442" t="s">
        <v>93</v>
      </c>
      <c r="C442" t="s">
        <v>1646</v>
      </c>
      <c r="D442">
        <v>2020</v>
      </c>
      <c r="F442">
        <v>32704</v>
      </c>
    </row>
    <row r="443" spans="2:6">
      <c r="B443" t="s">
        <v>93</v>
      </c>
      <c r="C443" t="s">
        <v>1647</v>
      </c>
      <c r="D443">
        <v>2020</v>
      </c>
      <c r="F443">
        <v>5451</v>
      </c>
    </row>
    <row r="444" spans="2:6">
      <c r="B444" t="s">
        <v>93</v>
      </c>
      <c r="C444" t="s">
        <v>1648</v>
      </c>
      <c r="D444">
        <v>2020</v>
      </c>
      <c r="F444">
        <v>3252</v>
      </c>
    </row>
    <row r="445" spans="2:6">
      <c r="B445" t="s">
        <v>93</v>
      </c>
      <c r="C445" t="s">
        <v>1649</v>
      </c>
      <c r="D445">
        <v>2020</v>
      </c>
      <c r="F445">
        <v>2529</v>
      </c>
    </row>
    <row r="446" spans="2:6">
      <c r="B446" t="s">
        <v>95</v>
      </c>
      <c r="C446" t="s">
        <v>1650</v>
      </c>
      <c r="D446">
        <v>2020</v>
      </c>
      <c r="F446">
        <v>1047</v>
      </c>
    </row>
    <row r="447" spans="2:6">
      <c r="B447" t="s">
        <v>95</v>
      </c>
      <c r="C447" t="s">
        <v>1651</v>
      </c>
      <c r="D447">
        <v>2020</v>
      </c>
      <c r="F447">
        <v>2314</v>
      </c>
    </row>
    <row r="448" spans="2:6">
      <c r="B448" t="s">
        <v>95</v>
      </c>
      <c r="C448" t="s">
        <v>1652</v>
      </c>
      <c r="D448">
        <v>2020</v>
      </c>
      <c r="F448">
        <v>28761</v>
      </c>
    </row>
    <row r="449" spans="2:6">
      <c r="B449" t="s">
        <v>95</v>
      </c>
      <c r="C449" t="s">
        <v>1653</v>
      </c>
      <c r="D449">
        <v>2020</v>
      </c>
      <c r="F449">
        <v>6951</v>
      </c>
    </row>
    <row r="450" spans="2:6">
      <c r="B450" t="s">
        <v>95</v>
      </c>
      <c r="C450" t="s">
        <v>1654</v>
      </c>
      <c r="D450">
        <v>2020</v>
      </c>
      <c r="F450">
        <v>4435</v>
      </c>
    </row>
    <row r="451" spans="2:6">
      <c r="B451" t="s">
        <v>98</v>
      </c>
      <c r="C451" t="s">
        <v>1655</v>
      </c>
      <c r="D451">
        <v>2020</v>
      </c>
      <c r="F451">
        <v>33141</v>
      </c>
    </row>
    <row r="452" spans="2:6">
      <c r="B452" t="s">
        <v>98</v>
      </c>
      <c r="C452" t="s">
        <v>1656</v>
      </c>
      <c r="D452">
        <v>2020</v>
      </c>
      <c r="F452">
        <v>280316</v>
      </c>
    </row>
    <row r="453" spans="2:6">
      <c r="B453" t="s">
        <v>98</v>
      </c>
      <c r="C453" t="s">
        <v>1657</v>
      </c>
      <c r="D453">
        <v>2020</v>
      </c>
      <c r="F453">
        <v>6905</v>
      </c>
    </row>
    <row r="454" spans="2:6">
      <c r="B454" t="s">
        <v>98</v>
      </c>
      <c r="C454" t="s">
        <v>1658</v>
      </c>
      <c r="D454">
        <v>2020</v>
      </c>
      <c r="F454">
        <v>19581</v>
      </c>
    </row>
    <row r="455" spans="2:6">
      <c r="B455" t="s">
        <v>98</v>
      </c>
      <c r="C455" t="s">
        <v>1659</v>
      </c>
      <c r="D455">
        <v>2020</v>
      </c>
      <c r="F455">
        <v>50005</v>
      </c>
    </row>
    <row r="456" spans="2:6">
      <c r="B456" t="s">
        <v>98</v>
      </c>
      <c r="C456" t="s">
        <v>1660</v>
      </c>
      <c r="D456">
        <v>2020</v>
      </c>
      <c r="F456">
        <v>5455</v>
      </c>
    </row>
    <row r="457" spans="2:6">
      <c r="B457" t="s">
        <v>98</v>
      </c>
      <c r="C457" t="s">
        <v>1661</v>
      </c>
      <c r="D457">
        <v>2020</v>
      </c>
      <c r="F457">
        <v>19082</v>
      </c>
    </row>
    <row r="458" spans="2:6">
      <c r="B458" t="s">
        <v>101</v>
      </c>
      <c r="C458" t="s">
        <v>1662</v>
      </c>
      <c r="D458">
        <v>2020</v>
      </c>
      <c r="F458">
        <v>1500</v>
      </c>
    </row>
    <row r="459" spans="2:6">
      <c r="B459" t="s">
        <v>101</v>
      </c>
      <c r="C459" t="s">
        <v>1663</v>
      </c>
      <c r="D459">
        <v>2020</v>
      </c>
      <c r="F459">
        <v>75813</v>
      </c>
    </row>
    <row r="460" spans="2:6">
      <c r="B460" t="s">
        <v>101</v>
      </c>
      <c r="C460" t="s">
        <v>1664</v>
      </c>
      <c r="D460">
        <v>2020</v>
      </c>
      <c r="F460">
        <v>917</v>
      </c>
    </row>
    <row r="461" spans="2:6">
      <c r="B461" t="s">
        <v>101</v>
      </c>
      <c r="C461" t="s">
        <v>1665</v>
      </c>
      <c r="D461">
        <v>2020</v>
      </c>
      <c r="F461">
        <v>2261194</v>
      </c>
    </row>
    <row r="462" spans="2:6">
      <c r="B462" t="s">
        <v>101</v>
      </c>
      <c r="C462" t="s">
        <v>1666</v>
      </c>
      <c r="D462">
        <v>2020</v>
      </c>
      <c r="F462">
        <v>23244</v>
      </c>
    </row>
    <row r="463" spans="2:6">
      <c r="B463" t="s">
        <v>101</v>
      </c>
      <c r="C463" t="s">
        <v>1667</v>
      </c>
      <c r="D463">
        <v>2020</v>
      </c>
      <c r="F463">
        <v>125104</v>
      </c>
    </row>
    <row r="464" spans="2:6">
      <c r="B464" t="s">
        <v>101</v>
      </c>
      <c r="C464" t="s">
        <v>1668</v>
      </c>
      <c r="D464">
        <v>2020</v>
      </c>
      <c r="F464">
        <v>26004</v>
      </c>
    </row>
    <row r="465" spans="2:6">
      <c r="B465" t="s">
        <v>101</v>
      </c>
      <c r="C465" t="s">
        <v>1669</v>
      </c>
      <c r="D465">
        <v>2020</v>
      </c>
      <c r="F465">
        <v>33404</v>
      </c>
    </row>
    <row r="466" spans="2:6">
      <c r="B466" t="s">
        <v>101</v>
      </c>
      <c r="C466" t="s">
        <v>1670</v>
      </c>
      <c r="D466">
        <v>2020</v>
      </c>
      <c r="F466">
        <v>4706</v>
      </c>
    </row>
    <row r="467" spans="2:6">
      <c r="B467" t="s">
        <v>101</v>
      </c>
      <c r="C467" t="s">
        <v>1671</v>
      </c>
      <c r="D467">
        <v>2020</v>
      </c>
      <c r="F467">
        <v>2293</v>
      </c>
    </row>
    <row r="468" spans="2:6">
      <c r="B468" t="s">
        <v>101</v>
      </c>
      <c r="C468" t="s">
        <v>1672</v>
      </c>
      <c r="D468">
        <v>2020</v>
      </c>
      <c r="F468">
        <v>298202</v>
      </c>
    </row>
    <row r="469" spans="2:6">
      <c r="B469" t="s">
        <v>101</v>
      </c>
      <c r="C469" t="s">
        <v>1673</v>
      </c>
      <c r="D469">
        <v>2020</v>
      </c>
      <c r="F469">
        <v>12265</v>
      </c>
    </row>
    <row r="470" spans="2:6">
      <c r="B470" t="s">
        <v>101</v>
      </c>
      <c r="C470" t="s">
        <v>1674</v>
      </c>
      <c r="D470">
        <v>2020</v>
      </c>
      <c r="F470">
        <v>3337</v>
      </c>
    </row>
    <row r="471" spans="2:6">
      <c r="B471" t="s">
        <v>101</v>
      </c>
      <c r="C471" t="s">
        <v>1675</v>
      </c>
      <c r="D471">
        <v>2020</v>
      </c>
      <c r="F471">
        <v>267349</v>
      </c>
    </row>
    <row r="472" spans="2:6">
      <c r="B472" t="s">
        <v>101</v>
      </c>
      <c r="C472" t="s">
        <v>1676</v>
      </c>
      <c r="D472">
        <v>2020</v>
      </c>
      <c r="F472">
        <v>6578</v>
      </c>
    </row>
    <row r="473" spans="2:6">
      <c r="B473" t="s">
        <v>101</v>
      </c>
      <c r="C473" t="s">
        <v>1677</v>
      </c>
      <c r="D473">
        <v>2020</v>
      </c>
      <c r="F473">
        <v>70003</v>
      </c>
    </row>
    <row r="474" spans="2:6">
      <c r="B474" t="s">
        <v>101</v>
      </c>
      <c r="C474" t="s">
        <v>1678</v>
      </c>
      <c r="D474">
        <v>2020</v>
      </c>
      <c r="F474">
        <v>10175</v>
      </c>
    </row>
    <row r="475" spans="2:6">
      <c r="B475" t="s">
        <v>101</v>
      </c>
      <c r="C475" t="s">
        <v>1679</v>
      </c>
      <c r="D475">
        <v>2020</v>
      </c>
      <c r="F475">
        <v>46517</v>
      </c>
    </row>
    <row r="476" spans="2:6">
      <c r="B476" t="s">
        <v>101</v>
      </c>
      <c r="C476" t="s">
        <v>1680</v>
      </c>
      <c r="D476">
        <v>2020</v>
      </c>
      <c r="F476">
        <v>38891</v>
      </c>
    </row>
    <row r="477" spans="2:6">
      <c r="B477" t="s">
        <v>101</v>
      </c>
      <c r="C477" t="s">
        <v>1681</v>
      </c>
      <c r="D477">
        <v>2020</v>
      </c>
      <c r="F477">
        <v>1054</v>
      </c>
    </row>
    <row r="478" spans="2:6">
      <c r="B478" t="s">
        <v>101</v>
      </c>
      <c r="C478" t="s">
        <v>1682</v>
      </c>
      <c r="D478">
        <v>2020</v>
      </c>
      <c r="F478">
        <v>2656</v>
      </c>
    </row>
    <row r="479" spans="2:6">
      <c r="B479" t="s">
        <v>101</v>
      </c>
      <c r="C479" t="s">
        <v>1683</v>
      </c>
      <c r="D479">
        <v>2020</v>
      </c>
      <c r="F479">
        <v>9186</v>
      </c>
    </row>
    <row r="480" spans="2:6">
      <c r="B480" t="s">
        <v>101</v>
      </c>
      <c r="C480" t="s">
        <v>1684</v>
      </c>
      <c r="D480">
        <v>2020</v>
      </c>
      <c r="F480">
        <v>34001</v>
      </c>
    </row>
    <row r="481" spans="2:6">
      <c r="B481" t="s">
        <v>101</v>
      </c>
      <c r="C481" t="s">
        <v>1685</v>
      </c>
      <c r="D481">
        <v>2020</v>
      </c>
      <c r="F481">
        <v>10892</v>
      </c>
    </row>
    <row r="482" spans="2:6">
      <c r="B482" t="s">
        <v>103</v>
      </c>
      <c r="C482" t="s">
        <v>1686</v>
      </c>
      <c r="D482">
        <v>2020</v>
      </c>
      <c r="F482">
        <v>19113</v>
      </c>
    </row>
    <row r="483" spans="2:6">
      <c r="B483" t="s">
        <v>103</v>
      </c>
      <c r="C483" t="s">
        <v>1687</v>
      </c>
      <c r="D483">
        <v>2020</v>
      </c>
      <c r="F483">
        <v>389627</v>
      </c>
    </row>
    <row r="484" spans="2:6">
      <c r="B484" t="s">
        <v>103</v>
      </c>
      <c r="C484" t="s">
        <v>1688</v>
      </c>
      <c r="D484">
        <v>2020</v>
      </c>
      <c r="F484">
        <v>81369</v>
      </c>
    </row>
    <row r="485" spans="2:6">
      <c r="B485" t="s">
        <v>106</v>
      </c>
      <c r="C485" t="s">
        <v>1689</v>
      </c>
      <c r="D485">
        <v>2020</v>
      </c>
      <c r="F485">
        <v>5710</v>
      </c>
    </row>
    <row r="486" spans="2:6">
      <c r="B486" t="s">
        <v>106</v>
      </c>
      <c r="C486" t="s">
        <v>1690</v>
      </c>
      <c r="D486">
        <v>2020</v>
      </c>
      <c r="F486">
        <v>2310</v>
      </c>
    </row>
    <row r="487" spans="2:6">
      <c r="B487" t="s">
        <v>106</v>
      </c>
      <c r="C487" t="s">
        <v>1691</v>
      </c>
      <c r="D487">
        <v>2020</v>
      </c>
      <c r="F487">
        <v>6101</v>
      </c>
    </row>
    <row r="488" spans="2:6">
      <c r="B488" t="s">
        <v>106</v>
      </c>
      <c r="C488" t="s">
        <v>1692</v>
      </c>
      <c r="D488">
        <v>2020</v>
      </c>
      <c r="F488">
        <v>6103</v>
      </c>
    </row>
    <row r="489" spans="2:6">
      <c r="B489" t="s">
        <v>106</v>
      </c>
      <c r="C489" t="s">
        <v>1693</v>
      </c>
      <c r="D489">
        <v>2020</v>
      </c>
      <c r="F489">
        <v>23851</v>
      </c>
    </row>
    <row r="490" spans="2:6">
      <c r="B490" t="s">
        <v>106</v>
      </c>
      <c r="C490" t="s">
        <v>1694</v>
      </c>
      <c r="D490">
        <v>2020</v>
      </c>
      <c r="F490">
        <v>3435</v>
      </c>
    </row>
    <row r="491" spans="2:6">
      <c r="B491" t="s">
        <v>106</v>
      </c>
      <c r="C491" t="s">
        <v>1695</v>
      </c>
      <c r="D491">
        <v>2020</v>
      </c>
      <c r="F491">
        <v>1887</v>
      </c>
    </row>
    <row r="492" spans="2:6">
      <c r="B492" t="s">
        <v>106</v>
      </c>
      <c r="C492" t="s">
        <v>1696</v>
      </c>
      <c r="D492">
        <v>2020</v>
      </c>
      <c r="F492">
        <v>17145</v>
      </c>
    </row>
    <row r="493" spans="2:6">
      <c r="B493" t="s">
        <v>106</v>
      </c>
      <c r="C493" t="s">
        <v>1697</v>
      </c>
      <c r="D493">
        <v>2020</v>
      </c>
      <c r="F493">
        <v>2259</v>
      </c>
    </row>
    <row r="494" spans="2:6">
      <c r="B494" t="s">
        <v>106</v>
      </c>
      <c r="C494" t="s">
        <v>1698</v>
      </c>
      <c r="D494">
        <v>2020</v>
      </c>
      <c r="F494">
        <v>37227</v>
      </c>
    </row>
    <row r="495" spans="2:6">
      <c r="B495" t="s">
        <v>106</v>
      </c>
      <c r="C495" t="s">
        <v>1699</v>
      </c>
      <c r="D495">
        <v>2020</v>
      </c>
      <c r="F495">
        <v>1934</v>
      </c>
    </row>
    <row r="496" spans="2:6">
      <c r="B496" t="s">
        <v>112</v>
      </c>
      <c r="C496" t="s">
        <v>1700</v>
      </c>
      <c r="D496">
        <v>2020</v>
      </c>
      <c r="F496">
        <v>2223</v>
      </c>
    </row>
    <row r="497" spans="2:6">
      <c r="B497" t="s">
        <v>112</v>
      </c>
      <c r="C497" t="s">
        <v>1701</v>
      </c>
      <c r="D497">
        <v>2020</v>
      </c>
      <c r="F497">
        <v>32662</v>
      </c>
    </row>
    <row r="498" spans="2:6">
      <c r="B498" t="s">
        <v>114</v>
      </c>
      <c r="C498" t="s">
        <v>1702</v>
      </c>
      <c r="D498">
        <v>2020</v>
      </c>
      <c r="F498">
        <v>8931</v>
      </c>
    </row>
    <row r="499" spans="2:6">
      <c r="B499" t="s">
        <v>114</v>
      </c>
      <c r="C499" t="s">
        <v>1703</v>
      </c>
      <c r="D499">
        <v>2020</v>
      </c>
      <c r="F499">
        <v>2988</v>
      </c>
    </row>
    <row r="500" spans="2:6">
      <c r="B500" t="s">
        <v>114</v>
      </c>
      <c r="C500" t="s">
        <v>1704</v>
      </c>
      <c r="D500">
        <v>2020</v>
      </c>
      <c r="F500">
        <v>151</v>
      </c>
    </row>
    <row r="501" spans="2:6">
      <c r="B501" t="s">
        <v>114</v>
      </c>
      <c r="C501" t="s">
        <v>1705</v>
      </c>
      <c r="D501">
        <v>2020</v>
      </c>
      <c r="F501">
        <v>4415</v>
      </c>
    </row>
    <row r="502" spans="2:6">
      <c r="B502" t="s">
        <v>114</v>
      </c>
      <c r="C502" t="s">
        <v>1706</v>
      </c>
      <c r="D502">
        <v>2020</v>
      </c>
      <c r="F502">
        <v>29235</v>
      </c>
    </row>
    <row r="503" spans="2:6">
      <c r="B503" t="s">
        <v>114</v>
      </c>
      <c r="C503" t="s">
        <v>1707</v>
      </c>
      <c r="D503">
        <v>2020</v>
      </c>
      <c r="F503">
        <v>3646</v>
      </c>
    </row>
    <row r="504" spans="2:6">
      <c r="B504" t="s">
        <v>114</v>
      </c>
      <c r="C504" t="s">
        <v>1708</v>
      </c>
      <c r="D504">
        <v>2020</v>
      </c>
      <c r="F504">
        <v>2890</v>
      </c>
    </row>
    <row r="505" spans="2:6">
      <c r="B505" t="s">
        <v>114</v>
      </c>
      <c r="C505" t="s">
        <v>1709</v>
      </c>
      <c r="D505">
        <v>2020</v>
      </c>
      <c r="F505">
        <v>4305</v>
      </c>
    </row>
    <row r="506" spans="2:6">
      <c r="B506" t="s">
        <v>114</v>
      </c>
      <c r="C506" t="s">
        <v>1710</v>
      </c>
      <c r="D506">
        <v>2020</v>
      </c>
      <c r="F506">
        <v>18882</v>
      </c>
    </row>
    <row r="507" spans="2:6">
      <c r="B507" t="s">
        <v>114</v>
      </c>
      <c r="C507" t="s">
        <v>1711</v>
      </c>
      <c r="D507">
        <v>2020</v>
      </c>
      <c r="F507">
        <v>11616</v>
      </c>
    </row>
    <row r="508" spans="2:6">
      <c r="B508" t="s">
        <v>114</v>
      </c>
      <c r="C508" t="s">
        <v>1712</v>
      </c>
      <c r="D508">
        <v>2020</v>
      </c>
      <c r="F508">
        <v>3943</v>
      </c>
    </row>
    <row r="509" spans="2:6">
      <c r="B509" t="s">
        <v>114</v>
      </c>
      <c r="C509" t="s">
        <v>1713</v>
      </c>
      <c r="D509">
        <v>2020</v>
      </c>
      <c r="F509">
        <v>64785</v>
      </c>
    </row>
    <row r="510" spans="2:6">
      <c r="B510" t="s">
        <v>114</v>
      </c>
      <c r="C510" t="s">
        <v>1714</v>
      </c>
      <c r="D510">
        <v>2020</v>
      </c>
      <c r="F510">
        <v>8896</v>
      </c>
    </row>
    <row r="511" spans="2:6">
      <c r="B511" t="s">
        <v>114</v>
      </c>
      <c r="C511" t="s">
        <v>1715</v>
      </c>
      <c r="D511">
        <v>2020</v>
      </c>
      <c r="F511">
        <v>883</v>
      </c>
    </row>
    <row r="512" spans="2:6">
      <c r="B512" t="s">
        <v>114</v>
      </c>
      <c r="C512" t="s">
        <v>1716</v>
      </c>
      <c r="D512">
        <v>2020</v>
      </c>
      <c r="F512">
        <v>27272</v>
      </c>
    </row>
    <row r="513" spans="2:6">
      <c r="B513" t="s">
        <v>114</v>
      </c>
      <c r="C513" t="s">
        <v>1717</v>
      </c>
      <c r="D513">
        <v>2020</v>
      </c>
      <c r="F513">
        <v>2397</v>
      </c>
    </row>
    <row r="514" spans="2:6">
      <c r="B514" t="s">
        <v>114</v>
      </c>
      <c r="C514" t="s">
        <v>1718</v>
      </c>
      <c r="D514">
        <v>2020</v>
      </c>
      <c r="F514">
        <v>1885</v>
      </c>
    </row>
    <row r="515" spans="2:6">
      <c r="B515" t="s">
        <v>114</v>
      </c>
      <c r="C515" t="s">
        <v>1719</v>
      </c>
      <c r="D515">
        <v>2020</v>
      </c>
      <c r="F515">
        <v>18073</v>
      </c>
    </row>
    <row r="516" spans="2:6">
      <c r="B516" t="s">
        <v>114</v>
      </c>
      <c r="C516" t="s">
        <v>1720</v>
      </c>
      <c r="D516">
        <v>2020</v>
      </c>
      <c r="F516">
        <v>3010</v>
      </c>
    </row>
    <row r="517" spans="2:6">
      <c r="B517" t="s">
        <v>117</v>
      </c>
      <c r="C517" t="s">
        <v>1721</v>
      </c>
      <c r="D517">
        <v>2020</v>
      </c>
      <c r="F517">
        <v>24863</v>
      </c>
    </row>
    <row r="518" spans="2:6">
      <c r="B518" t="s">
        <v>117</v>
      </c>
      <c r="C518" t="s">
        <v>1722</v>
      </c>
      <c r="D518">
        <v>2020</v>
      </c>
      <c r="F518">
        <v>3199</v>
      </c>
    </row>
    <row r="519" spans="2:6">
      <c r="B519" t="s">
        <v>117</v>
      </c>
      <c r="C519" t="s">
        <v>1723</v>
      </c>
      <c r="D519">
        <v>2020</v>
      </c>
      <c r="F519">
        <v>1311</v>
      </c>
    </row>
    <row r="520" spans="2:6">
      <c r="B520" t="s">
        <v>117</v>
      </c>
      <c r="C520" t="s">
        <v>1724</v>
      </c>
      <c r="D520">
        <v>2020</v>
      </c>
      <c r="F520">
        <v>1401</v>
      </c>
    </row>
    <row r="521" spans="2:6">
      <c r="B521" t="s">
        <v>119</v>
      </c>
      <c r="C521" t="s">
        <v>1725</v>
      </c>
      <c r="D521">
        <v>2020</v>
      </c>
      <c r="F521">
        <v>566</v>
      </c>
    </row>
    <row r="522" spans="2:6">
      <c r="B522" t="s">
        <v>119</v>
      </c>
      <c r="C522" t="s">
        <v>1726</v>
      </c>
      <c r="D522">
        <v>2020</v>
      </c>
      <c r="F522">
        <v>5934</v>
      </c>
    </row>
    <row r="523" spans="2:6">
      <c r="B523" t="s">
        <v>119</v>
      </c>
      <c r="C523" t="s">
        <v>1727</v>
      </c>
      <c r="D523">
        <v>2020</v>
      </c>
      <c r="F523">
        <v>2775</v>
      </c>
    </row>
    <row r="524" spans="2:6">
      <c r="B524" t="s">
        <v>119</v>
      </c>
      <c r="C524" t="s">
        <v>1728</v>
      </c>
      <c r="D524">
        <v>2020</v>
      </c>
      <c r="F524">
        <v>1735</v>
      </c>
    </row>
    <row r="525" spans="2:6">
      <c r="B525" t="s">
        <v>119</v>
      </c>
      <c r="C525" t="s">
        <v>1729</v>
      </c>
      <c r="D525">
        <v>2020</v>
      </c>
      <c r="F525">
        <v>6706</v>
      </c>
    </row>
    <row r="526" spans="2:6">
      <c r="B526" t="s">
        <v>119</v>
      </c>
      <c r="C526" t="s">
        <v>1730</v>
      </c>
      <c r="D526">
        <v>2020</v>
      </c>
      <c r="F526">
        <v>984</v>
      </c>
    </row>
    <row r="527" spans="2:6">
      <c r="B527" t="s">
        <v>119</v>
      </c>
      <c r="C527" t="s">
        <v>1731</v>
      </c>
      <c r="D527">
        <v>2020</v>
      </c>
      <c r="F527">
        <v>3791</v>
      </c>
    </row>
    <row r="528" spans="2:6">
      <c r="B528" t="s">
        <v>119</v>
      </c>
      <c r="C528" t="s">
        <v>1732</v>
      </c>
      <c r="D528">
        <v>2020</v>
      </c>
      <c r="F528">
        <v>11070</v>
      </c>
    </row>
    <row r="529" spans="2:6">
      <c r="B529" t="s">
        <v>119</v>
      </c>
      <c r="C529" t="s">
        <v>1733</v>
      </c>
      <c r="D529">
        <v>2020</v>
      </c>
      <c r="F529">
        <v>1929</v>
      </c>
    </row>
    <row r="530" spans="2:6">
      <c r="B530" t="s">
        <v>119</v>
      </c>
      <c r="C530" t="s">
        <v>1734</v>
      </c>
      <c r="D530">
        <v>2020</v>
      </c>
      <c r="F530">
        <v>7844</v>
      </c>
    </row>
    <row r="531" spans="2:6">
      <c r="B531" t="s">
        <v>119</v>
      </c>
      <c r="C531" t="s">
        <v>1735</v>
      </c>
      <c r="D531">
        <v>2020</v>
      </c>
      <c r="F531">
        <v>2099</v>
      </c>
    </row>
    <row r="532" spans="2:6">
      <c r="B532" t="s">
        <v>121</v>
      </c>
      <c r="C532" t="s">
        <v>1736</v>
      </c>
      <c r="D532">
        <v>2020</v>
      </c>
      <c r="F532">
        <v>7453</v>
      </c>
    </row>
    <row r="533" spans="2:6">
      <c r="B533" t="s">
        <v>121</v>
      </c>
      <c r="C533" t="s">
        <v>1737</v>
      </c>
      <c r="D533">
        <v>2020</v>
      </c>
      <c r="F533">
        <v>28872</v>
      </c>
    </row>
    <row r="534" spans="2:6">
      <c r="B534" t="s">
        <v>121</v>
      </c>
      <c r="C534" t="s">
        <v>1738</v>
      </c>
      <c r="D534">
        <v>2020</v>
      </c>
      <c r="F534">
        <v>3565</v>
      </c>
    </row>
    <row r="535" spans="2:6">
      <c r="B535" t="s">
        <v>121</v>
      </c>
      <c r="C535" t="s">
        <v>1739</v>
      </c>
      <c r="D535">
        <v>2020</v>
      </c>
      <c r="F535">
        <v>35396</v>
      </c>
    </row>
    <row r="536" spans="2:6">
      <c r="B536" t="s">
        <v>121</v>
      </c>
      <c r="C536" t="s">
        <v>1740</v>
      </c>
      <c r="D536">
        <v>2020</v>
      </c>
      <c r="F536">
        <v>201624</v>
      </c>
    </row>
    <row r="537" spans="2:6">
      <c r="B537" t="s">
        <v>121</v>
      </c>
      <c r="C537" t="s">
        <v>1741</v>
      </c>
      <c r="D537">
        <v>2020</v>
      </c>
      <c r="F537">
        <v>30125</v>
      </c>
    </row>
    <row r="538" spans="2:6">
      <c r="B538" t="s">
        <v>121</v>
      </c>
      <c r="C538" t="s">
        <v>1742</v>
      </c>
      <c r="D538">
        <v>2020</v>
      </c>
      <c r="F538">
        <v>11057</v>
      </c>
    </row>
    <row r="539" spans="2:6">
      <c r="B539" t="s">
        <v>121</v>
      </c>
      <c r="C539" t="s">
        <v>1743</v>
      </c>
      <c r="D539">
        <v>2020</v>
      </c>
      <c r="F539">
        <v>22020</v>
      </c>
    </row>
    <row r="540" spans="2:6">
      <c r="B540" t="s">
        <v>121</v>
      </c>
      <c r="C540" t="s">
        <v>1744</v>
      </c>
      <c r="D540">
        <v>2020</v>
      </c>
      <c r="F540">
        <v>53853</v>
      </c>
    </row>
    <row r="541" spans="2:6">
      <c r="B541" t="s">
        <v>121</v>
      </c>
      <c r="C541" t="s">
        <v>1745</v>
      </c>
      <c r="D541">
        <v>2020</v>
      </c>
      <c r="F541">
        <v>52175</v>
      </c>
    </row>
    <row r="542" spans="2:6">
      <c r="B542" t="s">
        <v>121</v>
      </c>
      <c r="C542" t="s">
        <v>1746</v>
      </c>
      <c r="D542">
        <v>2020</v>
      </c>
      <c r="F542">
        <v>15528</v>
      </c>
    </row>
    <row r="543" spans="2:6">
      <c r="B543" t="s">
        <v>121</v>
      </c>
      <c r="C543" t="s">
        <v>1747</v>
      </c>
      <c r="D543">
        <v>2020</v>
      </c>
      <c r="F543">
        <v>31361</v>
      </c>
    </row>
    <row r="544" spans="2:6">
      <c r="B544" t="s">
        <v>121</v>
      </c>
      <c r="C544" t="s">
        <v>1748</v>
      </c>
      <c r="D544">
        <v>2020</v>
      </c>
      <c r="F544">
        <v>163468</v>
      </c>
    </row>
    <row r="545" spans="2:6">
      <c r="B545" t="s">
        <v>121</v>
      </c>
      <c r="C545" t="s">
        <v>1749</v>
      </c>
      <c r="D545">
        <v>2020</v>
      </c>
      <c r="F545">
        <v>40873</v>
      </c>
    </row>
    <row r="546" spans="2:6">
      <c r="B546" t="s">
        <v>121</v>
      </c>
      <c r="C546" t="s">
        <v>1750</v>
      </c>
      <c r="D546">
        <v>2020</v>
      </c>
      <c r="F546">
        <v>4869</v>
      </c>
    </row>
    <row r="547" spans="2:6">
      <c r="B547" t="s">
        <v>121</v>
      </c>
      <c r="C547" t="s">
        <v>1751</v>
      </c>
      <c r="D547">
        <v>2020</v>
      </c>
      <c r="F547">
        <v>9119</v>
      </c>
    </row>
    <row r="548" spans="2:6">
      <c r="B548" t="s">
        <v>121</v>
      </c>
      <c r="C548" t="s">
        <v>1752</v>
      </c>
      <c r="D548">
        <v>2020</v>
      </c>
      <c r="F548">
        <v>1156</v>
      </c>
    </row>
    <row r="549" spans="2:6">
      <c r="B549" t="s">
        <v>121</v>
      </c>
      <c r="C549" t="s">
        <v>1753</v>
      </c>
      <c r="D549">
        <v>2020</v>
      </c>
      <c r="F549">
        <v>74885</v>
      </c>
    </row>
    <row r="550" spans="2:6">
      <c r="B550" t="s">
        <v>121</v>
      </c>
      <c r="C550" t="s">
        <v>1754</v>
      </c>
      <c r="D550">
        <v>2020</v>
      </c>
      <c r="F550">
        <v>5688</v>
      </c>
    </row>
    <row r="551" spans="2:6">
      <c r="B551" t="s">
        <v>121</v>
      </c>
      <c r="C551" t="s">
        <v>1755</v>
      </c>
      <c r="D551">
        <v>2020</v>
      </c>
      <c r="F551">
        <v>15585</v>
      </c>
    </row>
    <row r="552" spans="2:6">
      <c r="B552" t="s">
        <v>121</v>
      </c>
      <c r="C552" t="s">
        <v>1756</v>
      </c>
      <c r="D552">
        <v>2020</v>
      </c>
      <c r="F552">
        <v>112231</v>
      </c>
    </row>
    <row r="553" spans="2:6">
      <c r="B553" t="s">
        <v>123</v>
      </c>
      <c r="C553" t="s">
        <v>1757</v>
      </c>
      <c r="D553">
        <v>2020</v>
      </c>
      <c r="F553">
        <v>826</v>
      </c>
    </row>
    <row r="554" spans="2:6">
      <c r="B554" t="s">
        <v>123</v>
      </c>
      <c r="C554" t="s">
        <v>1758</v>
      </c>
      <c r="D554">
        <v>2020</v>
      </c>
      <c r="F554">
        <v>9356</v>
      </c>
    </row>
    <row r="555" spans="2:6">
      <c r="B555" t="s">
        <v>123</v>
      </c>
      <c r="C555" t="s">
        <v>1759</v>
      </c>
      <c r="D555">
        <v>2020</v>
      </c>
      <c r="F555">
        <v>53467</v>
      </c>
    </row>
    <row r="556" spans="2:6">
      <c r="B556" t="s">
        <v>123</v>
      </c>
      <c r="C556" t="s">
        <v>1760</v>
      </c>
      <c r="D556">
        <v>2020</v>
      </c>
      <c r="F556">
        <v>17302</v>
      </c>
    </row>
    <row r="557" spans="2:6">
      <c r="B557" t="s">
        <v>123</v>
      </c>
      <c r="C557" t="s">
        <v>1761</v>
      </c>
      <c r="D557">
        <v>2020</v>
      </c>
      <c r="F557">
        <v>59143</v>
      </c>
    </row>
    <row r="558" spans="2:6">
      <c r="B558" t="s">
        <v>123</v>
      </c>
      <c r="C558" t="s">
        <v>1762</v>
      </c>
      <c r="D558">
        <v>2020</v>
      </c>
      <c r="F558">
        <v>2134</v>
      </c>
    </row>
    <row r="559" spans="2:6">
      <c r="B559" t="s">
        <v>123</v>
      </c>
      <c r="C559" t="s">
        <v>1763</v>
      </c>
      <c r="D559">
        <v>2020</v>
      </c>
      <c r="F559">
        <v>29007</v>
      </c>
    </row>
    <row r="560" spans="2:6">
      <c r="B560" t="s">
        <v>123</v>
      </c>
      <c r="C560" t="s">
        <v>1764</v>
      </c>
      <c r="D560">
        <v>2020</v>
      </c>
      <c r="F560">
        <v>289180</v>
      </c>
    </row>
    <row r="561" spans="2:6">
      <c r="B561" t="s">
        <v>123</v>
      </c>
      <c r="C561" t="s">
        <v>1765</v>
      </c>
      <c r="D561">
        <v>2020</v>
      </c>
      <c r="F561">
        <v>13832</v>
      </c>
    </row>
    <row r="562" spans="2:6">
      <c r="B562" t="s">
        <v>123</v>
      </c>
      <c r="C562" t="s">
        <v>1766</v>
      </c>
      <c r="D562">
        <v>2020</v>
      </c>
      <c r="F562">
        <v>34995</v>
      </c>
    </row>
    <row r="563" spans="2:6">
      <c r="B563" t="s">
        <v>123</v>
      </c>
      <c r="C563" t="s">
        <v>1767</v>
      </c>
      <c r="D563">
        <v>2020</v>
      </c>
      <c r="F563">
        <v>6418</v>
      </c>
    </row>
    <row r="564" spans="2:6">
      <c r="B564" t="s">
        <v>123</v>
      </c>
      <c r="C564" t="s">
        <v>1768</v>
      </c>
      <c r="D564">
        <v>2020</v>
      </c>
      <c r="F564">
        <v>6044</v>
      </c>
    </row>
    <row r="565" spans="2:6">
      <c r="B565" t="s">
        <v>123</v>
      </c>
      <c r="C565" t="s">
        <v>1769</v>
      </c>
      <c r="D565">
        <v>2020</v>
      </c>
      <c r="F565">
        <v>17015</v>
      </c>
    </row>
    <row r="566" spans="2:6">
      <c r="B566" t="s">
        <v>123</v>
      </c>
      <c r="C566" t="s">
        <v>1770</v>
      </c>
      <c r="D566">
        <v>2020</v>
      </c>
      <c r="F566">
        <v>20491</v>
      </c>
    </row>
    <row r="567" spans="2:6">
      <c r="B567" t="s">
        <v>123</v>
      </c>
      <c r="C567" t="s">
        <v>1771</v>
      </c>
      <c r="D567">
        <v>2020</v>
      </c>
      <c r="F567">
        <v>2500</v>
      </c>
    </row>
    <row r="568" spans="2:6">
      <c r="B568" t="s">
        <v>123</v>
      </c>
      <c r="C568" t="s">
        <v>1772</v>
      </c>
      <c r="D568">
        <v>2020</v>
      </c>
      <c r="F568">
        <v>13085</v>
      </c>
    </row>
    <row r="569" spans="2:6">
      <c r="B569" t="s">
        <v>123</v>
      </c>
      <c r="C569" t="s">
        <v>1773</v>
      </c>
      <c r="D569">
        <v>2020</v>
      </c>
      <c r="F569">
        <v>14471</v>
      </c>
    </row>
    <row r="570" spans="2:6">
      <c r="B570" t="s">
        <v>123</v>
      </c>
      <c r="C570" t="s">
        <v>1774</v>
      </c>
      <c r="D570">
        <v>2020</v>
      </c>
      <c r="F570">
        <v>2133</v>
      </c>
    </row>
    <row r="571" spans="2:6">
      <c r="B571" t="s">
        <v>123</v>
      </c>
      <c r="C571" t="s">
        <v>1775</v>
      </c>
      <c r="D571">
        <v>2020</v>
      </c>
      <c r="F571">
        <v>23494</v>
      </c>
    </row>
    <row r="572" spans="2:6">
      <c r="B572" t="s">
        <v>126</v>
      </c>
      <c r="C572" t="s">
        <v>1776</v>
      </c>
      <c r="D572">
        <v>2020</v>
      </c>
      <c r="F572">
        <v>4038</v>
      </c>
    </row>
    <row r="573" spans="2:6">
      <c r="B573" t="s">
        <v>126</v>
      </c>
      <c r="C573" t="s">
        <v>1777</v>
      </c>
      <c r="D573">
        <v>2020</v>
      </c>
      <c r="F573">
        <v>220</v>
      </c>
    </row>
    <row r="574" spans="2:6">
      <c r="B574" t="s">
        <v>126</v>
      </c>
      <c r="C574" t="s">
        <v>1778</v>
      </c>
      <c r="D574">
        <v>2020</v>
      </c>
      <c r="F574">
        <v>1353</v>
      </c>
    </row>
    <row r="575" spans="2:6">
      <c r="B575" t="s">
        <v>126</v>
      </c>
      <c r="C575" t="s">
        <v>1779</v>
      </c>
      <c r="D575">
        <v>2020</v>
      </c>
      <c r="F575">
        <v>228</v>
      </c>
    </row>
    <row r="576" spans="2:6">
      <c r="B576" t="s">
        <v>126</v>
      </c>
      <c r="C576" t="s">
        <v>1780</v>
      </c>
      <c r="D576">
        <v>2020</v>
      </c>
      <c r="F576">
        <v>7347</v>
      </c>
    </row>
    <row r="577" spans="2:6">
      <c r="B577" t="s">
        <v>126</v>
      </c>
      <c r="C577" t="s">
        <v>1781</v>
      </c>
      <c r="D577">
        <v>2020</v>
      </c>
      <c r="F577">
        <v>3743</v>
      </c>
    </row>
    <row r="578" spans="2:6">
      <c r="B578" t="s">
        <v>126</v>
      </c>
      <c r="C578" t="s">
        <v>1782</v>
      </c>
      <c r="D578">
        <v>2020</v>
      </c>
      <c r="F578">
        <v>2660</v>
      </c>
    </row>
    <row r="579" spans="2:6">
      <c r="B579" t="s">
        <v>126</v>
      </c>
      <c r="C579" t="s">
        <v>1783</v>
      </c>
      <c r="D579">
        <v>2020</v>
      </c>
      <c r="F579">
        <v>4322</v>
      </c>
    </row>
    <row r="580" spans="2:6">
      <c r="B580" t="s">
        <v>126</v>
      </c>
      <c r="C580" t="s">
        <v>1784</v>
      </c>
      <c r="D580">
        <v>2020</v>
      </c>
      <c r="F580">
        <v>5120</v>
      </c>
    </row>
    <row r="581" spans="2:6">
      <c r="B581" t="s">
        <v>126</v>
      </c>
      <c r="C581" t="s">
        <v>1785</v>
      </c>
      <c r="D581">
        <v>2020</v>
      </c>
      <c r="F581">
        <v>198</v>
      </c>
    </row>
    <row r="582" spans="2:6">
      <c r="B582" t="s">
        <v>129</v>
      </c>
      <c r="C582" t="s">
        <v>1786</v>
      </c>
      <c r="D582">
        <v>2020</v>
      </c>
      <c r="F582">
        <v>8559</v>
      </c>
    </row>
    <row r="583" spans="2:6">
      <c r="B583" t="s">
        <v>129</v>
      </c>
      <c r="C583" t="s">
        <v>1787</v>
      </c>
      <c r="D583">
        <v>2020</v>
      </c>
      <c r="F583">
        <v>8151</v>
      </c>
    </row>
    <row r="584" spans="2:6">
      <c r="B584" t="s">
        <v>129</v>
      </c>
      <c r="C584" t="s">
        <v>1788</v>
      </c>
      <c r="D584">
        <v>2020</v>
      </c>
      <c r="F584">
        <v>36178</v>
      </c>
    </row>
    <row r="585" spans="2:6">
      <c r="B585" t="s">
        <v>129</v>
      </c>
      <c r="C585" t="s">
        <v>1789</v>
      </c>
      <c r="D585">
        <v>2020</v>
      </c>
      <c r="F585">
        <v>4268</v>
      </c>
    </row>
    <row r="586" spans="2:6">
      <c r="B586" t="s">
        <v>129</v>
      </c>
      <c r="C586" t="s">
        <v>1790</v>
      </c>
      <c r="D586">
        <v>2020</v>
      </c>
      <c r="F586">
        <v>311350</v>
      </c>
    </row>
    <row r="587" spans="2:6">
      <c r="B587" t="s">
        <v>129</v>
      </c>
      <c r="C587" t="s">
        <v>1791</v>
      </c>
      <c r="D587">
        <v>2020</v>
      </c>
      <c r="F587">
        <v>74162</v>
      </c>
    </row>
    <row r="588" spans="2:6">
      <c r="B588" t="s">
        <v>129</v>
      </c>
      <c r="C588" t="s">
        <v>1792</v>
      </c>
      <c r="D588">
        <v>2020</v>
      </c>
      <c r="F588">
        <v>15450</v>
      </c>
    </row>
    <row r="589" spans="2:6">
      <c r="B589" t="s">
        <v>129</v>
      </c>
      <c r="C589" t="s">
        <v>1793</v>
      </c>
      <c r="D589">
        <v>2020</v>
      </c>
      <c r="F589">
        <v>7103</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B6" sqref="B6"/>
    </sheetView>
  </sheetViews>
  <sheetFormatPr defaultColWidth="10.7109375" defaultRowHeight="15"/>
  <cols>
    <col min="5" max="5" width="13.28515625" bestFit="1" customWidth="1"/>
  </cols>
  <sheetData>
    <row r="1" spans="1:8">
      <c r="A1" s="60" t="s">
        <v>1794</v>
      </c>
    </row>
    <row r="2" spans="1:8" ht="32.1" customHeight="1">
      <c r="A2" s="57" t="s">
        <v>1795</v>
      </c>
      <c r="B2" s="17" t="s">
        <v>1192</v>
      </c>
      <c r="C2" s="17" t="s">
        <v>1193</v>
      </c>
      <c r="D2" s="17" t="s">
        <v>1194</v>
      </c>
      <c r="E2" s="17" t="s">
        <v>1195</v>
      </c>
      <c r="F2" s="17" t="s">
        <v>1196</v>
      </c>
      <c r="G2" s="17" t="s">
        <v>1197</v>
      </c>
      <c r="H2" s="17" t="s">
        <v>1198</v>
      </c>
    </row>
    <row r="3" spans="1:8">
      <c r="A3" s="1" t="s">
        <v>6</v>
      </c>
      <c r="B3" s="18">
        <v>872915.99999999988</v>
      </c>
      <c r="C3" s="18">
        <v>118567</v>
      </c>
      <c r="D3" s="18">
        <v>253943824</v>
      </c>
      <c r="E3" s="18">
        <v>1292884</v>
      </c>
      <c r="F3" s="18">
        <v>641434.00000000012</v>
      </c>
      <c r="G3" s="18">
        <v>93051</v>
      </c>
      <c r="H3" s="18">
        <v>6446</v>
      </c>
    </row>
    <row r="4" spans="1:8">
      <c r="A4" s="1" t="s">
        <v>1796</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1797</v>
      </c>
      <c r="B6" s="18">
        <v>1894.187894293209</v>
      </c>
      <c r="C6" s="18">
        <v>0</v>
      </c>
      <c r="D6" s="18">
        <v>0</v>
      </c>
      <c r="E6" s="18">
        <v>624.11210570679145</v>
      </c>
      <c r="F6" s="18">
        <v>0</v>
      </c>
      <c r="G6" s="18">
        <v>0</v>
      </c>
      <c r="H6" s="18">
        <v>0</v>
      </c>
    </row>
    <row r="7" spans="1:8">
      <c r="A7" s="1" t="s">
        <v>1798</v>
      </c>
      <c r="B7" s="18">
        <v>0</v>
      </c>
      <c r="C7" s="18">
        <v>0</v>
      </c>
      <c r="D7" s="18">
        <v>9854565.4293467794</v>
      </c>
      <c r="E7" s="18">
        <v>2850434.9329325571</v>
      </c>
      <c r="F7" s="18">
        <v>0</v>
      </c>
      <c r="G7" s="18">
        <v>0</v>
      </c>
      <c r="H7" s="18">
        <v>0</v>
      </c>
    </row>
    <row r="8" spans="1:8">
      <c r="A8" s="1" t="s">
        <v>175</v>
      </c>
      <c r="B8" s="18">
        <v>0</v>
      </c>
      <c r="C8" s="18">
        <v>0</v>
      </c>
      <c r="D8" s="18">
        <v>8596314</v>
      </c>
      <c r="E8" s="18">
        <v>0</v>
      </c>
      <c r="F8" s="18">
        <v>0</v>
      </c>
      <c r="G8" s="18">
        <v>0</v>
      </c>
      <c r="H8" s="18">
        <v>0</v>
      </c>
    </row>
    <row r="10" spans="1:8">
      <c r="A10" s="1" t="s">
        <v>1799</v>
      </c>
    </row>
    <row r="11" spans="1:8">
      <c r="A11" t="s">
        <v>1795</v>
      </c>
      <c r="B11" t="s">
        <v>1192</v>
      </c>
      <c r="C11" t="s">
        <v>1193</v>
      </c>
      <c r="D11" t="s">
        <v>1194</v>
      </c>
      <c r="E11" t="s">
        <v>1195</v>
      </c>
      <c r="F11" t="s">
        <v>1196</v>
      </c>
      <c r="G11" t="s">
        <v>1197</v>
      </c>
      <c r="H11" s="17" t="s">
        <v>1198</v>
      </c>
    </row>
    <row r="12" spans="1:8">
      <c r="A12" t="s">
        <v>6</v>
      </c>
      <c r="B12">
        <v>84.000000000000014</v>
      </c>
      <c r="C12">
        <v>14866.598</v>
      </c>
      <c r="D12">
        <v>11972117.539999999</v>
      </c>
      <c r="E12" s="68">
        <v>9818361.2930000015</v>
      </c>
      <c r="F12">
        <v>0</v>
      </c>
      <c r="G12">
        <v>5402.8509999999997</v>
      </c>
      <c r="H12">
        <v>0</v>
      </c>
    </row>
    <row r="13" spans="1:8">
      <c r="A13" t="s">
        <v>1796</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1797</v>
      </c>
      <c r="B15">
        <v>0</v>
      </c>
      <c r="C15">
        <v>0</v>
      </c>
      <c r="D15">
        <v>0</v>
      </c>
      <c r="E15">
        <v>26052.44378698225</v>
      </c>
      <c r="F15">
        <v>0</v>
      </c>
      <c r="G15">
        <v>0</v>
      </c>
      <c r="H15" s="18">
        <v>0</v>
      </c>
    </row>
    <row r="16" spans="1:8">
      <c r="A16" t="s">
        <v>1798</v>
      </c>
      <c r="B16">
        <v>0</v>
      </c>
      <c r="C16">
        <v>0</v>
      </c>
      <c r="D16">
        <v>0</v>
      </c>
      <c r="E16">
        <v>10110</v>
      </c>
      <c r="F16">
        <v>0</v>
      </c>
      <c r="G16">
        <v>0</v>
      </c>
      <c r="H16" s="18">
        <v>0</v>
      </c>
    </row>
    <row r="17" spans="1:8">
      <c r="A17" t="s">
        <v>175</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defaultColWidth="11.42578125" defaultRowHeight="15"/>
  <cols>
    <col min="1" max="1" width="13" customWidth="1"/>
  </cols>
  <sheetData>
    <row r="1" spans="1:9" ht="32.1" customHeight="1">
      <c r="A1" s="57" t="s">
        <v>1795</v>
      </c>
      <c r="B1" s="17" t="s">
        <v>1192</v>
      </c>
      <c r="C1" s="17" t="s">
        <v>1193</v>
      </c>
      <c r="D1" s="17" t="s">
        <v>1194</v>
      </c>
      <c r="E1" s="17" t="s">
        <v>1195</v>
      </c>
      <c r="F1" s="17" t="s">
        <v>1196</v>
      </c>
      <c r="G1" s="17" t="s">
        <v>1197</v>
      </c>
      <c r="H1" s="17" t="s">
        <v>1198</v>
      </c>
    </row>
    <row r="2" spans="1:9">
      <c r="A2" s="1" t="s">
        <v>6</v>
      </c>
      <c r="B2" s="18">
        <f>IF('SYVbT-passenger-script'!$A$14='SYVbT-passenger-script'!$B$14,B15,ROUND('USA Values'!B3*'Share of VT by state'!$B$2,0))</f>
        <v>10255</v>
      </c>
      <c r="C2" s="18">
        <v>0</v>
      </c>
      <c r="D2" s="18">
        <f>IF('SYVbT-passenger-script'!$A$14='SYVbT-passenger-script'!$B$14,D15,ROUND('USA Values'!D3*'Share of VT by state'!$B$2,0))</f>
        <v>2983191</v>
      </c>
      <c r="E2" s="18">
        <f>IF('SYVbT-passenger-script'!$A$14='SYVbT-passenger-script'!$B$14,E15,ROUND('USA Values'!E3*'Share of VT by state'!$B$2,0))</f>
        <v>15188</v>
      </c>
      <c r="F2" s="18">
        <f>IF('SYVbT-passenger-script'!$A$14='SYVbT-passenger-script'!$B$14,F15,ROUND('USA Values'!F3*'Share of VT by state'!$B$2,0))</f>
        <v>7535</v>
      </c>
      <c r="G2" s="18">
        <f>IF('SYVbT-passenger-script'!$A$14='SYVbT-passenger-script'!$B$14,G15,ROUND('USA Values'!G3*'Share of VT by state'!$B$2,0))</f>
        <v>1093</v>
      </c>
      <c r="H2" s="18">
        <f>IF('SYVbT-passenger-script'!$A$14='SYVbT-passenger-script'!$B$14,H15,ROUND('USA Values'!H3*'Share of VT by state'!$B$2,0))</f>
        <v>76</v>
      </c>
      <c r="I2" t="s">
        <v>1800</v>
      </c>
    </row>
    <row r="3" spans="1:9">
      <c r="A3" s="1" t="s">
        <v>1796</v>
      </c>
      <c r="B3" s="18">
        <f>IF('SYVbT-passenger-script'!$A$14='SYVbT-passenger-script'!$B$14,B16,ROUND('USA Values'!B4*'Share of VT by state'!$B$3,0))</f>
        <v>3</v>
      </c>
      <c r="C3" s="18">
        <v>0</v>
      </c>
      <c r="D3" s="18">
        <f>IF('SYVbT-passenger-script'!$A$14='SYVbT-passenger-script'!$B$14,D16,ROUND('USA Values'!D4*'Share of VT by state'!$B$3,0))</f>
        <v>1079</v>
      </c>
      <c r="E3" s="18">
        <f>IF('SYVbT-passenger-script'!$A$14='SYVbT-passenger-script'!$B$14,E16,ROUND('USA Values'!E4*'Share of VT by state'!$B$3,0))</f>
        <v>8665</v>
      </c>
      <c r="F3" s="18">
        <f>IF('SYVbT-passenger-script'!$A$14='SYVbT-passenger-script'!$B$14,F16,ROUND('USA Values'!F4*'Share of VT by state'!$B$3,0))</f>
        <v>0</v>
      </c>
      <c r="G3" s="18">
        <f>IF('SYVbT-passenger-script'!$A$14='SYVbT-passenger-script'!$B$14,G16,ROUND('USA Values'!G4*'Share of VT by state'!$B$3,0))</f>
        <v>80</v>
      </c>
      <c r="H3" s="18">
        <f>IF('SYVbT-passenger-script'!$A$14='SYVbT-passenger-script'!$B$14,H16,ROUND('USA Values'!H4*'Share of VT by state'!$B$3,0))</f>
        <v>1</v>
      </c>
      <c r="I3" t="s">
        <v>1800</v>
      </c>
    </row>
    <row r="4" spans="1:9">
      <c r="A4" s="1" t="s">
        <v>116</v>
      </c>
      <c r="B4" s="18">
        <v>0</v>
      </c>
      <c r="C4" s="18">
        <v>0</v>
      </c>
      <c r="D4" s="18">
        <v>0</v>
      </c>
      <c r="E4" s="18">
        <v>92</v>
      </c>
      <c r="F4" s="18">
        <v>0</v>
      </c>
      <c r="G4" s="18">
        <v>0</v>
      </c>
      <c r="H4" s="18">
        <v>0</v>
      </c>
      <c r="I4" t="s">
        <v>1801</v>
      </c>
    </row>
    <row r="5" spans="1:9">
      <c r="A5" s="1" t="s">
        <v>1797</v>
      </c>
      <c r="B5" s="72">
        <v>63.08</v>
      </c>
      <c r="C5" s="72">
        <v>0</v>
      </c>
      <c r="D5" s="72">
        <v>0</v>
      </c>
      <c r="E5" s="72">
        <v>19.920000000000002</v>
      </c>
      <c r="F5" s="72">
        <v>0</v>
      </c>
      <c r="G5" s="72">
        <v>0</v>
      </c>
      <c r="H5" s="72">
        <v>0</v>
      </c>
      <c r="I5" t="s">
        <v>1802</v>
      </c>
    </row>
    <row r="6" spans="1:9">
      <c r="A6" s="1" t="s">
        <v>1798</v>
      </c>
      <c r="B6" s="18">
        <v>0</v>
      </c>
      <c r="C6" s="18">
        <v>0</v>
      </c>
      <c r="D6" s="18">
        <v>93300.479999999996</v>
      </c>
      <c r="E6" s="18">
        <v>26315.52</v>
      </c>
      <c r="F6" s="18">
        <v>0</v>
      </c>
      <c r="G6" s="18">
        <v>0</v>
      </c>
      <c r="H6" s="18">
        <v>0</v>
      </c>
      <c r="I6" t="s">
        <v>1801</v>
      </c>
    </row>
    <row r="7" spans="1:9">
      <c r="A7" s="1" t="s">
        <v>175</v>
      </c>
      <c r="B7" s="18">
        <v>0</v>
      </c>
      <c r="C7" s="18">
        <v>0</v>
      </c>
      <c r="D7" s="18">
        <v>89761</v>
      </c>
      <c r="E7" s="18">
        <v>0</v>
      </c>
      <c r="F7" s="18">
        <v>0</v>
      </c>
      <c r="G7" s="18">
        <v>0</v>
      </c>
      <c r="H7" s="18">
        <v>0</v>
      </c>
      <c r="I7" t="s">
        <v>1801</v>
      </c>
    </row>
    <row r="11" spans="1:9">
      <c r="A11" t="s">
        <v>1803</v>
      </c>
    </row>
    <row r="13" spans="1:9">
      <c r="A13" t="s">
        <v>1804</v>
      </c>
      <c r="B13" t="s">
        <v>1805</v>
      </c>
    </row>
    <row r="14" spans="1:9" ht="15.95" customHeight="1">
      <c r="A14" s="57" t="str">
        <f>About!B2</f>
        <v>CT</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1796</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defaultColWidth="11.42578125" defaultRowHeight="15"/>
  <sheetData>
    <row r="1" spans="1:9" ht="32.1" customHeight="1">
      <c r="A1" s="57" t="s">
        <v>1795</v>
      </c>
      <c r="B1" s="17" t="s">
        <v>1192</v>
      </c>
      <c r="C1" s="17" t="s">
        <v>1193</v>
      </c>
      <c r="D1" s="17" t="s">
        <v>1194</v>
      </c>
      <c r="E1" s="17" t="s">
        <v>1195</v>
      </c>
      <c r="F1" s="17" t="s">
        <v>1196</v>
      </c>
      <c r="G1" s="17" t="s">
        <v>1197</v>
      </c>
      <c r="H1" s="17" t="s">
        <v>1198</v>
      </c>
    </row>
    <row r="2" spans="1:9">
      <c r="A2" s="1" t="s">
        <v>6</v>
      </c>
      <c r="B2" s="18">
        <f>IF($A$13=$B$13,B14,ROUND('USA Values'!B12*'Share of VT by state'!$B$4,0))</f>
        <v>1</v>
      </c>
      <c r="C2" s="18">
        <f>IF($A$13=$B$13,C14,ROUND('USA Values'!C12*'Share of VT by state'!$B$4,0))</f>
        <v>175</v>
      </c>
      <c r="D2" s="18">
        <f>IF($A$13=$B$13,D14,ROUND('USA Values'!D12*'Share of VT by state'!$B$4,0))</f>
        <v>140639</v>
      </c>
      <c r="E2" s="18">
        <f>IF($A$13=$B$13,E14,ROUND('USA Values'!E12*'Share of VT by state'!$B$4,0))</f>
        <v>115338</v>
      </c>
      <c r="F2" s="18">
        <f>IF($A$13=$B$13,F14,ROUND('USA Values'!F12*'Share of VT by state'!$B$4,0))</f>
        <v>0</v>
      </c>
      <c r="G2" s="18">
        <f>IF($A$13=$B$13,G14,ROUND('USA Values'!G12*'Share of VT by state'!$B$4,0))</f>
        <v>63</v>
      </c>
      <c r="H2" s="18">
        <f>IF($A$13=$B$13,H14,ROUND('USA Values'!H12*'Share of VT by state'!$B$4,0))</f>
        <v>0</v>
      </c>
      <c r="I2" t="s">
        <v>1800</v>
      </c>
    </row>
    <row r="3" spans="1:9">
      <c r="A3" s="1" t="s">
        <v>1796</v>
      </c>
      <c r="B3">
        <f>IF($A$13=$B$13,B15,ROUND('USA Values'!B13*'Share of VT by state'!$B$5,0))</f>
        <v>0</v>
      </c>
      <c r="C3">
        <f>IF($A$13=$B$13,C15,ROUND('USA Values'!C13*'Share of VT by state'!$B$5,0))</f>
        <v>507</v>
      </c>
      <c r="D3">
        <f>IF($A$13=$B$13,D15,ROUND('USA Values'!D13*'Share of VT by state'!$B$5,0))</f>
        <v>581</v>
      </c>
      <c r="E3">
        <f>IF($A$13=$B$13,E15,ROUND('USA Values'!E13*'Share of VT by state'!$B$5,0))</f>
        <v>58362</v>
      </c>
      <c r="F3">
        <f>IF($A$13=$B$13,F15,ROUND('USA Values'!F13*'Share of VT by state'!$B$5,0))</f>
        <v>2</v>
      </c>
      <c r="G3">
        <f>IF($A$13=$B$13,G15,ROUND('USA Values'!G13*'Share of VT by state'!$B$5,0))</f>
        <v>47</v>
      </c>
      <c r="H3">
        <f>IF($A$13=$B$13,H15,ROUND('USA Values'!H13*'Share of VT by state'!$B$5,0))</f>
        <v>1</v>
      </c>
      <c r="I3" t="s">
        <v>1800</v>
      </c>
    </row>
    <row r="4" spans="1:9">
      <c r="A4" s="1" t="s">
        <v>116</v>
      </c>
      <c r="B4">
        <f>Misc!B19*5</f>
        <v>0</v>
      </c>
      <c r="C4">
        <f>Misc!C19*5</f>
        <v>0</v>
      </c>
      <c r="D4">
        <f>Misc!D19*5</f>
        <v>70</v>
      </c>
      <c r="E4">
        <f>Misc!E19*5</f>
        <v>0</v>
      </c>
      <c r="F4">
        <f>Misc!F19*5</f>
        <v>0</v>
      </c>
      <c r="G4">
        <f>Misc!G19*5</f>
        <v>0</v>
      </c>
      <c r="H4">
        <f>Misc!H19*5</f>
        <v>0</v>
      </c>
      <c r="I4" t="s">
        <v>1801</v>
      </c>
    </row>
    <row r="5" spans="1:9">
      <c r="A5" s="1" t="s">
        <v>1797</v>
      </c>
      <c r="B5" s="73">
        <v>0</v>
      </c>
      <c r="C5" s="73">
        <v>0</v>
      </c>
      <c r="D5" s="73">
        <v>0</v>
      </c>
      <c r="E5" s="72">
        <v>101</v>
      </c>
      <c r="F5" s="73">
        <v>0</v>
      </c>
      <c r="G5" s="72">
        <v>0</v>
      </c>
      <c r="H5" s="72">
        <v>0</v>
      </c>
      <c r="I5" t="s">
        <v>1802</v>
      </c>
    </row>
    <row r="6" spans="1:9">
      <c r="A6" s="1" t="s">
        <v>1798</v>
      </c>
      <c r="B6">
        <v>0</v>
      </c>
      <c r="C6">
        <v>0</v>
      </c>
      <c r="D6">
        <v>0</v>
      </c>
      <c r="E6" s="18">
        <v>38</v>
      </c>
      <c r="F6">
        <v>0</v>
      </c>
      <c r="G6" s="18">
        <v>0</v>
      </c>
      <c r="H6" s="18">
        <v>0</v>
      </c>
      <c r="I6" t="s">
        <v>1801</v>
      </c>
    </row>
    <row r="7" spans="1:9">
      <c r="A7" s="1" t="s">
        <v>175</v>
      </c>
      <c r="B7">
        <v>0</v>
      </c>
      <c r="C7">
        <v>0</v>
      </c>
      <c r="D7">
        <v>0</v>
      </c>
      <c r="E7">
        <v>0</v>
      </c>
      <c r="F7">
        <v>0</v>
      </c>
      <c r="G7" s="18">
        <v>0</v>
      </c>
      <c r="H7" s="18">
        <v>0</v>
      </c>
      <c r="I7" t="s">
        <v>1801</v>
      </c>
    </row>
    <row r="13" spans="1:9" ht="15.95" customHeight="1">
      <c r="A13" s="57" t="str">
        <f>About!B2</f>
        <v>CT</v>
      </c>
      <c r="B13" t="s">
        <v>86</v>
      </c>
    </row>
    <row r="14" spans="1:9">
      <c r="A14" t="s">
        <v>6</v>
      </c>
      <c r="B14" s="18">
        <v>0</v>
      </c>
      <c r="C14" s="18">
        <v>0</v>
      </c>
      <c r="D14" s="18">
        <v>201233.5032021653</v>
      </c>
      <c r="E14" s="18">
        <v>0</v>
      </c>
      <c r="F14" s="18">
        <v>0</v>
      </c>
      <c r="G14" s="18">
        <v>12.21870745822498</v>
      </c>
      <c r="H14" s="18">
        <v>0</v>
      </c>
    </row>
    <row r="15" spans="1:9">
      <c r="A15" t="s">
        <v>1796</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defaultColWidth="8.85546875" defaultRowHeight="15"/>
  <cols>
    <col min="1" max="1" width="16.85546875" customWidth="1"/>
    <col min="2" max="2" width="24.7109375" customWidth="1"/>
    <col min="3" max="3" width="20.85546875" customWidth="1"/>
    <col min="4" max="4" width="18.28515625" customWidth="1"/>
    <col min="5" max="5" width="17.140625" customWidth="1"/>
    <col min="6" max="8" width="23.28515625" customWidth="1"/>
    <col min="9" max="9" width="13.28515625" bestFit="1" customWidth="1"/>
    <col min="10" max="10" width="12.7109375" bestFit="1" customWidth="1"/>
  </cols>
  <sheetData>
    <row r="1" spans="1:10" ht="15.95" customHeight="1">
      <c r="A1" s="57" t="s">
        <v>1795</v>
      </c>
      <c r="B1" s="17" t="s">
        <v>1192</v>
      </c>
      <c r="C1" s="17" t="s">
        <v>1193</v>
      </c>
      <c r="D1" s="17" t="s">
        <v>1194</v>
      </c>
      <c r="E1" s="17" t="s">
        <v>1195</v>
      </c>
      <c r="F1" s="17" t="s">
        <v>1196</v>
      </c>
      <c r="G1" s="17" t="s">
        <v>1197</v>
      </c>
      <c r="H1" s="17" t="s">
        <v>1198</v>
      </c>
    </row>
    <row r="2" spans="1:10">
      <c r="A2" s="1" t="s">
        <v>6</v>
      </c>
      <c r="B2" s="18">
        <f>'SYVbT-freight-script'!B2</f>
        <v>1</v>
      </c>
      <c r="C2" s="18">
        <f>'SYVbT-freight-script'!C2</f>
        <v>175</v>
      </c>
      <c r="D2" s="74">
        <f>'SYVbT-freight-script'!D2</f>
        <v>140639</v>
      </c>
      <c r="E2" s="74">
        <f>'SYVbT-freight-script'!D3</f>
        <v>581</v>
      </c>
      <c r="F2" s="18">
        <f>'SYVbT-freight-script'!F2</f>
        <v>0</v>
      </c>
      <c r="G2" s="18">
        <f>'SYVbT-freight-script'!G2</f>
        <v>63</v>
      </c>
      <c r="H2" s="18">
        <f>'SYVbT-freight-script'!H2</f>
        <v>0</v>
      </c>
      <c r="I2" s="66"/>
      <c r="J2" s="18"/>
    </row>
    <row r="3" spans="1:10">
      <c r="A3" s="1" t="s">
        <v>1796</v>
      </c>
      <c r="B3" s="18">
        <f>'SYVbT-freight-script'!B3</f>
        <v>0</v>
      </c>
      <c r="C3" s="18">
        <f>'SYVbT-freight-script'!C3</f>
        <v>507</v>
      </c>
      <c r="D3" s="74">
        <f>'SYVbT-freight-script'!E2</f>
        <v>115338</v>
      </c>
      <c r="E3" s="74">
        <f>'SYVbT-freight-script'!E3</f>
        <v>58362</v>
      </c>
      <c r="F3" s="18">
        <f>'SYVbT-freight-script'!F3</f>
        <v>2</v>
      </c>
      <c r="G3" s="18">
        <f>'SYVbT-freight-script'!G3</f>
        <v>47</v>
      </c>
      <c r="H3" s="18">
        <f>'SYVbT-freight-script'!H3</f>
        <v>1</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1797</v>
      </c>
      <c r="B5" s="18">
        <f>'USA Values'!B15*'Rail and Aviation'!$C$2*'Rail and Aviation'!$C$4</f>
        <v>0</v>
      </c>
      <c r="C5" s="18">
        <f>'USA Values'!C15*'Rail and Aviation'!$C$2*'Rail and Aviation'!$C$4</f>
        <v>0</v>
      </c>
      <c r="D5" s="18">
        <f>0</f>
        <v>0</v>
      </c>
      <c r="E5" s="18">
        <f>'USA Values'!E15*'Rail and Aviation'!$C$2 + 'USA Values'!D15*'Rail and Aviation'!$C$2</f>
        <v>45.197129114581593</v>
      </c>
      <c r="F5" s="18">
        <f>'USA Values'!F15*'Rail and Aviation'!$C$2*'Rail and Aviation'!$C$4</f>
        <v>0</v>
      </c>
      <c r="G5" s="18">
        <f>'USA Values'!G15*'Rail and Aviation'!$C$2*'Rail and Aviation'!$C$4</f>
        <v>0</v>
      </c>
      <c r="H5" s="18">
        <f>'USA Values'!H15*'Rail and Aviation'!$C$2*'Rail and Aviation'!$C$4</f>
        <v>0</v>
      </c>
    </row>
    <row r="6" spans="1:10">
      <c r="A6" s="1" t="s">
        <v>1798</v>
      </c>
      <c r="B6" s="18">
        <f>'SYVbT-freight-script'!B6</f>
        <v>0</v>
      </c>
      <c r="C6" s="18">
        <f>'SYVbT-freight-script'!C6</f>
        <v>0</v>
      </c>
      <c r="D6" s="74">
        <v>0</v>
      </c>
      <c r="E6" s="74">
        <f>'SYVbT-freight-script'!E6 + 'SYVbT-freight-script'!D6</f>
        <v>38</v>
      </c>
      <c r="F6" s="18">
        <f>'SYVbT-freight-script'!F6</f>
        <v>0</v>
      </c>
      <c r="G6" s="18">
        <f>'SYVbT-freight-script'!G6</f>
        <v>0</v>
      </c>
      <c r="H6" s="18">
        <f>'SYVbT-freight-script'!H6</f>
        <v>0</v>
      </c>
    </row>
    <row r="7" spans="1:10">
      <c r="A7" s="1" t="s">
        <v>175</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1806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C15" sqref="C15"/>
    </sheetView>
  </sheetViews>
  <sheetFormatPr defaultColWidth="8.85546875" defaultRowHeight="15"/>
  <cols>
    <col min="1" max="1" width="16.85546875" customWidth="1"/>
    <col min="2" max="2" width="24.7109375" customWidth="1"/>
    <col min="3" max="3" width="20.85546875" customWidth="1"/>
    <col min="4" max="4" width="18.28515625" customWidth="1"/>
    <col min="5" max="5" width="17.140625" customWidth="1"/>
    <col min="6" max="8" width="23.28515625" customWidth="1"/>
    <col min="10" max="10" width="14.28515625" bestFit="1" customWidth="1"/>
  </cols>
  <sheetData>
    <row r="1" spans="1:10" ht="15.95" customHeight="1">
      <c r="A1" s="57" t="s">
        <v>1795</v>
      </c>
      <c r="B1" s="17" t="s">
        <v>1192</v>
      </c>
      <c r="C1" s="17" t="s">
        <v>1193</v>
      </c>
      <c r="D1" s="17" t="s">
        <v>1194</v>
      </c>
      <c r="E1" s="17" t="s">
        <v>1195</v>
      </c>
      <c r="F1" s="17" t="s">
        <v>1196</v>
      </c>
      <c r="G1" s="17" t="s">
        <v>1197</v>
      </c>
      <c r="H1" s="17" t="s">
        <v>1198</v>
      </c>
    </row>
    <row r="2" spans="1:10">
      <c r="A2" s="1" t="s">
        <v>6</v>
      </c>
      <c r="B2" s="18">
        <f>'SYVbT-passenger-script'!B2</f>
        <v>10255</v>
      </c>
      <c r="C2" s="18">
        <f>'SYVbT-passenger-script'!C2</f>
        <v>0</v>
      </c>
      <c r="D2" s="74">
        <f>'SYVbT-passenger-script'!D2</f>
        <v>2983191</v>
      </c>
      <c r="E2" s="74">
        <f>'SYVbT-passenger-script'!E2</f>
        <v>15188</v>
      </c>
      <c r="F2" s="18">
        <f>'SYVbT-passenger-script'!F2</f>
        <v>7535</v>
      </c>
      <c r="G2" s="18">
        <f>'SYVbT-passenger-script'!G2</f>
        <v>1093</v>
      </c>
      <c r="H2" s="18">
        <f>'SYVbT-passenger-script'!H2</f>
        <v>76</v>
      </c>
      <c r="J2" s="18"/>
    </row>
    <row r="3" spans="1:10">
      <c r="A3" s="1" t="s">
        <v>1796</v>
      </c>
      <c r="B3" s="18">
        <f>'SYVbT-passenger-script'!B3</f>
        <v>3</v>
      </c>
      <c r="C3" s="18">
        <f>'SYVbT-passenger-script'!C3</f>
        <v>0</v>
      </c>
      <c r="D3" s="74">
        <f>'SYVbT-passenger-script'!D3</f>
        <v>1079</v>
      </c>
      <c r="E3" s="74">
        <f>'SYVbT-passenger-script'!E3</f>
        <v>8665</v>
      </c>
      <c r="F3" s="18">
        <f>'SYVbT-passenger-script'!F3</f>
        <v>0</v>
      </c>
      <c r="G3" s="18">
        <f>'SYVbT-passenger-script'!G3</f>
        <v>80</v>
      </c>
      <c r="H3" s="18">
        <f>'SYVbT-passenger-script'!H3</f>
        <v>1</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1797</v>
      </c>
      <c r="B5" s="74">
        <f>'USA Values'!B6*'Rail and Aviation'!$C$3*'Rail and Aviation'!$C$4*0.25</f>
        <v>142.06409207199067</v>
      </c>
      <c r="C5" s="18">
        <f>'USA Values'!C6*'Rail and Aviation'!$C$2*'Rail and Aviation'!$C$4</f>
        <v>0</v>
      </c>
      <c r="D5" s="74">
        <v>0</v>
      </c>
      <c r="E5" s="74">
        <f>SUM('USA Values'!E6,'USA Values'!D6)*'Rail and Aviation'!$C$3*'Rail and Aviation'!$C$4</f>
        <v>187.23363171203744</v>
      </c>
      <c r="F5" s="18">
        <f>'USA Values'!F6*'Rail and Aviation'!$C$2*'Rail and Aviation'!$C$4</f>
        <v>0</v>
      </c>
      <c r="G5" s="18">
        <f>'USA Values'!G6*'Rail and Aviation'!$C$2*'Rail and Aviation'!$C$4</f>
        <v>0</v>
      </c>
      <c r="H5" s="18">
        <f>'USA Values'!H6*'Rail and Aviation'!$C$2*'Rail and Aviation'!$C$4</f>
        <v>0</v>
      </c>
    </row>
    <row r="6" spans="1:10">
      <c r="A6" s="1" t="s">
        <v>1798</v>
      </c>
      <c r="B6" s="18">
        <f>'SYVbT-passenger-script'!B6</f>
        <v>0</v>
      </c>
      <c r="C6" s="18">
        <f>'SYVbT-passenger-script'!C6</f>
        <v>0</v>
      </c>
      <c r="D6" s="74">
        <f>'SYVbT-passenger-script'!D6 + 'SYVbT-passenger-script'!E6</f>
        <v>119616</v>
      </c>
      <c r="E6" s="74">
        <v>0</v>
      </c>
      <c r="F6" s="18">
        <f>'SYVbT-passenger-script'!F6</f>
        <v>0</v>
      </c>
      <c r="G6" s="18">
        <f>'SYVbT-passenger-script'!G6</f>
        <v>0</v>
      </c>
      <c r="H6" s="18">
        <f>'SYVbT-passenger-script'!H6</f>
        <v>0</v>
      </c>
    </row>
    <row r="7" spans="1:10">
      <c r="A7" s="1" t="s">
        <v>175</v>
      </c>
      <c r="B7" s="18">
        <f>'SYVbT-passenger-script'!B7</f>
        <v>0</v>
      </c>
      <c r="C7" s="18">
        <f>'SYVbT-passenger-script'!C7</f>
        <v>0</v>
      </c>
      <c r="D7" s="18">
        <f>'SYVbT-passenger-script'!D7</f>
        <v>89761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defaultColWidth="10.7109375" defaultRowHeight="15"/>
  <cols>
    <col min="1" max="1" width="20.7109375" bestFit="1" customWidth="1"/>
  </cols>
  <sheetData>
    <row r="1" spans="1:2">
      <c r="B1" t="s">
        <v>181</v>
      </c>
    </row>
    <row r="2" spans="1:2">
      <c r="A2" t="s">
        <v>182</v>
      </c>
      <c r="B2">
        <v>1.1747445517757599E-2</v>
      </c>
    </row>
    <row r="3" spans="1:2">
      <c r="A3" t="s">
        <v>183</v>
      </c>
      <c r="B3">
        <v>1.1024032797986321E-2</v>
      </c>
    </row>
    <row r="4" spans="1:2">
      <c r="A4" t="s">
        <v>184</v>
      </c>
      <c r="B4">
        <v>1.174717750629219E-2</v>
      </c>
    </row>
    <row r="5" spans="1:2">
      <c r="A5" t="s">
        <v>185</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defaultColWidth="8.85546875" defaultRowHeight="15" customHeight="1"/>
  <cols>
    <col min="1" max="1" width="20.85546875" hidden="1" customWidth="1"/>
    <col min="2" max="2" width="45.7109375" customWidth="1"/>
    <col min="38" max="38" width="8" customWidth="1"/>
  </cols>
  <sheetData>
    <row r="1" spans="1:37" ht="15" customHeight="1" thickBot="1">
      <c r="B1" s="9" t="s">
        <v>186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187</v>
      </c>
      <c r="D3" s="28" t="s">
        <v>14</v>
      </c>
      <c r="E3" s="28"/>
      <c r="F3" s="28"/>
      <c r="G3" s="28"/>
    </row>
    <row r="4" spans="1:37" ht="15" customHeight="1">
      <c r="C4" s="28" t="s">
        <v>188</v>
      </c>
      <c r="D4" s="28" t="s">
        <v>189</v>
      </c>
      <c r="E4" s="28"/>
      <c r="F4" s="28"/>
      <c r="G4" s="28" t="s">
        <v>190</v>
      </c>
    </row>
    <row r="5" spans="1:37" ht="15" customHeight="1">
      <c r="C5" s="28" t="s">
        <v>191</v>
      </c>
      <c r="D5" s="28" t="s">
        <v>192</v>
      </c>
      <c r="E5" s="28"/>
      <c r="F5" s="28"/>
      <c r="G5" s="28"/>
    </row>
    <row r="6" spans="1:37" ht="15" customHeight="1">
      <c r="C6" s="28" t="s">
        <v>193</v>
      </c>
      <c r="D6" s="28"/>
      <c r="E6" s="28" t="s">
        <v>194</v>
      </c>
      <c r="F6" s="28"/>
      <c r="G6" s="28"/>
    </row>
    <row r="10" spans="1:37" ht="15" customHeight="1">
      <c r="A10" s="25" t="s">
        <v>195</v>
      </c>
      <c r="B10" s="10" t="s">
        <v>196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197</v>
      </c>
    </row>
    <row r="13" spans="1:37" ht="15" customHeight="1" thickBot="1">
      <c r="B13" s="8" t="s">
        <v>198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199</v>
      </c>
    </row>
    <row r="16" spans="1:37" ht="15" customHeight="1">
      <c r="B16" s="4" t="s">
        <v>200</v>
      </c>
    </row>
    <row r="17" spans="1:37" ht="15" customHeight="1">
      <c r="B17" s="4" t="s">
        <v>201</v>
      </c>
    </row>
    <row r="18" spans="1:37" ht="15" customHeight="1">
      <c r="A18" s="25" t="s">
        <v>202</v>
      </c>
      <c r="B18" s="7" t="s">
        <v>203</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204</v>
      </c>
      <c r="B19" s="7" t="s">
        <v>205</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206</v>
      </c>
      <c r="B20" s="7" t="s">
        <v>207</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208</v>
      </c>
      <c r="B21" s="4" t="s">
        <v>209</v>
      </c>
    </row>
    <row r="22" spans="1:37" ht="15" customHeight="1">
      <c r="A22" s="25" t="s">
        <v>210</v>
      </c>
      <c r="B22" s="7" t="s">
        <v>211</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212</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213</v>
      </c>
      <c r="B24" s="4" t="s">
        <v>214</v>
      </c>
    </row>
    <row r="25" spans="1:37" ht="15" customHeight="1">
      <c r="B25" s="7" t="s">
        <v>215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216</v>
      </c>
      <c r="B26" s="4" t="s">
        <v>217</v>
      </c>
    </row>
    <row r="27" spans="1:37" ht="15" customHeight="1">
      <c r="A27" s="25" t="s">
        <v>218</v>
      </c>
      <c r="B27" s="7" t="s">
        <v>219</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220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221</v>
      </c>
    </row>
    <row r="31" spans="1:37" ht="15" customHeight="1">
      <c r="A31" s="25" t="s">
        <v>222</v>
      </c>
      <c r="B31" s="4" t="s">
        <v>223</v>
      </c>
    </row>
    <row r="32" spans="1:37" ht="15" customHeight="1">
      <c r="A32" s="25" t="s">
        <v>224</v>
      </c>
      <c r="B32" s="7" t="s">
        <v>225</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226</v>
      </c>
      <c r="B33" s="7" t="s">
        <v>227</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228</v>
      </c>
      <c r="B34" s="7" t="s">
        <v>229</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230</v>
      </c>
      <c r="B35" s="7" t="s">
        <v>231</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232</v>
      </c>
      <c r="B36" s="7" t="s">
        <v>233</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234</v>
      </c>
      <c r="B37" s="7" t="s">
        <v>235</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236</v>
      </c>
      <c r="B38" s="7" t="s">
        <v>237</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238</v>
      </c>
      <c r="B39" s="7" t="s">
        <v>239</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240</v>
      </c>
      <c r="B40" s="7" t="s">
        <v>241</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242</v>
      </c>
      <c r="B41" s="7" t="s">
        <v>243</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244</v>
      </c>
      <c r="B42" s="7" t="s">
        <v>245</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246</v>
      </c>
      <c r="B43" s="7" t="s">
        <v>247</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248</v>
      </c>
      <c r="B44" s="7" t="s">
        <v>249</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250</v>
      </c>
      <c r="B45" s="7" t="s">
        <v>251</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252</v>
      </c>
      <c r="B46" s="7" t="s">
        <v>253</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254</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255</v>
      </c>
      <c r="B48" s="4" t="s">
        <v>256</v>
      </c>
    </row>
    <row r="49" spans="1:37" ht="15" customHeight="1">
      <c r="B49" s="7" t="s">
        <v>257</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258</v>
      </c>
      <c r="B50" s="4" t="s">
        <v>259</v>
      </c>
    </row>
    <row r="51" spans="1:37" ht="15" customHeight="1">
      <c r="A51" s="25" t="s">
        <v>260</v>
      </c>
      <c r="B51" s="7" t="s">
        <v>219</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220</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261</v>
      </c>
    </row>
    <row r="55" spans="1:37" ht="15" customHeight="1">
      <c r="A55" s="25" t="s">
        <v>262</v>
      </c>
      <c r="B55" s="4" t="s">
        <v>263</v>
      </c>
    </row>
    <row r="56" spans="1:37" ht="15" customHeight="1">
      <c r="A56" s="25" t="s">
        <v>264</v>
      </c>
      <c r="B56" s="7" t="s">
        <v>265</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266</v>
      </c>
      <c r="B57" s="7" t="s">
        <v>267</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268</v>
      </c>
      <c r="B58" s="7" t="s">
        <v>269</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270</v>
      </c>
      <c r="B59" s="7" t="s">
        <v>271</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272</v>
      </c>
      <c r="B60" s="7" t="s">
        <v>273</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274</v>
      </c>
      <c r="B61" s="7" t="s">
        <v>275</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276</v>
      </c>
      <c r="B62" s="7" t="s">
        <v>277</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278</v>
      </c>
      <c r="B63" s="7" t="s">
        <v>279</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280</v>
      </c>
      <c r="B64" s="7" t="s">
        <v>281</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282</v>
      </c>
      <c r="B65" s="7" t="s">
        <v>283</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284</v>
      </c>
      <c r="B66" s="7" t="s">
        <v>285</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286</v>
      </c>
      <c r="B67" s="7" t="s">
        <v>287</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288</v>
      </c>
      <c r="B68" s="7" t="s">
        <v>289</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290</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291</v>
      </c>
      <c r="B71" s="4" t="s">
        <v>292</v>
      </c>
    </row>
    <row r="72" spans="1:37" ht="15" customHeight="1">
      <c r="A72" s="25" t="s">
        <v>293</v>
      </c>
      <c r="B72" s="7" t="s">
        <v>265</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294</v>
      </c>
      <c r="B73" s="7" t="s">
        <v>267</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295</v>
      </c>
      <c r="B74" s="7" t="s">
        <v>269</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296</v>
      </c>
      <c r="B75" s="7" t="s">
        <v>271</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297</v>
      </c>
      <c r="B76" s="7" t="s">
        <v>273</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298</v>
      </c>
      <c r="B77" s="7" t="s">
        <v>275</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299</v>
      </c>
      <c r="B78" s="7" t="s">
        <v>277</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300</v>
      </c>
      <c r="B79" s="7" t="s">
        <v>279</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301</v>
      </c>
      <c r="B80" s="7" t="s">
        <v>281</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302</v>
      </c>
      <c r="B81" s="7" t="s">
        <v>283</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303</v>
      </c>
      <c r="B82" s="7" t="s">
        <v>285</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304</v>
      </c>
      <c r="B83" s="7" t="s">
        <v>287</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305</v>
      </c>
      <c r="B84" s="7" t="s">
        <v>289</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290</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100" t="s">
        <v>306</v>
      </c>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row>
    <row r="88" spans="1:37" ht="15" customHeight="1">
      <c r="B88" s="30" t="s">
        <v>307</v>
      </c>
    </row>
    <row r="89" spans="1:37" ht="15" customHeight="1">
      <c r="B89" s="30" t="s">
        <v>308</v>
      </c>
    </row>
    <row r="90" spans="1:37" ht="15" customHeight="1">
      <c r="B90" s="30" t="s">
        <v>309</v>
      </c>
    </row>
    <row r="91" spans="1:37" ht="15" customHeight="1">
      <c r="B91" s="30" t="s">
        <v>310</v>
      </c>
    </row>
    <row r="92" spans="1:37" ht="15" customHeight="1">
      <c r="B92" s="30" t="s">
        <v>311</v>
      </c>
    </row>
    <row r="93" spans="1:37" ht="15" customHeight="1">
      <c r="B93" s="30" t="s">
        <v>312</v>
      </c>
    </row>
    <row r="94" spans="1:37" ht="15" customHeight="1">
      <c r="B94" s="30" t="s">
        <v>313</v>
      </c>
    </row>
    <row r="95" spans="1:37" ht="15" customHeight="1">
      <c r="B95" s="30" t="s">
        <v>314</v>
      </c>
    </row>
    <row r="96" spans="1:37" ht="15" customHeight="1">
      <c r="B96" s="30" t="s">
        <v>315</v>
      </c>
    </row>
    <row r="97" spans="2:2" ht="15" customHeight="1">
      <c r="B97" s="30" t="s">
        <v>316</v>
      </c>
    </row>
    <row r="98" spans="2:2" ht="15" customHeight="1">
      <c r="B98" s="30" t="s">
        <v>317</v>
      </c>
    </row>
    <row r="99" spans="2:2" ht="15" customHeight="1">
      <c r="B99" s="30" t="s">
        <v>318</v>
      </c>
    </row>
    <row r="100" spans="2:2" ht="15" customHeight="1">
      <c r="B100" s="30" t="s">
        <v>319</v>
      </c>
    </row>
    <row r="101" spans="2:2" ht="15" customHeight="1">
      <c r="B101" s="30" t="s">
        <v>320</v>
      </c>
    </row>
    <row r="102" spans="2:2" ht="15" customHeight="1">
      <c r="B102" s="30" t="s">
        <v>321</v>
      </c>
    </row>
    <row r="103" spans="2:2" ht="15" customHeight="1">
      <c r="B103" t="s">
        <v>322</v>
      </c>
    </row>
    <row r="104" spans="2:2" ht="15" customHeight="1">
      <c r="B104" s="30" t="s">
        <v>323</v>
      </c>
    </row>
    <row r="105" spans="2:2" ht="15" customHeight="1">
      <c r="B105" s="30" t="s">
        <v>324</v>
      </c>
    </row>
    <row r="106" spans="2:2" ht="15" customHeight="1">
      <c r="B106" s="30" t="s">
        <v>325</v>
      </c>
    </row>
    <row r="107" spans="2:2" ht="15" customHeight="1">
      <c r="B107" s="30" t="s">
        <v>326</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5546875" defaultRowHeight="15" customHeight="1"/>
  <cols>
    <col min="1" max="1" width="20.85546875" hidden="1" customWidth="1"/>
    <col min="2" max="2" width="45.7109375" customWidth="1"/>
  </cols>
  <sheetData>
    <row r="1" spans="1:37" ht="15" customHeight="1" thickBot="1">
      <c r="B1" s="9" t="s">
        <v>186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187</v>
      </c>
      <c r="D3" s="28" t="s">
        <v>14</v>
      </c>
      <c r="E3" s="28"/>
      <c r="F3" s="28"/>
      <c r="G3" s="28"/>
    </row>
    <row r="4" spans="1:37" ht="15" customHeight="1">
      <c r="C4" s="28" t="s">
        <v>188</v>
      </c>
      <c r="D4" s="28" t="s">
        <v>189</v>
      </c>
      <c r="E4" s="28"/>
      <c r="F4" s="28"/>
      <c r="G4" s="28" t="s">
        <v>190</v>
      </c>
    </row>
    <row r="5" spans="1:37" ht="15" customHeight="1">
      <c r="C5" s="28" t="s">
        <v>191</v>
      </c>
      <c r="D5" s="28" t="s">
        <v>192</v>
      </c>
      <c r="E5" s="28"/>
      <c r="F5" s="28"/>
      <c r="G5" s="28"/>
    </row>
    <row r="6" spans="1:37" ht="15" customHeight="1">
      <c r="C6" s="28" t="s">
        <v>193</v>
      </c>
      <c r="D6" s="28"/>
      <c r="E6" s="28" t="s">
        <v>194</v>
      </c>
      <c r="F6" s="28"/>
      <c r="G6" s="28"/>
    </row>
    <row r="10" spans="1:37" ht="15" customHeight="1">
      <c r="A10" s="25" t="s">
        <v>327</v>
      </c>
      <c r="B10" s="10" t="s">
        <v>328</v>
      </c>
    </row>
    <row r="11" spans="1:37" ht="15" customHeight="1">
      <c r="B11" s="9" t="s">
        <v>329</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197</v>
      </c>
    </row>
    <row r="13" spans="1:37" ht="15" customHeight="1" thickBot="1">
      <c r="B13" s="8" t="s">
        <v>330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331</v>
      </c>
      <c r="B15" s="4" t="s">
        <v>332</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333</v>
      </c>
      <c r="B16" s="7" t="s">
        <v>334</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335</v>
      </c>
      <c r="B17" s="7" t="s">
        <v>336</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337</v>
      </c>
      <c r="B18" s="7" t="s">
        <v>338</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339</v>
      </c>
      <c r="B19" s="7" t="s">
        <v>340</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341</v>
      </c>
      <c r="B20" s="7" t="s">
        <v>342</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343</v>
      </c>
      <c r="B21" s="7" t="s">
        <v>344</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345</v>
      </c>
      <c r="B22" s="7" t="s">
        <v>346</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347</v>
      </c>
      <c r="B24" s="4" t="s">
        <v>348</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349</v>
      </c>
      <c r="B25" s="7" t="s">
        <v>334</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350</v>
      </c>
      <c r="B26" s="7" t="s">
        <v>336</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351</v>
      </c>
      <c r="B27" s="7" t="s">
        <v>338</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352</v>
      </c>
      <c r="B28" s="7" t="s">
        <v>342</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353</v>
      </c>
      <c r="B29" s="7" t="s">
        <v>340</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354</v>
      </c>
      <c r="B30" s="7" t="s">
        <v>344</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355</v>
      </c>
    </row>
    <row r="31" spans="1:37" ht="15" customHeight="1">
      <c r="A31" s="25" t="s">
        <v>356</v>
      </c>
      <c r="B31" s="7" t="s">
        <v>346</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355</v>
      </c>
    </row>
    <row r="33" spans="1:37" ht="15" customHeight="1">
      <c r="A33" s="25" t="s">
        <v>357</v>
      </c>
      <c r="B33" s="4" t="s">
        <v>358</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359</v>
      </c>
      <c r="B34" s="7" t="s">
        <v>360</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361</v>
      </c>
      <c r="B35" s="7" t="s">
        <v>338</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362</v>
      </c>
      <c r="B36" s="7" t="s">
        <v>340</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363</v>
      </c>
      <c r="B37" s="7" t="s">
        <v>342</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364</v>
      </c>
      <c r="B38" s="7" t="s">
        <v>365</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366</v>
      </c>
      <c r="B39" s="7" t="s">
        <v>344</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367</v>
      </c>
      <c r="B40" s="7" t="s">
        <v>346</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368</v>
      </c>
      <c r="B43" s="4" t="s">
        <v>369</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370</v>
      </c>
      <c r="B44" s="7" t="s">
        <v>338</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371</v>
      </c>
      <c r="B45" s="7" t="s">
        <v>372</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355</v>
      </c>
    </row>
    <row r="46" spans="1:37" ht="15" customHeight="1">
      <c r="A46" s="25" t="s">
        <v>373</v>
      </c>
      <c r="B46" s="7" t="s">
        <v>374</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355</v>
      </c>
    </row>
    <row r="47" spans="1:37" ht="15" customHeight="1">
      <c r="A47" s="25" t="s">
        <v>375</v>
      </c>
      <c r="B47" s="7" t="s">
        <v>376</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355</v>
      </c>
    </row>
    <row r="49" spans="1:37" ht="15" customHeight="1">
      <c r="A49" s="25" t="s">
        <v>377</v>
      </c>
      <c r="B49" s="4" t="s">
        <v>378</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379</v>
      </c>
      <c r="B50" s="7" t="s">
        <v>338</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380</v>
      </c>
      <c r="B51" s="7" t="s">
        <v>381</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382</v>
      </c>
      <c r="B52" s="7" t="s">
        <v>374</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355</v>
      </c>
    </row>
    <row r="53" spans="1:37" ht="15" customHeight="1">
      <c r="A53" s="25" t="s">
        <v>383</v>
      </c>
      <c r="B53" s="7" t="s">
        <v>376</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384</v>
      </c>
      <c r="B55" s="4" t="s">
        <v>385</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386</v>
      </c>
      <c r="B56" s="7" t="s">
        <v>338</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387</v>
      </c>
      <c r="B57" s="7" t="s">
        <v>381</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388</v>
      </c>
      <c r="B58" s="7" t="s">
        <v>374</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355</v>
      </c>
    </row>
    <row r="59" spans="1:37" ht="15" customHeight="1">
      <c r="A59" s="25" t="s">
        <v>389</v>
      </c>
      <c r="B59" s="7" t="s">
        <v>376</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390</v>
      </c>
      <c r="B61" s="4" t="s">
        <v>391</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392</v>
      </c>
      <c r="B62" s="7" t="s">
        <v>393</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394</v>
      </c>
      <c r="B63" s="7" t="s">
        <v>395</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396</v>
      </c>
      <c r="B65" s="4" t="s">
        <v>397</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398</v>
      </c>
      <c r="B66" s="7" t="s">
        <v>399</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400</v>
      </c>
      <c r="B67" s="7" t="s">
        <v>372</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401</v>
      </c>
      <c r="B68" s="7" t="s">
        <v>402</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403</v>
      </c>
      <c r="B70" s="4" t="s">
        <v>404</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405</v>
      </c>
      <c r="B71" s="7" t="s">
        <v>406</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407</v>
      </c>
      <c r="B72" s="7" t="s">
        <v>408</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409</v>
      </c>
      <c r="B73" s="7" t="s">
        <v>410</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411</v>
      </c>
      <c r="B74" s="7" t="s">
        <v>412</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413</v>
      </c>
      <c r="B75" s="7" t="s">
        <v>414</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415</v>
      </c>
      <c r="B76" s="7" t="s">
        <v>416</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417</v>
      </c>
      <c r="B77" s="7" t="s">
        <v>418</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419</v>
      </c>
      <c r="B78" s="7" t="s">
        <v>420</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421</v>
      </c>
      <c r="B79" s="7" t="s">
        <v>422</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423</v>
      </c>
      <c r="B80" s="7" t="s">
        <v>408</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355</v>
      </c>
    </row>
    <row r="81" spans="1:37" ht="15" customHeight="1">
      <c r="A81" s="25" t="s">
        <v>424</v>
      </c>
      <c r="B81" s="7" t="s">
        <v>410</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355</v>
      </c>
    </row>
    <row r="82" spans="1:37" ht="15" customHeight="1">
      <c r="A82" s="25" t="s">
        <v>425</v>
      </c>
      <c r="B82" s="7" t="s">
        <v>412</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426</v>
      </c>
      <c r="B83" s="7" t="s">
        <v>414</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355</v>
      </c>
    </row>
    <row r="84" spans="1:37" ht="15" customHeight="1">
      <c r="A84" s="25" t="s">
        <v>427</v>
      </c>
      <c r="B84" s="7" t="s">
        <v>416</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355</v>
      </c>
    </row>
    <row r="85" spans="1:37" ht="15" customHeight="1">
      <c r="A85" s="25" t="s">
        <v>428</v>
      </c>
      <c r="B85" s="7" t="s">
        <v>418</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355</v>
      </c>
    </row>
    <row r="86" spans="1:37" ht="15" customHeight="1">
      <c r="A86" s="25" t="s">
        <v>429</v>
      </c>
      <c r="B86" s="7" t="s">
        <v>420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355</v>
      </c>
    </row>
    <row r="87" spans="1:37" ht="15" customHeight="1">
      <c r="A87" s="25" t="s">
        <v>430</v>
      </c>
      <c r="B87" s="7" t="s">
        <v>431</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432</v>
      </c>
      <c r="B88" s="7" t="s">
        <v>408</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433</v>
      </c>
      <c r="B89" s="7" t="s">
        <v>410</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355</v>
      </c>
    </row>
    <row r="90" spans="1:37" ht="15" customHeight="1">
      <c r="A90" s="25" t="s">
        <v>434</v>
      </c>
      <c r="B90" s="7" t="s">
        <v>412</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435</v>
      </c>
      <c r="B91" s="7" t="s">
        <v>414</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436</v>
      </c>
      <c r="B92" s="7" t="s">
        <v>416</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437</v>
      </c>
      <c r="B93" s="7" t="s">
        <v>418</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355</v>
      </c>
    </row>
    <row r="94" spans="1:37" ht="15" customHeight="1">
      <c r="A94" s="25" t="s">
        <v>438</v>
      </c>
      <c r="B94" s="7" t="s">
        <v>420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355</v>
      </c>
    </row>
    <row r="95" spans="1:37" ht="15" customHeight="1">
      <c r="A95" s="25" t="s">
        <v>439</v>
      </c>
      <c r="B95" s="4" t="s">
        <v>440</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441</v>
      </c>
      <c r="B96" s="7" t="s">
        <v>442</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443</v>
      </c>
      <c r="B97" s="7" t="s">
        <v>418</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444</v>
      </c>
      <c r="B98" s="7" t="s">
        <v>445</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446</v>
      </c>
      <c r="B99" s="7" t="s">
        <v>447</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355</v>
      </c>
    </row>
    <row r="100" spans="1:37" ht="15" customHeight="1">
      <c r="A100" s="25" t="s">
        <v>448</v>
      </c>
      <c r="B100" s="7" t="s">
        <v>449</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355</v>
      </c>
    </row>
    <row r="101" spans="1:37" ht="15" customHeight="1">
      <c r="A101" s="25" t="s">
        <v>450</v>
      </c>
      <c r="B101" s="7" t="s">
        <v>451</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452</v>
      </c>
      <c r="B102" s="7" t="s">
        <v>418</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453</v>
      </c>
      <c r="B103" s="7" t="s">
        <v>454</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455</v>
      </c>
      <c r="B104" s="7" t="s">
        <v>418</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456</v>
      </c>
      <c r="B105" s="7" t="s">
        <v>445</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457</v>
      </c>
      <c r="B106" s="7" t="s">
        <v>447</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355</v>
      </c>
    </row>
    <row r="107" spans="1:37" ht="15" customHeight="1">
      <c r="A107" s="25" t="s">
        <v>458</v>
      </c>
      <c r="B107" s="7" t="s">
        <v>449</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355</v>
      </c>
    </row>
    <row r="109" spans="1:37" ht="15" customHeight="1">
      <c r="A109" s="25" t="s">
        <v>459</v>
      </c>
      <c r="B109" s="4" t="s">
        <v>460</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461</v>
      </c>
      <c r="B110" s="7" t="s">
        <v>462</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463</v>
      </c>
      <c r="B111" s="7" t="s">
        <v>338</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464</v>
      </c>
      <c r="B113" s="7" t="s">
        <v>465</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466</v>
      </c>
      <c r="B114" s="7" t="s">
        <v>467</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468</v>
      </c>
      <c r="B116" s="4" t="s">
        <v>469</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100" t="s">
        <v>470</v>
      </c>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row>
    <row r="119" spans="1:37" ht="15" customHeight="1">
      <c r="B119" s="30" t="s">
        <v>471</v>
      </c>
    </row>
    <row r="120" spans="1:37" ht="15" customHeight="1">
      <c r="B120" s="30" t="s">
        <v>472</v>
      </c>
    </row>
    <row r="121" spans="1:37" ht="15" customHeight="1">
      <c r="B121" s="30" t="s">
        <v>473</v>
      </c>
    </row>
    <row r="122" spans="1:37" ht="15" customHeight="1">
      <c r="B122" s="30" t="s">
        <v>474</v>
      </c>
    </row>
    <row r="123" spans="1:37" ht="15" customHeight="1">
      <c r="B123" s="30" t="s">
        <v>313</v>
      </c>
    </row>
    <row r="124" spans="1:37" ht="15" customHeight="1">
      <c r="B124" s="30" t="s">
        <v>475</v>
      </c>
    </row>
    <row r="125" spans="1:37" ht="15" customHeight="1">
      <c r="B125" s="30" t="s">
        <v>476</v>
      </c>
    </row>
    <row r="126" spans="1:37" ht="15" customHeight="1">
      <c r="B126" s="30" t="s">
        <v>477</v>
      </c>
    </row>
    <row r="127" spans="1:37" ht="15" customHeight="1">
      <c r="B127" s="30" t="s">
        <v>478</v>
      </c>
    </row>
    <row r="128" spans="1:37" ht="15" customHeight="1">
      <c r="B128" s="30" t="s">
        <v>479</v>
      </c>
    </row>
    <row r="129" spans="2:2" ht="15" customHeight="1">
      <c r="B129" s="30" t="s">
        <v>480</v>
      </c>
    </row>
    <row r="130" spans="2:2" ht="15" customHeight="1">
      <c r="B130" s="30" t="s">
        <v>481</v>
      </c>
    </row>
    <row r="131" spans="2:2" ht="15" customHeight="1">
      <c r="B131" s="30" t="s">
        <v>482</v>
      </c>
    </row>
    <row r="132" spans="2:2" ht="15" customHeight="1">
      <c r="B132" s="30" t="s">
        <v>483</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5546875" defaultRowHeight="15" customHeight="1"/>
  <cols>
    <col min="1" max="1" width="20.85546875" hidden="1" customWidth="1"/>
    <col min="2" max="2" width="45.7109375" customWidth="1"/>
  </cols>
  <sheetData>
    <row r="1" spans="1:37" ht="15" customHeight="1" thickBot="1">
      <c r="B1" s="9" t="s">
        <v>186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187</v>
      </c>
      <c r="D3" s="28" t="s">
        <v>14</v>
      </c>
      <c r="E3" s="28"/>
      <c r="F3" s="28"/>
      <c r="G3" s="28"/>
    </row>
    <row r="4" spans="1:37" ht="15" customHeight="1">
      <c r="C4" s="28" t="s">
        <v>188</v>
      </c>
      <c r="D4" s="28" t="s">
        <v>189</v>
      </c>
      <c r="E4" s="28"/>
      <c r="F4" s="28"/>
      <c r="G4" s="28" t="s">
        <v>190</v>
      </c>
    </row>
    <row r="5" spans="1:37" ht="15" customHeight="1">
      <c r="C5" s="28" t="s">
        <v>191</v>
      </c>
      <c r="D5" s="28" t="s">
        <v>192</v>
      </c>
      <c r="E5" s="28"/>
      <c r="F5" s="28"/>
      <c r="G5" s="28"/>
    </row>
    <row r="6" spans="1:37" ht="15" customHeight="1">
      <c r="C6" s="28" t="s">
        <v>193</v>
      </c>
      <c r="D6" s="28"/>
      <c r="E6" s="28" t="s">
        <v>194</v>
      </c>
      <c r="F6" s="28"/>
      <c r="G6" s="28"/>
    </row>
    <row r="10" spans="1:37" ht="15" customHeight="1">
      <c r="A10" s="25" t="s">
        <v>484</v>
      </c>
      <c r="B10" s="10" t="s">
        <v>485</v>
      </c>
    </row>
    <row r="11" spans="1:37" ht="15" customHeight="1">
      <c r="B11" s="9" t="s">
        <v>486</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197</v>
      </c>
    </row>
    <row r="13" spans="1:37" ht="15" customHeight="1" thickBot="1">
      <c r="B13" s="8" t="s">
        <v>487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488</v>
      </c>
    </row>
    <row r="16" spans="1:37" ht="15" customHeight="1">
      <c r="B16" s="4" t="s">
        <v>489</v>
      </c>
    </row>
    <row r="17" spans="1:37" ht="15" customHeight="1">
      <c r="A17" s="25" t="s">
        <v>490</v>
      </c>
      <c r="B17" s="7" t="s">
        <v>491</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492</v>
      </c>
      <c r="B18" s="7" t="s">
        <v>493</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494</v>
      </c>
      <c r="B19" s="7" t="s">
        <v>495</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496</v>
      </c>
    </row>
    <row r="22" spans="1:37" ht="15" customHeight="1">
      <c r="A22" s="25" t="s">
        <v>497</v>
      </c>
      <c r="B22" s="7" t="s">
        <v>498</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499</v>
      </c>
      <c r="B23" s="7" t="s">
        <v>500</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501</v>
      </c>
      <c r="B24" s="7" t="s">
        <v>502</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503</v>
      </c>
      <c r="B25" s="7" t="s">
        <v>504</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505</v>
      </c>
      <c r="B26" s="7" t="s">
        <v>506</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507</v>
      </c>
      <c r="B27" s="7" t="s">
        <v>508</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509</v>
      </c>
      <c r="B28" s="7" t="s">
        <v>510</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355</v>
      </c>
    </row>
    <row r="29" spans="1:37" ht="15" customHeight="1">
      <c r="A29" s="25" t="s">
        <v>511</v>
      </c>
      <c r="B29" s="7" t="s">
        <v>512</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513</v>
      </c>
      <c r="B30" s="7" t="s">
        <v>514</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515</v>
      </c>
      <c r="B31" s="7" t="s">
        <v>516</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517</v>
      </c>
      <c r="B32" s="7" t="s">
        <v>518</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519</v>
      </c>
      <c r="B33" s="7" t="s">
        <v>520</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521</v>
      </c>
      <c r="B34" s="7" t="s">
        <v>522</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355</v>
      </c>
    </row>
    <row r="35" spans="1:37" ht="15" customHeight="1">
      <c r="A35" s="25" t="s">
        <v>523</v>
      </c>
      <c r="B35" s="7" t="s">
        <v>524</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525</v>
      </c>
      <c r="B36" s="7" t="s">
        <v>526</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527</v>
      </c>
      <c r="B38" s="4" t="s">
        <v>528</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529</v>
      </c>
    </row>
    <row r="41" spans="1:37" ht="15" customHeight="1">
      <c r="B41" s="4" t="s">
        <v>530</v>
      </c>
    </row>
    <row r="42" spans="1:37" ht="15" customHeight="1">
      <c r="A42" s="25" t="s">
        <v>531</v>
      </c>
      <c r="B42" s="7" t="s">
        <v>491</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532</v>
      </c>
      <c r="B43" s="7" t="s">
        <v>493</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533</v>
      </c>
      <c r="B44" s="7" t="s">
        <v>534</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535</v>
      </c>
    </row>
    <row r="47" spans="1:37" ht="15" customHeight="1">
      <c r="A47" s="25" t="s">
        <v>536</v>
      </c>
      <c r="B47" s="7" t="s">
        <v>498</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537</v>
      </c>
      <c r="B48" s="7" t="s">
        <v>500</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538</v>
      </c>
      <c r="B49" s="7" t="s">
        <v>502</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539</v>
      </c>
      <c r="B50" s="7" t="s">
        <v>504</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540</v>
      </c>
      <c r="B51" s="7" t="s">
        <v>506</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541</v>
      </c>
      <c r="B52" s="7" t="s">
        <v>508</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542</v>
      </c>
      <c r="B53" s="7" t="s">
        <v>510</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355</v>
      </c>
    </row>
    <row r="54" spans="1:37" ht="15" customHeight="1">
      <c r="A54" s="25" t="s">
        <v>543</v>
      </c>
      <c r="B54" s="7" t="s">
        <v>512</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544</v>
      </c>
      <c r="B55" s="7" t="s">
        <v>514</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545</v>
      </c>
      <c r="B56" s="7" t="s">
        <v>516</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546</v>
      </c>
      <c r="B57" s="7" t="s">
        <v>518</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547</v>
      </c>
      <c r="B58" s="7" t="s">
        <v>520</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548</v>
      </c>
      <c r="B59" s="7" t="s">
        <v>522</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355</v>
      </c>
    </row>
    <row r="60" spans="1:37" ht="15" customHeight="1">
      <c r="A60" s="25" t="s">
        <v>549</v>
      </c>
      <c r="B60" s="7" t="s">
        <v>524</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550</v>
      </c>
      <c r="B61" s="7" t="s">
        <v>551</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552</v>
      </c>
      <c r="B63" s="4" t="s">
        <v>553</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554</v>
      </c>
      <c r="B65" s="4" t="s">
        <v>555</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100" t="s">
        <v>556</v>
      </c>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row>
    <row r="68" spans="1:37" ht="15" customHeight="1">
      <c r="B68" s="30" t="s">
        <v>557</v>
      </c>
    </row>
    <row r="69" spans="1:37" ht="15" customHeight="1">
      <c r="B69" s="30" t="s">
        <v>475</v>
      </c>
    </row>
    <row r="70" spans="1:37" ht="15" customHeight="1">
      <c r="B70" s="30" t="s">
        <v>558</v>
      </c>
    </row>
    <row r="71" spans="1:37" ht="15" customHeight="1">
      <c r="B71" s="30" t="s">
        <v>559</v>
      </c>
    </row>
    <row r="72" spans="1:37" ht="15" customHeight="1">
      <c r="B72" s="30" t="s">
        <v>560</v>
      </c>
    </row>
    <row r="73" spans="1:37" ht="15" customHeight="1">
      <c r="B73" s="30" t="s">
        <v>561</v>
      </c>
    </row>
    <row r="74" spans="1:37" ht="15" customHeight="1">
      <c r="B74" s="30" t="s">
        <v>562</v>
      </c>
    </row>
    <row r="75" spans="1:37" ht="15" customHeight="1">
      <c r="B75" s="30" t="s">
        <v>563</v>
      </c>
    </row>
    <row r="76" spans="1:37" ht="15" customHeight="1">
      <c r="B76" s="30" t="s">
        <v>564</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customWidth="1"/>
  </cols>
  <sheetData>
    <row r="1" spans="1:36" ht="15.95" customHeight="1" thickBot="1">
      <c r="A1" s="9" t="s">
        <v>186</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187</v>
      </c>
      <c r="C3" s="28" t="s">
        <v>14</v>
      </c>
      <c r="D3" s="28"/>
      <c r="E3" s="28"/>
      <c r="F3" s="28"/>
    </row>
    <row r="4" spans="1:36">
      <c r="B4" s="28" t="s">
        <v>188</v>
      </c>
      <c r="C4" s="28" t="s">
        <v>189</v>
      </c>
      <c r="D4" s="28"/>
      <c r="E4" s="28"/>
      <c r="F4" s="28" t="s">
        <v>190</v>
      </c>
    </row>
    <row r="5" spans="1:36">
      <c r="B5" s="28" t="s">
        <v>191</v>
      </c>
      <c r="C5" s="28" t="s">
        <v>192</v>
      </c>
      <c r="D5" s="28"/>
      <c r="E5" s="28"/>
      <c r="F5" s="28"/>
    </row>
    <row r="6" spans="1:36">
      <c r="B6" s="28" t="s">
        <v>193</v>
      </c>
      <c r="C6" s="28"/>
      <c r="D6" s="28" t="s">
        <v>194</v>
      </c>
      <c r="E6" s="28"/>
      <c r="F6" s="28"/>
    </row>
    <row r="10" spans="1:36" ht="15.95" customHeight="1">
      <c r="A10" s="10" t="s">
        <v>565</v>
      </c>
    </row>
    <row r="11" spans="1:36">
      <c r="A11" s="9" t="s">
        <v>566</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197</v>
      </c>
    </row>
    <row r="13" spans="1:36" ht="15.95" customHeight="1" thickBot="1">
      <c r="A13" s="8" t="s">
        <v>487</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488</v>
      </c>
    </row>
    <row r="16" spans="1:36">
      <c r="A16" s="4" t="s">
        <v>489</v>
      </c>
    </row>
    <row r="17" spans="1:36" ht="15.95" customHeight="1">
      <c r="A17" s="7" t="s">
        <v>491</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493</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495</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496</v>
      </c>
    </row>
    <row r="22" spans="1:36" ht="15.95" customHeight="1">
      <c r="A22" s="7" t="s">
        <v>498</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500</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502</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504</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506</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508</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510</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355</v>
      </c>
    </row>
    <row r="29" spans="1:36" ht="15.95" customHeight="1">
      <c r="A29" s="7" t="s">
        <v>512</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514</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516</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518</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520</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522</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355</v>
      </c>
    </row>
    <row r="35" spans="1:36" ht="15.95" customHeight="1">
      <c r="A35" s="7" t="s">
        <v>524</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526</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567</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529</v>
      </c>
    </row>
    <row r="41" spans="1:36">
      <c r="A41" s="4" t="s">
        <v>530</v>
      </c>
    </row>
    <row r="42" spans="1:36" ht="15.95" customHeight="1">
      <c r="A42" s="7" t="s">
        <v>491</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493</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534</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535</v>
      </c>
    </row>
    <row r="47" spans="1:36" ht="15.95" customHeight="1">
      <c r="A47" s="7" t="s">
        <v>498</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500</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502</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504</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506</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508</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510</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355</v>
      </c>
    </row>
    <row r="54" spans="1:36" ht="15.95" customHeight="1">
      <c r="A54" s="7" t="s">
        <v>512</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514</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516</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518</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520</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522</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355</v>
      </c>
    </row>
    <row r="60" spans="1:36" ht="15.95" customHeight="1">
      <c r="A60" s="7" t="s">
        <v>524</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551</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568</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569</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570</v>
      </c>
    </row>
    <row r="68" spans="1:36" ht="15.95" customHeight="1">
      <c r="A68" s="7" t="s">
        <v>571</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572</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573</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574</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575</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576</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355</v>
      </c>
    </row>
    <row r="74" spans="1:36" ht="15.95" customHeight="1">
      <c r="A74" s="7" t="s">
        <v>577</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355</v>
      </c>
    </row>
    <row r="75" spans="1:36" ht="15.95" customHeight="1">
      <c r="A75" s="7" t="s">
        <v>578</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355</v>
      </c>
    </row>
    <row r="76" spans="1:36" ht="15.95" customHeight="1">
      <c r="A76" s="7" t="s">
        <v>579</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355</v>
      </c>
    </row>
    <row r="77" spans="1:36">
      <c r="A77" s="4" t="s">
        <v>580</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100" t="s">
        <v>581</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row>
    <row r="80" spans="1:36">
      <c r="A80" s="30" t="s">
        <v>472</v>
      </c>
    </row>
    <row r="81" spans="1:1">
      <c r="A81" s="30" t="s">
        <v>557</v>
      </c>
    </row>
    <row r="82" spans="1:1">
      <c r="A82" s="30" t="s">
        <v>475</v>
      </c>
    </row>
    <row r="83" spans="1:1">
      <c r="A83" s="30" t="s">
        <v>558</v>
      </c>
    </row>
    <row r="84" spans="1:1">
      <c r="A84" s="30" t="s">
        <v>582</v>
      </c>
    </row>
    <row r="85" spans="1:1">
      <c r="A85" s="30" t="s">
        <v>583</v>
      </c>
    </row>
    <row r="86" spans="1:1">
      <c r="A86" s="30" t="s">
        <v>584</v>
      </c>
    </row>
    <row r="87" spans="1:1">
      <c r="A87" s="30" t="s">
        <v>585</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5546875" defaultRowHeight="15" customHeight="1"/>
  <cols>
    <col min="1" max="1" width="20.85546875" hidden="1" customWidth="1"/>
    <col min="2" max="2" width="45.7109375" customWidth="1"/>
  </cols>
  <sheetData>
    <row r="1" spans="1:37" ht="15" customHeight="1" thickBot="1">
      <c r="B1" s="9" t="s">
        <v>186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187</v>
      </c>
      <c r="D3" s="28" t="s">
        <v>14</v>
      </c>
      <c r="E3" s="28"/>
      <c r="F3" s="28"/>
      <c r="G3" s="28"/>
    </row>
    <row r="4" spans="1:37" ht="15" customHeight="1">
      <c r="C4" s="28" t="s">
        <v>188</v>
      </c>
      <c r="D4" s="28" t="s">
        <v>189</v>
      </c>
      <c r="E4" s="28"/>
      <c r="F4" s="28"/>
      <c r="G4" s="28" t="s">
        <v>190</v>
      </c>
    </row>
    <row r="5" spans="1:37" ht="15" customHeight="1">
      <c r="C5" s="28" t="s">
        <v>191</v>
      </c>
      <c r="D5" s="28" t="s">
        <v>192</v>
      </c>
      <c r="E5" s="28"/>
      <c r="F5" s="28"/>
      <c r="G5" s="28"/>
    </row>
    <row r="6" spans="1:37" ht="15" customHeight="1">
      <c r="C6" s="28" t="s">
        <v>193</v>
      </c>
      <c r="D6" s="28"/>
      <c r="E6" s="28" t="s">
        <v>194</v>
      </c>
      <c r="F6" s="28"/>
      <c r="G6" s="28"/>
    </row>
    <row r="10" spans="1:37" ht="15" customHeight="1">
      <c r="A10" s="25" t="s">
        <v>586</v>
      </c>
      <c r="B10" s="10" t="s">
        <v>587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197</v>
      </c>
    </row>
    <row r="13" spans="1:37" ht="15" customHeight="1" thickBot="1">
      <c r="B13" s="8" t="s">
        <v>588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589</v>
      </c>
    </row>
    <row r="16" spans="1:37" ht="15" customHeight="1">
      <c r="A16" s="25" t="s">
        <v>590</v>
      </c>
      <c r="B16" s="7" t="s">
        <v>591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592</v>
      </c>
      <c r="B17" s="7" t="s">
        <v>593</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594</v>
      </c>
      <c r="B18" s="7" t="s">
        <v>595</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596</v>
      </c>
      <c r="B19" s="7" t="s">
        <v>597</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598</v>
      </c>
      <c r="B20" s="7" t="s">
        <v>599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600</v>
      </c>
      <c r="B21" s="7" t="s">
        <v>593</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601</v>
      </c>
      <c r="B22" s="7" t="s">
        <v>595</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602</v>
      </c>
      <c r="B23" s="7" t="s">
        <v>597</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603</v>
      </c>
      <c r="B24" s="7" t="s">
        <v>604</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605</v>
      </c>
      <c r="B25" s="7" t="s">
        <v>593</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606</v>
      </c>
      <c r="B26" s="7" t="s">
        <v>595</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607</v>
      </c>
      <c r="B27" s="7" t="s">
        <v>597</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608</v>
      </c>
      <c r="B28" s="7" t="s">
        <v>609</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610</v>
      </c>
      <c r="B29" s="7" t="s">
        <v>593</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611</v>
      </c>
      <c r="B30" s="7" t="s">
        <v>595</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612</v>
      </c>
      <c r="B31" s="7" t="s">
        <v>597</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613</v>
      </c>
      <c r="B32" s="7" t="s">
        <v>614</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615</v>
      </c>
      <c r="B33" s="7" t="s">
        <v>593</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616</v>
      </c>
      <c r="B34" s="7" t="s">
        <v>595</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617</v>
      </c>
      <c r="B35" s="7" t="s">
        <v>597</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618</v>
      </c>
      <c r="B36" s="7" t="s">
        <v>619</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620</v>
      </c>
      <c r="B37" s="7" t="s">
        <v>593</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621</v>
      </c>
      <c r="B38" s="7" t="s">
        <v>595</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622</v>
      </c>
      <c r="B39" s="7" t="s">
        <v>597</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623</v>
      </c>
      <c r="B40" s="7" t="s">
        <v>624</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625</v>
      </c>
      <c r="B41" s="7" t="s">
        <v>593</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626</v>
      </c>
      <c r="B42" s="7" t="s">
        <v>595</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627</v>
      </c>
      <c r="B43" s="7" t="s">
        <v>597</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628</v>
      </c>
      <c r="B44" s="7" t="s">
        <v>629</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630</v>
      </c>
      <c r="B45" s="7" t="s">
        <v>593</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631</v>
      </c>
      <c r="B46" s="7" t="s">
        <v>595</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632</v>
      </c>
      <c r="B47" s="7" t="s">
        <v>597</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633</v>
      </c>
      <c r="B48" s="7" t="s">
        <v>634</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635</v>
      </c>
      <c r="B49" s="7" t="s">
        <v>593</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636</v>
      </c>
      <c r="B50" s="7" t="s">
        <v>595</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637</v>
      </c>
      <c r="B51" s="7" t="s">
        <v>597</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638</v>
      </c>
      <c r="B52" s="7" t="s">
        <v>639</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640</v>
      </c>
      <c r="B53" s="7" t="s">
        <v>593</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641</v>
      </c>
      <c r="B54" s="7" t="s">
        <v>595</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642</v>
      </c>
      <c r="B55" s="7" t="s">
        <v>597</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643</v>
      </c>
      <c r="B56" s="7" t="s">
        <v>644</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645</v>
      </c>
      <c r="B57" s="7" t="s">
        <v>593</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646</v>
      </c>
      <c r="B58" s="7" t="s">
        <v>595</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647</v>
      </c>
      <c r="B59" s="7" t="s">
        <v>597</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648</v>
      </c>
      <c r="B60" s="7" t="s">
        <v>649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650</v>
      </c>
      <c r="B61" s="7" t="s">
        <v>593</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651</v>
      </c>
      <c r="B62" s="7" t="s">
        <v>595</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652</v>
      </c>
      <c r="B63" s="7" t="s">
        <v>597</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653</v>
      </c>
      <c r="B64" s="7" t="s">
        <v>654</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655</v>
      </c>
      <c r="B65" s="7" t="s">
        <v>593</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656</v>
      </c>
      <c r="B66" s="7" t="s">
        <v>595</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657</v>
      </c>
      <c r="B67" s="7" t="s">
        <v>597</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658</v>
      </c>
      <c r="B68" s="4" t="s">
        <v>659</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660</v>
      </c>
    </row>
    <row r="72" spans="1:37" ht="15" customHeight="1">
      <c r="A72" s="25" t="s">
        <v>661</v>
      </c>
      <c r="B72" s="7" t="s">
        <v>591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662</v>
      </c>
      <c r="B73" s="7" t="s">
        <v>593</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663</v>
      </c>
      <c r="B74" s="7" t="s">
        <v>595</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664</v>
      </c>
      <c r="B75" s="7" t="s">
        <v>597</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665</v>
      </c>
      <c r="B76" s="7" t="s">
        <v>599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666</v>
      </c>
      <c r="B77" s="7" t="s">
        <v>593</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667</v>
      </c>
      <c r="B78" s="7" t="s">
        <v>595</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668</v>
      </c>
      <c r="B79" s="7" t="s">
        <v>597</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669</v>
      </c>
      <c r="B80" s="7" t="s">
        <v>604</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670</v>
      </c>
      <c r="B81" s="7" t="s">
        <v>593</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671</v>
      </c>
      <c r="B82" s="7" t="s">
        <v>595</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672</v>
      </c>
      <c r="B83" s="7" t="s">
        <v>597</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673</v>
      </c>
      <c r="B84" s="7" t="s">
        <v>609</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674</v>
      </c>
      <c r="B85" s="7" t="s">
        <v>593</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675</v>
      </c>
      <c r="B86" s="7" t="s">
        <v>595</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676</v>
      </c>
      <c r="B87" s="7" t="s">
        <v>597</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677</v>
      </c>
      <c r="B88" s="7" t="s">
        <v>614</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678</v>
      </c>
      <c r="B89" s="7" t="s">
        <v>593</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679</v>
      </c>
      <c r="B90" s="7" t="s">
        <v>595</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680</v>
      </c>
      <c r="B91" s="7" t="s">
        <v>597</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681</v>
      </c>
      <c r="B92" s="7" t="s">
        <v>619</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682</v>
      </c>
      <c r="B93" s="7" t="s">
        <v>593</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683</v>
      </c>
      <c r="B94" s="7" t="s">
        <v>595</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684</v>
      </c>
      <c r="B95" s="7" t="s">
        <v>597</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685</v>
      </c>
      <c r="B96" s="7" t="s">
        <v>624</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686</v>
      </c>
      <c r="B97" s="7" t="s">
        <v>593</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687</v>
      </c>
      <c r="B98" s="7" t="s">
        <v>595</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688</v>
      </c>
      <c r="B99" s="7" t="s">
        <v>597</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689</v>
      </c>
      <c r="B100" s="7" t="s">
        <v>629</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690</v>
      </c>
      <c r="B101" s="7" t="s">
        <v>593</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691</v>
      </c>
      <c r="B102" s="7" t="s">
        <v>595</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692</v>
      </c>
      <c r="B103" s="7" t="s">
        <v>597</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693</v>
      </c>
      <c r="B104" s="7" t="s">
        <v>634</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694</v>
      </c>
      <c r="B105" s="7" t="s">
        <v>593</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695</v>
      </c>
      <c r="B106" s="7" t="s">
        <v>595</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696</v>
      </c>
      <c r="B107" s="7" t="s">
        <v>597</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697</v>
      </c>
      <c r="B108" s="7" t="s">
        <v>639</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698</v>
      </c>
      <c r="B109" s="7" t="s">
        <v>593</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699</v>
      </c>
      <c r="B110" s="7" t="s">
        <v>595</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700</v>
      </c>
      <c r="B111" s="7" t="s">
        <v>597</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701</v>
      </c>
      <c r="B112" s="7" t="s">
        <v>644</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702</v>
      </c>
      <c r="B113" s="7" t="s">
        <v>593</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703</v>
      </c>
      <c r="B114" s="7" t="s">
        <v>595</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704</v>
      </c>
      <c r="B115" s="7" t="s">
        <v>597</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705</v>
      </c>
      <c r="B116" s="7" t="s">
        <v>649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706</v>
      </c>
      <c r="B117" s="7" t="s">
        <v>593</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707</v>
      </c>
      <c r="B118" s="7" t="s">
        <v>595</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708</v>
      </c>
      <c r="B119" s="7" t="s">
        <v>597</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709</v>
      </c>
      <c r="B120" s="7" t="s">
        <v>654</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710</v>
      </c>
      <c r="B121" s="7" t="s">
        <v>593</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711</v>
      </c>
      <c r="B122" s="7" t="s">
        <v>595</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712</v>
      </c>
      <c r="B123" s="7" t="s">
        <v>597</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713</v>
      </c>
      <c r="B124" s="4" t="s">
        <v>659</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714</v>
      </c>
    </row>
    <row r="128" spans="1:37" ht="15" customHeight="1">
      <c r="A128" s="25" t="s">
        <v>715</v>
      </c>
      <c r="B128" s="7" t="s">
        <v>591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716</v>
      </c>
      <c r="B129" s="7" t="s">
        <v>593</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355</v>
      </c>
    </row>
    <row r="130" spans="1:37" ht="15" customHeight="1">
      <c r="A130" s="25" t="s">
        <v>717</v>
      </c>
      <c r="B130" s="7" t="s">
        <v>595</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355</v>
      </c>
    </row>
    <row r="131" spans="1:37" ht="15" customHeight="1">
      <c r="A131" s="25" t="s">
        <v>718</v>
      </c>
      <c r="B131" s="7" t="s">
        <v>597</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719</v>
      </c>
      <c r="B132" s="7" t="s">
        <v>599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720</v>
      </c>
      <c r="B133" s="7" t="s">
        <v>593</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355</v>
      </c>
    </row>
    <row r="134" spans="1:37" ht="15" customHeight="1">
      <c r="A134" s="25" t="s">
        <v>721</v>
      </c>
      <c r="B134" s="7" t="s">
        <v>595</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355</v>
      </c>
    </row>
    <row r="135" spans="1:37" ht="15" customHeight="1">
      <c r="A135" s="25" t="s">
        <v>722</v>
      </c>
      <c r="B135" s="7" t="s">
        <v>597</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723</v>
      </c>
      <c r="B136" s="7" t="s">
        <v>604</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355</v>
      </c>
    </row>
    <row r="137" spans="1:37" ht="15" customHeight="1">
      <c r="A137" s="25" t="s">
        <v>724</v>
      </c>
      <c r="B137" s="7" t="s">
        <v>593</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355</v>
      </c>
    </row>
    <row r="138" spans="1:37" ht="15" customHeight="1">
      <c r="A138" s="25" t="s">
        <v>725</v>
      </c>
      <c r="B138" s="7" t="s">
        <v>595</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355</v>
      </c>
    </row>
    <row r="139" spans="1:37" ht="15" customHeight="1">
      <c r="A139" s="25" t="s">
        <v>726</v>
      </c>
      <c r="B139" s="7" t="s">
        <v>597</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355</v>
      </c>
    </row>
    <row r="140" spans="1:37" ht="15" customHeight="1">
      <c r="A140" s="25" t="s">
        <v>727</v>
      </c>
      <c r="B140" s="7" t="s">
        <v>609</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728</v>
      </c>
      <c r="B141" s="7" t="s">
        <v>593</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729</v>
      </c>
      <c r="B142" s="7" t="s">
        <v>595</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730</v>
      </c>
      <c r="B143" s="7" t="s">
        <v>597</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731</v>
      </c>
      <c r="B144" s="7" t="s">
        <v>614</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732</v>
      </c>
      <c r="B145" s="7" t="s">
        <v>593</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733</v>
      </c>
      <c r="B146" s="7" t="s">
        <v>595</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355</v>
      </c>
    </row>
    <row r="147" spans="1:37" ht="15" customHeight="1">
      <c r="A147" s="25" t="s">
        <v>734</v>
      </c>
      <c r="B147" s="7" t="s">
        <v>597</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355</v>
      </c>
    </row>
    <row r="148" spans="1:37" ht="15" customHeight="1">
      <c r="A148" s="25" t="s">
        <v>735</v>
      </c>
      <c r="B148" s="7" t="s">
        <v>619</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355</v>
      </c>
    </row>
    <row r="149" spans="1:37" ht="15" customHeight="1">
      <c r="A149" s="25" t="s">
        <v>736</v>
      </c>
      <c r="B149" s="7" t="s">
        <v>593</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355</v>
      </c>
    </row>
    <row r="150" spans="1:37" ht="15" customHeight="1">
      <c r="A150" s="25" t="s">
        <v>737</v>
      </c>
      <c r="B150" s="7" t="s">
        <v>595</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355</v>
      </c>
    </row>
    <row r="151" spans="1:37" ht="15" customHeight="1">
      <c r="A151" s="25" t="s">
        <v>738</v>
      </c>
      <c r="B151" s="7" t="s">
        <v>597</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355</v>
      </c>
    </row>
    <row r="152" spans="1:37" ht="15" customHeight="1">
      <c r="A152" s="25" t="s">
        <v>739</v>
      </c>
      <c r="B152" s="7" t="s">
        <v>624</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740</v>
      </c>
      <c r="B153" s="7" t="s">
        <v>593</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741</v>
      </c>
      <c r="B154" s="7" t="s">
        <v>595</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742</v>
      </c>
      <c r="B155" s="7" t="s">
        <v>597</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743</v>
      </c>
      <c r="B156" s="7" t="s">
        <v>629</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744</v>
      </c>
      <c r="B157" s="7" t="s">
        <v>593</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745</v>
      </c>
      <c r="B158" s="7" t="s">
        <v>595</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355</v>
      </c>
    </row>
    <row r="159" spans="1:37" ht="15" customHeight="1">
      <c r="A159" s="25" t="s">
        <v>746</v>
      </c>
      <c r="B159" s="7" t="s">
        <v>597</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747</v>
      </c>
      <c r="B160" s="7" t="s">
        <v>634</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355</v>
      </c>
    </row>
    <row r="161" spans="1:37" ht="15" customHeight="1">
      <c r="A161" s="25" t="s">
        <v>748</v>
      </c>
      <c r="B161" s="7" t="s">
        <v>593</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355</v>
      </c>
    </row>
    <row r="162" spans="1:37" ht="15" customHeight="1">
      <c r="A162" s="25" t="s">
        <v>749</v>
      </c>
      <c r="B162" s="7" t="s">
        <v>595</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355</v>
      </c>
    </row>
    <row r="163" spans="1:37" ht="15" customHeight="1">
      <c r="A163" s="25" t="s">
        <v>750</v>
      </c>
      <c r="B163" s="7" t="s">
        <v>597</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355</v>
      </c>
    </row>
    <row r="164" spans="1:37" ht="15" customHeight="1">
      <c r="A164" s="25" t="s">
        <v>751</v>
      </c>
      <c r="B164" s="7" t="s">
        <v>639</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752</v>
      </c>
      <c r="B165" s="7" t="s">
        <v>593</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753</v>
      </c>
      <c r="B166" s="7" t="s">
        <v>595</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355</v>
      </c>
    </row>
    <row r="167" spans="1:37" ht="15" customHeight="1">
      <c r="A167" s="25" t="s">
        <v>754</v>
      </c>
      <c r="B167" s="7" t="s">
        <v>597</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755</v>
      </c>
      <c r="B168" s="7" t="s">
        <v>644</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756</v>
      </c>
      <c r="B169" s="7" t="s">
        <v>593</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757</v>
      </c>
      <c r="B170" s="7" t="s">
        <v>595</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355</v>
      </c>
    </row>
    <row r="171" spans="1:37" ht="15" customHeight="1">
      <c r="A171" s="25" t="s">
        <v>758</v>
      </c>
      <c r="B171" s="7" t="s">
        <v>597</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759</v>
      </c>
      <c r="B172" s="7" t="s">
        <v>649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760</v>
      </c>
      <c r="B173" s="7" t="s">
        <v>593</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355</v>
      </c>
    </row>
    <row r="174" spans="1:37" ht="15" customHeight="1">
      <c r="A174" s="25" t="s">
        <v>761</v>
      </c>
      <c r="B174" s="7" t="s">
        <v>595</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355</v>
      </c>
    </row>
    <row r="175" spans="1:37" ht="15" customHeight="1">
      <c r="A175" s="25" t="s">
        <v>762</v>
      </c>
      <c r="B175" s="7" t="s">
        <v>597</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763</v>
      </c>
      <c r="B176" s="7" t="s">
        <v>654</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355</v>
      </c>
    </row>
    <row r="177" spans="1:37" ht="15" customHeight="1">
      <c r="A177" s="25" t="s">
        <v>764</v>
      </c>
      <c r="B177" s="7" t="s">
        <v>593</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355</v>
      </c>
    </row>
    <row r="178" spans="1:37" ht="15" customHeight="1">
      <c r="A178" s="25" t="s">
        <v>765</v>
      </c>
      <c r="B178" s="7" t="s">
        <v>595</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355</v>
      </c>
    </row>
    <row r="179" spans="1:37" ht="15" customHeight="1">
      <c r="A179" s="25" t="s">
        <v>766</v>
      </c>
      <c r="B179" s="7" t="s">
        <v>597</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355</v>
      </c>
    </row>
    <row r="180" spans="1:37" ht="15" customHeight="1">
      <c r="A180" s="25" t="s">
        <v>767</v>
      </c>
      <c r="B180" s="4" t="s">
        <v>659</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768</v>
      </c>
    </row>
    <row r="184" spans="1:37" ht="15" customHeight="1">
      <c r="A184" s="25" t="s">
        <v>769</v>
      </c>
      <c r="B184" s="7" t="s">
        <v>591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770</v>
      </c>
      <c r="B185" s="7" t="s">
        <v>599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771</v>
      </c>
      <c r="B186" s="7" t="s">
        <v>604</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772</v>
      </c>
      <c r="B187" s="7" t="s">
        <v>609</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773</v>
      </c>
      <c r="B188" s="7" t="s">
        <v>614</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774</v>
      </c>
      <c r="B189" s="7" t="s">
        <v>619</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775</v>
      </c>
      <c r="B190" s="7" t="s">
        <v>624</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776</v>
      </c>
      <c r="B191" s="7" t="s">
        <v>629</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777</v>
      </c>
      <c r="B192" s="7" t="s">
        <v>634</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778</v>
      </c>
      <c r="B193" s="7" t="s">
        <v>639</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779</v>
      </c>
      <c r="B194" s="7" t="s">
        <v>644</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780</v>
      </c>
      <c r="B195" s="7" t="s">
        <v>649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781</v>
      </c>
      <c r="B196" s="7" t="s">
        <v>654</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782</v>
      </c>
      <c r="B197" s="4" t="s">
        <v>659</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100" t="s">
        <v>783</v>
      </c>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5546875" defaultRowHeight="15" customHeight="1"/>
  <cols>
    <col min="1" max="1" width="20.85546875" hidden="1" customWidth="1"/>
    <col min="2" max="2" width="45.7109375" customWidth="1"/>
  </cols>
  <sheetData>
    <row r="1" spans="1:37" ht="15" customHeight="1" thickBot="1">
      <c r="B1" s="9" t="s">
        <v>186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187</v>
      </c>
      <c r="D3" s="28" t="s">
        <v>14</v>
      </c>
      <c r="E3" s="28"/>
      <c r="F3" s="28"/>
      <c r="G3" s="28"/>
    </row>
    <row r="4" spans="1:37" ht="15" customHeight="1">
      <c r="C4" s="28" t="s">
        <v>188</v>
      </c>
      <c r="D4" s="28" t="s">
        <v>189</v>
      </c>
      <c r="E4" s="28"/>
      <c r="F4" s="28"/>
      <c r="G4" s="28" t="s">
        <v>190</v>
      </c>
    </row>
    <row r="5" spans="1:37" ht="15" customHeight="1">
      <c r="C5" s="28" t="s">
        <v>191</v>
      </c>
      <c r="D5" s="28" t="s">
        <v>192</v>
      </c>
      <c r="E5" s="28"/>
      <c r="F5" s="28"/>
      <c r="G5" s="28"/>
    </row>
    <row r="6" spans="1:37" ht="15" customHeight="1">
      <c r="C6" s="28" t="s">
        <v>193</v>
      </c>
      <c r="D6" s="28"/>
      <c r="E6" s="28" t="s">
        <v>194</v>
      </c>
      <c r="F6" s="28"/>
      <c r="G6" s="28"/>
    </row>
    <row r="10" spans="1:37" ht="15" customHeight="1">
      <c r="A10" s="25" t="s">
        <v>784</v>
      </c>
      <c r="B10" s="10" t="s">
        <v>785</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197</v>
      </c>
    </row>
    <row r="13" spans="1:37" ht="15" customHeight="1" thickBot="1">
      <c r="B13" s="8" t="s">
        <v>786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787</v>
      </c>
    </row>
    <row r="17" spans="1:37" ht="15" customHeight="1">
      <c r="B17" s="4" t="s">
        <v>788</v>
      </c>
    </row>
    <row r="18" spans="1:37" ht="15" customHeight="1">
      <c r="B18" s="4" t="s">
        <v>789</v>
      </c>
    </row>
    <row r="19" spans="1:37" ht="15" customHeight="1">
      <c r="A19" s="25" t="s">
        <v>790</v>
      </c>
      <c r="B19" s="7" t="s">
        <v>791</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792</v>
      </c>
      <c r="B20" s="7" t="s">
        <v>793</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794</v>
      </c>
      <c r="B21" s="7" t="s">
        <v>795</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796</v>
      </c>
      <c r="B22" s="7" t="s">
        <v>797</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798</v>
      </c>
      <c r="B23" s="7" t="s">
        <v>799</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800</v>
      </c>
      <c r="B24" s="7" t="s">
        <v>801</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802</v>
      </c>
      <c r="B25" s="7" t="s">
        <v>803</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355</v>
      </c>
    </row>
    <row r="26" spans="1:37" ht="15" customHeight="1">
      <c r="A26" s="25" t="s">
        <v>804</v>
      </c>
      <c r="B26" s="7" t="s">
        <v>805</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355</v>
      </c>
    </row>
    <row r="27" spans="1:37" ht="15" customHeight="1">
      <c r="A27" s="25" t="s">
        <v>806</v>
      </c>
      <c r="B27" s="7" t="s">
        <v>807</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355</v>
      </c>
    </row>
    <row r="28" spans="1:37" ht="15" customHeight="1">
      <c r="A28" s="25" t="s">
        <v>808</v>
      </c>
      <c r="B28" s="7" t="s">
        <v>809</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810</v>
      </c>
    </row>
    <row r="30" spans="1:37" ht="15" customHeight="1">
      <c r="A30" s="25" t="s">
        <v>811</v>
      </c>
      <c r="B30" s="7" t="s">
        <v>791</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812</v>
      </c>
      <c r="B31" s="7" t="s">
        <v>793</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813</v>
      </c>
      <c r="B32" s="7" t="s">
        <v>795</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814</v>
      </c>
      <c r="B33" s="7" t="s">
        <v>797</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815</v>
      </c>
      <c r="B34" s="7" t="s">
        <v>799</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816</v>
      </c>
      <c r="B35" s="7" t="s">
        <v>801</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817</v>
      </c>
      <c r="B36" s="7" t="s">
        <v>803</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818</v>
      </c>
      <c r="B37" s="7" t="s">
        <v>805</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819</v>
      </c>
      <c r="B38" s="7" t="s">
        <v>807</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820</v>
      </c>
      <c r="B39" s="7" t="s">
        <v>821</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822</v>
      </c>
    </row>
    <row r="41" spans="1:37" ht="15" customHeight="1">
      <c r="A41" s="25" t="s">
        <v>823</v>
      </c>
      <c r="B41" s="7" t="s">
        <v>791</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824</v>
      </c>
      <c r="B42" s="7" t="s">
        <v>793</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825</v>
      </c>
      <c r="B43" s="7" t="s">
        <v>795</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826</v>
      </c>
      <c r="B44" s="7" t="s">
        <v>797</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827</v>
      </c>
      <c r="B45" s="7" t="s">
        <v>799</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355</v>
      </c>
    </row>
    <row r="46" spans="1:37" ht="15" customHeight="1">
      <c r="A46" s="25" t="s">
        <v>828</v>
      </c>
      <c r="B46" s="7" t="s">
        <v>801</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829</v>
      </c>
      <c r="B47" s="7" t="s">
        <v>803</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830</v>
      </c>
      <c r="B48" s="7" t="s">
        <v>805</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831</v>
      </c>
      <c r="B49" s="7" t="s">
        <v>807</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832</v>
      </c>
      <c r="B50" s="7" t="s">
        <v>833</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834</v>
      </c>
      <c r="B51" s="4" t="s">
        <v>835</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836</v>
      </c>
    </row>
    <row r="54" spans="1:37" ht="15" customHeight="1">
      <c r="B54" s="4" t="s">
        <v>789</v>
      </c>
    </row>
    <row r="55" spans="1:37" ht="15" customHeight="1">
      <c r="A55" s="25" t="s">
        <v>837</v>
      </c>
      <c r="B55" s="7" t="s">
        <v>791</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838</v>
      </c>
      <c r="B56" s="7" t="s">
        <v>793</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839</v>
      </c>
      <c r="B57" s="7" t="s">
        <v>795</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840</v>
      </c>
      <c r="B58" s="7" t="s">
        <v>797</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841</v>
      </c>
      <c r="B59" s="7" t="s">
        <v>799</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842</v>
      </c>
      <c r="B60" s="7" t="s">
        <v>801</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843</v>
      </c>
      <c r="B61" s="7" t="s">
        <v>803</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355</v>
      </c>
    </row>
    <row r="62" spans="1:37" ht="15" customHeight="1">
      <c r="A62" s="25" t="s">
        <v>844</v>
      </c>
      <c r="B62" s="7" t="s">
        <v>805</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355</v>
      </c>
    </row>
    <row r="63" spans="1:37" ht="15" customHeight="1">
      <c r="A63" s="25" t="s">
        <v>845</v>
      </c>
      <c r="B63" s="7" t="s">
        <v>807</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355</v>
      </c>
    </row>
    <row r="64" spans="1:37" ht="15" customHeight="1">
      <c r="A64" s="25" t="s">
        <v>846</v>
      </c>
      <c r="B64" s="7" t="s">
        <v>809</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810</v>
      </c>
    </row>
    <row r="66" spans="1:37" ht="15" customHeight="1">
      <c r="A66" s="25" t="s">
        <v>847</v>
      </c>
      <c r="B66" s="7" t="s">
        <v>791</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848</v>
      </c>
      <c r="B67" s="7" t="s">
        <v>793</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849</v>
      </c>
      <c r="B68" s="7" t="s">
        <v>795</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850</v>
      </c>
      <c r="B69" s="7" t="s">
        <v>797</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851</v>
      </c>
      <c r="B70" s="7" t="s">
        <v>799</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852</v>
      </c>
      <c r="B71" s="7" t="s">
        <v>801</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853</v>
      </c>
      <c r="B72" s="7" t="s">
        <v>803</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854</v>
      </c>
      <c r="B73" s="7" t="s">
        <v>805</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855</v>
      </c>
      <c r="B74" s="7" t="s">
        <v>807</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856</v>
      </c>
      <c r="B75" s="7" t="s">
        <v>821</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822</v>
      </c>
    </row>
    <row r="77" spans="1:37" ht="15" customHeight="1">
      <c r="A77" s="25" t="s">
        <v>857</v>
      </c>
      <c r="B77" s="7" t="s">
        <v>791</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858</v>
      </c>
      <c r="B78" s="7" t="s">
        <v>793</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859</v>
      </c>
      <c r="B79" s="7" t="s">
        <v>795</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860</v>
      </c>
      <c r="B80" s="7" t="s">
        <v>797</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861</v>
      </c>
      <c r="B81" s="7" t="s">
        <v>799</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355</v>
      </c>
    </row>
    <row r="82" spans="1:37" ht="15" customHeight="1">
      <c r="A82" s="25" t="s">
        <v>862</v>
      </c>
      <c r="B82" s="7" t="s">
        <v>801</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863</v>
      </c>
      <c r="B83" s="7" t="s">
        <v>803</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864</v>
      </c>
      <c r="B84" s="7" t="s">
        <v>805</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865</v>
      </c>
      <c r="B85" s="7" t="s">
        <v>807</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866</v>
      </c>
      <c r="B86" s="7" t="s">
        <v>833</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867</v>
      </c>
    </row>
    <row r="88" spans="1:37" ht="15" customHeight="1">
      <c r="A88" s="25" t="s">
        <v>868</v>
      </c>
      <c r="B88" s="7" t="s">
        <v>791</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869</v>
      </c>
      <c r="B89" s="7" t="s">
        <v>793</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870</v>
      </c>
      <c r="B90" s="7" t="s">
        <v>795</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871</v>
      </c>
      <c r="B91" s="7" t="s">
        <v>797</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872</v>
      </c>
      <c r="B92" s="7" t="s">
        <v>799</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873</v>
      </c>
      <c r="B93" s="7" t="s">
        <v>801</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874</v>
      </c>
      <c r="B94" s="7" t="s">
        <v>803</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875</v>
      </c>
      <c r="B95" s="7" t="s">
        <v>805</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876</v>
      </c>
      <c r="B96" s="7" t="s">
        <v>807</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877</v>
      </c>
      <c r="B97" s="4" t="s">
        <v>878</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879</v>
      </c>
    </row>
    <row r="100" spans="1:37" ht="15" customHeight="1">
      <c r="B100" s="4" t="s">
        <v>789</v>
      </c>
    </row>
    <row r="101" spans="1:37" ht="15" customHeight="1">
      <c r="A101" s="25" t="s">
        <v>880</v>
      </c>
      <c r="B101" s="7" t="s">
        <v>791</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881</v>
      </c>
      <c r="B102" s="7" t="s">
        <v>793</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882</v>
      </c>
      <c r="B103" s="7" t="s">
        <v>795</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883</v>
      </c>
      <c r="B104" s="7" t="s">
        <v>797</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884</v>
      </c>
      <c r="B105" s="7" t="s">
        <v>799</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885</v>
      </c>
      <c r="B106" s="7" t="s">
        <v>801</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886</v>
      </c>
      <c r="B107" s="7" t="s">
        <v>803</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355</v>
      </c>
    </row>
    <row r="108" spans="1:37" ht="15" customHeight="1">
      <c r="A108" s="25" t="s">
        <v>887</v>
      </c>
      <c r="B108" s="7" t="s">
        <v>805</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355</v>
      </c>
    </row>
    <row r="109" spans="1:37" ht="15" customHeight="1">
      <c r="A109" s="25" t="s">
        <v>888</v>
      </c>
      <c r="B109" s="7" t="s">
        <v>807</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355</v>
      </c>
    </row>
    <row r="110" spans="1:37" ht="15" customHeight="1">
      <c r="A110" s="25" t="s">
        <v>889</v>
      </c>
      <c r="B110" s="7" t="s">
        <v>890</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810</v>
      </c>
    </row>
    <row r="112" spans="1:37" ht="15" customHeight="1">
      <c r="A112" s="25" t="s">
        <v>891</v>
      </c>
      <c r="B112" s="7" t="s">
        <v>791</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892</v>
      </c>
      <c r="B113" s="7" t="s">
        <v>793</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893</v>
      </c>
      <c r="B114" s="7" t="s">
        <v>795</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894</v>
      </c>
      <c r="B115" s="7" t="s">
        <v>797</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895</v>
      </c>
      <c r="B116" s="7" t="s">
        <v>799</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896</v>
      </c>
      <c r="B117" s="7" t="s">
        <v>801</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897</v>
      </c>
      <c r="B118" s="7" t="s">
        <v>803</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898</v>
      </c>
      <c r="B119" s="7" t="s">
        <v>805</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899</v>
      </c>
      <c r="B120" s="7" t="s">
        <v>807</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900</v>
      </c>
      <c r="B121" s="7" t="s">
        <v>901</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822</v>
      </c>
    </row>
    <row r="123" spans="1:37" ht="15" customHeight="1">
      <c r="A123" s="25" t="s">
        <v>902</v>
      </c>
      <c r="B123" s="7" t="s">
        <v>791</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903</v>
      </c>
      <c r="B124" s="7" t="s">
        <v>793</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904</v>
      </c>
      <c r="B125" s="7" t="s">
        <v>795</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905</v>
      </c>
      <c r="B126" s="7" t="s">
        <v>797</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906</v>
      </c>
      <c r="B127" s="7" t="s">
        <v>799</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355</v>
      </c>
    </row>
    <row r="128" spans="1:37" ht="15" customHeight="1">
      <c r="A128" s="25" t="s">
        <v>907</v>
      </c>
      <c r="B128" s="7" t="s">
        <v>801</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908</v>
      </c>
      <c r="B129" s="7" t="s">
        <v>803</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909</v>
      </c>
      <c r="B130" s="7" t="s">
        <v>805</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910</v>
      </c>
      <c r="B131" s="7" t="s">
        <v>807</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911</v>
      </c>
      <c r="B132" s="7" t="s">
        <v>912</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913</v>
      </c>
      <c r="B133" s="4" t="s">
        <v>914</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915</v>
      </c>
    </row>
    <row r="136" spans="1:37" ht="15" customHeight="1">
      <c r="B136" s="4" t="s">
        <v>789</v>
      </c>
    </row>
    <row r="137" spans="1:37" ht="15" customHeight="1">
      <c r="A137" s="25" t="s">
        <v>916</v>
      </c>
      <c r="B137" s="7" t="s">
        <v>791</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917</v>
      </c>
      <c r="B138" s="7" t="s">
        <v>793</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918</v>
      </c>
      <c r="B139" s="7" t="s">
        <v>795</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919</v>
      </c>
      <c r="B140" s="7" t="s">
        <v>797</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920</v>
      </c>
      <c r="B141" s="7" t="s">
        <v>799</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921</v>
      </c>
      <c r="B142" s="7" t="s">
        <v>801</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922</v>
      </c>
      <c r="B143" s="7" t="s">
        <v>803</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355</v>
      </c>
    </row>
    <row r="144" spans="1:37" ht="15" customHeight="1">
      <c r="A144" s="25" t="s">
        <v>923</v>
      </c>
      <c r="B144" s="7" t="s">
        <v>805</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355</v>
      </c>
    </row>
    <row r="145" spans="1:37" ht="15" customHeight="1">
      <c r="A145" s="25" t="s">
        <v>924</v>
      </c>
      <c r="B145" s="7" t="s">
        <v>807</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355</v>
      </c>
    </row>
    <row r="146" spans="1:37" ht="15" customHeight="1">
      <c r="A146" s="25" t="s">
        <v>925</v>
      </c>
      <c r="B146" s="7" t="s">
        <v>809</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810</v>
      </c>
    </row>
    <row r="148" spans="1:37" ht="15" customHeight="1">
      <c r="A148" s="25" t="s">
        <v>926</v>
      </c>
      <c r="B148" s="7" t="s">
        <v>791</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927</v>
      </c>
      <c r="B149" s="7" t="s">
        <v>793</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928</v>
      </c>
      <c r="B150" s="7" t="s">
        <v>795</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929</v>
      </c>
      <c r="B151" s="7" t="s">
        <v>797</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930</v>
      </c>
      <c r="B152" s="7" t="s">
        <v>799</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931</v>
      </c>
      <c r="B153" s="7" t="s">
        <v>801</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932</v>
      </c>
      <c r="B154" s="7" t="s">
        <v>803</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933</v>
      </c>
      <c r="B155" s="7" t="s">
        <v>805</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934</v>
      </c>
      <c r="B156" s="7" t="s">
        <v>807</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935</v>
      </c>
      <c r="B157" s="7" t="s">
        <v>821</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822</v>
      </c>
    </row>
    <row r="159" spans="1:37" ht="15" customHeight="1">
      <c r="A159" s="25" t="s">
        <v>936</v>
      </c>
      <c r="B159" s="7" t="s">
        <v>791</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937</v>
      </c>
      <c r="B160" s="7" t="s">
        <v>793</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938</v>
      </c>
      <c r="B161" s="7" t="s">
        <v>795</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939</v>
      </c>
      <c r="B162" s="7" t="s">
        <v>797</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940</v>
      </c>
      <c r="B163" s="7" t="s">
        <v>799</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355</v>
      </c>
    </row>
    <row r="164" spans="1:37" ht="15" customHeight="1">
      <c r="A164" s="25" t="s">
        <v>941</v>
      </c>
      <c r="B164" s="7" t="s">
        <v>801</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942</v>
      </c>
      <c r="B165" s="7" t="s">
        <v>803</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943</v>
      </c>
      <c r="B166" s="7" t="s">
        <v>805</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944</v>
      </c>
      <c r="B167" s="7" t="s">
        <v>807</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945</v>
      </c>
      <c r="B168" s="7" t="s">
        <v>833</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946</v>
      </c>
      <c r="B169" s="4" t="s">
        <v>947</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948</v>
      </c>
    </row>
    <row r="173" spans="1:37" ht="15" customHeight="1">
      <c r="B173" s="4" t="s">
        <v>879</v>
      </c>
    </row>
    <row r="174" spans="1:37" ht="15" customHeight="1">
      <c r="B174" s="4" t="s">
        <v>789</v>
      </c>
    </row>
    <row r="175" spans="1:37" ht="15" customHeight="1">
      <c r="A175" s="25" t="s">
        <v>949</v>
      </c>
      <c r="B175" s="7" t="s">
        <v>791</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950</v>
      </c>
      <c r="B176" s="7" t="s">
        <v>793</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951</v>
      </c>
      <c r="B177" s="7" t="s">
        <v>795</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952</v>
      </c>
      <c r="B178" s="7" t="s">
        <v>797</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953</v>
      </c>
      <c r="B179" s="7" t="s">
        <v>799</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954</v>
      </c>
      <c r="B180" s="7" t="s">
        <v>801</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955</v>
      </c>
      <c r="B181" s="7" t="s">
        <v>803</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355</v>
      </c>
    </row>
    <row r="182" spans="1:37" ht="15" customHeight="1">
      <c r="A182" s="25" t="s">
        <v>956</v>
      </c>
      <c r="B182" s="7" t="s">
        <v>805</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355</v>
      </c>
    </row>
    <row r="183" spans="1:37" ht="15" customHeight="1">
      <c r="A183" s="25" t="s">
        <v>957</v>
      </c>
      <c r="B183" s="7" t="s">
        <v>807</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355</v>
      </c>
    </row>
    <row r="184" spans="1:37" ht="15" customHeight="1">
      <c r="A184" s="25" t="s">
        <v>958</v>
      </c>
      <c r="B184" s="7" t="s">
        <v>890</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810</v>
      </c>
    </row>
    <row r="186" spans="1:37" ht="15" customHeight="1">
      <c r="A186" s="25" t="s">
        <v>959</v>
      </c>
      <c r="B186" s="7" t="s">
        <v>791</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960</v>
      </c>
      <c r="B187" s="7" t="s">
        <v>793</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961</v>
      </c>
      <c r="B188" s="7" t="s">
        <v>795</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962</v>
      </c>
      <c r="B189" s="7" t="s">
        <v>797</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963</v>
      </c>
      <c r="B190" s="7" t="s">
        <v>799</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964</v>
      </c>
      <c r="B191" s="7" t="s">
        <v>801</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965</v>
      </c>
      <c r="B192" s="7" t="s">
        <v>803</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966</v>
      </c>
      <c r="B193" s="7" t="s">
        <v>805</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967</v>
      </c>
      <c r="B194" s="7" t="s">
        <v>807</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968</v>
      </c>
      <c r="B195" s="7" t="s">
        <v>901</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822</v>
      </c>
    </row>
    <row r="197" spans="1:37" ht="15" customHeight="1">
      <c r="A197" s="25" t="s">
        <v>969</v>
      </c>
      <c r="B197" s="7" t="s">
        <v>791</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970</v>
      </c>
      <c r="B198" s="7" t="s">
        <v>793</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971</v>
      </c>
      <c r="B199" s="7" t="s">
        <v>795</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972</v>
      </c>
      <c r="B200" s="7" t="s">
        <v>797</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973</v>
      </c>
      <c r="B201" s="7" t="s">
        <v>799</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355</v>
      </c>
    </row>
    <row r="202" spans="1:37" ht="15" customHeight="1">
      <c r="A202" s="25" t="s">
        <v>974</v>
      </c>
      <c r="B202" s="7" t="s">
        <v>801</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975</v>
      </c>
      <c r="B203" s="7" t="s">
        <v>803</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976</v>
      </c>
      <c r="B204" s="7" t="s">
        <v>805</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977</v>
      </c>
      <c r="B205" s="7" t="s">
        <v>807</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978</v>
      </c>
      <c r="B206" s="7" t="s">
        <v>912</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979</v>
      </c>
      <c r="B207" s="4" t="s">
        <v>914</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980</v>
      </c>
    </row>
    <row r="210" spans="1:37" ht="15" customHeight="1">
      <c r="B210" s="4" t="s">
        <v>789</v>
      </c>
    </row>
    <row r="211" spans="1:37" ht="15" customHeight="1">
      <c r="A211" s="25" t="s">
        <v>981</v>
      </c>
      <c r="B211" s="7" t="s">
        <v>791</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982</v>
      </c>
      <c r="B212" s="7" t="s">
        <v>793</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983</v>
      </c>
      <c r="B213" s="7" t="s">
        <v>795</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984</v>
      </c>
      <c r="B214" s="7" t="s">
        <v>797</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985</v>
      </c>
      <c r="B215" s="7" t="s">
        <v>799</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986</v>
      </c>
      <c r="B216" s="7" t="s">
        <v>801</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987</v>
      </c>
      <c r="B217" s="7" t="s">
        <v>803</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355</v>
      </c>
    </row>
    <row r="218" spans="1:37" ht="15" customHeight="1">
      <c r="A218" s="25" t="s">
        <v>988</v>
      </c>
      <c r="B218" s="7" t="s">
        <v>805</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355</v>
      </c>
    </row>
    <row r="219" spans="1:37" ht="15" customHeight="1">
      <c r="A219" s="25" t="s">
        <v>989</v>
      </c>
      <c r="B219" s="7" t="s">
        <v>807</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355</v>
      </c>
    </row>
    <row r="220" spans="1:37" ht="15" customHeight="1">
      <c r="A220" s="25" t="s">
        <v>990</v>
      </c>
      <c r="B220" s="7" t="s">
        <v>809</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810</v>
      </c>
    </row>
    <row r="222" spans="1:37" ht="15" customHeight="1">
      <c r="A222" s="25" t="s">
        <v>991</v>
      </c>
      <c r="B222" s="7" t="s">
        <v>791</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992</v>
      </c>
      <c r="B223" s="7" t="s">
        <v>793</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993</v>
      </c>
      <c r="B224" s="7" t="s">
        <v>795</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994</v>
      </c>
      <c r="B225" s="7" t="s">
        <v>797</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995</v>
      </c>
      <c r="B226" s="7" t="s">
        <v>799</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996</v>
      </c>
      <c r="B227" s="7" t="s">
        <v>801</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997</v>
      </c>
      <c r="B228" s="7" t="s">
        <v>803</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998</v>
      </c>
      <c r="B229" s="7" t="s">
        <v>805</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999</v>
      </c>
      <c r="B230" s="7" t="s">
        <v>807</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1000</v>
      </c>
      <c r="B231" s="7" t="s">
        <v>821</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822</v>
      </c>
    </row>
    <row r="233" spans="1:37" ht="15" customHeight="1">
      <c r="A233" s="25" t="s">
        <v>1001</v>
      </c>
      <c r="B233" s="7" t="s">
        <v>791</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1002</v>
      </c>
      <c r="B234" s="7" t="s">
        <v>793</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1003</v>
      </c>
      <c r="B235" s="7" t="s">
        <v>795</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1004</v>
      </c>
      <c r="B236" s="7" t="s">
        <v>797</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1005</v>
      </c>
      <c r="B237" s="7" t="s">
        <v>799</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355</v>
      </c>
    </row>
    <row r="238" spans="1:37" ht="15" customHeight="1">
      <c r="A238" s="25" t="s">
        <v>1006</v>
      </c>
      <c r="B238" s="7" t="s">
        <v>801</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1007</v>
      </c>
      <c r="B239" s="7" t="s">
        <v>803</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1008</v>
      </c>
      <c r="B240" s="7" t="s">
        <v>805</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1009</v>
      </c>
      <c r="B241" s="7" t="s">
        <v>807</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1010</v>
      </c>
      <c r="B242" s="7" t="s">
        <v>833</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1011</v>
      </c>
      <c r="B243" s="4" t="s">
        <v>1012</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1013</v>
      </c>
    </row>
    <row r="248" spans="1:37" ht="15" customHeight="1">
      <c r="A248" s="25" t="s">
        <v>1014</v>
      </c>
      <c r="B248" s="7" t="s">
        <v>1015</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1016</v>
      </c>
      <c r="B249" s="7" t="s">
        <v>1017</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1018</v>
      </c>
    </row>
    <row r="251" spans="1:37" ht="15" customHeight="1">
      <c r="A251" s="25" t="s">
        <v>1019</v>
      </c>
      <c r="B251" s="7" t="s">
        <v>1020</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1021</v>
      </c>
      <c r="B252" s="7" t="s">
        <v>1022</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355</v>
      </c>
    </row>
    <row r="253" spans="1:37" ht="15" customHeight="1">
      <c r="A253" s="25" t="s">
        <v>1023</v>
      </c>
      <c r="B253" s="7" t="s">
        <v>1024</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355</v>
      </c>
    </row>
    <row r="254" spans="1:37" ht="15" customHeight="1">
      <c r="A254" s="25" t="s">
        <v>1025</v>
      </c>
      <c r="B254" s="7" t="s">
        <v>1026</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355</v>
      </c>
    </row>
    <row r="256" spans="1:37" ht="15" customHeight="1">
      <c r="B256" s="4" t="s">
        <v>378</v>
      </c>
    </row>
    <row r="257" spans="1:37" ht="15" customHeight="1">
      <c r="A257" s="25" t="s">
        <v>1027</v>
      </c>
      <c r="B257" s="7" t="s">
        <v>1028</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1029</v>
      </c>
      <c r="B258" s="7" t="s">
        <v>1017</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1018</v>
      </c>
    </row>
    <row r="260" spans="1:37" ht="15" customHeight="1">
      <c r="A260" s="25" t="s">
        <v>1030</v>
      </c>
      <c r="B260" s="7" t="s">
        <v>1020</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1031</v>
      </c>
      <c r="B261" s="7" t="s">
        <v>1022</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1032</v>
      </c>
      <c r="B262" s="7" t="s">
        <v>1024</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355</v>
      </c>
    </row>
    <row r="263" spans="1:37" ht="15" customHeight="1">
      <c r="A263" s="25" t="s">
        <v>1033</v>
      </c>
      <c r="B263" s="7" t="s">
        <v>1026</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385</v>
      </c>
    </row>
    <row r="266" spans="1:37" ht="15" customHeight="1">
      <c r="A266" s="25" t="s">
        <v>1034</v>
      </c>
      <c r="B266" s="7" t="s">
        <v>1035</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1036</v>
      </c>
      <c r="B267" s="7" t="s">
        <v>1037</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1038</v>
      </c>
      <c r="B268" s="7" t="s">
        <v>1039</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1018</v>
      </c>
    </row>
    <row r="270" spans="1:37" ht="15" customHeight="1">
      <c r="A270" s="25" t="s">
        <v>1040</v>
      </c>
      <c r="B270" s="7" t="s">
        <v>1020</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1041</v>
      </c>
      <c r="B271" s="7" t="s">
        <v>1022</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1042</v>
      </c>
      <c r="B272" s="7" t="s">
        <v>1024</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355</v>
      </c>
    </row>
    <row r="273" spans="1:37" ht="15" customHeight="1">
      <c r="A273" s="25" t="s">
        <v>1043</v>
      </c>
      <c r="B273" s="7" t="s">
        <v>1026</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100" t="s">
        <v>1044</v>
      </c>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row>
    <row r="276" spans="1:37" ht="15" customHeight="1">
      <c r="B276" s="30" t="s">
        <v>313</v>
      </c>
    </row>
    <row r="277" spans="1:37" ht="15" customHeight="1">
      <c r="B277" s="30" t="s">
        <v>475</v>
      </c>
    </row>
    <row r="278" spans="1:37" ht="15" customHeight="1">
      <c r="B278" s="30" t="s">
        <v>476</v>
      </c>
    </row>
    <row r="279" spans="1:37" ht="15" customHeight="1">
      <c r="B279" s="30" t="s">
        <v>1045</v>
      </c>
    </row>
    <row r="280" spans="1:37" ht="15" customHeight="1">
      <c r="B280" s="30" t="s">
        <v>1046</v>
      </c>
    </row>
    <row r="281" spans="1:37" ht="15" customHeight="1">
      <c r="B281" s="30" t="s">
        <v>1047</v>
      </c>
    </row>
    <row r="282" spans="1:37" ht="15" customHeight="1">
      <c r="B282" s="30" t="s">
        <v>1048</v>
      </c>
    </row>
    <row r="283" spans="1:37" ht="15" customHeight="1">
      <c r="B283" s="30" t="s">
        <v>1049</v>
      </c>
    </row>
    <row r="284" spans="1:37" ht="15" customHeight="1">
      <c r="B284" s="30" t="s">
        <v>1050</v>
      </c>
    </row>
    <row r="285" spans="1:37" ht="15" customHeight="1">
      <c r="B285" s="30" t="s">
        <v>1051</v>
      </c>
    </row>
    <row r="286" spans="1:37" ht="15" customHeight="1">
      <c r="B286" s="30" t="s">
        <v>326</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46" width="9.140625" style="38" customWidth="1"/>
    <col min="47" max="16384" width="9.140625" style="38"/>
  </cols>
  <sheetData>
    <row r="1" spans="1:37" ht="16.5" customHeight="1" thickBot="1">
      <c r="A1" s="112" t="s">
        <v>1052</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1053</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1054</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1055</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1056</v>
      </c>
    </row>
    <row r="6" spans="1:37" s="37" customFormat="1" ht="16.5" customHeight="1">
      <c r="A6" s="35" t="s">
        <v>1057</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1056</v>
      </c>
    </row>
    <row r="7" spans="1:37" s="20" customFormat="1" ht="16.5" customHeight="1">
      <c r="A7" s="39" t="s">
        <v>1058</v>
      </c>
      <c r="B7" s="45" t="s">
        <v>1059</v>
      </c>
      <c r="C7" s="45" t="s">
        <v>1059</v>
      </c>
      <c r="D7" s="45" t="s">
        <v>1059</v>
      </c>
      <c r="E7" s="45" t="s">
        <v>1059</v>
      </c>
      <c r="F7" s="45" t="s">
        <v>1059</v>
      </c>
      <c r="G7" s="45" t="s">
        <v>1059</v>
      </c>
      <c r="H7" s="45" t="s">
        <v>1059</v>
      </c>
      <c r="I7" s="45" t="s">
        <v>1059</v>
      </c>
      <c r="J7" s="45" t="s">
        <v>1059</v>
      </c>
      <c r="K7" s="45" t="s">
        <v>1059</v>
      </c>
      <c r="L7" s="45" t="s">
        <v>1059</v>
      </c>
      <c r="M7" s="45" t="s">
        <v>1059</v>
      </c>
      <c r="N7" s="45" t="s">
        <v>1059</v>
      </c>
      <c r="O7" s="45" t="s">
        <v>1059</v>
      </c>
      <c r="P7" s="45" t="s">
        <v>1059</v>
      </c>
      <c r="Q7" s="45" t="s">
        <v>1059</v>
      </c>
      <c r="R7" s="45" t="s">
        <v>1059</v>
      </c>
      <c r="S7" s="45" t="s">
        <v>1059</v>
      </c>
      <c r="T7" s="45" t="s">
        <v>1059</v>
      </c>
      <c r="U7" s="45" t="s">
        <v>1059</v>
      </c>
      <c r="V7" s="45" t="s">
        <v>1059</v>
      </c>
      <c r="W7" s="45" t="s">
        <v>1059</v>
      </c>
      <c r="X7" s="45" t="s">
        <v>1059</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1056</v>
      </c>
    </row>
    <row r="8" spans="1:37" s="20" customFormat="1" ht="16.5" customHeight="1">
      <c r="A8" s="39" t="s">
        <v>1060</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1059</v>
      </c>
      <c r="Z8" s="36" t="s">
        <v>1059</v>
      </c>
      <c r="AA8" s="36" t="s">
        <v>1059</v>
      </c>
      <c r="AB8" s="36" t="s">
        <v>1059</v>
      </c>
      <c r="AC8" s="36" t="s">
        <v>1059</v>
      </c>
      <c r="AD8" s="36" t="s">
        <v>1059</v>
      </c>
      <c r="AE8" s="36" t="s">
        <v>1059</v>
      </c>
      <c r="AF8" s="36" t="s">
        <v>1059</v>
      </c>
      <c r="AG8" s="36" t="s">
        <v>1059</v>
      </c>
      <c r="AH8" s="36" t="s">
        <v>1059</v>
      </c>
      <c r="AI8" s="36" t="s">
        <v>1056</v>
      </c>
    </row>
    <row r="9" spans="1:37" s="20" customFormat="1" ht="16.5" customHeight="1">
      <c r="A9" s="39" t="s">
        <v>1061</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1056</v>
      </c>
    </row>
    <row r="10" spans="1:37" s="20" customFormat="1" ht="16.5" customHeight="1">
      <c r="A10" s="39" t="s">
        <v>1062</v>
      </c>
      <c r="B10" s="45" t="s">
        <v>1059</v>
      </c>
      <c r="C10" s="45" t="s">
        <v>1059</v>
      </c>
      <c r="D10" s="45" t="s">
        <v>1059</v>
      </c>
      <c r="E10" s="45" t="s">
        <v>1059</v>
      </c>
      <c r="F10" s="45" t="s">
        <v>1059</v>
      </c>
      <c r="G10" s="45" t="s">
        <v>1059</v>
      </c>
      <c r="H10" s="45" t="s">
        <v>1059</v>
      </c>
      <c r="I10" s="45" t="s">
        <v>1059</v>
      </c>
      <c r="J10" s="45" t="s">
        <v>1059</v>
      </c>
      <c r="K10" s="45" t="s">
        <v>1059</v>
      </c>
      <c r="L10" s="45" t="s">
        <v>1059</v>
      </c>
      <c r="M10" s="45" t="s">
        <v>1059</v>
      </c>
      <c r="N10" s="45" t="s">
        <v>1059</v>
      </c>
      <c r="O10" s="45" t="s">
        <v>1059</v>
      </c>
      <c r="P10" s="45" t="s">
        <v>1059</v>
      </c>
      <c r="Q10" s="45" t="s">
        <v>1059</v>
      </c>
      <c r="R10" s="45" t="s">
        <v>1059</v>
      </c>
      <c r="S10" s="45" t="s">
        <v>1059</v>
      </c>
      <c r="T10" s="45" t="s">
        <v>1059</v>
      </c>
      <c r="U10" s="45" t="s">
        <v>1059</v>
      </c>
      <c r="V10" s="45" t="s">
        <v>1059</v>
      </c>
      <c r="W10" s="45" t="s">
        <v>1059</v>
      </c>
      <c r="X10" s="45" t="s">
        <v>1059</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1056</v>
      </c>
    </row>
    <row r="11" spans="1:37" s="20" customFormat="1" ht="16.5" customHeight="1">
      <c r="A11" s="39" t="s">
        <v>1063</v>
      </c>
      <c r="B11" s="45" t="s">
        <v>1056</v>
      </c>
      <c r="C11" s="45" t="s">
        <v>1056</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1059</v>
      </c>
      <c r="Z11" s="45" t="s">
        <v>1059</v>
      </c>
      <c r="AA11" s="45" t="s">
        <v>1059</v>
      </c>
      <c r="AB11" s="45" t="s">
        <v>1059</v>
      </c>
      <c r="AC11" s="45" t="s">
        <v>1059</v>
      </c>
      <c r="AD11" s="45" t="s">
        <v>1059</v>
      </c>
      <c r="AE11" s="45" t="s">
        <v>1059</v>
      </c>
      <c r="AF11" s="45" t="s">
        <v>1059</v>
      </c>
      <c r="AG11" s="45" t="s">
        <v>1059</v>
      </c>
      <c r="AH11" s="45" t="s">
        <v>1059</v>
      </c>
      <c r="AI11" s="45" t="s">
        <v>1056</v>
      </c>
    </row>
    <row r="12" spans="1:37" s="20" customFormat="1" ht="16.5" customHeight="1">
      <c r="A12" s="46" t="s">
        <v>1064</v>
      </c>
      <c r="B12" s="45" t="s">
        <v>1056</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1056</v>
      </c>
    </row>
    <row r="13" spans="1:37" s="20" customFormat="1" ht="16.5" customHeight="1">
      <c r="A13" s="39" t="s">
        <v>1065</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1056</v>
      </c>
    </row>
    <row r="14" spans="1:37" s="20" customFormat="1" ht="16.5" customHeight="1">
      <c r="A14" s="39" t="s">
        <v>1066</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1067</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1068</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1069</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1070</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1071</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1072</v>
      </c>
      <c r="B20" s="45" t="s">
        <v>1056</v>
      </c>
      <c r="C20" s="45" t="s">
        <v>1056</v>
      </c>
      <c r="D20" s="45" t="s">
        <v>1056</v>
      </c>
      <c r="E20" s="45" t="s">
        <v>1056</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1073</v>
      </c>
      <c r="B21" s="45" t="s">
        <v>1056</v>
      </c>
      <c r="C21" s="45" t="s">
        <v>1056</v>
      </c>
      <c r="D21" s="45" t="s">
        <v>1056</v>
      </c>
      <c r="E21" s="45" t="s">
        <v>1056</v>
      </c>
      <c r="F21" s="45" t="s">
        <v>1056</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1074</v>
      </c>
      <c r="B22" s="45" t="s">
        <v>1056</v>
      </c>
      <c r="C22" s="45" t="s">
        <v>1056</v>
      </c>
      <c r="D22" s="45" t="s">
        <v>1056</v>
      </c>
      <c r="E22" s="45" t="s">
        <v>1056</v>
      </c>
      <c r="F22" s="45" t="s">
        <v>1056</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1075</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1076</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1077</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1078</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1059</v>
      </c>
      <c r="AG26" s="45" t="s">
        <v>1059</v>
      </c>
      <c r="AH26" s="45" t="s">
        <v>1059</v>
      </c>
      <c r="AI26" s="45" t="s">
        <v>1059</v>
      </c>
    </row>
    <row r="27" spans="1:36" s="20" customFormat="1" ht="16.5" customHeight="1">
      <c r="A27" s="39" t="s">
        <v>1079</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1059</v>
      </c>
      <c r="AG27" s="45" t="s">
        <v>1059</v>
      </c>
      <c r="AH27" s="45" t="s">
        <v>1059</v>
      </c>
      <c r="AI27" s="45" t="s">
        <v>1059</v>
      </c>
    </row>
    <row r="28" spans="1:36" s="20" customFormat="1" ht="16.5" customHeight="1">
      <c r="A28" s="39" t="s">
        <v>1080</v>
      </c>
      <c r="B28" s="45" t="s">
        <v>1056</v>
      </c>
      <c r="C28" s="45" t="s">
        <v>1056</v>
      </c>
      <c r="D28" s="45" t="s">
        <v>1056</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1081</v>
      </c>
      <c r="B29" s="45" t="s">
        <v>1056</v>
      </c>
      <c r="C29" s="45" t="s">
        <v>1056</v>
      </c>
      <c r="D29" s="45" t="s">
        <v>1056</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1082</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1083</v>
      </c>
      <c r="B31" s="36">
        <v>16777</v>
      </c>
      <c r="C31" s="36">
        <v>17033</v>
      </c>
      <c r="D31" s="36">
        <v>19377</v>
      </c>
      <c r="E31" s="36">
        <v>25515</v>
      </c>
      <c r="F31" s="36">
        <v>31662</v>
      </c>
      <c r="G31" s="36">
        <v>33597</v>
      </c>
      <c r="H31" s="36">
        <v>33597</v>
      </c>
      <c r="I31" s="36" t="s">
        <v>1056</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1084</v>
      </c>
      <c r="B32" s="36">
        <v>6543</v>
      </c>
      <c r="C32" s="36">
        <v>6083</v>
      </c>
      <c r="D32" s="36">
        <v>6455</v>
      </c>
      <c r="E32" s="36">
        <v>6144</v>
      </c>
      <c r="F32" s="36">
        <v>7126</v>
      </c>
      <c r="G32" s="36">
        <v>7522</v>
      </c>
      <c r="H32" s="36">
        <v>8236</v>
      </c>
      <c r="I32" s="36" t="s">
        <v>1056</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1085</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1086</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3" customFormat="1" ht="12.75" customHeight="1">
      <c r="A35" s="114" t="s">
        <v>1087</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83" customFormat="1" ht="12.75" customHeight="1">
      <c r="A36" s="116"/>
      <c r="B36" s="117"/>
      <c r="C36" s="117"/>
      <c r="D36" s="117"/>
      <c r="E36" s="117"/>
      <c r="F36" s="117"/>
      <c r="G36" s="117"/>
      <c r="H36" s="117"/>
      <c r="I36" s="117"/>
      <c r="J36" s="117"/>
      <c r="K36" s="117"/>
      <c r="L36" s="117"/>
      <c r="M36" s="117"/>
      <c r="N36" s="117"/>
      <c r="O36" s="117"/>
      <c r="P36" s="117"/>
      <c r="Q36" s="117"/>
      <c r="R36" s="117"/>
    </row>
    <row r="37" spans="1:35" s="82" customFormat="1" ht="25.5" customHeight="1">
      <c r="A37" s="118" t="s">
        <v>1088</v>
      </c>
      <c r="B37" s="103"/>
      <c r="C37" s="103"/>
      <c r="D37" s="103"/>
      <c r="E37" s="103"/>
      <c r="F37" s="103"/>
      <c r="G37" s="103"/>
      <c r="H37" s="103"/>
      <c r="I37" s="103"/>
      <c r="J37" s="103"/>
      <c r="K37" s="103"/>
      <c r="L37" s="103"/>
      <c r="M37" s="103"/>
      <c r="N37" s="103"/>
      <c r="O37" s="103"/>
      <c r="P37" s="103"/>
      <c r="Q37" s="103"/>
      <c r="R37" s="103"/>
    </row>
    <row r="38" spans="1:35" s="82" customFormat="1" ht="25.5" customHeight="1">
      <c r="A38" s="111" t="s">
        <v>1089</v>
      </c>
      <c r="B38" s="103"/>
      <c r="C38" s="103"/>
      <c r="D38" s="103"/>
      <c r="E38" s="103"/>
      <c r="F38" s="103"/>
      <c r="G38" s="103"/>
      <c r="H38" s="103"/>
      <c r="I38" s="103"/>
      <c r="J38" s="103"/>
      <c r="K38" s="103"/>
      <c r="L38" s="103"/>
      <c r="M38" s="103"/>
      <c r="N38" s="103"/>
      <c r="O38" s="103"/>
      <c r="P38" s="103"/>
      <c r="Q38" s="103"/>
      <c r="R38" s="103"/>
    </row>
    <row r="39" spans="1:35" s="82" customFormat="1" ht="12.75" customHeight="1">
      <c r="A39" s="102" t="s">
        <v>1090</v>
      </c>
      <c r="B39" s="103"/>
      <c r="C39" s="103"/>
      <c r="D39" s="103"/>
      <c r="E39" s="103"/>
      <c r="F39" s="103"/>
      <c r="G39" s="103"/>
      <c r="H39" s="103"/>
      <c r="I39" s="103"/>
      <c r="J39" s="103"/>
      <c r="K39" s="103"/>
      <c r="L39" s="103"/>
      <c r="M39" s="103"/>
      <c r="N39" s="103"/>
      <c r="O39" s="103"/>
      <c r="P39" s="103"/>
      <c r="Q39" s="103"/>
      <c r="R39" s="103"/>
    </row>
    <row r="40" spans="1:35" s="82" customFormat="1" ht="12.75" customHeight="1">
      <c r="A40" s="111" t="s">
        <v>1091</v>
      </c>
      <c r="B40" s="103"/>
      <c r="C40" s="103"/>
      <c r="D40" s="103"/>
      <c r="E40" s="103"/>
      <c r="F40" s="103"/>
      <c r="G40" s="103"/>
      <c r="H40" s="103"/>
      <c r="I40" s="103"/>
      <c r="J40" s="103"/>
      <c r="K40" s="103"/>
      <c r="L40" s="103"/>
      <c r="M40" s="103"/>
      <c r="N40" s="103"/>
      <c r="O40" s="103"/>
      <c r="P40" s="103"/>
      <c r="Q40" s="103"/>
      <c r="R40" s="103"/>
    </row>
    <row r="41" spans="1:35" s="82" customFormat="1" ht="12.75" customHeight="1">
      <c r="A41" s="111" t="s">
        <v>1092</v>
      </c>
      <c r="B41" s="103"/>
      <c r="C41" s="103"/>
      <c r="D41" s="103"/>
      <c r="E41" s="103"/>
      <c r="F41" s="103"/>
      <c r="G41" s="103"/>
      <c r="H41" s="103"/>
      <c r="I41" s="103"/>
      <c r="J41" s="103"/>
      <c r="K41" s="103"/>
      <c r="L41" s="103"/>
      <c r="M41" s="103"/>
      <c r="N41" s="103"/>
      <c r="O41" s="103"/>
      <c r="P41" s="103"/>
      <c r="Q41" s="103"/>
      <c r="R41" s="103"/>
    </row>
    <row r="42" spans="1:35" s="82" customFormat="1" ht="12.75" customHeight="1">
      <c r="A42" s="111" t="s">
        <v>1093</v>
      </c>
      <c r="B42" s="103"/>
      <c r="C42" s="103"/>
      <c r="D42" s="103"/>
      <c r="E42" s="103"/>
      <c r="F42" s="103"/>
      <c r="G42" s="103"/>
      <c r="H42" s="103"/>
      <c r="I42" s="103"/>
      <c r="J42" s="103"/>
      <c r="K42" s="103"/>
      <c r="L42" s="103"/>
      <c r="M42" s="103"/>
      <c r="N42" s="103"/>
      <c r="O42" s="103"/>
      <c r="P42" s="103"/>
      <c r="Q42" s="103"/>
      <c r="R42" s="103"/>
    </row>
    <row r="43" spans="1:35" s="82" customFormat="1" ht="12.75" customHeight="1">
      <c r="A43" s="102" t="s">
        <v>1094</v>
      </c>
      <c r="B43" s="103"/>
      <c r="C43" s="103"/>
      <c r="D43" s="103"/>
      <c r="E43" s="103"/>
      <c r="F43" s="103"/>
      <c r="G43" s="103"/>
      <c r="H43" s="103"/>
      <c r="I43" s="103"/>
      <c r="J43" s="103"/>
      <c r="K43" s="103"/>
      <c r="L43" s="103"/>
      <c r="M43" s="103"/>
      <c r="N43" s="103"/>
      <c r="O43" s="103"/>
      <c r="P43" s="103"/>
      <c r="Q43" s="103"/>
      <c r="R43" s="103"/>
    </row>
    <row r="44" spans="1:35" s="82" customFormat="1" ht="12.75" customHeight="1">
      <c r="A44" s="102" t="s">
        <v>1095</v>
      </c>
      <c r="B44" s="103"/>
      <c r="C44" s="103"/>
      <c r="D44" s="103"/>
      <c r="E44" s="103"/>
      <c r="F44" s="103"/>
      <c r="G44" s="103"/>
      <c r="H44" s="103"/>
      <c r="I44" s="103"/>
      <c r="J44" s="103"/>
      <c r="K44" s="103"/>
      <c r="L44" s="103"/>
      <c r="M44" s="103"/>
      <c r="N44" s="103"/>
      <c r="O44" s="103"/>
      <c r="P44" s="103"/>
      <c r="Q44" s="103"/>
      <c r="R44" s="103"/>
    </row>
    <row r="45" spans="1:35" s="82" customFormat="1" ht="12.75" customHeight="1">
      <c r="A45" s="123" t="s">
        <v>1096</v>
      </c>
      <c r="B45" s="103"/>
      <c r="C45" s="103"/>
      <c r="D45" s="103"/>
      <c r="E45" s="103"/>
      <c r="F45" s="103"/>
      <c r="G45" s="103"/>
      <c r="H45" s="103"/>
      <c r="I45" s="103"/>
      <c r="J45" s="103"/>
      <c r="K45" s="103"/>
      <c r="L45" s="103"/>
      <c r="M45" s="103"/>
      <c r="N45" s="103"/>
      <c r="O45" s="103"/>
      <c r="P45" s="103"/>
      <c r="Q45" s="103"/>
      <c r="R45" s="103"/>
    </row>
    <row r="46" spans="1:35" s="82" customFormat="1" ht="12.75" customHeight="1">
      <c r="A46" s="111" t="s">
        <v>1097</v>
      </c>
      <c r="B46" s="103"/>
      <c r="C46" s="103"/>
      <c r="D46" s="103"/>
      <c r="E46" s="103"/>
      <c r="F46" s="103"/>
      <c r="G46" s="103"/>
      <c r="H46" s="103"/>
      <c r="I46" s="103"/>
      <c r="J46" s="103"/>
      <c r="K46" s="103"/>
      <c r="L46" s="103"/>
      <c r="M46" s="103"/>
      <c r="N46" s="103"/>
      <c r="O46" s="103"/>
      <c r="P46" s="103"/>
      <c r="Q46" s="103"/>
      <c r="R46" s="103"/>
    </row>
    <row r="47" spans="1:35" s="82" customFormat="1" ht="12.75" customHeight="1">
      <c r="A47" s="111" t="s">
        <v>1098</v>
      </c>
      <c r="B47" s="103"/>
      <c r="C47" s="103"/>
      <c r="D47" s="103"/>
      <c r="E47" s="103"/>
      <c r="F47" s="103"/>
      <c r="G47" s="103"/>
      <c r="H47" s="103"/>
      <c r="I47" s="103"/>
      <c r="J47" s="103"/>
      <c r="K47" s="103"/>
      <c r="L47" s="103"/>
      <c r="M47" s="103"/>
      <c r="N47" s="103"/>
      <c r="O47" s="103"/>
      <c r="P47" s="103"/>
      <c r="Q47" s="103"/>
      <c r="R47" s="103"/>
    </row>
    <row r="48" spans="1:35" s="82" customFormat="1" ht="12.75" customHeight="1">
      <c r="A48" s="111" t="s">
        <v>1099</v>
      </c>
      <c r="B48" s="103"/>
      <c r="C48" s="103"/>
      <c r="D48" s="103"/>
      <c r="E48" s="103"/>
      <c r="F48" s="103"/>
      <c r="G48" s="103"/>
      <c r="H48" s="103"/>
      <c r="I48" s="103"/>
      <c r="J48" s="103"/>
      <c r="K48" s="103"/>
      <c r="L48" s="103"/>
      <c r="M48" s="103"/>
      <c r="N48" s="103"/>
      <c r="O48" s="103"/>
      <c r="P48" s="103"/>
      <c r="Q48" s="103"/>
      <c r="R48" s="103"/>
    </row>
    <row r="49" spans="1:18" s="82" customFormat="1" ht="25.5" customHeight="1">
      <c r="A49" s="111" t="s">
        <v>1100</v>
      </c>
      <c r="B49" s="103"/>
      <c r="C49" s="103"/>
      <c r="D49" s="103"/>
      <c r="E49" s="103"/>
      <c r="F49" s="103"/>
      <c r="G49" s="103"/>
      <c r="H49" s="103"/>
      <c r="I49" s="103"/>
      <c r="J49" s="103"/>
      <c r="K49" s="103"/>
      <c r="L49" s="103"/>
      <c r="M49" s="103"/>
      <c r="N49" s="103"/>
      <c r="O49" s="103"/>
      <c r="P49" s="103"/>
      <c r="Q49" s="103"/>
      <c r="R49" s="103"/>
    </row>
    <row r="50" spans="1:18" s="82" customFormat="1" ht="12.75" customHeight="1">
      <c r="A50" s="111" t="s">
        <v>1101</v>
      </c>
      <c r="B50" s="103"/>
      <c r="C50" s="103"/>
      <c r="D50" s="103"/>
      <c r="E50" s="103"/>
      <c r="F50" s="103"/>
      <c r="G50" s="103"/>
      <c r="H50" s="103"/>
      <c r="I50" s="103"/>
      <c r="J50" s="103"/>
      <c r="K50" s="103"/>
      <c r="L50" s="103"/>
      <c r="M50" s="103"/>
      <c r="N50" s="103"/>
      <c r="O50" s="103"/>
      <c r="P50" s="103"/>
    </row>
    <row r="51" spans="1:18" s="82" customFormat="1" ht="12.75" customHeight="1">
      <c r="A51" s="104"/>
      <c r="B51" s="103"/>
      <c r="C51" s="103"/>
      <c r="D51" s="103"/>
      <c r="E51" s="103"/>
      <c r="F51" s="103"/>
      <c r="G51" s="103"/>
      <c r="H51" s="103"/>
      <c r="I51" s="103"/>
      <c r="J51" s="103"/>
      <c r="K51" s="103"/>
      <c r="L51" s="103"/>
      <c r="M51" s="103"/>
      <c r="N51" s="103"/>
      <c r="O51" s="103"/>
      <c r="P51" s="103"/>
    </row>
    <row r="52" spans="1:18" s="82" customFormat="1" ht="12.75" customHeight="1">
      <c r="A52" s="122" t="s">
        <v>1102</v>
      </c>
      <c r="B52" s="103"/>
      <c r="C52" s="103"/>
      <c r="D52" s="103"/>
      <c r="E52" s="103"/>
      <c r="F52" s="103"/>
      <c r="G52" s="103"/>
      <c r="H52" s="103"/>
      <c r="I52" s="103"/>
      <c r="J52" s="103"/>
      <c r="K52" s="103"/>
      <c r="L52" s="103"/>
      <c r="M52" s="103"/>
      <c r="N52" s="103"/>
      <c r="O52" s="103"/>
      <c r="P52" s="103"/>
    </row>
    <row r="53" spans="1:18" s="82" customFormat="1" ht="38.25" customHeight="1">
      <c r="A53" s="123" t="s">
        <v>1103</v>
      </c>
      <c r="B53" s="103"/>
      <c r="C53" s="103"/>
      <c r="D53" s="103"/>
      <c r="E53" s="103"/>
      <c r="F53" s="103"/>
      <c r="G53" s="103"/>
      <c r="H53" s="103"/>
      <c r="I53" s="103"/>
      <c r="J53" s="103"/>
      <c r="K53" s="103"/>
      <c r="L53" s="103"/>
      <c r="M53" s="103"/>
      <c r="N53" s="103"/>
      <c r="O53" s="103"/>
      <c r="P53" s="103"/>
    </row>
    <row r="54" spans="1:18" s="82" customFormat="1" ht="12.75" customHeight="1">
      <c r="A54" s="105" t="s">
        <v>1104</v>
      </c>
      <c r="B54" s="103"/>
      <c r="C54" s="103"/>
      <c r="D54" s="103"/>
      <c r="E54" s="103"/>
      <c r="F54" s="103"/>
      <c r="G54" s="103"/>
      <c r="H54" s="103"/>
      <c r="I54" s="103"/>
      <c r="J54" s="103"/>
      <c r="K54" s="103"/>
      <c r="L54" s="103"/>
      <c r="M54" s="103"/>
      <c r="N54" s="103"/>
      <c r="O54" s="103"/>
      <c r="P54" s="103"/>
    </row>
    <row r="55" spans="1:18" s="82" customFormat="1" ht="38.25" customHeight="1">
      <c r="A55" s="107" t="s">
        <v>1105</v>
      </c>
      <c r="B55" s="103"/>
      <c r="C55" s="103"/>
      <c r="D55" s="103"/>
      <c r="E55" s="103"/>
      <c r="F55" s="103"/>
      <c r="G55" s="103"/>
      <c r="H55" s="103"/>
      <c r="I55" s="103"/>
      <c r="J55" s="103"/>
      <c r="K55" s="103"/>
      <c r="L55" s="103"/>
      <c r="M55" s="103"/>
      <c r="N55" s="103"/>
      <c r="O55" s="103"/>
      <c r="P55" s="103"/>
    </row>
    <row r="56" spans="1:18" s="82" customFormat="1" ht="12.75" customHeight="1">
      <c r="A56" s="105" t="s">
        <v>1106</v>
      </c>
      <c r="B56" s="103"/>
      <c r="C56" s="103"/>
      <c r="D56" s="103"/>
      <c r="E56" s="103"/>
      <c r="F56" s="103"/>
      <c r="G56" s="103"/>
      <c r="H56" s="103"/>
      <c r="I56" s="103"/>
      <c r="J56" s="103"/>
      <c r="K56" s="103"/>
      <c r="L56" s="103"/>
      <c r="M56" s="103"/>
      <c r="N56" s="103"/>
      <c r="O56" s="103"/>
      <c r="P56" s="103"/>
    </row>
    <row r="57" spans="1:18" s="82" customFormat="1" ht="12.75" customHeight="1">
      <c r="A57" s="105" t="s">
        <v>1107</v>
      </c>
      <c r="B57" s="103"/>
      <c r="C57" s="103"/>
      <c r="D57" s="103"/>
      <c r="E57" s="103"/>
      <c r="F57" s="103"/>
      <c r="G57" s="103"/>
      <c r="H57" s="103"/>
      <c r="I57" s="103"/>
      <c r="J57" s="103"/>
      <c r="K57" s="103"/>
      <c r="L57" s="103"/>
      <c r="M57" s="103"/>
      <c r="N57" s="103"/>
      <c r="O57" s="103"/>
      <c r="P57" s="103"/>
    </row>
    <row r="58" spans="1:18" s="82" customFormat="1" ht="12.75" customHeight="1">
      <c r="A58" s="124" t="s">
        <v>1108</v>
      </c>
      <c r="B58" s="103"/>
      <c r="C58" s="103"/>
      <c r="D58" s="103"/>
      <c r="E58" s="103"/>
      <c r="F58" s="103"/>
      <c r="G58" s="103"/>
      <c r="H58" s="103"/>
      <c r="I58" s="103"/>
      <c r="J58" s="103"/>
      <c r="K58" s="103"/>
      <c r="L58" s="103"/>
      <c r="M58" s="103"/>
      <c r="N58" s="103"/>
      <c r="O58" s="103"/>
      <c r="P58" s="103"/>
    </row>
    <row r="59" spans="1:18" s="82" customFormat="1" ht="12.75" customHeight="1">
      <c r="A59" s="109"/>
      <c r="B59" s="103"/>
      <c r="C59" s="103"/>
      <c r="D59" s="103"/>
      <c r="E59" s="103"/>
      <c r="F59" s="103"/>
      <c r="G59" s="103"/>
      <c r="H59" s="103"/>
      <c r="I59" s="103"/>
      <c r="J59" s="103"/>
      <c r="K59" s="103"/>
      <c r="L59" s="103"/>
      <c r="M59" s="103"/>
      <c r="N59" s="103"/>
      <c r="O59" s="103"/>
      <c r="P59" s="103"/>
    </row>
    <row r="60" spans="1:18" s="82" customFormat="1" ht="12.75" customHeight="1">
      <c r="A60" s="116" t="s">
        <v>1109</v>
      </c>
      <c r="B60" s="103"/>
      <c r="C60" s="103"/>
      <c r="D60" s="103"/>
      <c r="E60" s="103"/>
      <c r="F60" s="103"/>
      <c r="G60" s="103"/>
      <c r="H60" s="103"/>
      <c r="I60" s="103"/>
      <c r="J60" s="103"/>
      <c r="K60" s="103"/>
      <c r="L60" s="103"/>
      <c r="M60" s="103"/>
      <c r="N60" s="103"/>
      <c r="O60" s="103"/>
      <c r="P60" s="103"/>
    </row>
    <row r="61" spans="1:18" s="82" customFormat="1" ht="12.75" customHeight="1">
      <c r="A61" s="116" t="s">
        <v>1110</v>
      </c>
      <c r="B61" s="103"/>
      <c r="C61" s="103"/>
      <c r="D61" s="103"/>
      <c r="E61" s="103"/>
      <c r="F61" s="103"/>
      <c r="G61" s="103"/>
      <c r="H61" s="103"/>
      <c r="I61" s="103"/>
      <c r="J61" s="103"/>
      <c r="K61" s="103"/>
      <c r="L61" s="103"/>
      <c r="M61" s="103"/>
      <c r="N61" s="103"/>
      <c r="O61" s="103"/>
      <c r="P61" s="103"/>
    </row>
    <row r="62" spans="1:18" s="82" customFormat="1" ht="12.75" customHeight="1">
      <c r="A62" s="110" t="s">
        <v>1111</v>
      </c>
      <c r="B62" s="103"/>
      <c r="C62" s="103"/>
      <c r="D62" s="103"/>
      <c r="E62" s="103"/>
      <c r="F62" s="103"/>
      <c r="G62" s="103"/>
      <c r="H62" s="103"/>
      <c r="I62" s="103"/>
      <c r="J62" s="103"/>
      <c r="K62" s="103"/>
      <c r="L62" s="103"/>
      <c r="M62" s="103"/>
      <c r="N62" s="103"/>
      <c r="O62" s="103"/>
      <c r="P62" s="103"/>
    </row>
    <row r="63" spans="1:18" s="82" customFormat="1" ht="12.75" customHeight="1">
      <c r="A63" s="125" t="s">
        <v>1112</v>
      </c>
      <c r="B63" s="103"/>
      <c r="C63" s="103"/>
      <c r="D63" s="103"/>
      <c r="E63" s="103"/>
      <c r="F63" s="103"/>
      <c r="G63" s="103"/>
      <c r="H63" s="103"/>
      <c r="I63" s="103"/>
      <c r="J63" s="103"/>
      <c r="K63" s="103"/>
      <c r="L63" s="103"/>
      <c r="M63" s="103"/>
      <c r="N63" s="103"/>
      <c r="O63" s="103"/>
      <c r="P63" s="103"/>
    </row>
    <row r="64" spans="1:18" s="82" customFormat="1" ht="12.75" customHeight="1">
      <c r="A64" s="106" t="s">
        <v>1113</v>
      </c>
      <c r="B64" s="103"/>
      <c r="C64" s="103"/>
      <c r="D64" s="103"/>
      <c r="E64" s="103"/>
      <c r="F64" s="103"/>
      <c r="G64" s="103"/>
      <c r="H64" s="103"/>
      <c r="I64" s="103"/>
      <c r="J64" s="103"/>
      <c r="K64" s="103"/>
      <c r="L64" s="103"/>
      <c r="M64" s="103"/>
      <c r="N64" s="103"/>
      <c r="O64" s="103"/>
      <c r="P64" s="103"/>
    </row>
    <row r="65" spans="1:16" s="82" customFormat="1" ht="12.75" customHeight="1">
      <c r="A65" s="106" t="s">
        <v>1114</v>
      </c>
      <c r="B65" s="103"/>
      <c r="C65" s="103"/>
      <c r="D65" s="103"/>
      <c r="E65" s="103"/>
      <c r="F65" s="103"/>
      <c r="G65" s="103"/>
      <c r="H65" s="103"/>
      <c r="I65" s="103"/>
      <c r="J65" s="103"/>
      <c r="K65" s="103"/>
      <c r="L65" s="103"/>
      <c r="M65" s="103"/>
      <c r="N65" s="103"/>
      <c r="O65" s="103"/>
      <c r="P65" s="103"/>
    </row>
    <row r="66" spans="1:16" s="82" customFormat="1" ht="12.75" customHeight="1">
      <c r="A66" s="106" t="s">
        <v>1115</v>
      </c>
      <c r="B66" s="103"/>
      <c r="C66" s="103"/>
      <c r="D66" s="103"/>
      <c r="E66" s="103"/>
      <c r="F66" s="103"/>
      <c r="G66" s="103"/>
      <c r="H66" s="103"/>
      <c r="I66" s="103"/>
      <c r="J66" s="103"/>
      <c r="K66" s="103"/>
      <c r="L66" s="103"/>
      <c r="M66" s="103"/>
      <c r="N66" s="103"/>
      <c r="O66" s="103"/>
      <c r="P66" s="103"/>
    </row>
    <row r="67" spans="1:16" s="82" customFormat="1" ht="12.75" customHeight="1">
      <c r="A67" s="106" t="s">
        <v>1116</v>
      </c>
      <c r="B67" s="103"/>
      <c r="C67" s="103"/>
      <c r="D67" s="103"/>
      <c r="E67" s="103"/>
      <c r="F67" s="103"/>
      <c r="G67" s="103"/>
      <c r="H67" s="103"/>
      <c r="I67" s="103"/>
      <c r="J67" s="103"/>
      <c r="K67" s="103"/>
      <c r="L67" s="103"/>
      <c r="M67" s="103"/>
      <c r="N67" s="103"/>
      <c r="O67" s="103"/>
      <c r="P67" s="103"/>
    </row>
    <row r="68" spans="1:16" s="82" customFormat="1" ht="12.75" customHeight="1">
      <c r="A68" s="110" t="s">
        <v>1117</v>
      </c>
      <c r="B68" s="103"/>
      <c r="C68" s="103"/>
      <c r="D68" s="103"/>
      <c r="E68" s="103"/>
      <c r="F68" s="103"/>
      <c r="G68" s="103"/>
      <c r="H68" s="103"/>
      <c r="I68" s="103"/>
      <c r="J68" s="103"/>
      <c r="K68" s="103"/>
      <c r="L68" s="103"/>
      <c r="M68" s="103"/>
      <c r="N68" s="103"/>
      <c r="O68" s="103"/>
      <c r="P68" s="103"/>
    </row>
    <row r="69" spans="1:16" s="82" customFormat="1" ht="12.75" customHeight="1">
      <c r="A69" s="106" t="s">
        <v>1118</v>
      </c>
      <c r="B69" s="103"/>
      <c r="C69" s="103"/>
      <c r="D69" s="103"/>
      <c r="E69" s="103"/>
      <c r="F69" s="103"/>
      <c r="G69" s="103"/>
      <c r="H69" s="103"/>
      <c r="I69" s="103"/>
      <c r="J69" s="103"/>
      <c r="K69" s="103"/>
      <c r="L69" s="103"/>
      <c r="M69" s="103"/>
      <c r="N69" s="103"/>
      <c r="O69" s="103"/>
      <c r="P69" s="103"/>
    </row>
    <row r="70" spans="1:16" s="82" customFormat="1" ht="12.75" customHeight="1">
      <c r="A70" s="106" t="s">
        <v>1119</v>
      </c>
      <c r="B70" s="103"/>
      <c r="C70" s="103"/>
      <c r="D70" s="103"/>
      <c r="E70" s="103"/>
      <c r="F70" s="103"/>
      <c r="G70" s="103"/>
      <c r="H70" s="103"/>
      <c r="I70" s="103"/>
      <c r="J70" s="103"/>
      <c r="K70" s="103"/>
      <c r="L70" s="103"/>
      <c r="M70" s="103"/>
      <c r="N70" s="103"/>
      <c r="O70" s="103"/>
      <c r="P70" s="103"/>
    </row>
    <row r="71" spans="1:16" s="82" customFormat="1" ht="12.75" customHeight="1">
      <c r="A71" s="106" t="s">
        <v>1120</v>
      </c>
      <c r="B71" s="103"/>
      <c r="C71" s="103"/>
      <c r="D71" s="103"/>
      <c r="E71" s="103"/>
      <c r="F71" s="103"/>
      <c r="G71" s="103"/>
      <c r="H71" s="103"/>
      <c r="I71" s="103"/>
      <c r="J71" s="103"/>
      <c r="K71" s="103"/>
      <c r="L71" s="103"/>
      <c r="M71" s="103"/>
      <c r="N71" s="103"/>
      <c r="O71" s="103"/>
      <c r="P71" s="103"/>
    </row>
    <row r="72" spans="1:16" s="82" customFormat="1" ht="12.75" customHeight="1">
      <c r="A72" s="106" t="s">
        <v>1121</v>
      </c>
      <c r="B72" s="103"/>
      <c r="C72" s="103"/>
      <c r="D72" s="103"/>
      <c r="E72" s="103"/>
      <c r="F72" s="103"/>
      <c r="G72" s="103"/>
      <c r="H72" s="103"/>
      <c r="I72" s="103"/>
      <c r="J72" s="103"/>
      <c r="K72" s="103"/>
      <c r="L72" s="103"/>
      <c r="M72" s="103"/>
      <c r="N72" s="103"/>
      <c r="O72" s="103"/>
      <c r="P72" s="103"/>
    </row>
    <row r="73" spans="1:16" s="82" customFormat="1" ht="12.75" customHeight="1">
      <c r="A73" s="106" t="s">
        <v>1122</v>
      </c>
      <c r="B73" s="103"/>
      <c r="C73" s="103"/>
      <c r="D73" s="103"/>
      <c r="E73" s="103"/>
      <c r="F73" s="103"/>
      <c r="G73" s="103"/>
      <c r="H73" s="103"/>
      <c r="I73" s="103"/>
      <c r="J73" s="103"/>
      <c r="K73" s="103"/>
      <c r="L73" s="103"/>
      <c r="M73" s="103"/>
      <c r="N73" s="103"/>
      <c r="O73" s="103"/>
      <c r="P73" s="103"/>
    </row>
    <row r="74" spans="1:16" s="82" customFormat="1" ht="12.75" customHeight="1">
      <c r="A74" s="108" t="s">
        <v>1123</v>
      </c>
      <c r="B74" s="103"/>
      <c r="C74" s="103"/>
      <c r="D74" s="103"/>
      <c r="E74" s="103"/>
      <c r="F74" s="103"/>
      <c r="G74" s="103"/>
      <c r="H74" s="103"/>
      <c r="I74" s="103"/>
      <c r="J74" s="103"/>
      <c r="K74" s="103"/>
      <c r="L74" s="103"/>
      <c r="M74" s="103"/>
      <c r="N74" s="103"/>
      <c r="O74" s="103"/>
      <c r="P74" s="103"/>
    </row>
    <row r="75" spans="1:16" s="82" customFormat="1" ht="12.75" customHeight="1">
      <c r="A75" s="110" t="s">
        <v>1124</v>
      </c>
      <c r="B75" s="103"/>
      <c r="C75" s="103"/>
      <c r="D75" s="103"/>
      <c r="E75" s="103"/>
      <c r="F75" s="103"/>
      <c r="G75" s="103"/>
      <c r="H75" s="103"/>
      <c r="I75" s="103"/>
      <c r="J75" s="103"/>
      <c r="K75" s="103"/>
      <c r="L75" s="103"/>
      <c r="M75" s="103"/>
      <c r="N75" s="103"/>
      <c r="O75" s="103"/>
      <c r="P75" s="103"/>
    </row>
    <row r="76" spans="1:16" s="82" customFormat="1" ht="12.75" customHeight="1">
      <c r="A76" s="105" t="s">
        <v>1125</v>
      </c>
      <c r="B76" s="103"/>
      <c r="C76" s="103"/>
      <c r="D76" s="103"/>
      <c r="E76" s="103"/>
      <c r="F76" s="103"/>
      <c r="G76" s="103"/>
      <c r="H76" s="103"/>
      <c r="I76" s="103"/>
      <c r="J76" s="103"/>
      <c r="K76" s="103"/>
      <c r="L76" s="103"/>
      <c r="M76" s="103"/>
      <c r="N76" s="103"/>
      <c r="O76" s="103"/>
      <c r="P76" s="103"/>
    </row>
    <row r="77" spans="1:16" s="82" customFormat="1" ht="12.75" customHeight="1">
      <c r="A77" s="121" t="s">
        <v>1126</v>
      </c>
      <c r="B77" s="103"/>
      <c r="C77" s="103"/>
      <c r="D77" s="103"/>
      <c r="E77" s="103"/>
      <c r="F77" s="103"/>
      <c r="G77" s="103"/>
      <c r="H77" s="103"/>
      <c r="I77" s="103"/>
      <c r="J77" s="103"/>
      <c r="K77" s="103"/>
      <c r="L77" s="103"/>
      <c r="M77" s="103"/>
      <c r="N77" s="103"/>
      <c r="O77" s="103"/>
      <c r="P77" s="103"/>
    </row>
    <row r="78" spans="1:16" s="82" customFormat="1" ht="12.75" customHeight="1">
      <c r="A78" s="120" t="s">
        <v>1127</v>
      </c>
      <c r="B78" s="103"/>
      <c r="C78" s="103"/>
      <c r="D78" s="103"/>
      <c r="E78" s="103"/>
      <c r="F78" s="103"/>
      <c r="G78" s="103"/>
      <c r="H78" s="103"/>
      <c r="I78" s="103"/>
      <c r="J78" s="103"/>
      <c r="K78" s="103"/>
      <c r="L78" s="103"/>
      <c r="M78" s="103"/>
      <c r="N78" s="103"/>
      <c r="O78" s="103"/>
      <c r="P78" s="103"/>
    </row>
    <row r="79" spans="1:16" s="82" customFormat="1" ht="12.75" customHeight="1">
      <c r="A79" s="121" t="s">
        <v>1128</v>
      </c>
      <c r="B79" s="103"/>
      <c r="C79" s="103"/>
      <c r="D79" s="103"/>
      <c r="E79" s="103"/>
      <c r="F79" s="103"/>
      <c r="G79" s="103"/>
      <c r="H79" s="103"/>
      <c r="I79" s="103"/>
      <c r="J79" s="103"/>
      <c r="K79" s="103"/>
      <c r="L79" s="103"/>
      <c r="M79" s="103"/>
      <c r="N79" s="103"/>
      <c r="O79" s="103"/>
      <c r="P79" s="103"/>
    </row>
    <row r="80" spans="1:16" s="82" customFormat="1" ht="12.75" customHeight="1">
      <c r="A80" s="110" t="s">
        <v>1129</v>
      </c>
      <c r="B80" s="103"/>
      <c r="C80" s="103"/>
      <c r="D80" s="103"/>
      <c r="E80" s="103"/>
      <c r="F80" s="103"/>
      <c r="G80" s="103"/>
      <c r="H80" s="103"/>
      <c r="I80" s="103"/>
      <c r="J80" s="103"/>
      <c r="K80" s="103"/>
      <c r="L80" s="103"/>
      <c r="M80" s="103"/>
      <c r="N80" s="103"/>
      <c r="O80" s="103"/>
      <c r="P80" s="103"/>
    </row>
    <row r="81" spans="1:16" s="82" customFormat="1" ht="12.75" customHeight="1">
      <c r="A81" s="105" t="s">
        <v>1130</v>
      </c>
      <c r="B81" s="103"/>
      <c r="C81" s="103"/>
      <c r="D81" s="103"/>
      <c r="E81" s="103"/>
      <c r="F81" s="103"/>
      <c r="G81" s="103"/>
      <c r="H81" s="103"/>
      <c r="I81" s="103"/>
      <c r="J81" s="103"/>
      <c r="K81" s="103"/>
      <c r="L81" s="103"/>
      <c r="M81" s="103"/>
      <c r="N81" s="103"/>
      <c r="O81" s="103"/>
      <c r="P81" s="103"/>
    </row>
    <row r="82" spans="1:16" s="82" customFormat="1" ht="12.75" customHeight="1">
      <c r="A82" s="121" t="s">
        <v>1131</v>
      </c>
      <c r="B82" s="103"/>
      <c r="C82" s="103"/>
      <c r="D82" s="103"/>
      <c r="E82" s="103"/>
      <c r="F82" s="103"/>
      <c r="G82" s="103"/>
      <c r="H82" s="103"/>
      <c r="I82" s="103"/>
      <c r="J82" s="103"/>
      <c r="K82" s="103"/>
      <c r="L82" s="103"/>
      <c r="M82" s="103"/>
      <c r="N82" s="103"/>
      <c r="O82" s="103"/>
      <c r="P82" s="103"/>
    </row>
    <row r="83" spans="1:16" s="82" customFormat="1" ht="12.75" customHeight="1">
      <c r="A83" s="110" t="s">
        <v>1132</v>
      </c>
      <c r="B83" s="103"/>
      <c r="C83" s="103"/>
      <c r="D83" s="103"/>
      <c r="E83" s="103"/>
      <c r="F83" s="103"/>
      <c r="G83" s="103"/>
      <c r="H83" s="103"/>
      <c r="I83" s="103"/>
      <c r="J83" s="103"/>
      <c r="K83" s="103"/>
      <c r="L83" s="103"/>
      <c r="M83" s="103"/>
      <c r="N83" s="103"/>
      <c r="O83" s="103"/>
      <c r="P83" s="103"/>
    </row>
    <row r="84" spans="1:16" s="82" customFormat="1" ht="12.75" customHeight="1">
      <c r="A84" s="105" t="s">
        <v>1133</v>
      </c>
      <c r="B84" s="103"/>
      <c r="C84" s="103"/>
      <c r="D84" s="103"/>
      <c r="E84" s="103"/>
      <c r="F84" s="103"/>
      <c r="G84" s="103"/>
      <c r="H84" s="103"/>
      <c r="I84" s="103"/>
      <c r="J84" s="103"/>
      <c r="K84" s="103"/>
      <c r="L84" s="103"/>
      <c r="M84" s="103"/>
      <c r="N84" s="103"/>
      <c r="O84" s="103"/>
      <c r="P84" s="103"/>
    </row>
    <row r="85" spans="1:16" s="82" customFormat="1" ht="12.75" customHeight="1">
      <c r="A85" s="121" t="s">
        <v>1126</v>
      </c>
      <c r="B85" s="103"/>
      <c r="C85" s="103"/>
      <c r="D85" s="103"/>
      <c r="E85" s="103"/>
      <c r="F85" s="103"/>
      <c r="G85" s="103"/>
      <c r="H85" s="103"/>
      <c r="I85" s="103"/>
      <c r="J85" s="103"/>
      <c r="K85" s="103"/>
      <c r="L85" s="103"/>
      <c r="M85" s="103"/>
      <c r="N85" s="103"/>
      <c r="O85" s="103"/>
      <c r="P85" s="103"/>
    </row>
    <row r="86" spans="1:16" s="82" customFormat="1" ht="12.75" customHeight="1">
      <c r="A86" s="120" t="s">
        <v>1134</v>
      </c>
      <c r="B86" s="103"/>
      <c r="C86" s="103"/>
      <c r="D86" s="103"/>
      <c r="E86" s="103"/>
      <c r="F86" s="103"/>
      <c r="G86" s="103"/>
      <c r="H86" s="103"/>
      <c r="I86" s="103"/>
      <c r="J86" s="103"/>
      <c r="K86" s="103"/>
      <c r="L86" s="103"/>
      <c r="M86" s="103"/>
      <c r="N86" s="103"/>
      <c r="O86" s="103"/>
      <c r="P86" s="103"/>
    </row>
    <row r="87" spans="1:16" s="82" customFormat="1" ht="12.75" customHeight="1">
      <c r="A87" s="121" t="s">
        <v>1128</v>
      </c>
      <c r="B87" s="103"/>
      <c r="C87" s="103"/>
      <c r="D87" s="103"/>
      <c r="E87" s="103"/>
      <c r="F87" s="103"/>
      <c r="G87" s="103"/>
      <c r="H87" s="103"/>
      <c r="I87" s="103"/>
      <c r="J87" s="103"/>
      <c r="K87" s="103"/>
      <c r="L87" s="103"/>
      <c r="M87" s="103"/>
      <c r="N87" s="103"/>
      <c r="O87" s="103"/>
      <c r="P87" s="103"/>
    </row>
    <row r="88" spans="1:16" s="82" customFormat="1" ht="12.75" customHeight="1">
      <c r="A88" s="110" t="s">
        <v>1135</v>
      </c>
      <c r="B88" s="103"/>
      <c r="C88" s="103"/>
      <c r="D88" s="103"/>
      <c r="E88" s="103"/>
      <c r="F88" s="103"/>
      <c r="G88" s="103"/>
      <c r="H88" s="103"/>
      <c r="I88" s="103"/>
      <c r="J88" s="103"/>
      <c r="K88" s="103"/>
      <c r="L88" s="103"/>
      <c r="M88" s="103"/>
      <c r="N88" s="103"/>
      <c r="O88" s="103"/>
      <c r="P88" s="103"/>
    </row>
    <row r="89" spans="1:16" s="82" customFormat="1" ht="12.75" customHeight="1">
      <c r="A89" s="105" t="s">
        <v>1136</v>
      </c>
      <c r="B89" s="103"/>
      <c r="C89" s="103"/>
      <c r="D89" s="103"/>
      <c r="E89" s="103"/>
      <c r="F89" s="103"/>
      <c r="G89" s="103"/>
      <c r="H89" s="103"/>
      <c r="I89" s="103"/>
      <c r="J89" s="103"/>
      <c r="K89" s="103"/>
      <c r="L89" s="103"/>
      <c r="M89" s="103"/>
      <c r="N89" s="103"/>
      <c r="O89" s="103"/>
      <c r="P89" s="103"/>
    </row>
    <row r="90" spans="1:16" s="82" customFormat="1" ht="12.75" customHeight="1">
      <c r="A90" s="121" t="s">
        <v>1131</v>
      </c>
      <c r="B90" s="103"/>
      <c r="C90" s="103"/>
      <c r="D90" s="103"/>
      <c r="E90" s="103"/>
      <c r="F90" s="103"/>
      <c r="G90" s="103"/>
      <c r="H90" s="103"/>
      <c r="I90" s="103"/>
      <c r="J90" s="103"/>
      <c r="K90" s="103"/>
      <c r="L90" s="103"/>
      <c r="M90" s="103"/>
      <c r="N90" s="103"/>
      <c r="O90" s="103"/>
      <c r="P90" s="103"/>
    </row>
    <row r="91" spans="1:16" s="82" customFormat="1" ht="12.75" customHeight="1">
      <c r="A91" s="108" t="s">
        <v>1137</v>
      </c>
      <c r="B91" s="103"/>
      <c r="C91" s="103"/>
      <c r="D91" s="103"/>
      <c r="E91" s="103"/>
      <c r="F91" s="103"/>
      <c r="G91" s="103"/>
      <c r="H91" s="103"/>
      <c r="I91" s="103"/>
      <c r="J91" s="103"/>
      <c r="K91" s="103"/>
      <c r="L91" s="103"/>
      <c r="M91" s="103"/>
      <c r="N91" s="103"/>
      <c r="O91" s="103"/>
      <c r="P91" s="103"/>
    </row>
    <row r="92" spans="1:16" s="82" customFormat="1" ht="12.75" customHeight="1">
      <c r="A92" s="106" t="s">
        <v>1138</v>
      </c>
      <c r="B92" s="103"/>
      <c r="C92" s="103"/>
      <c r="D92" s="103"/>
      <c r="E92" s="103"/>
      <c r="F92" s="103"/>
      <c r="G92" s="103"/>
      <c r="H92" s="103"/>
      <c r="I92" s="103"/>
      <c r="J92" s="103"/>
      <c r="K92" s="103"/>
      <c r="L92" s="103"/>
      <c r="M92" s="103"/>
      <c r="N92" s="103"/>
      <c r="O92" s="103"/>
      <c r="P92" s="103"/>
    </row>
    <row r="93" spans="1:16" s="82" customFormat="1" ht="12.75" customHeight="1">
      <c r="A93" s="106" t="s">
        <v>1139</v>
      </c>
      <c r="B93" s="103"/>
      <c r="C93" s="103"/>
      <c r="D93" s="103"/>
      <c r="E93" s="103"/>
      <c r="F93" s="103"/>
      <c r="G93" s="103"/>
      <c r="H93" s="103"/>
      <c r="I93" s="103"/>
      <c r="J93" s="103"/>
      <c r="K93" s="103"/>
      <c r="L93" s="103"/>
      <c r="M93" s="103"/>
      <c r="N93" s="103"/>
      <c r="O93" s="103"/>
      <c r="P93" s="103"/>
    </row>
    <row r="94" spans="1:16" s="82" customFormat="1" ht="12.75" customHeight="1">
      <c r="A94" s="106" t="s">
        <v>1140</v>
      </c>
      <c r="B94" s="103"/>
      <c r="C94" s="103"/>
      <c r="D94" s="103"/>
      <c r="E94" s="103"/>
      <c r="F94" s="103"/>
      <c r="G94" s="103"/>
      <c r="H94" s="103"/>
      <c r="I94" s="103"/>
      <c r="J94" s="103"/>
      <c r="K94" s="103"/>
      <c r="L94" s="103"/>
      <c r="M94" s="103"/>
      <c r="N94" s="103"/>
      <c r="O94" s="103"/>
      <c r="P94" s="103"/>
    </row>
    <row r="95" spans="1:16" s="82" customFormat="1" ht="12.75" customHeight="1">
      <c r="A95" s="108" t="s">
        <v>1141</v>
      </c>
      <c r="B95" s="103"/>
      <c r="C95" s="103"/>
      <c r="D95" s="103"/>
      <c r="E95" s="103"/>
      <c r="F95" s="103"/>
      <c r="G95" s="103"/>
      <c r="H95" s="103"/>
      <c r="I95" s="103"/>
      <c r="J95" s="103"/>
      <c r="K95" s="103"/>
      <c r="L95" s="103"/>
      <c r="M95" s="103"/>
      <c r="N95" s="103"/>
      <c r="O95" s="103"/>
      <c r="P95" s="103"/>
    </row>
    <row r="96" spans="1:16" s="82" customFormat="1" ht="12.75" customHeight="1">
      <c r="A96" s="106" t="s">
        <v>1142</v>
      </c>
      <c r="B96" s="103"/>
      <c r="C96" s="103"/>
      <c r="D96" s="103"/>
      <c r="E96" s="103"/>
      <c r="F96" s="103"/>
      <c r="G96" s="103"/>
      <c r="H96" s="103"/>
      <c r="I96" s="103"/>
      <c r="J96" s="103"/>
      <c r="K96" s="103"/>
      <c r="L96" s="103"/>
      <c r="M96" s="103"/>
      <c r="N96" s="103"/>
      <c r="O96" s="103"/>
      <c r="P96" s="103"/>
    </row>
    <row r="97" spans="1:20" s="84" customFormat="1" ht="12.75" customHeight="1">
      <c r="A97" s="106" t="s">
        <v>1142</v>
      </c>
      <c r="B97" s="119"/>
      <c r="C97" s="119"/>
      <c r="D97" s="119"/>
      <c r="E97" s="119"/>
      <c r="F97" s="119"/>
      <c r="G97" s="119"/>
      <c r="H97" s="119"/>
      <c r="I97" s="119"/>
      <c r="J97" s="119"/>
      <c r="K97" s="119"/>
      <c r="L97" s="119"/>
      <c r="M97" s="119"/>
      <c r="N97" s="119"/>
      <c r="O97" s="119"/>
      <c r="P97" s="119"/>
    </row>
    <row r="98" spans="1:20" s="82" customFormat="1" ht="12.75" customHeight="1">
      <c r="A98" s="108" t="s">
        <v>1143</v>
      </c>
      <c r="B98" s="103"/>
      <c r="C98" s="103"/>
      <c r="D98" s="103"/>
      <c r="E98" s="103"/>
      <c r="F98" s="103"/>
      <c r="G98" s="103"/>
      <c r="H98" s="103"/>
      <c r="I98" s="103"/>
      <c r="J98" s="103"/>
      <c r="K98" s="103"/>
      <c r="L98" s="103"/>
      <c r="M98" s="103"/>
      <c r="N98" s="103"/>
      <c r="O98" s="103"/>
      <c r="P98" s="103"/>
    </row>
    <row r="99" spans="1:20" s="82" customFormat="1" ht="12.75" customHeight="1">
      <c r="A99" s="110" t="s">
        <v>1144</v>
      </c>
      <c r="B99" s="103"/>
      <c r="C99" s="103"/>
      <c r="D99" s="103"/>
      <c r="E99" s="103"/>
      <c r="F99" s="103"/>
      <c r="G99" s="103"/>
      <c r="H99" s="103"/>
      <c r="I99" s="103"/>
      <c r="J99" s="103"/>
      <c r="K99" s="103"/>
      <c r="L99" s="103"/>
      <c r="M99" s="103"/>
      <c r="N99" s="103"/>
      <c r="O99" s="103"/>
      <c r="P99" s="103"/>
    </row>
    <row r="100" spans="1:20" s="82" customFormat="1" ht="12.75" customHeight="1">
      <c r="A100" s="106" t="s">
        <v>1145</v>
      </c>
      <c r="B100" s="103"/>
      <c r="C100" s="103"/>
      <c r="D100" s="103"/>
      <c r="E100" s="103"/>
      <c r="F100" s="103"/>
      <c r="G100" s="103"/>
      <c r="H100" s="103"/>
      <c r="I100" s="103"/>
      <c r="J100" s="103"/>
      <c r="K100" s="103"/>
      <c r="L100" s="103"/>
      <c r="M100" s="103"/>
      <c r="N100" s="103"/>
      <c r="O100" s="103"/>
      <c r="P100" s="103"/>
    </row>
    <row r="101" spans="1:20" s="82" customFormat="1" ht="12.75" customHeight="1">
      <c r="A101" s="106" t="s">
        <v>1146</v>
      </c>
      <c r="B101" s="103"/>
      <c r="C101" s="103"/>
      <c r="D101" s="103"/>
      <c r="E101" s="103"/>
      <c r="F101" s="103"/>
      <c r="G101" s="103"/>
      <c r="H101" s="103"/>
      <c r="I101" s="103"/>
      <c r="J101" s="103"/>
      <c r="K101" s="103"/>
      <c r="L101" s="103"/>
      <c r="M101" s="103"/>
      <c r="N101" s="103"/>
      <c r="O101" s="103"/>
      <c r="P101" s="103"/>
    </row>
    <row r="102" spans="1:20" s="82" customFormat="1" ht="12.75" customHeight="1">
      <c r="A102" s="106" t="s">
        <v>1147</v>
      </c>
      <c r="B102" s="103"/>
      <c r="C102" s="103"/>
      <c r="D102" s="103"/>
      <c r="E102" s="103"/>
      <c r="F102" s="103"/>
      <c r="G102" s="103"/>
      <c r="H102" s="103"/>
      <c r="I102" s="103"/>
      <c r="J102" s="103"/>
      <c r="K102" s="103"/>
      <c r="L102" s="103"/>
      <c r="M102" s="103"/>
      <c r="N102" s="103"/>
      <c r="O102" s="103"/>
      <c r="P102" s="103"/>
    </row>
    <row r="103" spans="1:20" s="82" customFormat="1" ht="12.75" customHeight="1">
      <c r="A103" s="108" t="s">
        <v>1148</v>
      </c>
      <c r="B103" s="103"/>
      <c r="C103" s="103"/>
      <c r="D103" s="103"/>
      <c r="E103" s="103"/>
      <c r="F103" s="103"/>
      <c r="G103" s="103"/>
      <c r="H103" s="103"/>
      <c r="I103" s="103"/>
      <c r="J103" s="103"/>
      <c r="K103" s="103"/>
      <c r="L103" s="103"/>
      <c r="M103" s="103"/>
      <c r="N103" s="103"/>
      <c r="O103" s="103"/>
      <c r="P103" s="103"/>
    </row>
    <row r="104" spans="1:20" s="82" customFormat="1" ht="12.75" customHeight="1">
      <c r="A104" s="110" t="s">
        <v>1149</v>
      </c>
      <c r="B104" s="103"/>
      <c r="C104" s="103"/>
      <c r="D104" s="103"/>
      <c r="E104" s="103"/>
      <c r="F104" s="103"/>
      <c r="G104" s="103"/>
      <c r="H104" s="103"/>
      <c r="I104" s="103"/>
      <c r="J104" s="103"/>
      <c r="K104" s="103"/>
      <c r="L104" s="103"/>
      <c r="M104" s="103"/>
      <c r="N104" s="103"/>
      <c r="O104" s="103"/>
      <c r="P104" s="103"/>
    </row>
    <row r="105" spans="1:20" s="82" customFormat="1" ht="23.25" customHeight="1">
      <c r="A105" s="105" t="s">
        <v>1150</v>
      </c>
      <c r="B105" s="103"/>
      <c r="C105" s="103"/>
      <c r="D105" s="103"/>
      <c r="E105" s="103"/>
      <c r="F105" s="103"/>
      <c r="G105" s="103"/>
      <c r="H105" s="103"/>
      <c r="I105" s="103"/>
      <c r="J105" s="103"/>
      <c r="K105" s="103"/>
      <c r="L105" s="103"/>
      <c r="M105" s="103"/>
      <c r="N105" s="103"/>
      <c r="O105" s="103"/>
      <c r="P105" s="103"/>
    </row>
    <row r="106" spans="1:20" s="82" customFormat="1" ht="12.75" customHeight="1">
      <c r="A106" s="105" t="s">
        <v>1151</v>
      </c>
      <c r="B106" s="103"/>
      <c r="C106" s="103"/>
      <c r="D106" s="103"/>
      <c r="E106" s="103"/>
      <c r="F106" s="103"/>
      <c r="G106" s="103"/>
      <c r="H106" s="103"/>
      <c r="I106" s="103"/>
      <c r="J106" s="103"/>
      <c r="K106" s="103"/>
      <c r="L106" s="103"/>
      <c r="M106" s="103"/>
      <c r="N106" s="103"/>
      <c r="O106" s="103"/>
      <c r="P106" s="103"/>
    </row>
    <row r="107" spans="1:20" s="82" customFormat="1" ht="12.75" customHeight="1">
      <c r="A107" s="110" t="s">
        <v>1152</v>
      </c>
      <c r="B107" s="103"/>
      <c r="C107" s="103"/>
      <c r="D107" s="103"/>
      <c r="E107" s="103"/>
      <c r="F107" s="103"/>
      <c r="G107" s="103"/>
      <c r="H107" s="103"/>
      <c r="I107" s="103"/>
      <c r="J107" s="103"/>
      <c r="K107" s="103"/>
      <c r="L107" s="103"/>
      <c r="M107" s="103"/>
      <c r="N107" s="103"/>
      <c r="O107" s="103"/>
      <c r="P107" s="103"/>
    </row>
    <row r="108" spans="1:20" s="82" customFormat="1" ht="12.75" customHeight="1">
      <c r="A108" s="126" t="s">
        <v>1153</v>
      </c>
      <c r="B108" s="103"/>
      <c r="C108" s="103"/>
      <c r="D108" s="103"/>
      <c r="E108" s="103"/>
      <c r="F108" s="103"/>
      <c r="G108" s="103"/>
      <c r="H108" s="103"/>
      <c r="I108" s="103"/>
      <c r="J108" s="103"/>
      <c r="K108" s="103"/>
      <c r="L108" s="103"/>
      <c r="M108" s="103"/>
      <c r="N108" s="103"/>
      <c r="O108" s="103"/>
      <c r="P108" s="103"/>
    </row>
    <row r="109" spans="1:20" s="82" customFormat="1" ht="12.75" customHeight="1">
      <c r="A109" s="127" t="s">
        <v>1154</v>
      </c>
      <c r="B109" s="103"/>
      <c r="C109" s="103"/>
      <c r="D109" s="103"/>
      <c r="E109" s="103"/>
      <c r="F109" s="103"/>
      <c r="G109" s="103"/>
      <c r="H109" s="103"/>
      <c r="I109" s="103"/>
      <c r="J109" s="103"/>
      <c r="K109" s="103"/>
      <c r="L109" s="103"/>
      <c r="M109" s="103"/>
      <c r="N109" s="103"/>
      <c r="O109" s="103"/>
      <c r="P109" s="103"/>
    </row>
    <row r="110" spans="1:20" s="82" customFormat="1" ht="12.75" customHeight="1">
      <c r="A110" s="110" t="s">
        <v>1155</v>
      </c>
      <c r="B110" s="103"/>
      <c r="C110" s="103"/>
      <c r="D110" s="103"/>
      <c r="E110" s="103"/>
      <c r="F110" s="103"/>
      <c r="G110" s="103"/>
      <c r="H110" s="103"/>
      <c r="I110" s="103"/>
      <c r="J110" s="103"/>
      <c r="K110" s="103"/>
      <c r="L110" s="103"/>
      <c r="M110" s="103"/>
      <c r="N110" s="103"/>
      <c r="O110" s="103"/>
      <c r="P110" s="103"/>
    </row>
    <row r="111" spans="1:20" s="82" customFormat="1" ht="12.75" customHeight="1">
      <c r="A111" s="106" t="s">
        <v>1156</v>
      </c>
      <c r="B111" s="103"/>
      <c r="C111" s="103"/>
      <c r="D111" s="103"/>
      <c r="E111" s="103"/>
      <c r="F111" s="103"/>
      <c r="G111" s="103"/>
      <c r="H111" s="103"/>
      <c r="I111" s="103"/>
      <c r="J111" s="103"/>
      <c r="K111" s="103"/>
      <c r="L111" s="103"/>
      <c r="M111" s="103"/>
      <c r="N111" s="103"/>
      <c r="O111" s="103"/>
      <c r="P111" s="103"/>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2022-12-05T21:11:21Z</dcterms:modified>
</cp:coreProperties>
</file>