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CT/bldgs/BCEU/"/>
    </mc:Choice>
  </mc:AlternateContent>
  <xr:revisionPtr revIDLastSave="0" documentId="8_{C19AB89C-6877-1F4E-ABFF-EAE819746D1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51" i="36" l="1"/>
  <c r="AF6" i="14" s="1"/>
  <c r="AC151" i="36"/>
  <c r="P6" i="14" s="1"/>
  <c r="X182" i="36"/>
  <c r="K11" i="16" s="1"/>
  <c r="AF156" i="36"/>
  <c r="S11" i="14" s="1"/>
  <c r="X156" i="36"/>
  <c r="K11" i="14" s="1"/>
  <c r="AR151" i="36"/>
  <c r="AE6" i="14" s="1"/>
  <c r="T151" i="36"/>
  <c r="G6" i="14" s="1"/>
  <c r="W143" i="36"/>
  <c r="J11" i="21" s="1"/>
  <c r="V182" i="36"/>
  <c r="I11" i="16" s="1"/>
  <c r="AD156" i="36"/>
  <c r="Q11" i="14" s="1"/>
  <c r="AH151" i="36"/>
  <c r="U6" i="14" s="1"/>
  <c r="R151" i="36"/>
  <c r="E6" i="14" s="1"/>
  <c r="AS143" i="36"/>
  <c r="AF11" i="21" s="1"/>
  <c r="AK143" i="36"/>
  <c r="X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O182" i="36"/>
  <c r="AB11" i="16" s="1"/>
  <c r="AG182" i="36"/>
  <c r="T11" i="16" s="1"/>
  <c r="Y182" i="36"/>
  <c r="L11" i="16" s="1"/>
  <c r="AO156" i="36"/>
  <c r="AB11" i="14" s="1"/>
  <c r="Y156" i="36"/>
  <c r="L11" i="14" s="1"/>
  <c r="AK151" i="36"/>
  <c r="X6" i="14" s="1"/>
  <c r="U151" i="36"/>
  <c r="H6" i="14" s="1"/>
  <c r="AN143" i="36"/>
  <c r="AA11" i="21" s="1"/>
  <c r="X143" i="36"/>
  <c r="K11" i="21" s="1"/>
  <c r="AN182" i="36"/>
  <c r="AA11" i="16" s="1"/>
  <c r="AN156" i="36"/>
  <c r="AA11" i="14" s="1"/>
  <c r="AM143" i="36"/>
  <c r="Z11" i="21" s="1"/>
  <c r="AM182" i="36"/>
  <c r="Z11" i="16" s="1"/>
  <c r="W182" i="36"/>
  <c r="J11" i="16" s="1"/>
  <c r="AE156" i="36"/>
  <c r="R11" i="14" s="1"/>
  <c r="AQ151" i="36"/>
  <c r="AD6" i="14" s="1"/>
  <c r="AI151" i="36"/>
  <c r="V6" i="14" s="1"/>
  <c r="AA151" i="36"/>
  <c r="N6" i="14" s="1"/>
  <c r="AL143" i="36"/>
  <c r="Y11" i="21" s="1"/>
  <c r="AD143" i="36"/>
  <c r="Q11" i="21" s="1"/>
  <c r="AL182" i="36"/>
  <c r="Y11" i="16" s="1"/>
  <c r="AD182" i="36"/>
  <c r="Q11" i="16" s="1"/>
  <c r="AL156" i="36"/>
  <c r="Y11" i="14" s="1"/>
  <c r="V156" i="36"/>
  <c r="I11" i="14" s="1"/>
  <c r="AP151" i="36"/>
  <c r="AC6" i="14" s="1"/>
  <c r="Z151" i="36"/>
  <c r="M6" i="14" s="1"/>
  <c r="AC143" i="36"/>
  <c r="P11" i="21"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F182" i="36"/>
  <c r="S11" i="16" s="1"/>
  <c r="AG156" i="36"/>
  <c r="T11" i="14" s="1"/>
  <c r="AF143" i="36"/>
  <c r="S11" i="21" s="1"/>
  <c r="AJ151" i="36"/>
  <c r="W6" i="14" s="1"/>
  <c r="AB151" i="36"/>
  <c r="O6" i="14" s="1"/>
  <c r="AE143" i="36"/>
  <c r="R11" i="21" s="1"/>
  <c r="AE182" i="36"/>
  <c r="R11" i="16" s="1"/>
  <c r="AM156" i="36"/>
  <c r="Z11" i="14" s="1"/>
  <c r="W156" i="36"/>
  <c r="J11" i="14" s="1"/>
  <c r="S151" i="36"/>
  <c r="F6" i="14" s="1"/>
  <c r="V143" i="36"/>
  <c r="I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<sst xmlns="http://schemas.openxmlformats.org/spreadsheetml/2006/main" count="211474" uniqueCount="1097">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</sst>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44670000000000</c:v>
                </c:pt>
                <c:pt idx="1">
                  <c:v>44670000000000</c:v>
                </c:pt>
                <c:pt idx="2">
                  <c:v>44641079792910.219</c:v>
                </c:pt>
                <c:pt idx="3">
                  <c:v>44550412846918.844</c:v>
                </c:pt>
                <c:pt idx="4">
                  <c:v>44452306065906.195</c:v>
                </c:pt>
                <c:pt idx="5">
                  <c:v>44384950326458.453</c:v>
                </c:pt>
                <c:pt idx="6">
                  <c:v>44352053502486.008</c:v>
                </c:pt>
                <c:pt idx="7">
                  <c:v>44365233032233.758</c:v>
                </c:pt>
                <c:pt idx="8">
                  <c:v>44382128627086.617</c:v>
                </c:pt>
                <c:pt idx="9">
                  <c:v>44410629975266.25</c:v>
                </c:pt>
                <c:pt idx="10">
                  <c:v>44479350861967.289</c:v>
                </c:pt>
                <c:pt idx="11">
                  <c:v>44615196732912.656</c:v>
                </c:pt>
                <c:pt idx="12">
                  <c:v>44777272477944.836</c:v>
                </c:pt>
                <c:pt idx="13">
                  <c:v>44970637965571.594</c:v>
                </c:pt>
                <c:pt idx="14">
                  <c:v>45192573315805.883</c:v>
                </c:pt>
                <c:pt idx="15">
                  <c:v>45425069524954.156</c:v>
                </c:pt>
                <c:pt idx="16">
                  <c:v>45638554124660.672</c:v>
                </c:pt>
                <c:pt idx="17">
                  <c:v>45843075257168.414</c:v>
                </c:pt>
                <c:pt idx="18">
                  <c:v>46039131726941.383</c:v>
                </c:pt>
                <c:pt idx="19">
                  <c:v>46222091093995.586</c:v>
                </c:pt>
                <c:pt idx="20">
                  <c:v>46397693053646.906</c:v>
                </c:pt>
                <c:pt idx="21">
                  <c:v>46233103020727.883</c:v>
                </c:pt>
                <c:pt idx="22">
                  <c:v>46060726711134.961</c:v>
                </c:pt>
                <c:pt idx="23">
                  <c:v>45874098642967.703</c:v>
                </c:pt>
                <c:pt idx="24">
                  <c:v>45689162245850.172</c:v>
                </c:pt>
                <c:pt idx="25">
                  <c:v>45501515985674.477</c:v>
                </c:pt>
                <c:pt idx="26">
                  <c:v>45386903870525.945</c:v>
                </c:pt>
                <c:pt idx="27">
                  <c:v>45197389330089.234</c:v>
                </c:pt>
                <c:pt idx="28">
                  <c:v>45003733835243.219</c:v>
                </c:pt>
                <c:pt idx="29">
                  <c:v>44761987644571.391</c:v>
                </c:pt>
                <c:pt idx="30">
                  <c:v>44549836350035.422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39924000000000</c:v>
                </c:pt>
                <c:pt idx="1">
                  <c:v>39924000000000</c:v>
                </c:pt>
                <c:pt idx="2">
                  <c:v>40136446264268.281</c:v>
                </c:pt>
                <c:pt idx="3">
                  <c:v>40342869886507.969</c:v>
                </c:pt>
                <c:pt idx="4">
                  <c:v>40564548390195.945</c:v>
                </c:pt>
                <c:pt idx="5">
                  <c:v>40771644445477.5</c:v>
                </c:pt>
                <c:pt idx="6">
                  <c:v>40976705390557</c:v>
                </c:pt>
                <c:pt idx="7">
                  <c:v>41176792178230.25</c:v>
                </c:pt>
                <c:pt idx="8">
                  <c:v>41379687580561.859</c:v>
                </c:pt>
                <c:pt idx="9">
                  <c:v>41597249866984.25</c:v>
                </c:pt>
                <c:pt idx="10">
                  <c:v>41834610493454.312</c:v>
                </c:pt>
                <c:pt idx="11">
                  <c:v>42098058414117.469</c:v>
                </c:pt>
                <c:pt idx="12">
                  <c:v>42399830477994.031</c:v>
                </c:pt>
                <c:pt idx="13">
                  <c:v>42727900991449.156</c:v>
                </c:pt>
                <c:pt idx="14">
                  <c:v>43086235982472.297</c:v>
                </c:pt>
                <c:pt idx="15">
                  <c:v>43465066916747.047</c:v>
                </c:pt>
                <c:pt idx="16">
                  <c:v>43861764036432.602</c:v>
                </c:pt>
                <c:pt idx="17">
                  <c:v>44285635932532.055</c:v>
                </c:pt>
                <c:pt idx="18">
                  <c:v>44723900793366.82</c:v>
                </c:pt>
                <c:pt idx="19">
                  <c:v>45190448080417.25</c:v>
                </c:pt>
                <c:pt idx="20">
                  <c:v>45674145514349.242</c:v>
                </c:pt>
                <c:pt idx="21">
                  <c:v>46186729412799.703</c:v>
                </c:pt>
                <c:pt idx="22">
                  <c:v>46716224468089.195</c:v>
                </c:pt>
                <c:pt idx="23">
                  <c:v>47271763200980.836</c:v>
                </c:pt>
                <c:pt idx="24">
                  <c:v>47849816423457.141</c:v>
                </c:pt>
                <c:pt idx="25">
                  <c:v>48440693052845.492</c:v>
                </c:pt>
                <c:pt idx="26">
                  <c:v>49060950923823.453</c:v>
                </c:pt>
                <c:pt idx="27">
                  <c:v>49694399668218.633</c:v>
                </c:pt>
                <c:pt idx="28">
                  <c:v>50344249180586.961</c:v>
                </c:pt>
                <c:pt idx="29">
                  <c:v>51019912395410.625</c:v>
                </c:pt>
                <c:pt idx="30">
                  <c:v>51718359279430.758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730</v>
      </c>
      <c r="C1" s="95">
        <v>45275</v>
      </c>
      <c r="E1" s="128" t="s">
        <v>915</v>
      </c>
      <c r="F1" s="129" t="str">
        <f>B1</f>
        <v>Connecticut</v>
      </c>
      <c r="H1" t="s">
        <v>712</v>
      </c>
      <c r="I1" t="s">
        <v>817</v>
      </c>
    </row>
    <row r="2" spans="1:9" x14ac:dyDescent="0.2">
      <c r="B2" t="str">
        <f>VLOOKUP(B1,H2:I52,2)</f>
        <v>CT</v>
      </c>
      <c r="E2" s="128" t="s">
        <v>817</v>
      </c>
      <c r="F2" s="130" t="str">
        <f>LOOKUP(F1,H:H,I:I)</f>
        <v>CT</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0.13749270648684506</v>
      </c>
      <c r="H5" s="100" t="s">
        <v>724</v>
      </c>
      <c r="I5" s="100" t="s">
        <v>725</v>
      </c>
    </row>
    <row r="6" spans="1:9" x14ac:dyDescent="0.2">
      <c r="B6" t="s">
        <v>551</v>
      </c>
      <c r="E6" s="119" t="s">
        <v>910</v>
      </c>
      <c r="F6" s="120">
        <f>SUMIFS('Rural Urban'!F:F,'Rural Urban'!B:B,About!F2) / 100</f>
        <v>0.8625072935131548</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0.13749270648684506</v>
      </c>
      <c r="R11" s="207">
        <f>1-Q11</f>
        <v>0.86250729351315492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CT</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168695000000000</v>
      </c>
      <c r="G23" s="6">
        <f>BF2</f>
        <v>1.1695032E+16</v>
      </c>
      <c r="H23" s="207">
        <f>IFERROR(F23/G23,0)</f>
        <v>1.4424500933387784E-2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53388000000000</v>
      </c>
      <c r="G25" s="6">
        <f t="shared" si="2"/>
        <v>473453000000000</v>
      </c>
      <c r="H25" s="207">
        <f t="shared" si="3"/>
        <v>0.11276304089318263</v>
      </c>
    </row>
    <row r="26" spans="1:58" x14ac:dyDescent="0.2">
      <c r="C26" s="204" t="s">
        <v>966</v>
      </c>
      <c r="D26" s="204" t="s">
        <v>635</v>
      </c>
      <c r="E26" t="s">
        <v>1022</v>
      </c>
      <c r="F26">
        <f t="shared" si="1"/>
        <v>44670000000000</v>
      </c>
      <c r="G26" s="6">
        <f t="shared" si="2"/>
        <v>5017299000000000</v>
      </c>
      <c r="H26" s="213">
        <f t="shared" si="3"/>
        <v>8.903196719988184E-3</v>
      </c>
    </row>
    <row r="27" spans="1:58" x14ac:dyDescent="0.2">
      <c r="C27" s="204" t="s">
        <v>968</v>
      </c>
      <c r="D27" s="204" t="s">
        <v>969</v>
      </c>
      <c r="E27" t="s">
        <v>1022</v>
      </c>
      <c r="F27">
        <f t="shared" si="1"/>
        <v>54000000000</v>
      </c>
      <c r="G27" s="6">
        <f t="shared" si="2"/>
        <v>9410000000000</v>
      </c>
      <c r="H27" s="207">
        <f t="shared" si="3"/>
        <v>5.7385759829968117E-3</v>
      </c>
    </row>
    <row r="28" spans="1:58" x14ac:dyDescent="0.2">
      <c r="C28" s="204" t="s">
        <v>971</v>
      </c>
      <c r="D28" s="204" t="s">
        <v>972</v>
      </c>
      <c r="E28" t="s">
        <v>1022</v>
      </c>
      <c r="F28">
        <f t="shared" si="1"/>
        <v>51306000000000</v>
      </c>
      <c r="G28" s="6">
        <f t="shared" si="2"/>
        <v>4914171000000000</v>
      </c>
      <c r="H28" s="213">
        <f t="shared" si="3"/>
        <v>1.0440418129527848E-2</v>
      </c>
    </row>
    <row r="29" spans="1:58" x14ac:dyDescent="0.2">
      <c r="C29" s="204" t="s">
        <v>974</v>
      </c>
      <c r="D29" s="204" t="s">
        <v>975</v>
      </c>
      <c r="E29" t="s">
        <v>1022</v>
      </c>
      <c r="F29">
        <f t="shared" si="1"/>
        <v>7826000000000</v>
      </c>
      <c r="G29" s="6">
        <f t="shared" si="2"/>
        <v>484129000000000</v>
      </c>
      <c r="H29" s="207">
        <f t="shared" si="3"/>
        <v>1.6165113017398255E-2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6214000000000</v>
      </c>
      <c r="G31" s="6">
        <f t="shared" si="2"/>
        <v>438967000000000</v>
      </c>
      <c r="H31" s="207">
        <f t="shared" si="3"/>
        <v>1.4155961609870446E-2</v>
      </c>
    </row>
    <row r="32" spans="1:58" x14ac:dyDescent="0.2">
      <c r="C32" s="204" t="s">
        <v>983</v>
      </c>
      <c r="D32" s="204" t="s">
        <v>983</v>
      </c>
      <c r="E32" t="s">
        <v>1013</v>
      </c>
      <c r="F32">
        <f t="shared" si="1"/>
        <v>118918000000000</v>
      </c>
      <c r="G32" s="6">
        <f t="shared" si="2"/>
        <v>9178628000000000</v>
      </c>
      <c r="H32" s="207">
        <f t="shared" si="3"/>
        <v>1.2955966839488429E-2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14740000000000</v>
      </c>
      <c r="G34" s="6">
        <f t="shared" si="2"/>
        <v>707192000000000</v>
      </c>
      <c r="H34" s="207">
        <f t="shared" si="3"/>
        <v>2.0842995961492777E-2</v>
      </c>
    </row>
    <row r="35" spans="3:8" x14ac:dyDescent="0.2">
      <c r="C35" s="204" t="s">
        <v>990</v>
      </c>
      <c r="D35" s="204" t="s">
        <v>635</v>
      </c>
      <c r="E35" t="s">
        <v>1013</v>
      </c>
      <c r="F35">
        <f t="shared" si="1"/>
        <v>39924000000000</v>
      </c>
      <c r="G35" s="6">
        <f t="shared" si="2"/>
        <v>4532636000000000</v>
      </c>
      <c r="H35" s="213">
        <f t="shared" si="3"/>
        <v>8.8081196019270027E-3</v>
      </c>
    </row>
    <row r="36" spans="3:8" x14ac:dyDescent="0.2">
      <c r="C36" s="204" t="s">
        <v>992</v>
      </c>
      <c r="D36" s="204" t="s">
        <v>969</v>
      </c>
      <c r="E36" t="s">
        <v>1013</v>
      </c>
      <c r="F36">
        <f t="shared" si="1"/>
        <v>19000000000</v>
      </c>
      <c r="G36" s="6">
        <f t="shared" si="2"/>
        <v>1434000000000</v>
      </c>
      <c r="H36" s="207">
        <f t="shared" si="3"/>
        <v>1.3249651324965132E-2</v>
      </c>
    </row>
    <row r="37" spans="3:8" x14ac:dyDescent="0.2">
      <c r="C37" s="204" t="s">
        <v>994</v>
      </c>
      <c r="D37" s="204" t="s">
        <v>972</v>
      </c>
      <c r="E37" t="s">
        <v>1013</v>
      </c>
      <c r="F37">
        <f t="shared" si="1"/>
        <v>56832000000000</v>
      </c>
      <c r="G37" s="6">
        <f t="shared" si="2"/>
        <v>3434314000000000</v>
      </c>
      <c r="H37" s="213">
        <f t="shared" si="3"/>
        <v>1.6548283004990224E-2</v>
      </c>
    </row>
    <row r="38" spans="3:8" x14ac:dyDescent="0.2">
      <c r="C38" s="204" t="s">
        <v>996</v>
      </c>
      <c r="D38" s="204" t="s">
        <v>975</v>
      </c>
      <c r="E38" t="s">
        <v>1013</v>
      </c>
      <c r="F38">
        <f t="shared" si="1"/>
        <v>3282000000000</v>
      </c>
      <c r="G38" s="6">
        <f t="shared" si="2"/>
        <v>216973000000000</v>
      </c>
      <c r="H38" s="207">
        <f t="shared" si="3"/>
        <v>1.512630603807847E-2</v>
      </c>
    </row>
    <row r="39" spans="3:8" x14ac:dyDescent="0.2">
      <c r="C39" s="204" t="s">
        <v>998</v>
      </c>
      <c r="D39" s="204" t="s">
        <v>978</v>
      </c>
      <c r="E39" t="s">
        <v>1013</v>
      </c>
      <c r="F39">
        <f t="shared" si="1"/>
        <v>200000000000</v>
      </c>
      <c r="G39" s="6">
        <f t="shared" si="2"/>
        <v>3163000000000</v>
      </c>
      <c r="H39" s="207">
        <f t="shared" si="3"/>
        <v>6.3231109705975341E-2</v>
      </c>
    </row>
    <row r="40" spans="3:8" ht="16" thickBot="1" x14ac:dyDescent="0.25">
      <c r="C40" s="205" t="s">
        <v>1001</v>
      </c>
      <c r="D40" s="205" t="s">
        <v>981</v>
      </c>
      <c r="E40" t="s">
        <v>1013</v>
      </c>
      <c r="F40">
        <f t="shared" si="1"/>
        <v>1115000000000</v>
      </c>
      <c r="G40" s="6">
        <f t="shared" si="2"/>
        <v>122008000000000</v>
      </c>
      <c r="H40" s="207">
        <f t="shared" si="3"/>
        <v>9.1387450003278473E-3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Connecticut</v>
      </c>
      <c r="H2" s="1" t="s">
        <v>354</v>
      </c>
      <c r="I2" s="1"/>
      <c r="J2" s="1"/>
      <c r="K2" s="1"/>
      <c r="L2" s="1"/>
      <c r="M2" s="1"/>
      <c r="P2" s="1" t="s">
        <v>1087</v>
      </c>
      <c r="Q2">
        <f>SUMIFS(BDEQ!C:C,BDEQ!$AG:$AG,About!$B$2,BDEQ!$AH:$AH,Calculations!$I4)*BDEQ!$C$2</f>
        <v>1143625049.96</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0.1424077644491393</v>
      </c>
      <c r="K4" s="207">
        <f>$B$12</f>
        <v>0.86250729351315492</v>
      </c>
      <c r="L4" s="209" t="s">
        <v>1022</v>
      </c>
      <c r="M4" s="12" t="s">
        <v>1015</v>
      </c>
      <c r="N4" s="1" t="s">
        <v>635</v>
      </c>
      <c r="O4" s="7">
        <f>P4</f>
        <v>5486714944351.0762</v>
      </c>
      <c r="P4" s="7">
        <f>Q4</f>
        <v>5486714944351.0762</v>
      </c>
      <c r="Q4" s="45">
        <f>SUMIFS('SEDS 2021'!$F$23:$F$40,'SEDS 2021'!E$23:E$40,Calculations!L4,'SEDS 2021'!D$23:D$40,Calculations!N4)*J4*K4</f>
        <v>5486714944351.0762</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5635552028712.8799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5777759465958.4307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5912429219655.0381</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6041253457494.4922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6166103154034.9805</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6290024636142.6514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6410480854111.6875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6531610997451.749</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6655725820704.4521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6783436327568.9492</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6914551445528.6221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7048516355058.0723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7184086687869.7568</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7324516296909.2695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7465362328927.7588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7607739337505.9453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7752729155634.8076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7895111868908.6328</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8038393361282.6836</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8102339176019.7529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8168398438362.6396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8238031107192.7598</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8310062181900.3545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8383955515455.002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8458876808554.8691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8533885633154.2754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8607172868610.5566</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8679762921300.8096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8749802123329.9014</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0.86250729351315492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0.69061409893501191</v>
      </c>
      <c r="K6" s="207">
        <f t="shared" si="0"/>
        <v>0.86250729351315492</v>
      </c>
      <c r="L6" s="209" t="s">
        <v>1022</v>
      </c>
      <c r="M6" s="12" t="s">
        <v>1015</v>
      </c>
      <c r="N6" s="1" t="s">
        <v>972</v>
      </c>
      <c r="O6" s="7">
        <f t="shared" si="1"/>
        <v>30560916431441.973</v>
      </c>
      <c r="P6" s="7">
        <f t="shared" si="1"/>
        <v>30560916431441.973</v>
      </c>
      <c r="Q6" s="45">
        <f>SUMIFS('SEDS 2021'!$F$23:$F$40,'SEDS 2021'!E$23:E$40,Calculations!L6,'SEDS 2021'!D$23:D$40,Calculations!N6)*J6*K6</f>
        <v>30560916431441.973</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30718050465236.836</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30873473910078.449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31043900805772.91</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31225115487323.984</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31453826012192.066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31778081229276.816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32163205509898.203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32656932895509.457</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33284195765849.766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34035843938423.852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34926444339423.602</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35931268623097.141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37049578443508.992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38281817226700</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39545647239715.07</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40853058349166.359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42226879425649.805</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43608166788700.859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45033622427635.758</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45889058693976.633</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46728587456850.75</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47566886818941.18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48387633050516.617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49176017533930.18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49914473954059.406</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50586763855662.266</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51171948791212.75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51681995739240.227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52104577043399.258</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0.91468086838065155</v>
      </c>
      <c r="K7" s="207">
        <f t="shared" si="0"/>
        <v>0.86250729351315492</v>
      </c>
      <c r="L7" s="209" t="s">
        <v>1022</v>
      </c>
      <c r="M7" s="12" t="s">
        <v>1015</v>
      </c>
      <c r="N7" s="1" t="s">
        <v>964</v>
      </c>
      <c r="O7" s="7">
        <f t="shared" si="1"/>
        <v>42118803312452.195</v>
      </c>
      <c r="P7" s="7">
        <f t="shared" si="1"/>
        <v>42118803312452.195</v>
      </c>
      <c r="Q7" s="45">
        <f>SUMIFS('SEDS 2021'!$F$23:$F$40,'SEDS 2021'!E$23:E$40,Calculations!L7,'SEDS 2021'!D$23:D$40,Calculations!N7)*J7*K7</f>
        <v>42118803312452.195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42192103760445.828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42226270409315.797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42187583351462.758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42078901566371.992</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41885690064663.078</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41609180356385.641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41171594284900.477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40576090337084.695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39794640364256.703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38851698467441.469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37742596644757.742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36492172140527.242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35112152756730.98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33660271244167.016</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32136273785345.414</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30581117769481.469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29010752895788.766</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27406150905353.91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25785700216458.074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23832541207597.059</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21904306913732.16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20010997227004.121</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18158394951228.453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16364673679749.74</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14651352148056.561</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13037622480675.092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11535213481359.047</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10156465273283.922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8904900717824.1016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0.86250729351315492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0.86250729351315492</v>
      </c>
      <c r="L9" s="209" t="s">
        <v>1022</v>
      </c>
      <c r="M9" s="12" t="s">
        <v>1015</v>
      </c>
      <c r="N9" s="1" t="s">
        <v>981</v>
      </c>
      <c r="O9" s="7">
        <f t="shared" si="1"/>
        <v>5359620321890.7451</v>
      </c>
      <c r="P9" s="7">
        <f t="shared" si="1"/>
        <v>5359620321890.7451</v>
      </c>
      <c r="Q9" s="45">
        <f>SUMIFS('SEDS 2021'!$F$23:$F$40,'SEDS 2021'!E$23:E$40,Calculations!L9,'SEDS 2021'!D$23:D$40,Calculations!N9)*J9*K9</f>
        <v>5359620321890.7451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5372642036459.0459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5383874439304.748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5391485851227.0537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5399302874080.7285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5408901981682.5078</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5423606563044.0029</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5440967992940.748</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5464004861637.6836</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5492353485981.4492</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5530780982998.6875</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5575498626932.0312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5627770188984.6924</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5685585291001.8594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5751470749198.2842</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5821967763686.2852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5898006199459.3271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5980205832927.2041</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6065954353309.4912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6157842446937.8604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6187800460846.5801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6219150946319.4092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6253146225434.4961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6288079951465.9932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6323598744250.5254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6359582265597.7715</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6395826944267.3232</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6430723312134.4541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6465696318617.2656</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6498821965447.084</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0.86250729351315492</v>
      </c>
      <c r="L10" s="209" t="s">
        <v>1022</v>
      </c>
      <c r="M10" s="12" t="s">
        <v>1015</v>
      </c>
      <c r="N10" s="1" t="s">
        <v>969</v>
      </c>
      <c r="O10" s="7">
        <f t="shared" si="1"/>
        <v>46575393849.710365</v>
      </c>
      <c r="P10" s="7">
        <f t="shared" si="1"/>
        <v>46575393849.710365</v>
      </c>
      <c r="Q10" s="45">
        <f>SUMIFS('SEDS 2021'!$F$23:$F$40,'SEDS 2021'!E$23:E$40,Calculations!L10,'SEDS 2021'!D$23:D$40,Calculations!N10)*J10*K10</f>
        <v>46575393849.710365</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46556110241.504807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46474880657.324524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46277423589.654678</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45970942203.229378</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45507330604.456047</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44876406622.740753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44001148664.576096</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42903852018.17749</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41561362868.891396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40003156245.460991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38262378853.916878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36358897151.664818</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34304611360.165592</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32146004368.815273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29910482291.327351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27633704672.342407</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25337980447.783779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23032109637.858982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20768590835.428608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18368255983.760731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16092805066.745308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13969456258.840006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12014953629.982311</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10246799857.923996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8675702058.1993313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7307850169.1460304</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6142249373.5138226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5173611961.6153927</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4387253337.0865965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0.86250729351315492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0.86250729351315492</v>
      </c>
      <c r="C12" s="207">
        <f>'Rural Urban'!Q11</f>
        <v>0.13749270648684506</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0.88421801950933199</v>
      </c>
      <c r="K12" s="207">
        <f t="shared" si="0"/>
        <v>0.86250729351315492</v>
      </c>
      <c r="L12" s="209" t="s">
        <v>1022</v>
      </c>
      <c r="M12" s="12" t="s">
        <v>1015</v>
      </c>
      <c r="N12" s="1" t="s">
        <v>975</v>
      </c>
      <c r="O12" s="7">
        <f t="shared" si="1"/>
        <v>5968455785646.8828</v>
      </c>
      <c r="P12" s="7">
        <f t="shared" si="1"/>
        <v>5968455785646.8828</v>
      </c>
      <c r="Q12" s="45">
        <f>SUMIFS('SEDS 2021'!$F$23:$F$40,'SEDS 2021'!E$23:E$40,Calculations!L12,'SEDS 2021'!D$23:D$40,Calculations!N12)*J12*K12</f>
        <v>5968455785646.8828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6062487653902.8516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6149686935814.3066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6225203123146.1191</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6291312004310.7109</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6348719098595.8213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6402317204162.1338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6446992848186.3984</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6490154035257.4258</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6534079924202.0967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6588332558213.8906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6653099576366.748</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6734036341717.9199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6831964278531.7949</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6953103061570.4404</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7089402179144.4795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7241284403598.4609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7407270792776.835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7579944095738.9824</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7763253829767.3203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7854928275837.043</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7948367977006.0234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8045810021469.2549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8145477980852.8037</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8246055987922.6533</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8345216311647.2539</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8440339819163.3262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8527693376961.0107</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8608363351340</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8679594211969.623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0.86250729351315492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4.7600360121177687E-2</v>
      </c>
      <c r="K17" s="207">
        <f>$B$12</f>
        <v>0.86250729351315492</v>
      </c>
      <c r="L17" s="209" t="s">
        <v>1022</v>
      </c>
      <c r="M17" s="12" t="s">
        <v>1018</v>
      </c>
      <c r="N17" s="1" t="s">
        <v>635</v>
      </c>
      <c r="O17" s="7">
        <f>P17</f>
        <v>1833956232959.72</v>
      </c>
      <c r="P17" s="7">
        <f>Q17</f>
        <v>1833956232959.72</v>
      </c>
      <c r="Q17" s="45">
        <f>SUMIFS('SEDS 2021'!$F$23:$F$40,'SEDS 2021'!E$23:E$40,Calculations!L17,'SEDS 2021'!D$23:D$40,Calculations!N17)*J17*K17</f>
        <v>1833956232959.72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1821946563465.512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1811392641368.877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1802527175922.8865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1795523406597.7456</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1787471707518.8796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1784532550397.5725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1783762190427.8076</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1785243568794.553</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1788954767983.3757</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1792218823942.2327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1800335791130.1353</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1809813667107.1331</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1820145845593.9775</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1830997930136.3496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1839377762724.3669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1850853069509.6765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1862551514251.3633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1874421605758.9087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1886397409169.3301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1897911212169.2937</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1909385171284.178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1918077722091.3315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1929517883710.2561</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1940944704258.3662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1952360592088.0486</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1963764959375.0564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1975158833362.5193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1986541929778.0481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1997923525693.5962</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0.86250729351315492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0.86250729351315492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0.86250729351315492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0.86250729351315492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0.86250729351315492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0.86250729351315492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0.86250729351315492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0.86250729351315492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0.86250729351315492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7.5498788048545817E-2</v>
      </c>
      <c r="K30" s="207">
        <f>$B$12</f>
        <v>0.86250729351315492</v>
      </c>
      <c r="L30" s="209" t="s">
        <v>1022</v>
      </c>
      <c r="M30" s="12" t="s">
        <v>1019</v>
      </c>
      <c r="N30" s="1" t="s">
        <v>635</v>
      </c>
      <c r="O30" s="7">
        <f>P30</f>
        <v>2908832466184.0752</v>
      </c>
      <c r="P30" s="7">
        <f>Q30</f>
        <v>2908832466184.0752</v>
      </c>
      <c r="Q30" s="45">
        <f>SUMIFS('SEDS 2021'!$F$23:$F$40,'SEDS 2021'!E$23:E$40,Calculations!L30,'SEDS 2021'!D$23:D$40,Calculations!N30)*J30*K30</f>
        <v>2908832466184.0752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2881065837871.2261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2855787495981.3887</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2828904853415.9639</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2813123659271.4629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2806399348859.9741</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2800973472517.5103</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2795967603382.1631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2791463166192.125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2788816665341.9351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2790258380507.2148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2793592096839.0024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2799343106673.4502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2805352826705.0962</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2810887093855.5249</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2811588980948.2598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2810339510367.7183</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2807835072962.856</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2804397477888.5571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2800200381567.314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2772849782260.9546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2746143907890.2944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2720332205798.582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2695586613914.0366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2671867035964.9438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2649053447738.7505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2626968005256.7109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2605436326656.147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2584349079354.0293</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2563648859176.5269</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0.86250729351315492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0.86250729351315492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0.86250729351315492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0.86250729351315492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0.86250729351315492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0.86250729351315492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0.86250729351315492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0.86250729351315492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0.86250729351315492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0.33544109994992877</v>
      </c>
      <c r="K43" s="207">
        <f>$B$12</f>
        <v>0.86250729351315492</v>
      </c>
      <c r="L43" s="209" t="s">
        <v>1022</v>
      </c>
      <c r="M43" s="12" t="s">
        <v>1014</v>
      </c>
      <c r="N43" s="1" t="s">
        <v>635</v>
      </c>
      <c r="O43" s="7">
        <f>P43</f>
        <v>12923942055857.201</v>
      </c>
      <c r="P43" s="7">
        <f>Q43</f>
        <v>12923942055857.201</v>
      </c>
      <c r="Q43" s="45">
        <f>SUMIFS('SEDS 2021'!$F$23:$F$40,'SEDS 2021'!E$23:E$40,Calculations!L43,'SEDS 2021'!D$23:D$40,Calculations!N43)*J43*K43</f>
        <v>12923942055857.201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12919380025377.184</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12904689399907.715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12883630741629.402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12862434853169.912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12847894956212.383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12843641160761.082</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12851031375196.062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12870756234681.096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12907031831161.99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12962116676449.039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13032365245770.727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13114704442351.521</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13209394386541.451</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13313962602621.566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13425075871973.678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13539633715141.57</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13656469680239.867</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13774305663853.775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13892208020115.801</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13890172204214.24</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13887580240764.727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13884556262769.314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13881311402734.283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13878074400860.531</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13875009495342.332</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13872109642903.52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13869427785104.504</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13866870696817.908</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13864345920777.854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0.86250729351315492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0.30938562266916836</v>
      </c>
      <c r="K45" s="207">
        <f t="shared" si="8"/>
        <v>0.86250729351315492</v>
      </c>
      <c r="L45" s="209" t="s">
        <v>1022</v>
      </c>
      <c r="M45" s="12" t="s">
        <v>1014</v>
      </c>
      <c r="N45" s="1" t="s">
        <v>972</v>
      </c>
      <c r="O45" s="7">
        <f t="shared" ref="O45:O52" si="10">P45</f>
        <v>13690870450028.037</v>
      </c>
      <c r="P45" s="7">
        <f t="shared" si="9"/>
        <v>13690870450028.037</v>
      </c>
      <c r="Q45" s="45">
        <f>SUMIFS('SEDS 2021'!$F$23:$F$40,'SEDS 2021'!E$23:E$40,Calculations!L45,'SEDS 2021'!D$23:D$40,Calculations!N45)*J45*K45</f>
        <v>13690870450028.037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13802144254325.912</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13909130357813.689</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14015267028604.752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14126132364178.676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14244747096430.646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14371225255909.631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14502724848352.881</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14637074726767.633</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14776157144802.195</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14918863417563.789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15061061090427.449</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15201633204929.264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15343119979647.852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15485590525362.262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15627919669997.908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15769917769621.576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15912408078132.693</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16054892045066.223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16197100981274.127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16186596621407.947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16175941618261.879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16165441022143.137</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16155322099325.695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16145693617644.637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16136521861822.406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16127969448242.693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16119987757489.637</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16112671230247.375</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16106046681074.436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8.5319131619348551E-2</v>
      </c>
      <c r="K46" s="207">
        <f t="shared" si="8"/>
        <v>0.86250729351315492</v>
      </c>
      <c r="L46" s="209" t="s">
        <v>1022</v>
      </c>
      <c r="M46" s="12" t="s">
        <v>1014</v>
      </c>
      <c r="N46" s="1" t="s">
        <v>964</v>
      </c>
      <c r="O46" s="7">
        <f t="shared" si="10"/>
        <v>3928736073628.1226</v>
      </c>
      <c r="P46" s="7">
        <f t="shared" si="9"/>
        <v>3928736073628.1226</v>
      </c>
      <c r="Q46" s="45">
        <f>SUMIFS('SEDS 2021'!$F$23:$F$40,'SEDS 2021'!E$23:E$40,Calculations!L46,'SEDS 2021'!D$23:D$40,Calculations!N46)*J46*K46</f>
        <v>3928736073628.1226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3804221941740.2666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3713079950826.1587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3650921038370.0386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3613425533960.0464</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3596624614293.667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3595609005061.5967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3605434948451.1777</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3622015836702.7764</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3643603159183.417</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3668427677953.7612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3694421270328.0615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3720712759869.7197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3748014494433.77</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3776213959577.1255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3804892745826.6929</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3833597973065.3979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3862523400243.1636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3891589696178.6689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3920754170458.5098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3917372528417.1289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3914090006696.3291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3910974052076.7622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3908061065321.2588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3905352896956.3198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3902802754632.9087</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3900436894764.3833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3898228485064.1743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3896202281261.1245</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3894378410713.085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0.86250729351315492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0.86250729351315492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0.86250729351315492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0.86250729351315492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0.11578198049066794</v>
      </c>
      <c r="K51" s="207">
        <f t="shared" si="8"/>
        <v>0.86250729351315492</v>
      </c>
      <c r="L51" s="209" t="s">
        <v>1022</v>
      </c>
      <c r="M51" s="12" t="s">
        <v>1014</v>
      </c>
      <c r="N51" s="1" t="s">
        <v>975</v>
      </c>
      <c r="O51" s="7">
        <f t="shared" si="10"/>
        <v>781526293387.06702</v>
      </c>
      <c r="P51" s="7">
        <f t="shared" si="9"/>
        <v>781526293387.06702</v>
      </c>
      <c r="Q51" s="45">
        <f>SUMIFS('SEDS 2021'!$F$23:$F$40,'SEDS 2021'!E$23:E$40,Calculations!L51,'SEDS 2021'!D$23:D$40,Calculations!N51)*J51*K51</f>
        <v>781526293387.06702</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774886666847.84753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769477387086.91638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765663373407.75488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763720628328.99341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763822060433.51917</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765746906824.01111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769099125989.78552</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773472259795.55493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778802314084.75024</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784850681890.92212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791189214087.75171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797566007756.45862</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804069960813.65015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810672995546.47449</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817315728701.71387</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823925232114.38843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830553201192.93286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837180587547.75635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843788609353.83643</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843674317969.93518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843514858995.35388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843321611936.71765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843104226604.3562</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842868701361.59998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842618478423.65466</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842361259044.43958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842099572686.56079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841842119546.55029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841594988487.81909</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0.86250729351315492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0.3990519874312084</v>
      </c>
      <c r="K56" s="207">
        <f>$B$12</f>
        <v>0.86250729351315492</v>
      </c>
      <c r="L56" s="209" t="s">
        <v>1022</v>
      </c>
      <c r="M56" s="12" t="s">
        <v>1016</v>
      </c>
      <c r="N56" s="1" t="s">
        <v>635</v>
      </c>
      <c r="O56" s="7">
        <f>P56</f>
        <v>15374755101880.557</v>
      </c>
      <c r="P56" s="7">
        <f>Q56</f>
        <v>15374755101880.557</v>
      </c>
      <c r="Q56" s="45">
        <f>SUMIFS('SEDS 2021'!$F$23:$F$40,'SEDS 2021'!E$23:E$40,Calculations!L56,'SEDS 2021'!D$23:D$40,Calculations!N56)*J56*K56</f>
        <v>15374755101880.557</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15245312456260.98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15075427006273.252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14912946204699.861</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14770008002255.891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14646100461553.631</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14546165248893.549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14438667619383.479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14325418296061.553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14223235443985.67</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14152902375194.006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14079879516584.799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14015125668054.9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13959944350800.279</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13899089850092.398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13822180853340.65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13731421133855.295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13629501478410.93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13518654073590.766</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13401149488819.973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13213116182458.643</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13016204974568.254</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12805747365049.578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12590757589292.721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12370547747010.807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12211235274585.061</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11986349704266.047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11758852854488.293</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11490016188337.752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11248838347745.146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0.86250729351315492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0.86250729351315492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0.86250729351315492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0.86250729351315492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0.86250729351315492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0.86250729351315492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0.86250729351315492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0.86250729351315492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0.86250729351315492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0.1424077644491393</v>
      </c>
      <c r="K69" s="210">
        <f>$C$12</f>
        <v>0.13749270648684506</v>
      </c>
      <c r="L69" s="209" t="s">
        <v>1022</v>
      </c>
      <c r="M69" s="12" t="s">
        <v>1015</v>
      </c>
      <c r="N69" s="1" t="s">
        <v>635</v>
      </c>
      <c r="O69" s="7">
        <f>P69</f>
        <v>874639893591.97595</v>
      </c>
      <c r="P69" s="7">
        <f>Q69</f>
        <v>874639893591.97595</v>
      </c>
      <c r="Q69" s="45">
        <f>SUMIFS('SEDS 2021'!$F$23:$F$40,'SEDS 2021'!E$23:E$40,Calculations!L69,'SEDS 2021'!D$23:D$40,Calculations!N69)*J69*K69</f>
        <v>874639893591.97595</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898366085484.40796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921035442110.72461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942503212942.25439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963039147252.45093</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982941498004.16809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1002695881642.4149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1021897865841.6123</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1041207280811.4587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1060992485055.5204</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1081350878970.1786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1102252003592.7756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1123607414873.3511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1145218747458.9304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1167604699627.6208</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1190057033985.6023</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1212753422060.3972</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1235866319374.4287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1258563616837.5256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1281404189113.4307</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1291597822492.3372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1302128361580.3635</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1313228539131.7424</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1324711047728.7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1336490419912.7668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1348433659627.1077</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1360390852780.2947</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1372073606572.1838</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1383645222120.793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1394810205326.8298</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0.13749270648684506</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0.69061409893501191</v>
      </c>
      <c r="K71" s="210">
        <f t="shared" si="14"/>
        <v>0.13749270648684506</v>
      </c>
      <c r="L71" s="209" t="s">
        <v>1022</v>
      </c>
      <c r="M71" s="12" t="s">
        <v>1015</v>
      </c>
      <c r="N71" s="1" t="s">
        <v>972</v>
      </c>
      <c r="O71" s="7">
        <f t="shared" si="15"/>
        <v>4871730528517.7441</v>
      </c>
      <c r="P71" s="7">
        <f t="shared" si="16"/>
        <v>4871730528517.7441</v>
      </c>
      <c r="Q71" s="45">
        <f>SUMIFS('SEDS 2021'!$F$23:$F$40,'SEDS 2021'!E$23:E$40,Calculations!L71,'SEDS 2021'!D$23:D$40,Calculations!N71)*J71*K71</f>
        <v>4871730528517.7441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4896779341148.2441</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4921555467963.0566</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4948723302163.8994</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4977610822546.623</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5014069678376.1826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5065759359987.8799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5127152208575.5723</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5205857530866.6592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5305849809622.3643</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5425670409807.8467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5567641452200.96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5727820979197.4736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5906091290713.2773</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6102523073508.8672</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6303990829591.2061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6512405869419.1396</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6731407354339.9141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6951599043628.0117</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7178831619222.5801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7315197129834.248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7449026817593.6992</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7582660525977.2344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7713496081301.6885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7839172834637.0039</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7956890531159.4219</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8064060590833.5225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8157345205571.6104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8238652037232.1396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8306015928130.8545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0.91468086838065155</v>
      </c>
      <c r="K72" s="210">
        <f t="shared" si="14"/>
        <v>0.13749270648684506</v>
      </c>
      <c r="L72" s="209" t="s">
        <v>1022</v>
      </c>
      <c r="M72" s="12" t="s">
        <v>1015</v>
      </c>
      <c r="N72" s="1" t="s">
        <v>964</v>
      </c>
      <c r="O72" s="7">
        <f t="shared" si="15"/>
        <v>6714178888654.0273</v>
      </c>
      <c r="P72" s="7">
        <f t="shared" si="16"/>
        <v>6714178888654.0273</v>
      </c>
      <c r="Q72" s="45">
        <f>SUMIFS('SEDS 2021'!$F$23:$F$40,'SEDS 2021'!E$23:E$40,Calculations!L72,'SEDS 2021'!D$23:D$40,Calculations!N72)*J72*K72</f>
        <v>6714178888654.0273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6725863748662.9111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6731310270750.375</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6725143148071.8398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6707818131935.3555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6677018192625.6934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6632939645757.877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6563183837613.4863</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6468254264119.3418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6343682944483.8242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6193368118826.0762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6016565658699.4561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5817234881282.0928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5597245321182.7236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5365800184240.7148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5122859009286.7432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4874950833624.2588</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4624618206549.9707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4368827824070.4956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4110510992873.3311</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3799156966829.5278</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3491776201706.5347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3189962785166.3896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2894638556773.415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2608700577867.6499</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2335579160522.6855</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2078333730628.8103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1838833982487.8342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1619047061127.4463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1419534547590.0159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0.13749270648684506</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0.13749270648684506</v>
      </c>
      <c r="L74" s="209" t="s">
        <v>1022</v>
      </c>
      <c r="M74" s="12" t="s">
        <v>1015</v>
      </c>
      <c r="N74" s="1" t="s">
        <v>981</v>
      </c>
      <c r="O74" s="7">
        <f t="shared" si="15"/>
        <v>854379678109.25513</v>
      </c>
      <c r="P74" s="7">
        <f t="shared" si="16"/>
        <v>854379678109.25513</v>
      </c>
      <c r="Q74" s="45">
        <f>SUMIFS('SEDS 2021'!$F$23:$F$40,'SEDS 2021'!E$23:E$40,Calculations!L74,'SEDS 2021'!D$23:D$40,Calculations!N74)*J74*K74</f>
        <v>854379678109.25513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856455475951.84753</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858246038743.86243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859459377614.44922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860705493023.44873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862235691427.51233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864579755882.797</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867347349853.23413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871019668278.76562</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875538736251.31226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881664482210.97205</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888792943544.98242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897125578634.52649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906341912121.71936</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916844745006.35999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928082708318.78235</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940204032289.1311</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953307515775.85083</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966976729048.91309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981624654674.46997</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986400276219.07507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991397872331.88989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996817076283.5116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1002385878513.782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1008047946519.2583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1013784097130.5858</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1019561878957.4785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1025124725904.6263</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1030699789850.7151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1035980365297.4542</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0.13749270648684506</v>
      </c>
      <c r="L75" s="209" t="s">
        <v>1022</v>
      </c>
      <c r="M75" s="12" t="s">
        <v>1015</v>
      </c>
      <c r="N75" s="1" t="s">
        <v>969</v>
      </c>
      <c r="O75" s="7">
        <f t="shared" si="15"/>
        <v>7424606150.2896328</v>
      </c>
      <c r="P75" s="7">
        <f t="shared" si="16"/>
        <v>7424606150.2896328</v>
      </c>
      <c r="Q75" s="45">
        <f>SUMIFS('SEDS 2021'!$F$23:$F$40,'SEDS 2021'!E$23:E$40,Calculations!L75,'SEDS 2021'!D$23:D$40,Calculations!N75)*J75*K75</f>
        <v>7424606150.2896328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7421532140.9415903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7408583293.4828548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7377106566.4417419</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7328250219.8063231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7254345669.7191</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7153769771.4212971</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7014244475.2907162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6839323884.0482235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6625317036.8565578</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6376922562.3605499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6099424393.0643616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5795989450.5900679</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5468514755.0194025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5124410166.3227797</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4768044506.3954983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4405102280.5647545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4039139767.1391621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3671559781.6132326</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3310731150.1678481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2928092605.8765321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2565361870.2509875</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2226877805.6984792</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1915309592.5385528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1633447341.1308041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1382997877.9618568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1164947944.1079195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979138955.26804972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824727995.07331514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699374184.88656354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0.13749270648684506</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0.88421801950933199</v>
      </c>
      <c r="K77" s="210">
        <f t="shared" si="14"/>
        <v>0.13749270648684506</v>
      </c>
      <c r="L77" s="209" t="s">
        <v>1022</v>
      </c>
      <c r="M77" s="12" t="s">
        <v>1015</v>
      </c>
      <c r="N77" s="1" t="s">
        <v>975</v>
      </c>
      <c r="O77" s="7">
        <f t="shared" si="15"/>
        <v>951434435033.14917</v>
      </c>
      <c r="P77" s="7">
        <f t="shared" si="16"/>
        <v>951434435033.14917</v>
      </c>
      <c r="Q77" s="45">
        <f>SUMIFS('SEDS 2021'!$F$23:$F$40,'SEDS 2021'!E$23:E$40,Calculations!L77,'SEDS 2021'!D$23:D$40,Calculations!N77)*J77*K77</f>
        <v>951434435033.14917</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966424100813.09473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980324580686.00195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992362652778.73401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1002901101627.2229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1012052394403.7228</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1020596494438.9388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1027718260547.048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1034598606336.8312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1041600853623.6261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1050249292356.1711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1060573834170.3595</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1073476003237.3549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1089086743198.0217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1108397535426.4146</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1130125043944.8542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1154336663098.0803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1180796633998.9124</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1208322569073.1372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1237544062788.6052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1252157930753.0923</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1267053198890.1484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1282586482515.2529</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1298474600318.6951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1314507789265.7236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1330314984622.2683</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1345478669146.7598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1359403742213.6062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1372263382002.1741</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1383618328084.3833</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0.13749270648684506</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4.7600360121177687E-2</v>
      </c>
      <c r="K82" s="210">
        <f>$C$12</f>
        <v>0.13749270648684506</v>
      </c>
      <c r="L82" s="209" t="s">
        <v>1022</v>
      </c>
      <c r="M82" s="12" t="s">
        <v>1018</v>
      </c>
      <c r="N82" s="1" t="s">
        <v>635</v>
      </c>
      <c r="O82" s="7">
        <f>P82</f>
        <v>292351853653.28735</v>
      </c>
      <c r="P82" s="7">
        <f>Q82</f>
        <v>292351853653.28735</v>
      </c>
      <c r="Q82" s="45">
        <f>SUMIFS('SEDS 2021'!$F$23:$F$40,'SEDS 2021'!E$23:E$40,Calculations!L82,'SEDS 2021'!D$23:D$40,Calculations!N82)*J82*K82</f>
        <v>292351853653.28735</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290437386407.3985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288754980561.05823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287341732409.30072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286225258140.19531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284941732880.18079</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284473200416.23767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284350396959.37567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284586544204.1662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285178148268.99054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285698473014.39618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286992402695.36603</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288503275507.25397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290150333097.08026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291880269163.68121</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293216102345.72906</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295045386572.70935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296910241329.67004</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298802458380.92682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300711527017.9541</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302546947945.20587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304376017339.38922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305761701084.60352</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307585382803.54413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309406937815.90784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311226750038.31812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313044725765.42639</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314861028750.55872</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316675613677.71552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318489959409.44171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0.13749270648684506</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0.13749270648684506</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0.13749270648684506</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0.13749270648684506</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0.13749270648684506</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0.13749270648684506</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0.13749270648684506</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0.13749270648684506</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0.13749270648684506</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7.5498788048545817E-2</v>
      </c>
      <c r="K95" s="210">
        <f>$C$12</f>
        <v>0.13749270648684506</v>
      </c>
      <c r="L95" s="209" t="s">
        <v>1022</v>
      </c>
      <c r="M95" s="12" t="s">
        <v>1019</v>
      </c>
      <c r="N95" s="1" t="s">
        <v>635</v>
      </c>
      <c r="O95" s="7">
        <f>P95</f>
        <v>463698395944.46606</v>
      </c>
      <c r="P95" s="7">
        <f>Q95</f>
        <v>463698395944.46606</v>
      </c>
      <c r="Q95" s="45">
        <f>SUMIFS('SEDS 2021'!$F$23:$F$40,'SEDS 2021'!E$23:E$40,Calculations!L95,'SEDS 2021'!D$23:D$40,Calculations!N95)*J95*K95</f>
        <v>463698395944.46606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459272104241.82129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455242471486.16449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450957096380.77429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448441408558.95447</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447369482970.97778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446504541388.45544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445706553358.7724</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444988498838.98315</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444566618853.33081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444796443367.91553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445327872707.19666</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446244643977.55884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447202656366.08435</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448084876579.93823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448196764742.2229</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447997586030.24396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447598352447.39636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447050363747.32867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446381302584.67676</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442021330267.97748</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437764133866.35223</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433649477901.91827</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429704771083.30493</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425923621644.36786</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422286896467.10083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418766245356.49219</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415333870015.13367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411972341682.87341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408672509532.4859</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0.13749270648684506</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0.13749270648684506</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0.13749270648684506</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0.13749270648684506</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0.13749270648684506</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0.13749270648684506</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0.13749270648684506</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0.13749270648684506</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0.13749270648684506</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0.33544109994992877</v>
      </c>
      <c r="K108" s="210">
        <f>$C$12</f>
        <v>0.13749270648684506</v>
      </c>
      <c r="L108" s="209" t="s">
        <v>1022</v>
      </c>
      <c r="M108" s="12" t="s">
        <v>1014</v>
      </c>
      <c r="N108" s="1" t="s">
        <v>635</v>
      </c>
      <c r="O108" s="7">
        <f>P108</f>
        <v>2060211878906.1174</v>
      </c>
      <c r="P108" s="7">
        <f>Q108</f>
        <v>2060211878906.1174</v>
      </c>
      <c r="Q108" s="45">
        <f>SUMIFS('SEDS 2021'!$F$23:$F$40,'SEDS 2021'!E$23:E$40,Calculations!L108,'SEDS 2021'!D$23:D$40,Calculations!N108)*J108*K108</f>
        <v>2060211878906.1174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2059484643412.0059</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2057142803672.2458</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2053785832730.1528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2050406985858.2402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2048089173823.7612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2047411074225.2539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2048589151896.9741</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2051733501325.7461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2057516211775.9585</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2066297313712.0083</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2077495672259.8254</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2090621403570.1465</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2105715973554.2822</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2122385243657.2566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2140097863880.5549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2158359585288.4895</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2176984463219.5911</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2195768754587.8689</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2214563626452.2129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2214239096050.7661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2213825909898.6387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2213343856097.9663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2212826591384.0991</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2212310579343.5376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2211822001266.583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2211359734381.1626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2210932218127.1289</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2210524591441.6572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2210122115667.0972</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0.13749270648684506</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0.30938562266916836</v>
      </c>
      <c r="K110" s="210">
        <f t="shared" si="23"/>
        <v>0.13749270648684506</v>
      </c>
      <c r="L110" s="209" t="s">
        <v>1022</v>
      </c>
      <c r="M110" s="12" t="s">
        <v>1014</v>
      </c>
      <c r="N110" s="1" t="s">
        <v>972</v>
      </c>
      <c r="O110" s="7">
        <f t="shared" si="24"/>
        <v>2182468306636.3137</v>
      </c>
      <c r="P110" s="7">
        <f t="shared" si="25"/>
        <v>2182468306636.3137</v>
      </c>
      <c r="Q110" s="45">
        <f>SUMIFS('SEDS 2021'!$F$23:$F$40,'SEDS 2021'!E$23:E$40,Calculations!L110,'SEDS 2021'!D$23:D$40,Calculations!N110)*J110*K110</f>
        <v>2182468306636.3137</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2200206517813.2715</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2217261224522.0117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2234180522752.0898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2251853619731.4126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2270762051798.2393</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2290923996617.7529</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2311886410504.4756</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2333303189861.9956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2355474385658.3999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2378223261896.5605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2400891061978.0186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2423299731011.6543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2445854206474.5986</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2468565505349.7002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2491254263410.1724</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2513890249424.5317</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2536604698696.6528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2559318137054.8115</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2581987732631.4448</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2580313227524.3286</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2578614708298.814</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2576940803172.5044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2575327740772.4932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2573792859832.188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2572330785782.8218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2570967441381.0835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2569695076182.2817</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2568528745021.7349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2567472722421.2388</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8.5319131619348551E-2</v>
      </c>
      <c r="K111" s="210">
        <f t="shared" si="23"/>
        <v>0.13749270648684506</v>
      </c>
      <c r="L111" s="209" t="s">
        <v>1022</v>
      </c>
      <c r="M111" s="12" t="s">
        <v>1014</v>
      </c>
      <c r="N111" s="1" t="s">
        <v>964</v>
      </c>
      <c r="O111" s="7">
        <f t="shared" si="24"/>
        <v>626281725265.65759</v>
      </c>
      <c r="P111" s="7">
        <f t="shared" si="25"/>
        <v>626281725265.65759</v>
      </c>
      <c r="Q111" s="45">
        <f>SUMIFS('SEDS 2021'!$F$23:$F$40,'SEDS 2021'!E$23:E$40,Calculations!L111,'SEDS 2021'!D$23:D$40,Calculations!N111)*J111*K111</f>
        <v>626281725265.65759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606432867038.16455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591903878008.5907</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581995095589.99829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576017919024.4292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573339676261.99475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573177777501.13721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574744135908.2843</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577387303356.04272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580828548915.3446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584785837507.14954</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588929488689.85559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593120627804.66711</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597472810569.06653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601968101001.04517</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606539800243.32019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611115714456.51318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615726730848.91943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620360203198.40198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625009326205.42981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624470257005.51001</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623946988624.02612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623450272785.03369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622985912151.81152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622554201717.68762</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622147682291.5802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621770539421.09253</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621418495758.39282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621095497626.2373</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620804753536.51477</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0.13749270648684506</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0.13749270648684506</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0.13749270648684506</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0.13749270648684506</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0.11578198049066794</v>
      </c>
      <c r="K116" s="210">
        <f t="shared" si="23"/>
        <v>0.13749270648684506</v>
      </c>
      <c r="L116" s="209" t="s">
        <v>1022</v>
      </c>
      <c r="M116" s="12" t="s">
        <v>1014</v>
      </c>
      <c r="N116" s="1" t="s">
        <v>975</v>
      </c>
      <c r="O116" s="7">
        <f t="shared" si="24"/>
        <v>124583485932.90021</v>
      </c>
      <c r="P116" s="7">
        <f t="shared" si="25"/>
        <v>124583485932.90021</v>
      </c>
      <c r="Q116" s="45">
        <f>SUMIFS('SEDS 2021'!$F$23:$F$40,'SEDS 2021'!E$23:E$40,Calculations!L116,'SEDS 2021'!D$23:D$40,Calculations!N116)*J116*K116</f>
        <v>124583485932.90021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123525059842.1239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122662763928.72292</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122054770156.06763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121745076219.67793</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121761245560.71515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122068086258.51631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122602465143.54816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123299588527.09109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124149255069.5713</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125113428318.6011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126123856814.04759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127140384589.30554</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128177182904.4296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129229775877.5797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130288697195.52428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131342321344.07045</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132398889113.37975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133455363990.41772</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134508751955.33722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134490532710.33037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134465113277.76013</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134434307670.30341</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134399654168.91078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134362108975.59349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134322220815.54901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134281217349.40428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134239501800.02164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134198461069.95499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134159065787.87741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0.13749270648684506</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0.3990519874312084</v>
      </c>
      <c r="K121" s="210">
        <f>$C$12</f>
        <v>0.13749270648684506</v>
      </c>
      <c r="L121" s="209" t="s">
        <v>1022</v>
      </c>
      <c r="M121" s="12" t="s">
        <v>1016</v>
      </c>
      <c r="N121" s="1" t="s">
        <v>635</v>
      </c>
      <c r="O121" s="7">
        <f>P121</f>
        <v>2450897176671.5215</v>
      </c>
      <c r="P121" s="7">
        <f>Q121</f>
        <v>2450897176671.5215</v>
      </c>
      <c r="Q121" s="45">
        <f>SUMIFS('SEDS 2021'!$F$23:$F$40,'SEDS 2021'!E$23:E$40,Calculations!L121,'SEDS 2021'!D$23:D$40,Calculations!N121)*J121*K121</f>
        <v>2450897176671.5215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2430262661676.8008</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2403181139598.9912</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2377279996120.5601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2354494147859.1084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2334741986627.0679</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2318811265849.0371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2301675016528.6895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2283621886904.8086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2267332868836.0659</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2256121040186.7075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2244480430836.3901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2234157988398.1929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2225361507818.9463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2215660662310.5547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2203400561791.8516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2188932510836.3635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2172685449070.4578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2155015210441.2991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2136283747523.5276</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2106309266848.7214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2074919555580.1172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2041370405849.9033</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2007098781298.8706</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1971995023408.2485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1946598944817.7634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1910749826850.2439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1874484443556.1865</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1831629060059.7981</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1793182783376.5454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0.13749270648684506</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0.13749270648684506</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0.13749270648684506</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0.13749270648684506</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0.13749270648684506</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0.13749270648684506</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0.13749270648684506</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0.13749270648684506</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0.13749270648684506</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2.0204632239188482E-2</v>
      </c>
      <c r="K134" s="12">
        <v>1</v>
      </c>
      <c r="L134" s="12" t="s">
        <v>1013</v>
      </c>
      <c r="M134" s="12" t="s">
        <v>1015</v>
      </c>
      <c r="N134" s="1" t="s">
        <v>635</v>
      </c>
      <c r="O134" s="7">
        <f>P134</f>
        <v>806649737517.36096</v>
      </c>
      <c r="P134" s="7">
        <f>Q134</f>
        <v>806649737517.36096</v>
      </c>
      <c r="Q134" s="45">
        <f>SUMIFS('SEDS 2021'!$F$23:$F$40,'SEDS 2021'!E$23:E$40,Calculations!L134,'SEDS 2021'!D$23:D$40,Calculations!N134)*J134*K134</f>
        <v>806649737517.36096</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800571965380.96375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794449829684.04102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788375536812.3324</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782598793203.80005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777238045772.94531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772419977883.646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768080407840.72375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764497627507.14282</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761474959098.39099</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759085867362.00403</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756991015843.28931</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755502043777.56104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754137618348.57324</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752900243911.98303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751764779492.78845</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750725398528.26392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749827325644.59387</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749064767059.66968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748514392325.92859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747956529060.20251</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747542149069.73779</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747451688122.43347</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747407067123.96606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747537384194.50464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747813766115.79724</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747992869819.98059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748239227547.39868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748463505828.40906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748709295725.02917</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0.45706033181134753</v>
      </c>
      <c r="K136" s="12">
        <v>1</v>
      </c>
      <c r="L136" s="12" t="s">
        <v>1013</v>
      </c>
      <c r="M136" s="12" t="s">
        <v>1015</v>
      </c>
      <c r="N136" s="1" t="s">
        <v>972</v>
      </c>
      <c r="O136" s="7">
        <f t="shared" si="29"/>
        <v>25975652777502.504</v>
      </c>
      <c r="P136" s="7">
        <f t="shared" si="30"/>
        <v>25975652777502.504</v>
      </c>
      <c r="Q136" s="45">
        <f>SUMIFS('SEDS 2021'!$F$23:$F$40,'SEDS 2021'!E$23:E$40,Calculations!L136,'SEDS 2021'!D$23:D$40,Calculations!N136)*J136*K136</f>
        <v>25975652777502.504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25773858026376.656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25565993235180.605</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25353740501380.055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25144311730718.883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24941925797697.238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24752323121882.145</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24576263562529.348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24426194708242.23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24299700737267.891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24202051843243.414</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24125578567988.062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24084584130664.941</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24064798311986.262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24067743780901.523</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24092104004694.898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24133425599269.102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24190833060384.23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24261120245640.711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24343178784390.125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24425221623765.523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24509277490450.625</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24598599659964.711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24681199583990.02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24760343835089.727</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24834663219198.758</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24895998388018.234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24950810001108.707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24997300241236.105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25038060104921.043</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0.87772975473430881</v>
      </c>
      <c r="K137" s="12">
        <v>1</v>
      </c>
      <c r="L137" s="12" t="s">
        <v>1013</v>
      </c>
      <c r="M137" s="12" t="s">
        <v>1015</v>
      </c>
      <c r="N137" s="1" t="s">
        <v>964</v>
      </c>
      <c r="O137" s="7">
        <f t="shared" si="29"/>
        <v>12937736584783.711</v>
      </c>
      <c r="P137" s="7">
        <f t="shared" si="30"/>
        <v>12937736584783.711</v>
      </c>
      <c r="Q137" s="45">
        <f>SUMIFS('SEDS 2021'!$F$23:$F$40,'SEDS 2021'!E$23:E$40,Calculations!L137,'SEDS 2021'!D$23:D$40,Calculations!N137)*J137*K137</f>
        <v>12937736584783.711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13007126848034.012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13071885741178.234</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13131700775480.639</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13188939339123.873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13243121391562.359</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13293761183241.947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13337145749620.512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13377082183844.535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13409505144308.09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13436522972982.789</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13453836786568.982</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13469456281252.27</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13477110465652.85</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13478632019099.338</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13474700774444.9</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13466711584127.111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13455340464190.281</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13440358516677.238</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13423607662761.482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13401776336519.703</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13378208584900.564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13357392973822.953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13335449485745.557</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13315904418889.525</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13299192610165.93</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13281553597809.023</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13266512149332.852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13252179184926.562</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13239319761549.436</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1115000000000</v>
      </c>
      <c r="P139" s="7">
        <f t="shared" si="30"/>
        <v>1115000000000</v>
      </c>
      <c r="Q139" s="45">
        <f>SUMIFS('SEDS 2021'!$F$23:$F$40,'SEDS 2021'!E$23:E$40,Calculations!L139,'SEDS 2021'!D$23:D$40,Calculations!N139)*J139*K139</f>
        <v>1115000000000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19000000000</v>
      </c>
      <c r="P140" s="7">
        <f t="shared" si="30"/>
        <v>19000000000</v>
      </c>
      <c r="Q140" s="45">
        <f>SUMIFS('SEDS 2021'!$F$23:$F$40,'SEDS 2021'!E$23:E$40,Calculations!L140,'SEDS 2021'!D$23:D$40,Calculations!N140)*J140*K140</f>
        <v>19000000000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200000000000</v>
      </c>
      <c r="P141" s="7">
        <f t="shared" si="30"/>
        <v>200000000000</v>
      </c>
      <c r="Q141" s="45">
        <f>SUMIFS('SEDS 2021'!$F$23:$F$40,'SEDS 2021'!E$23:E$40,Calculations!L141,'SEDS 2021'!D$23:D$40,Calculations!N141)*J141*K141</f>
        <v>200000000000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3282000000000</v>
      </c>
      <c r="P142" s="7">
        <f t="shared" si="30"/>
        <v>3282000000000</v>
      </c>
      <c r="Q142" s="45">
        <f>SUMIFS('SEDS 2021'!$F$23:$F$40,'SEDS 2021'!E$23:E$40,Calculations!L142,'SEDS 2021'!D$23:D$40,Calculations!N142)*J142*K142</f>
        <v>3282000000000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0.13576940299592571</v>
      </c>
      <c r="K147" s="12">
        <v>1</v>
      </c>
      <c r="L147" s="12" t="s">
        <v>1013</v>
      </c>
      <c r="M147" s="12" t="s">
        <v>1018</v>
      </c>
      <c r="N147" s="1" t="s">
        <v>635</v>
      </c>
      <c r="O147" s="7">
        <f>P147</f>
        <v>5420457645209.3379</v>
      </c>
      <c r="P147" s="7">
        <f>Q147</f>
        <v>5420457645209.3379</v>
      </c>
      <c r="Q147" s="45">
        <f>SUMIFS('SEDS 2021'!$F$23:$F$40,'SEDS 2021'!E$23:E$40,Calculations!L147,'SEDS 2021'!D$23:D$40,Calculations!N147)*J147*K147</f>
        <v>5420457645209.3379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5411893769491.7549</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5397746465798.1914</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5383225244949.7695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5364546316664.3506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5342851232330.2451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5317975493009.0625</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5290319141247.3691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5258617759757.4834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5226472117997.4092</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5196043280014.3516</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5168258457495.8281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5140213779597.8809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5116966351268.9355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5093390924613.0713</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5075785686786.5596</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5056617751446.082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5043036157031.248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5036512377521.8447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5030189259943.5127</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5030782320349.7031</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5031503162800.2627</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5035452372501.0137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5046991950519.6758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5060349094370.2148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5077449283791.748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5101484181820.2988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5120820054961.1953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5146581801869.9814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5173246963143.6982</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4.3436099895927159E-3</v>
      </c>
      <c r="K149" s="12">
        <v>1</v>
      </c>
      <c r="L149" s="12" t="s">
        <v>1013</v>
      </c>
      <c r="M149" s="12" t="s">
        <v>1018</v>
      </c>
      <c r="N149" s="1" t="s">
        <v>972</v>
      </c>
      <c r="O149" s="7">
        <f t="shared" si="31"/>
        <v>246856042928.53323</v>
      </c>
      <c r="P149" s="7">
        <f t="shared" si="32"/>
        <v>246856042928.53323</v>
      </c>
      <c r="Q149" s="45">
        <f>SUMIFS('SEDS 2021'!$F$23:$F$40,'SEDS 2021'!E$23:E$40,Calculations!L149,'SEDS 2021'!D$23:D$40,Calculations!N149)*J149*K149</f>
        <v>246856042928.53323</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249530135688.37659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252075767362.06421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254529820884.88611</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256864733915.93329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258967457880.87775</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260965374721.97263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262706070070.75366</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264289608995.69016</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265838547003.94498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267119339849.71701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268460581233.45471</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269569591017.04459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270706132029.73297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271787896248.30234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272780382432.6705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273585859358.936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274452871781.33994</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275155600469.40948</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275658507730.7782</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276123585085.89935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276396475131.71283</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276589812325.43365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276625849420.88458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276513953319.98798</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276244542953.55609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275945136890.18097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275465168915.961</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274909888565.87848</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274325881714.29889</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4090389.4287823401</v>
      </c>
      <c r="S158">
        <f>SUMIFS('NREL Scaling Data'!$F:$F,'NREL Scaling Data'!$B:$B,UPPER(About!$B$1),'NREL Scaling Data'!$E:$E,Calculations!$M160,'NREL Scaling Data'!$A:$A,Q$3,'NREL Scaling Data'!$C:$C,Calculations!$L160,'NREL Scaling Data'!$D:$D,Calculations!$N160)</f>
        <v>4161235.3213593299</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8.4540297105081666E-2</v>
      </c>
      <c r="K160" s="12">
        <v>1</v>
      </c>
      <c r="L160" s="12" t="s">
        <v>1013</v>
      </c>
      <c r="M160" s="12" t="s">
        <v>1019</v>
      </c>
      <c r="N160" s="1" t="s">
        <v>635</v>
      </c>
      <c r="O160" s="7">
        <f>P160</f>
        <v>3375186821623.2803</v>
      </c>
      <c r="P160" s="7">
        <f>Q160</f>
        <v>3375186821623.2803</v>
      </c>
      <c r="Q160" s="45">
        <f>SUMIFS('SEDS 2021'!$F$23:$F$40,'SEDS 2021'!E$23:E$40,Calculations!L160,'SEDS 2021'!D$23:D$40,Calculations!N160)*J160*K160</f>
        <v>3375186821623.2803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3317723567438.9717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3233457382910.6792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3141183657746.311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3050291393682.2217</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2961815027451.2661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2874439966769.4902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2793146927997.5161</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2718027018731.3945</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2650411688461.5737</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2591800973741.8892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2541533013724.5244</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2499237858932.2246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2459940823768.5835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2424320399292.2676</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2390737298209.2568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2360819187281.5308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2334255159649.5249</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2309919569860.1978</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2287745276954.9517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2268362764055.8896</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2252636178080.2847</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2241118661104.9761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2231311501463.7007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2223968292488.1274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2219524729370.7642</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2217872489503.2876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2218413827005.144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2221649810546.3105</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2227304418578.6968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0.18572636016582741</v>
      </c>
      <c r="K173" s="12">
        <v>1</v>
      </c>
      <c r="L173" s="12" t="s">
        <v>1013</v>
      </c>
      <c r="M173" s="12" t="s">
        <v>1014</v>
      </c>
      <c r="N173" s="1" t="s">
        <v>635</v>
      </c>
      <c r="O173" s="7">
        <f>P173</f>
        <v>7414939203260.4941</v>
      </c>
      <c r="P173" s="7">
        <f>Q173</f>
        <v>7414939203260.4941</v>
      </c>
      <c r="Q173" s="45">
        <f>SUMIFS('SEDS 2021'!$F$23:$F$40,'SEDS 2021'!E$23:E$40,Calculations!L173,'SEDS 2021'!D$23:D$40,Calculations!N173)*J173*K173</f>
        <v>7414939203260.4941</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7473003594788.4824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7521094298374.0186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7550099317972.6953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7558844497286.5811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7543925799384.1621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7510910697342.0244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7467836375517.9883</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7421233846923.5059</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7376879640316.2402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7339231899899.46</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7310110766042.29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7289721009095.668</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7276706284528.6025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7268036836759.3467</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7264384803175.335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7265799896263.5059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7269430114307.9902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7277181916769.0693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7285963000763.4697</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7298579799382.334</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7313499492790.251</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7330078717878.5234</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7350627722407.8467</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7373942630481.4912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7399109109699.4971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7428599210857.5215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7458521964632.7627</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7491472981106.5449</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7526760376942.6367</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0.16481394523836573</v>
      </c>
      <c r="K175" s="12">
        <v>1</v>
      </c>
      <c r="L175" s="12" t="s">
        <v>1013</v>
      </c>
      <c r="M175" s="12" t="s">
        <v>1014</v>
      </c>
      <c r="N175" s="1" t="s">
        <v>972</v>
      </c>
      <c r="O175" s="7">
        <f t="shared" si="35"/>
        <v>9366706135786.8008</v>
      </c>
      <c r="P175" s="7">
        <f t="shared" si="36"/>
        <v>9366706135786.8008</v>
      </c>
      <c r="Q175" s="45">
        <f>SUMIFS('SEDS 2021'!$F$23:$F$40,'SEDS 2021'!E$23:E$40,Calculations!L175,'SEDS 2021'!D$23:D$40,Calculations!N175)*J175*K175</f>
        <v>9366706135786.8008</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9461338237405.4922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9551855844716.4707</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9632961906535.2539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9706072658252.248</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9783693872190.8203</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9856303484023.3008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9932792120482.4277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10017872322681.896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10100080251965.877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10182459933190.963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10259966418795.852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10346331937009.121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10431184715881.986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10506518177726.77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10584419716134.939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10672724035614.484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10757709529200.787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10845445820484.609</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10932654732875.49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11016119120894.924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11097484581592.193</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11184717683396.707</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11269473855402.971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11357910561634.125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11435054698456.945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11521457028897.732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11608362510802.965</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11699581316554.986</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11783591729853.48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3.2824126686896347E-3</v>
      </c>
      <c r="K176" s="12">
        <v>1</v>
      </c>
      <c r="L176" s="12" t="s">
        <v>1013</v>
      </c>
      <c r="M176" s="12" t="s">
        <v>1014</v>
      </c>
      <c r="N176" s="1" t="s">
        <v>964</v>
      </c>
      <c r="O176" s="7">
        <f t="shared" si="35"/>
        <v>48382762736.485214</v>
      </c>
      <c r="P176" s="7">
        <f t="shared" si="36"/>
        <v>48382762736.485214</v>
      </c>
      <c r="Q176" s="45">
        <f>SUMIFS('SEDS 2021'!$F$23:$F$40,'SEDS 2021'!E$23:E$40,Calculations!L176,'SEDS 2021'!D$23:D$40,Calculations!N176)*J176*K176</f>
        <v>48382762736.485214</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46106515670.186821</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43805267413.546608</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41547965877.393768</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39389131375.286453</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37384867978.659393</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35570866115.080002</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33990199667.620922</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32695061008.619877</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31618652955.193172</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30770794142.279755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30119624377.436516</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29610905329.517666</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29204937032.472721</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28843775184.511868</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28497963532.283459</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28200311013.906479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27897178056.862015</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27605151781.515388</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27310648556.601826</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26995479361.768791</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26666502956.388565</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26342878201.860161</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26008616339.9389</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25674146846.12273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25296948908.529526</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24926990047.535721</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24561471858.690048</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24191923401.927074</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23821542418.892708</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0.57375930749397663</v>
      </c>
      <c r="K186" s="12">
        <v>1</v>
      </c>
      <c r="L186" s="12" t="s">
        <v>1013</v>
      </c>
      <c r="M186" s="12" t="s">
        <v>1016</v>
      </c>
      <c r="N186" s="1" t="s">
        <v>635</v>
      </c>
      <c r="O186" s="7">
        <f>P186</f>
        <v>22906766592389.523</v>
      </c>
      <c r="P186" s="7">
        <f>Q186</f>
        <v>22906766592389.523</v>
      </c>
      <c r="Q186" s="45">
        <f>SUMIFS('SEDS 2021'!$F$23:$F$40,'SEDS 2021'!E$23:E$40,Calculations!L186,'SEDS 2021'!D$23:D$40,Calculations!N186)*J186*K186</f>
        <v>22906766592389.523</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23133253367168.109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23396121909741.035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23701664632714.84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24015363444640.543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24350875285618.383</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24701046043226.031</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25060304727958.262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25434873614064.727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25819372087580.699</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26211896393099.77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26622937224888.102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27043226300045.824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27478484904557.605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27926418512170.379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28379091468768.66</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28851673699012.672</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29327352036733.465</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29817769449206.469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30321733584361.379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30841047999951.57</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31371043485348.66</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31917661761373.891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32473478181941.957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33034895651311.152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33617054034845.648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34198450916217.543</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34798254106440.461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35411744296059.375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36042338225040.695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0.37378211296069391</v>
      </c>
      <c r="K188" s="12">
        <v>1</v>
      </c>
      <c r="L188" s="12" t="s">
        <v>1013</v>
      </c>
      <c r="M188" s="12" t="s">
        <v>1016</v>
      </c>
      <c r="N188" s="1" t="s">
        <v>972</v>
      </c>
      <c r="O188" s="7">
        <f t="shared" si="37"/>
        <v>21242785043782.156</v>
      </c>
      <c r="P188" s="7">
        <f t="shared" si="38"/>
        <v>21242785043782.156</v>
      </c>
      <c r="Q188" s="45">
        <f>SUMIFS('SEDS 2021'!$F$23:$F$40,'SEDS 2021'!E$23:E$40,Calculations!L188,'SEDS 2021'!D$23:D$40,Calculations!N188)*J188*K188</f>
        <v>21242785043782.156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21169532376903.211</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21146061001557.426</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21114806530355.738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21072014764120.641</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21028643080939.391</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20931491731491.18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20849296134864.098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20789991996636.672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20763437904893.055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20747017098734.363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20742011499830.961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20750710254022.828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20749092590962.586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20712710433079.395</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20682676839659.023</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20661158868763.316</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20654993435967.68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20649560529840.824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20661219912652.379</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20670925891013.859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20666591774890.18</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20646660945110.207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20620686770312.723</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20591324659672.074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20564648480150.309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20544717650370.336</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20517431031957.938</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20498476904403.016</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20477447284619.848</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0.11898783259700155</v>
      </c>
      <c r="K189" s="12">
        <v>1</v>
      </c>
      <c r="L189" s="12" t="s">
        <v>1013</v>
      </c>
      <c r="M189" s="12" t="s">
        <v>1016</v>
      </c>
      <c r="N189" s="1" t="s">
        <v>964</v>
      </c>
      <c r="O189" s="7">
        <f t="shared" si="37"/>
        <v>1753880652479.8027</v>
      </c>
      <c r="P189" s="7">
        <f t="shared" si="38"/>
        <v>1753880652479.8027</v>
      </c>
      <c r="Q189" s="45">
        <f>SUMIFS('SEDS 2021'!$F$23:$F$40,'SEDS 2021'!E$23:E$40,Calculations!L189,'SEDS 2021'!D$23:D$40,Calculations!N189)*J189*K189</f>
        <v>1753880652479.8027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1755834188569.4177</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1755348335034.1724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1753323945303.9988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1747807483289.2739</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1742584557785.4265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1739355656165.8025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1739760534111.8306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1739709924368.5801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1736804925105.7749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1732796633440.0364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1728292366290.3943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1728191146803.8853</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1728049439522.7756</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1728575780852.6213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1725944074203.3933</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1725792244973.6335</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1726956269068.4763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1727310537271.262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1727786268857.8491</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1729577853769.054</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1732958584618.446</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1736754315362.5247</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1740276753493.0266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1742999557680.114</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1744538093875.042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1744922727923.7783</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1746086752018.6287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1747534190675.7063</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1748080775902.8521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44670000000000</v>
      </c>
      <c r="Q199" s="7">
        <f t="shared" ref="Q199:AT199" si="40">SUM(Q4,Q17,Q30,Q43,Q56,Q69,Q82,Q95,Q108,Q121)</f>
        <v>44670000000000</v>
      </c>
      <c r="R199" s="7">
        <f t="shared" si="40"/>
        <v>44641079792910.219</v>
      </c>
      <c r="S199" s="7">
        <f t="shared" si="40"/>
        <v>44550412846918.844</v>
      </c>
      <c r="T199" s="7">
        <f t="shared" si="40"/>
        <v>44452306065906.195</v>
      </c>
      <c r="U199" s="7">
        <f t="shared" si="40"/>
        <v>44384950326458.453</v>
      </c>
      <c r="V199" s="7">
        <f t="shared" si="40"/>
        <v>44352053502486.008</v>
      </c>
      <c r="W199" s="7">
        <f t="shared" si="40"/>
        <v>44365233032233.758</v>
      </c>
      <c r="X199" s="7">
        <f t="shared" si="40"/>
        <v>44382128627086.617</v>
      </c>
      <c r="Y199" s="7">
        <f t="shared" si="40"/>
        <v>44410629975266.25</v>
      </c>
      <c r="Z199" s="7">
        <f t="shared" si="40"/>
        <v>44479350861967.289</v>
      </c>
      <c r="AA199" s="7">
        <f t="shared" si="40"/>
        <v>44615196732912.656</v>
      </c>
      <c r="AB199" s="7">
        <f t="shared" si="40"/>
        <v>44777272477944.836</v>
      </c>
      <c r="AC199" s="7">
        <f t="shared" si="40"/>
        <v>44970637965571.594</v>
      </c>
      <c r="AD199" s="7">
        <f t="shared" si="40"/>
        <v>45192573315805.883</v>
      </c>
      <c r="AE199" s="7">
        <f t="shared" si="40"/>
        <v>45425069524954.156</v>
      </c>
      <c r="AF199" s="7">
        <f t="shared" si="40"/>
        <v>45638554124660.672</v>
      </c>
      <c r="AG199" s="7">
        <f t="shared" si="40"/>
        <v>45843075257168.414</v>
      </c>
      <c r="AH199" s="7">
        <f t="shared" si="40"/>
        <v>46039131726941.383</v>
      </c>
      <c r="AI199" s="7">
        <f t="shared" si="40"/>
        <v>46222091093995.586</v>
      </c>
      <c r="AJ199" s="7">
        <f t="shared" si="40"/>
        <v>46397693053646.906</v>
      </c>
      <c r="AK199" s="7">
        <f t="shared" si="40"/>
        <v>46233103020727.883</v>
      </c>
      <c r="AL199" s="7">
        <f t="shared" si="40"/>
        <v>46060726711134.961</v>
      </c>
      <c r="AM199" s="7">
        <f t="shared" si="40"/>
        <v>45874098642967.703</v>
      </c>
      <c r="AN199" s="7">
        <f t="shared" si="40"/>
        <v>45689162245850.172</v>
      </c>
      <c r="AO199" s="7">
        <f t="shared" si="40"/>
        <v>45501515985674.477</v>
      </c>
      <c r="AP199" s="7">
        <f t="shared" si="40"/>
        <v>45386903870525.945</v>
      </c>
      <c r="AQ199" s="7">
        <f t="shared" si="40"/>
        <v>45197389330089.234</v>
      </c>
      <c r="AR199" s="7">
        <f t="shared" si="40"/>
        <v>45003733835243.219</v>
      </c>
      <c r="AS199" s="7">
        <f t="shared" si="40"/>
        <v>44761987644571.391</v>
      </c>
      <c r="AT199" s="7">
        <f t="shared" si="40"/>
        <v>44549836350035.422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39924000000000</v>
      </c>
      <c r="Q202" s="7">
        <f t="shared" ref="Q202:AT202" si="41">SUM(Q134,Q147,Q160,Q173,Q186)</f>
        <v>39924000000000</v>
      </c>
      <c r="R202" s="7">
        <f t="shared" si="41"/>
        <v>40136446264268.281</v>
      </c>
      <c r="S202" s="7">
        <f t="shared" si="41"/>
        <v>40342869886507.969</v>
      </c>
      <c r="T202" s="7">
        <f t="shared" si="41"/>
        <v>40564548390195.945</v>
      </c>
      <c r="U202" s="7">
        <f t="shared" si="41"/>
        <v>40771644445477.5</v>
      </c>
      <c r="V202" s="7">
        <f t="shared" si="41"/>
        <v>40976705390557</v>
      </c>
      <c r="W202" s="7">
        <f t="shared" si="41"/>
        <v>41176792178230.25</v>
      </c>
      <c r="X202" s="7">
        <f t="shared" si="41"/>
        <v>41379687580561.859</v>
      </c>
      <c r="Y202" s="7">
        <f t="shared" si="41"/>
        <v>41597249866984.25</v>
      </c>
      <c r="Z202" s="7">
        <f t="shared" si="41"/>
        <v>41834610493454.312</v>
      </c>
      <c r="AA202" s="7">
        <f t="shared" si="41"/>
        <v>42098058414117.469</v>
      </c>
      <c r="AB202" s="7">
        <f t="shared" si="41"/>
        <v>42399830477994.031</v>
      </c>
      <c r="AC202" s="7">
        <f t="shared" si="41"/>
        <v>42727900991449.156</v>
      </c>
      <c r="AD202" s="7">
        <f t="shared" si="41"/>
        <v>43086235982472.297</v>
      </c>
      <c r="AE202" s="7">
        <f t="shared" si="41"/>
        <v>43465066916747.047</v>
      </c>
      <c r="AF202" s="7">
        <f t="shared" si="41"/>
        <v>43861764036432.602</v>
      </c>
      <c r="AG202" s="7">
        <f t="shared" si="41"/>
        <v>44285635932532.055</v>
      </c>
      <c r="AH202" s="7">
        <f t="shared" si="41"/>
        <v>44723900793366.82</v>
      </c>
      <c r="AI202" s="7">
        <f t="shared" si="41"/>
        <v>45190448080417.25</v>
      </c>
      <c r="AJ202" s="7">
        <f t="shared" si="41"/>
        <v>45674145514349.242</v>
      </c>
      <c r="AK202" s="7">
        <f t="shared" si="41"/>
        <v>46186729412799.703</v>
      </c>
      <c r="AL202" s="7">
        <f t="shared" si="41"/>
        <v>46716224468089.195</v>
      </c>
      <c r="AM202" s="7">
        <f t="shared" si="41"/>
        <v>47271763200980.836</v>
      </c>
      <c r="AN202" s="7">
        <f t="shared" si="41"/>
        <v>47849816423457.141</v>
      </c>
      <c r="AO202" s="7">
        <f t="shared" si="41"/>
        <v>48440693052845.492</v>
      </c>
      <c r="AP202" s="7">
        <f t="shared" si="41"/>
        <v>49060950923823.453</v>
      </c>
      <c r="AQ202" s="7">
        <f t="shared" si="41"/>
        <v>49694399668218.633</v>
      </c>
      <c r="AR202" s="7">
        <f t="shared" si="41"/>
        <v>50344249180586.961</v>
      </c>
      <c r="AS202" s="7">
        <f t="shared" si="41"/>
        <v>51019912395410.625</v>
      </c>
      <c r="AT202" s="7">
        <f t="shared" si="41"/>
        <v>51718359279430.758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163457985716624.09</v>
      </c>
      <c r="D16" s="142" t="s">
        <v>1091</v>
      </c>
      <c r="E16" s="212">
        <f>'SEDS 2021'!H26</f>
        <v>8.903196719988184E-3</v>
      </c>
      <c r="F16" s="207">
        <f>'SEDS 2021'!H28</f>
        <v>1.0440418129527848E-2</v>
      </c>
      <c r="G16" s="142" t="s">
        <v>819</v>
      </c>
      <c r="H16" s="142"/>
      <c r="I16" s="142"/>
    </row>
    <row r="17" spans="1:12" x14ac:dyDescent="0.2">
      <c r="A17" s="139"/>
      <c r="B17" s="146" t="s">
        <v>715</v>
      </c>
      <c r="C17" s="147">
        <f>C16/C15</f>
        <v>1.428545584560122E-2</v>
      </c>
      <c r="D17" s="142" t="s">
        <v>1092</v>
      </c>
      <c r="E17" s="212">
        <f>'SEDS 2021'!H35</f>
        <v>8.8081196019270027E-3</v>
      </c>
      <c r="F17" s="212">
        <f>'SEDS 2021'!H37</f>
        <v>1.6548283004990224E-2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2.6230732018335052</v>
      </c>
      <c r="D29" s="152">
        <f>D28*F16</f>
        <v>-10.339459286215314</v>
      </c>
      <c r="E29" s="152">
        <f>E28*$E$17</f>
        <v>-0.35886710325685101</v>
      </c>
      <c r="F29" s="158">
        <f>F28*$F$17</f>
        <v>-0.30684719955135142</v>
      </c>
      <c r="G29" s="177">
        <f>G28*C17</f>
        <v>7.5570061423230458E-2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2.262419768000302</v>
      </c>
      <c r="D32" s="159">
        <f>D29*About!F6</f>
        <v>-8.9178590453430253</v>
      </c>
      <c r="E32" s="241">
        <f>E29</f>
        <v>-0.35886710325685101</v>
      </c>
      <c r="F32" s="243">
        <f>F29</f>
        <v>-0.30684719955135142</v>
      </c>
      <c r="G32" s="173">
        <f>G29*About!F6</f>
        <v>6.5179729148773374E-2</v>
      </c>
      <c r="H32" s="142"/>
      <c r="I32" s="142"/>
      <c r="K32" s="100"/>
      <c r="L32" s="100"/>
    </row>
    <row r="33" spans="1:12" x14ac:dyDescent="0.2">
      <c r="A33" s="139"/>
      <c r="B33" s="146" t="s">
        <v>710</v>
      </c>
      <c r="C33" s="160">
        <f>C29*About!F5</f>
        <v>0.36065343383320303</v>
      </c>
      <c r="D33" s="160">
        <f>D29*About!F5</f>
        <v>-1.4216002408722868</v>
      </c>
      <c r="E33" s="242"/>
      <c r="F33" s="244"/>
      <c r="G33" s="174">
        <f>G29*About!F5</f>
        <v>1.0390332274457077E-2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2262419768000.3018</v>
      </c>
      <c r="D38" s="156">
        <f>D32*Trillion</f>
        <v>-8917859045343.0254</v>
      </c>
      <c r="E38" s="238">
        <f>E32*Trillion</f>
        <v>-358867103256.85101</v>
      </c>
      <c r="F38" s="240">
        <f>F32*Trillion</f>
        <v>-306847199551.35144</v>
      </c>
      <c r="G38" s="168">
        <f>G32*Trillion</f>
        <v>65179729148.773376</v>
      </c>
      <c r="H38" s="142"/>
      <c r="I38" s="142"/>
      <c r="K38" s="100"/>
      <c r="L38" s="100"/>
    </row>
    <row r="39" spans="1:12" ht="16" thickBot="1" x14ac:dyDescent="0.25">
      <c r="A39" s="139"/>
      <c r="B39" s="169" t="s">
        <v>710</v>
      </c>
      <c r="C39" s="170">
        <f>C33*Trillion</f>
        <v>360653433833.203</v>
      </c>
      <c r="D39" s="171">
        <f>D33*Trillion</f>
        <v>-1421600240872.2869</v>
      </c>
      <c r="E39" s="239"/>
      <c r="F39" s="239"/>
      <c r="G39" s="172">
        <f>G33*Trillion</f>
        <v>10390332274.457077</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Connecticut</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140468875.13655201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0.1424077644491393</v>
      </c>
      <c r="K4">
        <f>IF(ISBLANK(Calculations!K4),"",Calculations!K4)</f>
        <v>0.86250729351315492</v>
      </c>
      <c r="L4" t="str">
        <f>IF(ISBLANK(Calculations!L4),"",Calculations!L4)</f>
        <v>RESIDENTIAL</v>
      </c>
      <c r="M4" t="str">
        <f>IF(ISBLANK(Calculations!M4),"",Calculations!M4)</f>
        <v>heating</v>
      </c>
      <c r="N4" t="str">
        <f>IF(ISBLANK(Calculations!N4),"",Calculations!N4)</f>
        <v>electricity</v>
      </c>
      <c r="O4">
        <f>IF(ISBLANK(Calculations!O4),"",Calculations!O4)</f>
        <v>5486714944351.0762</v>
      </c>
      <c r="P4">
        <f>IF(ISBLANK(Calculations!P4),"",Calculations!P4)</f>
        <v>5486714944351.0762</v>
      </c>
      <c r="Q4">
        <f>IF(ISBLANK(Calculations!Q4),"",Calculations!Q4)-(SUMIFS(BDEQ!C:C,BDEQ!$AG:$AG,About!$B$2,BDEQ!$AH:$AH,$I4)*BDEQ!$C$2*$J4*$K4)</f>
        <v>5486574475475.9395</v>
      </c>
      <c r="R4">
        <f>IF(ISBLANK(Calculations!R4),"",Calculations!R4)-(SUMIFS(BDEQ!D:D,BDEQ!$AG:$AG,About!$B$2,BDEQ!$AH:$AH,$I4)*BDEQ!$C$2*$J4*$K4)</f>
        <v>5635329165217.7139</v>
      </c>
      <c r="S4" s="99">
        <f>IF(ISBLANK(Calculations!S4),"",Calculations!S4+ ('IRA Buildings Changes'!$G$38/($AB$3-$R$3)*(S3-$R$3)))-(SUMIFS(BDEQ!D:D,BDEQ!$AG:$AG,About!$B$2,BDEQ!$AH:$AH,$I4)*BDEQ!$C$2*$J4*$K4)</f>
        <v>5784054575378.1416</v>
      </c>
      <c r="T4" s="99">
        <f>IF(ISBLANK(Calculations!T4),"",Calculations!T4+ ('IRA Buildings Changes'!$G$38/($AB$3-$R$3)*(T3-$R$3)))-(SUMIFS(BDEQ!E:E,BDEQ!$AG:$AG,About!$B$2,BDEQ!$AH:$AH,$I4)*BDEQ!$C$2*$J4*$K4)</f>
        <v>5925285701384.0967</v>
      </c>
      <c r="U4" s="99">
        <f>IF(ISBLANK(Calculations!U4),"",Calculations!U4+ ('IRA Buildings Changes'!$G$38/($AB$3-$R$3)*(U3-$R$3)))-(SUMIFS(BDEQ!F:F,BDEQ!$AG:$AG,About!$B$2,BDEQ!$AH:$AH,$I4)*BDEQ!$C$2*$J4*$K4)</f>
        <v>6060608266862.0039</v>
      </c>
      <c r="V4" s="99">
        <f>IF(ISBLANK(Calculations!V4),"",Calculations!V4+ ('IRA Buildings Changes'!$G$38/($AB$3-$R$3)*(V3-$R$3)))-(SUMIFS(BDEQ!G:G,BDEQ!$AG:$AG,About!$B$2,BDEQ!$AH:$AH,$I4)*BDEQ!$C$2*$J4*$K4)</f>
        <v>6191962364555.6348</v>
      </c>
      <c r="W4" s="99">
        <f>IF(ISBLANK(Calculations!W4),"",Calculations!W4+ ('IRA Buildings Changes'!$G$38/($AB$3-$R$3)*(W3-$R$3)))-(SUMIFS(BDEQ!H:H,BDEQ!$AG:$AG,About!$B$2,BDEQ!$AH:$AH,$I4)*BDEQ!$C$2*$J4*$K4)</f>
        <v>6322386503780.7646</v>
      </c>
      <c r="X4" s="99">
        <f>IF(ISBLANK(Calculations!X4),"",Calculations!X4+ ('IRA Buildings Changes'!$G$38/($AB$3-$R$3)*(X3-$R$3)))-(SUMIFS(BDEQ!I:I,BDEQ!$AG:$AG,About!$B$2,BDEQ!$AH:$AH,$I4)*BDEQ!$C$2*$J4*$K4)</f>
        <v>6449347822893.4463</v>
      </c>
      <c r="Y4" s="99">
        <f>IF(ISBLANK(Calculations!Y4),"",Calculations!Y4+ ('IRA Buildings Changes'!$G$38/($AB$3-$R$3)*(Y3-$R$3)))-(SUMIFS(BDEQ!J:J,BDEQ!$AG:$AG,About!$B$2,BDEQ!$AH:$AH,$I4)*BDEQ!$C$2*$J4*$K4)</f>
        <v>6576890399240.7412</v>
      </c>
      <c r="Z4" s="99">
        <f>IF(ISBLANK(Calculations!Z4),"",Calculations!Z4+ ('IRA Buildings Changes'!$G$38/($AB$3-$R$3)*(Z3-$R$3)))-(SUMIFS(BDEQ!K:K,BDEQ!$AG:$AG,About!$B$2,BDEQ!$AH:$AH,$I4)*BDEQ!$C$2*$J4*$K4)</f>
        <v>6707501496352.292</v>
      </c>
      <c r="AA4" s="99">
        <f>IF(ISBLANK(Calculations!AA4),"",Calculations!AA4+ ('IRA Buildings Changes'!$G$38/($AB$3-$R$3)*(AA3-$R$3)))-(SUMIFS(BDEQ!L:L,BDEQ!$AG:$AG,About!$B$2,BDEQ!$AH:$AH,$I4)*BDEQ!$C$2*$J4*$K4)</f>
        <v>6841827701468.6562</v>
      </c>
      <c r="AB4" s="98">
        <f>IF(ISBLANK(Calculations!AB4),"",Calculations!AB4 + 'IRA Buildings Changes'!G38)-(SUMIFS(BDEQ!D:D,BDEQ!$AG:$AG,About!$B$2,BDEQ!$AH:$AH,$I4)*BDEQ!$C$2*$J4*$K4)</f>
        <v>6979508311182.2295</v>
      </c>
      <c r="AC4" s="99">
        <f>IF(ISBLANK(Calculations!AC4),"",Calculations!AC4+ 'IRA Buildings Changes'!$G$38)-(SUMIFS(BDEQ!D:D,BDEQ!$AG:$AG,About!$B$2,BDEQ!$AH:$AH,$I4)*BDEQ!$C$2*$J4*$K4)</f>
        <v>7113473220711.6797</v>
      </c>
      <c r="AD4" s="99">
        <f>IF(ISBLANK(Calculations!AD4),"",Calculations!AD4+ 'IRA Buildings Changes'!$G$38)-(SUMIFS(BDEQ!E:E,BDEQ!$AG:$AG,About!$B$2,BDEQ!$AH:$AH,$I4)*BDEQ!$C$2*$J4*$K4)</f>
        <v>7249086952917.834</v>
      </c>
      <c r="AE4" s="99">
        <f>IF(ISBLANK(Calculations!AE4),"",Calculations!AE4+ 'IRA Buildings Changes'!$G$38)-(SUMIFS(BDEQ!F:F,BDEQ!$AG:$AG,About!$B$2,BDEQ!$AH:$AH,$I4)*BDEQ!$C$2*$J4*$K4)</f>
        <v>7389496916680.9229</v>
      </c>
      <c r="AF4" s="99">
        <f>IF(ISBLANK(Calculations!AF4),"",Calculations!AF4+ 'IRA Buildings Changes'!$G$38)-(SUMIFS(BDEQ!G:G,BDEQ!$AG:$AG,About!$B$2,BDEQ!$AH:$AH,$I4)*BDEQ!$C$2*$J4*$K4)</f>
        <v>7530329376937.6768</v>
      </c>
      <c r="AG4" s="99">
        <f>IF(ISBLANK(Calculations!AG4),"",Calculations!AG4+ 'IRA Buildings Changes'!$G$38)-(SUMIFS(BDEQ!H:H,BDEQ!$AG:$AG,About!$B$2,BDEQ!$AH:$AH,$I4)*BDEQ!$C$2*$J4*$K4)</f>
        <v>7672691069718.4453</v>
      </c>
      <c r="AH4" s="99">
        <f>IF(ISBLANK(Calculations!AH4),"",Calculations!AH4+ 'IRA Buildings Changes'!$G$38)-(SUMIFS(BDEQ!I:I,BDEQ!$AG:$AG,About!$B$2,BDEQ!$AH:$AH,$I4)*BDEQ!$C$2*$J4*$K4)</f>
        <v>7817668016076.0762</v>
      </c>
      <c r="AI4" s="99">
        <f>IF(ISBLANK(Calculations!AI4),"",Calculations!AI4+ 'IRA Buildings Changes'!$G$38)-(SUMIFS(BDEQ!J:J,BDEQ!$AG:$AG,About!$B$2,BDEQ!$AH:$AH,$I4)*BDEQ!$C$2*$J4*$K4)</f>
        <v>7959945189442.2568</v>
      </c>
      <c r="AJ4" s="99">
        <f>IF(ISBLANK(Calculations!AJ4),"",Calculations!AJ4+ 'IRA Buildings Changes'!$G$38)-(SUMIFS(BDEQ!K:K,BDEQ!$AG:$AG,About!$B$2,BDEQ!$AH:$AH,$I4)*BDEQ!$C$2*$J4*$K4)</f>
        <v>8103204982760.2783</v>
      </c>
      <c r="AK4" s="99">
        <f>IF(ISBLANK(Calculations!AK4),"",Calculations!AK4+ 'IRA Buildings Changes'!$G$38)-(SUMIFS(BDEQ!L:L,BDEQ!$AG:$AG,About!$B$2,BDEQ!$AH:$AH,$I4)*BDEQ!$C$2*$J4*$K4)</f>
        <v>8167248522834.3369</v>
      </c>
      <c r="AL4" s="99">
        <f>IF(ISBLANK(Calculations!AL4),"",Calculations!AL4+ 'IRA Buildings Changes'!$G$38)-(SUMIFS(BDEQ!M:M,BDEQ!$AG:$AG,About!$B$2,BDEQ!$AH:$AH,$I4)*BDEQ!$C$2*$J4*$K4)</f>
        <v>8233296058803.4707</v>
      </c>
      <c r="AM4" s="99">
        <f>IF(ISBLANK(Calculations!AM4),"",Calculations!AM4+ 'IRA Buildings Changes'!$G$38)-(SUMIFS(BDEQ!N:N,BDEQ!$AG:$AG,About!$B$2,BDEQ!$AH:$AH,$I4)*BDEQ!$C$2*$J4*$K4)</f>
        <v>8302920593227.3682</v>
      </c>
      <c r="AN4" s="99">
        <f>IF(ISBLANK(Calculations!AN4),"",Calculations!AN4+ 'IRA Buildings Changes'!$G$38)-(SUMIFS(BDEQ!O:O,BDEQ!$AG:$AG,About!$B$2,BDEQ!$AH:$AH,$I4)*BDEQ!$C$2*$J4*$K4)</f>
        <v>8374940146277.4307</v>
      </c>
      <c r="AO4" s="99">
        <f>IF(ISBLANK(Calculations!AO4),"",Calculations!AO4+ 'IRA Buildings Changes'!$G$38)-(SUMIFS(BDEQ!P:P,BDEQ!$AG:$AG,About!$B$2,BDEQ!$AH:$AH,$I4)*BDEQ!$C$2*$J4*$K4)</f>
        <v>8448823410122.4932</v>
      </c>
      <c r="AP4" s="99">
        <f>IF(ISBLANK(Calculations!AP4),"",Calculations!AP4+ 'IRA Buildings Changes'!$G$38)-(SUMIFS(BDEQ!Q:Q,BDEQ!$AG:$AG,About!$B$2,BDEQ!$AH:$AH,$I4)*BDEQ!$C$2*$J4*$K4)</f>
        <v>8523740296978.9648</v>
      </c>
      <c r="AQ4" s="99">
        <f>IF(ISBLANK(Calculations!AQ4),"",Calculations!AQ4+ 'IRA Buildings Changes'!$G$38)-(SUMIFS(BDEQ!R:R,BDEQ!$AG:$AG,About!$B$2,BDEQ!$AH:$AH,$I4)*BDEQ!$C$2*$J4*$K4)</f>
        <v>8598737464534.3838</v>
      </c>
      <c r="AR4" s="99">
        <f>IF(ISBLANK(Calculations!AR4),"",Calculations!AR4+ 'IRA Buildings Changes'!$G$38)-(SUMIFS(BDEQ!S:S,BDEQ!$AG:$AG,About!$B$2,BDEQ!$AH:$AH,$I4)*BDEQ!$C$2*$J4*$K4)</f>
        <v>8672013145359.2705</v>
      </c>
      <c r="AS4" s="99">
        <f>IF(ISBLANK(Calculations!AS4),"",Calculations!AS4+ 'IRA Buildings Changes'!$G$38)-(SUMIFS(BDEQ!T:T,BDEQ!$AG:$AG,About!$B$2,BDEQ!$AH:$AH,$I4)*BDEQ!$C$2*$J4*$K4)</f>
        <v>8744592647796.6064</v>
      </c>
      <c r="AT4" s="99">
        <f>IF(ISBLANK(Calculations!AT4),"",Calculations!AT4+ 'IRA Buildings Changes'!$G$38)-(SUMIFS(BDEQ!U:U,BDEQ!$AG:$AG,About!$B$2,BDEQ!$AH:$AH,$I4)*BDEQ!$C$2*$J4*$K4)</f>
        <v>8814616001614.3965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0.86250729351315492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0.69061409893501191</v>
      </c>
      <c r="K6">
        <f>IF(ISBLANK(Calculations!K6),"",Calculations!K6)</f>
        <v>0.86250729351315492</v>
      </c>
      <c r="L6" t="str">
        <f>IF(ISBLANK(Calculations!L6),"",Calculations!L6)</f>
        <v>RESIDENTIAL</v>
      </c>
      <c r="M6" t="str">
        <f>IF(ISBLANK(Calculations!M6),"",Calculations!M6)</f>
        <v>heating</v>
      </c>
      <c r="N6" t="str">
        <f>IF(ISBLANK(Calculations!N6),"",Calculations!N6)</f>
        <v>natural gas</v>
      </c>
      <c r="O6">
        <f>IF(ISBLANK(Calculations!O6),"",Calculations!O6)</f>
        <v>30560916431441.973</v>
      </c>
      <c r="P6">
        <f>IF(ISBLANK(Calculations!P6),"",Calculations!P6)</f>
        <v>30560916431441.973</v>
      </c>
      <c r="Q6">
        <f>IF(ISBLANK(Calculations!Q6),"",Calculations!Q6)</f>
        <v>30560916431441.973</v>
      </c>
      <c r="R6">
        <f>IF(ISBLANK(Calculations!R6),"",Calculations!R6)</f>
        <v>30718050465236.836</v>
      </c>
      <c r="S6" s="99">
        <f>IF(ISBLANK(Calculations!S6),"",Calculations!S6 + ('IRA Buildings Changes'!$D$38/($AB$3-$R$3)*(S3-$R$3)))</f>
        <v>29981688005544.148</v>
      </c>
      <c r="T6" s="99">
        <f>IF(ISBLANK(Calculations!T6),"",Calculations!T6 + ('IRA Buildings Changes'!$D$38/($AB$3-$R$3)*(T3-$R$3)))</f>
        <v>29260328996704.305</v>
      </c>
      <c r="U6" s="99">
        <f>IF(ISBLANK(Calculations!U6),"",Calculations!U6 + ('IRA Buildings Changes'!$D$38/($AB$3-$R$3)*(U3-$R$3)))</f>
        <v>28549757773721.078</v>
      </c>
      <c r="V6" s="99">
        <f>IF(ISBLANK(Calculations!V6),"",Calculations!V6 + ('IRA Buildings Changes'!$D$38/($AB$3-$R$3)*(V3-$R$3)))</f>
        <v>27886682394054.855</v>
      </c>
      <c r="W6" s="99">
        <f>IF(ISBLANK(Calculations!W6),"",Calculations!W6 + ('IRA Buildings Changes'!$D$38/($AB$3-$R$3)*(W3-$R$3)))</f>
        <v>27319151706605.305</v>
      </c>
      <c r="X6" s="99">
        <f>IF(ISBLANK(Calculations!X6),"",Calculations!X6 + ('IRA Buildings Changes'!$D$38/($AB$3-$R$3)*(X3-$R$3)))</f>
        <v>26812490082692.391</v>
      </c>
      <c r="Y6" s="99">
        <f>IF(ISBLANK(Calculations!Y6),"",Calculations!Y6 + ('IRA Buildings Changes'!$D$38/($AB$3-$R$3)*(Y3-$R$3)))</f>
        <v>26414431563769.34</v>
      </c>
      <c r="Z6" s="99">
        <f>IF(ISBLANK(Calculations!Z6),"",Calculations!Z6 + ('IRA Buildings Changes'!$D$38/($AB$3-$R$3)*(Z3-$R$3)))</f>
        <v>26149908529575.344</v>
      </c>
      <c r="AA6" s="99">
        <f>IF(ISBLANK(Calculations!AA6),"",Calculations!AA6 + ('IRA Buildings Changes'!$D$38/($AB$3-$R$3)*(AA3-$R$3)))</f>
        <v>26009770797615.129</v>
      </c>
      <c r="AB6" s="98">
        <f>IF(ISBLANK(Calculations!AB6),"",Calculations!AB6 + 'IRA Buildings Changes'!D38)</f>
        <v>26008585294080.578</v>
      </c>
      <c r="AC6" s="99">
        <f>IF(ISBLANK(Calculations!AC6),"",Calculations!AC6  + 'IRA Buildings Changes'!$D$38)</f>
        <v>27013409577754.117</v>
      </c>
      <c r="AD6" s="99">
        <f>IF(ISBLANK(Calculations!AD6),"",Calculations!AD6  + 'IRA Buildings Changes'!$D$38)</f>
        <v>28131719398165.969</v>
      </c>
      <c r="AE6" s="99">
        <f>IF(ISBLANK(Calculations!AE6),"",Calculations!AE6  + 'IRA Buildings Changes'!$D$38)</f>
        <v>29363958181356.977</v>
      </c>
      <c r="AF6" s="99">
        <f>IF(ISBLANK(Calculations!AF6),"",Calculations!AF6  + 'IRA Buildings Changes'!$D$38)</f>
        <v>30627788194372.047</v>
      </c>
      <c r="AG6" s="99">
        <f>IF(ISBLANK(Calculations!AG6),"",Calculations!AG6  + 'IRA Buildings Changes'!$D$38)</f>
        <v>31935199303823.336</v>
      </c>
      <c r="AH6" s="99">
        <f>IF(ISBLANK(Calculations!AH6),"",Calculations!AH6  + 'IRA Buildings Changes'!$D$38)</f>
        <v>33309020380306.781</v>
      </c>
      <c r="AI6" s="99">
        <f>IF(ISBLANK(Calculations!AI6),"",Calculations!AI6  + 'IRA Buildings Changes'!$D$38)</f>
        <v>34690307743357.836</v>
      </c>
      <c r="AJ6" s="99">
        <f>IF(ISBLANK(Calculations!AJ6),"",Calculations!AJ6  + 'IRA Buildings Changes'!$D$38)</f>
        <v>36115763382292.734</v>
      </c>
      <c r="AK6" s="99">
        <f>IF(ISBLANK(Calculations!AK6),"",Calculations!AK6  + 'IRA Buildings Changes'!$D$38)</f>
        <v>36971199648633.609</v>
      </c>
      <c r="AL6" s="99">
        <f>IF(ISBLANK(Calculations!AL6),"",Calculations!AL6  + 'IRA Buildings Changes'!$D$38)</f>
        <v>37810728411507.727</v>
      </c>
      <c r="AM6" s="99">
        <f>IF(ISBLANK(Calculations!AM6),"",Calculations!AM6  + 'IRA Buildings Changes'!$D$38)</f>
        <v>38649027773598.156</v>
      </c>
      <c r="AN6" s="99">
        <f>IF(ISBLANK(Calculations!AN6),"",Calculations!AN6  + 'IRA Buildings Changes'!$D$38)</f>
        <v>39469774005173.594</v>
      </c>
      <c r="AO6" s="99">
        <f>IF(ISBLANK(Calculations!AO6),"",Calculations!AO6  + 'IRA Buildings Changes'!$D$38)</f>
        <v>40258158488587.156</v>
      </c>
      <c r="AP6" s="99">
        <f>IF(ISBLANK(Calculations!AP6),"",Calculations!AP6  + 'IRA Buildings Changes'!$D$38)</f>
        <v>40996614908716.383</v>
      </c>
      <c r="AQ6" s="99">
        <f>IF(ISBLANK(Calculations!AQ6),"",Calculations!AQ6  + 'IRA Buildings Changes'!$D$38)</f>
        <v>41668904810319.242</v>
      </c>
      <c r="AR6" s="99">
        <f>IF(ISBLANK(Calculations!AR6),"",Calculations!AR6  + 'IRA Buildings Changes'!$D$38)</f>
        <v>42254089745869.727</v>
      </c>
      <c r="AS6" s="99">
        <f>IF(ISBLANK(Calculations!AS6),"",Calculations!AS6  + 'IRA Buildings Changes'!$D$38)</f>
        <v>42764136693897.203</v>
      </c>
      <c r="AT6" s="99">
        <f>IF(ISBLANK(Calculations!AT6),"",Calculations!AT6  + 'IRA Buildings Changes'!$D$38)</f>
        <v>43186717998056.234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0.91468086838065155</v>
      </c>
      <c r="K7">
        <f>IF(ISBLANK(Calculations!K7),"",Calculations!K7)</f>
        <v>0.86250729351315492</v>
      </c>
      <c r="L7" t="str">
        <f>IF(ISBLANK(Calculations!L7),"",Calculations!L7)</f>
        <v>RESIDENTIAL</v>
      </c>
      <c r="M7" t="str">
        <f>IF(ISBLANK(Calculations!M7),"",Calculations!M7)</f>
        <v>heating</v>
      </c>
      <c r="N7" t="str">
        <f>IF(ISBLANK(Calculations!N7),"",Calculations!N7)</f>
        <v>petroleum diesel</v>
      </c>
      <c r="O7">
        <f>IF(ISBLANK(Calculations!O7),"",Calculations!O7)</f>
        <v>42118803312452.195</v>
      </c>
      <c r="P7">
        <f>IF(ISBLANK(Calculations!P7),"",Calculations!P7)</f>
        <v>42118803312452.195</v>
      </c>
      <c r="Q7">
        <f>IF(ISBLANK(Calculations!Q7),"",Calculations!Q7)</f>
        <v>42118803312452.195</v>
      </c>
      <c r="R7">
        <f>IF(ISBLANK(Calculations!R7),"",Calculations!R7)</f>
        <v>42192103760445.828</v>
      </c>
      <c r="S7">
        <f>IF(ISBLANK(Calculations!S7),"",Calculations!S7)</f>
        <v>42226270409315.797</v>
      </c>
      <c r="T7">
        <f>IF(ISBLANK(Calculations!T7),"",Calculations!T7)</f>
        <v>42187583351462.758</v>
      </c>
      <c r="U7">
        <f>IF(ISBLANK(Calculations!U7),"",Calculations!U7)</f>
        <v>42078901566371.992</v>
      </c>
      <c r="V7">
        <f>IF(ISBLANK(Calculations!V7),"",Calculations!V7)</f>
        <v>41885690064663.078</v>
      </c>
      <c r="W7">
        <f>IF(ISBLANK(Calculations!W7),"",Calculations!W7)</f>
        <v>41609180356385.641</v>
      </c>
      <c r="X7">
        <f>IF(ISBLANK(Calculations!X7),"",Calculations!X7)</f>
        <v>41171594284900.477</v>
      </c>
      <c r="Y7">
        <f>IF(ISBLANK(Calculations!Y7),"",Calculations!Y7)</f>
        <v>40576090337084.695</v>
      </c>
      <c r="Z7">
        <f>IF(ISBLANK(Calculations!Z7),"",Calculations!Z7)</f>
        <v>39794640364256.703</v>
      </c>
      <c r="AA7">
        <f>IF(ISBLANK(Calculations!AA7),"",Calculations!AA7)</f>
        <v>38851698467441.469</v>
      </c>
      <c r="AB7">
        <f>IF(ISBLANK(Calculations!AB7),"",Calculations!AB7)</f>
        <v>37742596644757.742</v>
      </c>
      <c r="AC7">
        <f>IF(ISBLANK(Calculations!AC7),"",Calculations!AC7)</f>
        <v>36492172140527.242</v>
      </c>
      <c r="AD7">
        <f>IF(ISBLANK(Calculations!AD7),"",Calculations!AD7)</f>
        <v>35112152756730.98</v>
      </c>
      <c r="AE7">
        <f>IF(ISBLANK(Calculations!AE7),"",Calculations!AE7)</f>
        <v>33660271244167.016</v>
      </c>
      <c r="AF7">
        <f>IF(ISBLANK(Calculations!AF7),"",Calculations!AF7)</f>
        <v>32136273785345.414</v>
      </c>
      <c r="AG7">
        <f>IF(ISBLANK(Calculations!AG7),"",Calculations!AG7)</f>
        <v>30581117769481.469</v>
      </c>
      <c r="AH7">
        <f>IF(ISBLANK(Calculations!AH7),"",Calculations!AH7)</f>
        <v>29010752895788.766</v>
      </c>
      <c r="AI7">
        <f>IF(ISBLANK(Calculations!AI7),"",Calculations!AI7)</f>
        <v>27406150905353.91</v>
      </c>
      <c r="AJ7">
        <f>IF(ISBLANK(Calculations!AJ7),"",Calculations!AJ7)</f>
        <v>25785700216458.074</v>
      </c>
      <c r="AK7">
        <f>IF(ISBLANK(Calculations!AK7),"",Calculations!AK7)</f>
        <v>23832541207597.059</v>
      </c>
      <c r="AL7">
        <f>IF(ISBLANK(Calculations!AL7),"",Calculations!AL7)</f>
        <v>21904306913732.16</v>
      </c>
      <c r="AM7">
        <f>IF(ISBLANK(Calculations!AM7),"",Calculations!AM7)</f>
        <v>20010997227004.121</v>
      </c>
      <c r="AN7">
        <f>IF(ISBLANK(Calculations!AN7),"",Calculations!AN7)</f>
        <v>18158394951228.453</v>
      </c>
      <c r="AO7">
        <f>IF(ISBLANK(Calculations!AO7),"",Calculations!AO7)</f>
        <v>16364673679749.74</v>
      </c>
      <c r="AP7">
        <f>IF(ISBLANK(Calculations!AP7),"",Calculations!AP7)</f>
        <v>14651352148056.561</v>
      </c>
      <c r="AQ7">
        <f>IF(ISBLANK(Calculations!AQ7),"",Calculations!AQ7)</f>
        <v>13037622480675.092</v>
      </c>
      <c r="AR7">
        <f>IF(ISBLANK(Calculations!AR7),"",Calculations!AR7)</f>
        <v>11535213481359.047</v>
      </c>
      <c r="AS7">
        <f>IF(ISBLANK(Calculations!AS7),"",Calculations!AS7)</f>
        <v>10156465273283.922</v>
      </c>
      <c r="AT7">
        <f>IF(ISBLANK(Calculations!AT7),"",Calculations!AT7)</f>
        <v>8904900717824.1016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0.86250729351315492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0.86250729351315492</v>
      </c>
      <c r="L9" t="str">
        <f>IF(ISBLANK(Calculations!L9),"",Calculations!L9)</f>
        <v>RESIDENTIAL</v>
      </c>
      <c r="M9" t="str">
        <f>IF(ISBLANK(Calculations!M9),"",Calculations!M9)</f>
        <v>heating</v>
      </c>
      <c r="N9" t="str">
        <f>IF(ISBLANK(Calculations!N9),"",Calculations!N9)</f>
        <v>biomass</v>
      </c>
      <c r="O9">
        <f>IF(ISBLANK(Calculations!O9),"",Calculations!O9)</f>
        <v>5359620321890.7451</v>
      </c>
      <c r="P9">
        <f>IF(ISBLANK(Calculations!P9),"",Calculations!P9)</f>
        <v>5359620321890.7451</v>
      </c>
      <c r="Q9">
        <f>IF(ISBLANK(Calculations!Q9),"",Calculations!Q9)</f>
        <v>5359620321890.7451</v>
      </c>
      <c r="R9">
        <f>IF(ISBLANK(Calculations!R9),"",Calculations!R9)</f>
        <v>5372642036459.0459</v>
      </c>
      <c r="S9">
        <f>IF(ISBLANK(Calculations!S9),"",Calculations!S9)</f>
        <v>5383874439304.748</v>
      </c>
      <c r="T9">
        <f>IF(ISBLANK(Calculations!T9),"",Calculations!T9)</f>
        <v>5391485851227.0537</v>
      </c>
      <c r="U9">
        <f>IF(ISBLANK(Calculations!U9),"",Calculations!U9)</f>
        <v>5399302874080.7285</v>
      </c>
      <c r="V9">
        <f>IF(ISBLANK(Calculations!V9),"",Calculations!V9)</f>
        <v>5408901981682.5078</v>
      </c>
      <c r="W9">
        <f>IF(ISBLANK(Calculations!W9),"",Calculations!W9)</f>
        <v>5423606563044.0029</v>
      </c>
      <c r="X9">
        <f>IF(ISBLANK(Calculations!X9),"",Calculations!X9)</f>
        <v>5440967992940.748</v>
      </c>
      <c r="Y9">
        <f>IF(ISBLANK(Calculations!Y9),"",Calculations!Y9)</f>
        <v>5464004861637.6836</v>
      </c>
      <c r="Z9">
        <f>IF(ISBLANK(Calculations!Z9),"",Calculations!Z9)</f>
        <v>5492353485981.4492</v>
      </c>
      <c r="AA9">
        <f>IF(ISBLANK(Calculations!AA9),"",Calculations!AA9)</f>
        <v>5530780982998.6875</v>
      </c>
      <c r="AB9">
        <f>IF(ISBLANK(Calculations!AB9),"",Calculations!AB9)</f>
        <v>5575498626932.0312</v>
      </c>
      <c r="AC9">
        <f>IF(ISBLANK(Calculations!AC9),"",Calculations!AC9)</f>
        <v>5627770188984.6924</v>
      </c>
      <c r="AD9">
        <f>IF(ISBLANK(Calculations!AD9),"",Calculations!AD9)</f>
        <v>5685585291001.8594</v>
      </c>
      <c r="AE9">
        <f>IF(ISBLANK(Calculations!AE9),"",Calculations!AE9)</f>
        <v>5751470749198.2842</v>
      </c>
      <c r="AF9">
        <f>IF(ISBLANK(Calculations!AF9),"",Calculations!AF9)</f>
        <v>5821967763686.2852</v>
      </c>
      <c r="AG9">
        <f>IF(ISBLANK(Calculations!AG9),"",Calculations!AG9)</f>
        <v>5898006199459.3271</v>
      </c>
      <c r="AH9">
        <f>IF(ISBLANK(Calculations!AH9),"",Calculations!AH9)</f>
        <v>5980205832927.2041</v>
      </c>
      <c r="AI9">
        <f>IF(ISBLANK(Calculations!AI9),"",Calculations!AI9)</f>
        <v>6065954353309.4912</v>
      </c>
      <c r="AJ9">
        <f>IF(ISBLANK(Calculations!AJ9),"",Calculations!AJ9)</f>
        <v>6157842446937.8604</v>
      </c>
      <c r="AK9">
        <f>IF(ISBLANK(Calculations!AK9),"",Calculations!AK9)</f>
        <v>6187800460846.5801</v>
      </c>
      <c r="AL9">
        <f>IF(ISBLANK(Calculations!AL9),"",Calculations!AL9)</f>
        <v>6219150946319.4092</v>
      </c>
      <c r="AM9">
        <f>IF(ISBLANK(Calculations!AM9),"",Calculations!AM9)</f>
        <v>6253146225434.4961</v>
      </c>
      <c r="AN9">
        <f>IF(ISBLANK(Calculations!AN9),"",Calculations!AN9)</f>
        <v>6288079951465.9932</v>
      </c>
      <c r="AO9">
        <f>IF(ISBLANK(Calculations!AO9),"",Calculations!AO9)</f>
        <v>6323598744250.5254</v>
      </c>
      <c r="AP9">
        <f>IF(ISBLANK(Calculations!AP9),"",Calculations!AP9)</f>
        <v>6359582265597.7715</v>
      </c>
      <c r="AQ9">
        <f>IF(ISBLANK(Calculations!AQ9),"",Calculations!AQ9)</f>
        <v>6395826944267.3232</v>
      </c>
      <c r="AR9">
        <f>IF(ISBLANK(Calculations!AR9),"",Calculations!AR9)</f>
        <v>6430723312134.4541</v>
      </c>
      <c r="AS9">
        <f>IF(ISBLANK(Calculations!AS9),"",Calculations!AS9)</f>
        <v>6465696318617.2656</v>
      </c>
      <c r="AT9">
        <f>IF(ISBLANK(Calculations!AT9),"",Calculations!AT9)</f>
        <v>6498821965447.084</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0.86250729351315492</v>
      </c>
      <c r="L10" t="str">
        <f>IF(ISBLANK(Calculations!L10),"",Calculations!L10)</f>
        <v>RESIDENTIAL</v>
      </c>
      <c r="M10" t="str">
        <f>IF(ISBLANK(Calculations!M10),"",Calculations!M10)</f>
        <v>heating</v>
      </c>
      <c r="N10" t="str">
        <f>IF(ISBLANK(Calculations!N10),"",Calculations!N10)</f>
        <v>kerosene</v>
      </c>
      <c r="O10">
        <f>IF(ISBLANK(Calculations!O10),"",Calculations!O10)</f>
        <v>46575393849.710365</v>
      </c>
      <c r="P10">
        <f>IF(ISBLANK(Calculations!P10),"",Calculations!P10)</f>
        <v>46575393849.710365</v>
      </c>
      <c r="Q10">
        <f>IF(ISBLANK(Calculations!Q10),"",Calculations!Q10)</f>
        <v>46575393849.710365</v>
      </c>
      <c r="R10">
        <f>IF(ISBLANK(Calculations!R10),"",Calculations!R10)</f>
        <v>46556110241.504807</v>
      </c>
      <c r="S10">
        <f>IF(ISBLANK(Calculations!S10),"",Calculations!S10)</f>
        <v>46474880657.324524</v>
      </c>
      <c r="T10">
        <f>IF(ISBLANK(Calculations!T10),"",Calculations!T10)</f>
        <v>46277423589.654678</v>
      </c>
      <c r="U10">
        <f>IF(ISBLANK(Calculations!U10),"",Calculations!U10)</f>
        <v>45970942203.229378</v>
      </c>
      <c r="V10">
        <f>IF(ISBLANK(Calculations!V10),"",Calculations!V10)</f>
        <v>45507330604.456047</v>
      </c>
      <c r="W10">
        <f>IF(ISBLANK(Calculations!W10),"",Calculations!W10)</f>
        <v>44876406622.740753</v>
      </c>
      <c r="X10">
        <f>IF(ISBLANK(Calculations!X10),"",Calculations!X10)</f>
        <v>44001148664.576096</v>
      </c>
      <c r="Y10">
        <f>IF(ISBLANK(Calculations!Y10),"",Calculations!Y10)</f>
        <v>42903852018.17749</v>
      </c>
      <c r="Z10">
        <f>IF(ISBLANK(Calculations!Z10),"",Calculations!Z10)</f>
        <v>41561362868.891396</v>
      </c>
      <c r="AA10">
        <f>IF(ISBLANK(Calculations!AA10),"",Calculations!AA10)</f>
        <v>40003156245.460991</v>
      </c>
      <c r="AB10">
        <f>IF(ISBLANK(Calculations!AB10),"",Calculations!AB10)</f>
        <v>38262378853.916878</v>
      </c>
      <c r="AC10">
        <f>IF(ISBLANK(Calculations!AC10),"",Calculations!AC10)</f>
        <v>36358897151.664818</v>
      </c>
      <c r="AD10">
        <f>IF(ISBLANK(Calculations!AD10),"",Calculations!AD10)</f>
        <v>34304611360.165592</v>
      </c>
      <c r="AE10">
        <f>IF(ISBLANK(Calculations!AE10),"",Calculations!AE10)</f>
        <v>32146004368.815273</v>
      </c>
      <c r="AF10">
        <f>IF(ISBLANK(Calculations!AF10),"",Calculations!AF10)</f>
        <v>29910482291.327351</v>
      </c>
      <c r="AG10">
        <f>IF(ISBLANK(Calculations!AG10),"",Calculations!AG10)</f>
        <v>27633704672.342407</v>
      </c>
      <c r="AH10">
        <f>IF(ISBLANK(Calculations!AH10),"",Calculations!AH10)</f>
        <v>25337980447.783779</v>
      </c>
      <c r="AI10">
        <f>IF(ISBLANK(Calculations!AI10),"",Calculations!AI10)</f>
        <v>23032109637.858982</v>
      </c>
      <c r="AJ10">
        <f>IF(ISBLANK(Calculations!AJ10),"",Calculations!AJ10)</f>
        <v>20768590835.428608</v>
      </c>
      <c r="AK10">
        <f>IF(ISBLANK(Calculations!AK10),"",Calculations!AK10)</f>
        <v>18368255983.760731</v>
      </c>
      <c r="AL10">
        <f>IF(ISBLANK(Calculations!AL10),"",Calculations!AL10)</f>
        <v>16092805066.745308</v>
      </c>
      <c r="AM10">
        <f>IF(ISBLANK(Calculations!AM10),"",Calculations!AM10)</f>
        <v>13969456258.840006</v>
      </c>
      <c r="AN10">
        <f>IF(ISBLANK(Calculations!AN10),"",Calculations!AN10)</f>
        <v>12014953629.982311</v>
      </c>
      <c r="AO10">
        <f>IF(ISBLANK(Calculations!AO10),"",Calculations!AO10)</f>
        <v>10246799857.923996</v>
      </c>
      <c r="AP10">
        <f>IF(ISBLANK(Calculations!AP10),"",Calculations!AP10)</f>
        <v>8675702058.1993313</v>
      </c>
      <c r="AQ10">
        <f>IF(ISBLANK(Calculations!AQ10),"",Calculations!AQ10)</f>
        <v>7307850169.1460304</v>
      </c>
      <c r="AR10">
        <f>IF(ISBLANK(Calculations!AR10),"",Calculations!AR10)</f>
        <v>6142249373.5138226</v>
      </c>
      <c r="AS10">
        <f>IF(ISBLANK(Calculations!AS10),"",Calculations!AS10)</f>
        <v>5173611961.6153927</v>
      </c>
      <c r="AT10">
        <f>IF(ISBLANK(Calculations!AT10),"",Calculations!AT10)</f>
        <v>4387253337.0865965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0.86250729351315492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0.86250729351315492</v>
      </c>
      <c r="C12">
        <f>IF(ISBLANK(Calculations!C12),"",Calculations!C12)</f>
        <v>0.13749270648684506</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0.88421801950933199</v>
      </c>
      <c r="K12">
        <f>IF(ISBLANK(Calculations!K12),"",Calculations!K12)</f>
        <v>0.86250729351315492</v>
      </c>
      <c r="L12" t="str">
        <f>IF(ISBLANK(Calculations!L12),"",Calculations!L12)</f>
        <v>RESIDENTIAL</v>
      </c>
      <c r="M12" t="str">
        <f>IF(ISBLANK(Calculations!M12),"",Calculations!M12)</f>
        <v>heating</v>
      </c>
      <c r="N12" t="str">
        <f>IF(ISBLANK(Calculations!N12),"",Calculations!N12)</f>
        <v>LPG propane or butane</v>
      </c>
      <c r="O12">
        <f>IF(ISBLANK(Calculations!O12),"",Calculations!O12)</f>
        <v>5968455785646.8828</v>
      </c>
      <c r="P12">
        <f>IF(ISBLANK(Calculations!P12),"",Calculations!P12)</f>
        <v>5968455785646.8828</v>
      </c>
      <c r="Q12">
        <f>IF(ISBLANK(Calculations!Q12),"",Calculations!Q12)</f>
        <v>5968455785646.8828</v>
      </c>
      <c r="R12">
        <f>IF(ISBLANK(Calculations!R12),"",Calculations!R12)</f>
        <v>6062487653902.8516</v>
      </c>
      <c r="S12">
        <f>IF(ISBLANK(Calculations!S12),"",Calculations!S12)</f>
        <v>6149686935814.3066</v>
      </c>
      <c r="T12">
        <f>IF(ISBLANK(Calculations!T12),"",Calculations!T12)</f>
        <v>6225203123146.1191</v>
      </c>
      <c r="U12">
        <f>IF(ISBLANK(Calculations!U12),"",Calculations!U12)</f>
        <v>6291312004310.7109</v>
      </c>
      <c r="V12">
        <f>IF(ISBLANK(Calculations!V12),"",Calculations!V12)</f>
        <v>6348719098595.8213</v>
      </c>
      <c r="W12">
        <f>IF(ISBLANK(Calculations!W12),"",Calculations!W12)</f>
        <v>6402317204162.1338</v>
      </c>
      <c r="X12">
        <f>IF(ISBLANK(Calculations!X12),"",Calculations!X12)</f>
        <v>6446992848186.3984</v>
      </c>
      <c r="Y12">
        <f>IF(ISBLANK(Calculations!Y12),"",Calculations!Y12)</f>
        <v>6490154035257.4258</v>
      </c>
      <c r="Z12">
        <f>IF(ISBLANK(Calculations!Z12),"",Calculations!Z12)</f>
        <v>6534079924202.0967</v>
      </c>
      <c r="AA12">
        <f>IF(ISBLANK(Calculations!AA12),"",Calculations!AA12)</f>
        <v>6588332558213.8906</v>
      </c>
      <c r="AB12">
        <f>IF(ISBLANK(Calculations!AB12),"",Calculations!AB12)</f>
        <v>6653099576366.748</v>
      </c>
      <c r="AC12">
        <f>IF(ISBLANK(Calculations!AC12),"",Calculations!AC12)</f>
        <v>6734036341717.9199</v>
      </c>
      <c r="AD12">
        <f>IF(ISBLANK(Calculations!AD12),"",Calculations!AD12)</f>
        <v>6831964278531.7949</v>
      </c>
      <c r="AE12">
        <f>IF(ISBLANK(Calculations!AE12),"",Calculations!AE12)</f>
        <v>6953103061570.4404</v>
      </c>
      <c r="AF12">
        <f>IF(ISBLANK(Calculations!AF12),"",Calculations!AF12)</f>
        <v>7089402179144.4795</v>
      </c>
      <c r="AG12">
        <f>IF(ISBLANK(Calculations!AG12),"",Calculations!AG12)</f>
        <v>7241284403598.4609</v>
      </c>
      <c r="AH12">
        <f>IF(ISBLANK(Calculations!AH12),"",Calculations!AH12)</f>
        <v>7407270792776.835</v>
      </c>
      <c r="AI12">
        <f>IF(ISBLANK(Calculations!AI12),"",Calculations!AI12)</f>
        <v>7579944095738.9824</v>
      </c>
      <c r="AJ12">
        <f>IF(ISBLANK(Calculations!AJ12),"",Calculations!AJ12)</f>
        <v>7763253829767.3203</v>
      </c>
      <c r="AK12">
        <f>IF(ISBLANK(Calculations!AK12),"",Calculations!AK12)</f>
        <v>7854928275837.043</v>
      </c>
      <c r="AL12">
        <f>IF(ISBLANK(Calculations!AL12),"",Calculations!AL12)</f>
        <v>7948367977006.0234</v>
      </c>
      <c r="AM12">
        <f>IF(ISBLANK(Calculations!AM12),"",Calculations!AM12)</f>
        <v>8045810021469.2549</v>
      </c>
      <c r="AN12">
        <f>IF(ISBLANK(Calculations!AN12),"",Calculations!AN12)</f>
        <v>8145477980852.8037</v>
      </c>
      <c r="AO12">
        <f>IF(ISBLANK(Calculations!AO12),"",Calculations!AO12)</f>
        <v>8246055987922.6533</v>
      </c>
      <c r="AP12">
        <f>IF(ISBLANK(Calculations!AP12),"",Calculations!AP12)</f>
        <v>8345216311647.2539</v>
      </c>
      <c r="AQ12">
        <f>IF(ISBLANK(Calculations!AQ12),"",Calculations!AQ12)</f>
        <v>8440339819163.3262</v>
      </c>
      <c r="AR12">
        <f>IF(ISBLANK(Calculations!AR12),"",Calculations!AR12)</f>
        <v>8527693376961.0107</v>
      </c>
      <c r="AS12">
        <f>IF(ISBLANK(Calculations!AS12),"",Calculations!AS12)</f>
        <v>8608363351340</v>
      </c>
      <c r="AT12">
        <f>IF(ISBLANK(Calculations!AT12),"",Calculations!AT12)</f>
        <v>8679594211969.623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0.86250729351315492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4.7600360121177687E-2</v>
      </c>
      <c r="K17">
        <f>IF(ISBLANK(Calculations!K17),"",Calculations!K17)</f>
        <v>0.86250729351315492</v>
      </c>
      <c r="L17" t="str">
        <f>IF(ISBLANK(Calculations!L17),"",Calculations!L17)</f>
        <v>RESIDENTIAL</v>
      </c>
      <c r="M17" t="str">
        <f>IF(ISBLANK(Calculations!M17),"",Calculations!M17)</f>
        <v>cooling</v>
      </c>
      <c r="N17" t="str">
        <f>IF(ISBLANK(Calculations!N17),"",Calculations!N17)</f>
        <v>electricity</v>
      </c>
      <c r="O17">
        <f>P17</f>
        <v>1833956232959.72</v>
      </c>
      <c r="P17">
        <f>IF(ISBLANK(Calculations!P17),"",Calculations!P17)</f>
        <v>1833956232959.72</v>
      </c>
      <c r="Q17">
        <f>IF(ISBLANK(Calculations!Q17),"",Calculations!Q17)</f>
        <v>1833956232959.72</v>
      </c>
      <c r="R17">
        <f>IF(ISBLANK(Calculations!R17),"",Calculations!R17)</f>
        <v>1821946563465.512</v>
      </c>
      <c r="S17" s="99">
        <f>IF(ISBLANK(Calculations!S17),"",Calculations!S17 + ('IRA Buildings Changes'!$C$38/($AB$16-$R$16)*(S16-$R$16)))</f>
        <v>2037634618168.9072</v>
      </c>
      <c r="T17" s="99">
        <f>IF(ISBLANK(Calculations!T17),"",Calculations!T17 + ('IRA Buildings Changes'!$C$38/($AB$16-$R$16)*(T16-$R$16)))</f>
        <v>2255011129522.9468</v>
      </c>
      <c r="U17" s="99">
        <f>IF(ISBLANK(Calculations!U17),"",Calculations!U17 + ('IRA Buildings Changes'!$C$38/($AB$16-$R$16)*(U16-$R$16)))</f>
        <v>2474249336997.8359</v>
      </c>
      <c r="V17" s="99">
        <f>IF(ISBLANK(Calculations!V17),"",Calculations!V17 + ('IRA Buildings Changes'!$C$38/($AB$16-$R$16)*(V16-$R$16)))</f>
        <v>2692439614719.0005</v>
      </c>
      <c r="W17" s="99">
        <f>IF(ISBLANK(Calculations!W17),"",Calculations!W17 + ('IRA Buildings Changes'!$C$38/($AB$16-$R$16)*(W16-$R$16)))</f>
        <v>2915742434397.7236</v>
      </c>
      <c r="X17" s="99">
        <f>IF(ISBLANK(Calculations!X17),"",Calculations!X17 + ('IRA Buildings Changes'!$C$38/($AB$16-$R$16)*(X16-$R$16)))</f>
        <v>3141214051227.9888</v>
      </c>
      <c r="Y17" s="99">
        <f>IF(ISBLANK(Calculations!Y17),"",Calculations!Y17 + ('IRA Buildings Changes'!$C$38/($AB$16-$R$16)*(Y16-$R$16)))</f>
        <v>3368937406394.7642</v>
      </c>
      <c r="Z17" s="99">
        <f>IF(ISBLANK(Calculations!Z17),"",Calculations!Z17 + ('IRA Buildings Changes'!$C$38/($AB$16-$R$16)*(Z16-$R$16)))</f>
        <v>3598890582383.6172</v>
      </c>
      <c r="AA17" s="99">
        <f>IF(ISBLANK(Calculations!AA17),"",Calculations!AA17 + ('IRA Buildings Changes'!$C$38/($AB$16-$R$16)*(AA16-$R$16)))</f>
        <v>3828396615142.5044</v>
      </c>
      <c r="AB17" s="98">
        <f>IF(ISBLANK(Calculations!AB17),"",Calculations!AB17 + 'IRA Buildings Changes'!$C$38)</f>
        <v>4062755559130.437</v>
      </c>
      <c r="AC17" s="99">
        <f>IF(ISBLANK(Calculations!AC17),"",Calculations!AC17 + 'IRA Buildings Changes'!$C$38)</f>
        <v>4072233435107.4346</v>
      </c>
      <c r="AD17" s="99">
        <f>IF(ISBLANK(Calculations!AD17),"",Calculations!AD17 + 'IRA Buildings Changes'!$C$38)</f>
        <v>4082565613594.2793</v>
      </c>
      <c r="AE17" s="99">
        <f>IF(ISBLANK(Calculations!AE17),"",Calculations!AE17 + 'IRA Buildings Changes'!$C$38)</f>
        <v>4093417698136.6514</v>
      </c>
      <c r="AF17" s="99">
        <f>IF(ISBLANK(Calculations!AF17),"",Calculations!AF17 + 'IRA Buildings Changes'!$C$38)</f>
        <v>4101797530724.6689</v>
      </c>
      <c r="AG17" s="99">
        <f>IF(ISBLANK(Calculations!AG17),"",Calculations!AG17 + 'IRA Buildings Changes'!$C$38)</f>
        <v>4113272837509.9785</v>
      </c>
      <c r="AH17" s="99">
        <f>IF(ISBLANK(Calculations!AH17),"",Calculations!AH17 + 'IRA Buildings Changes'!$C$38)</f>
        <v>4124971282251.665</v>
      </c>
      <c r="AI17" s="99">
        <f>IF(ISBLANK(Calculations!AI17),"",Calculations!AI17 + 'IRA Buildings Changes'!$C$38)</f>
        <v>4136841373759.2104</v>
      </c>
      <c r="AJ17" s="99">
        <f>IF(ISBLANK(Calculations!AJ17),"",Calculations!AJ17 + 'IRA Buildings Changes'!$C$38)</f>
        <v>4148817177169.6318</v>
      </c>
      <c r="AK17" s="99">
        <f>IF(ISBLANK(Calculations!AK17),"",Calculations!AK17 + 'IRA Buildings Changes'!$C$38)</f>
        <v>4160330980169.5957</v>
      </c>
      <c r="AL17" s="99">
        <f>IF(ISBLANK(Calculations!AL17),"",Calculations!AL17 + 'IRA Buildings Changes'!$C$38)</f>
        <v>4171804939284.4795</v>
      </c>
      <c r="AM17" s="99">
        <f>IF(ISBLANK(Calculations!AM17),"",Calculations!AM17 + 'IRA Buildings Changes'!$C$38)</f>
        <v>4180497490091.6333</v>
      </c>
      <c r="AN17" s="99">
        <f>IF(ISBLANK(Calculations!AN17),"",Calculations!AN17 + 'IRA Buildings Changes'!$C$38)</f>
        <v>4191937651710.5576</v>
      </c>
      <c r="AO17" s="99">
        <f>IF(ISBLANK(Calculations!AO17),"",Calculations!AO17 + 'IRA Buildings Changes'!$C$38)</f>
        <v>4203364472258.668</v>
      </c>
      <c r="AP17" s="99">
        <f>IF(ISBLANK(Calculations!AP17),"",Calculations!AP17 + 'IRA Buildings Changes'!$C$38)</f>
        <v>4214780360088.3506</v>
      </c>
      <c r="AQ17" s="99">
        <f>IF(ISBLANK(Calculations!AQ17),"",Calculations!AQ17 + 'IRA Buildings Changes'!$C$38)</f>
        <v>4226184727375.3584</v>
      </c>
      <c r="AR17" s="99">
        <f>IF(ISBLANK(Calculations!AR17),"",Calculations!AR17 + 'IRA Buildings Changes'!$C$38)</f>
        <v>4237578601362.8213</v>
      </c>
      <c r="AS17" s="99">
        <f>IF(ISBLANK(Calculations!AS17),"",Calculations!AS17 + 'IRA Buildings Changes'!$C$38)</f>
        <v>4248961697778.3496</v>
      </c>
      <c r="AT17" s="99">
        <f>IF(ISBLANK(Calculations!AT17),"",Calculations!AT17 + 'IRA Buildings Changes'!$C$38)</f>
        <v>4260343293693.8979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0.86250729351315492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0.86250729351315492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0.86250729351315492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0.86250729351315492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0.86250729351315492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0.86250729351315492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0.86250729351315492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0.86250729351315492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0.86250729351315492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7.5498788048545817E-2</v>
      </c>
      <c r="K30">
        <f>IF(ISBLANK(Calculations!K30),"",Calculations!K30)</f>
        <v>0.86250729351315492</v>
      </c>
      <c r="L30" t="str">
        <f>IF(ISBLANK(Calculations!L30),"",Calculations!L30)</f>
        <v>RESIDENTIAL</v>
      </c>
      <c r="M30" t="str">
        <f>IF(ISBLANK(Calculations!M30),"",Calculations!M30)</f>
        <v>lighting</v>
      </c>
      <c r="N30" t="str">
        <f>IF(ISBLANK(Calculations!N30),"",Calculations!N30)</f>
        <v>electricity</v>
      </c>
      <c r="O30">
        <f t="shared" si="0"/>
        <v>2908832466184.0752</v>
      </c>
      <c r="P30">
        <f>IF(ISBLANK(Calculations!P30),"",Calculations!P30)</f>
        <v>2908832466184.0752</v>
      </c>
      <c r="Q30">
        <f>IF(ISBLANK(Calculations!Q30),"",Calculations!Q30)</f>
        <v>2908832466184.0752</v>
      </c>
      <c r="R30">
        <f>IF(ISBLANK(Calculations!R30),"",Calculations!R30)</f>
        <v>2881065837871.2261</v>
      </c>
      <c r="S30">
        <f>IF(ISBLANK(Calculations!S30),"",Calculations!S30)</f>
        <v>2855787495981.3887</v>
      </c>
      <c r="T30">
        <f>IF(ISBLANK(Calculations!T30),"",Calculations!T30)</f>
        <v>2828904853415.9639</v>
      </c>
      <c r="U30">
        <f>IF(ISBLANK(Calculations!U30),"",Calculations!U30)</f>
        <v>2813123659271.4629</v>
      </c>
      <c r="V30">
        <f>IF(ISBLANK(Calculations!V30),"",Calculations!V30)</f>
        <v>2806399348859.9741</v>
      </c>
      <c r="W30">
        <f>IF(ISBLANK(Calculations!W30),"",Calculations!W30)</f>
        <v>2800973472517.5103</v>
      </c>
      <c r="X30">
        <f>IF(ISBLANK(Calculations!X30),"",Calculations!X30)</f>
        <v>2795967603382.1631</v>
      </c>
      <c r="Y30">
        <f>IF(ISBLANK(Calculations!Y30),"",Calculations!Y30)</f>
        <v>2791463166192.125</v>
      </c>
      <c r="Z30">
        <f>IF(ISBLANK(Calculations!Z30),"",Calculations!Z30)</f>
        <v>2788816665341.9351</v>
      </c>
      <c r="AA30">
        <f>IF(ISBLANK(Calculations!AA30),"",Calculations!AA30)</f>
        <v>2790258380507.2148</v>
      </c>
      <c r="AB30">
        <f>IF(ISBLANK(Calculations!AB30),"",Calculations!AB30)</f>
        <v>2793592096839.0024</v>
      </c>
      <c r="AC30">
        <f>IF(ISBLANK(Calculations!AC30),"",Calculations!AC30)</f>
        <v>2799343106673.4502</v>
      </c>
      <c r="AD30">
        <f>IF(ISBLANK(Calculations!AD30),"",Calculations!AD30)</f>
        <v>2805352826705.0962</v>
      </c>
      <c r="AE30">
        <f>IF(ISBLANK(Calculations!AE30),"",Calculations!AE30)</f>
        <v>2810887093855.5249</v>
      </c>
      <c r="AF30">
        <f>IF(ISBLANK(Calculations!AF30),"",Calculations!AF30)</f>
        <v>2811588980948.2598</v>
      </c>
      <c r="AG30">
        <f>IF(ISBLANK(Calculations!AG30),"",Calculations!AG30)</f>
        <v>2810339510367.7183</v>
      </c>
      <c r="AH30">
        <f>IF(ISBLANK(Calculations!AH30),"",Calculations!AH30)</f>
        <v>2807835072962.856</v>
      </c>
      <c r="AI30">
        <f>IF(ISBLANK(Calculations!AI30),"",Calculations!AI30)</f>
        <v>2804397477888.5571</v>
      </c>
      <c r="AJ30">
        <f>IF(ISBLANK(Calculations!AJ30),"",Calculations!AJ30)</f>
        <v>2800200381567.314</v>
      </c>
      <c r="AK30">
        <f>IF(ISBLANK(Calculations!AK30),"",Calculations!AK30)</f>
        <v>2772849782260.9546</v>
      </c>
      <c r="AL30">
        <f>IF(ISBLANK(Calculations!AL30),"",Calculations!AL30)</f>
        <v>2746143907890.2944</v>
      </c>
      <c r="AM30">
        <f>IF(ISBLANK(Calculations!AM30),"",Calculations!AM30)</f>
        <v>2720332205798.582</v>
      </c>
      <c r="AN30">
        <f>IF(ISBLANK(Calculations!AN30),"",Calculations!AN30)</f>
        <v>2695586613914.0366</v>
      </c>
      <c r="AO30">
        <f>IF(ISBLANK(Calculations!AO30),"",Calculations!AO30)</f>
        <v>2671867035964.9438</v>
      </c>
      <c r="AP30">
        <f>IF(ISBLANK(Calculations!AP30),"",Calculations!AP30)</f>
        <v>2649053447738.7505</v>
      </c>
      <c r="AQ30">
        <f>IF(ISBLANK(Calculations!AQ30),"",Calculations!AQ30)</f>
        <v>2626968005256.7109</v>
      </c>
      <c r="AR30">
        <f>IF(ISBLANK(Calculations!AR30),"",Calculations!AR30)</f>
        <v>2605436326656.147</v>
      </c>
      <c r="AS30">
        <f>IF(ISBLANK(Calculations!AS30),"",Calculations!AS30)</f>
        <v>2584349079354.0293</v>
      </c>
      <c r="AT30">
        <f>IF(ISBLANK(Calculations!AT30),"",Calculations!AT30)</f>
        <v>2563648859176.5269</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0.86250729351315492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0.86250729351315492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0.86250729351315492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0.86250729351315492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0.86250729351315492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0.86250729351315492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0.86250729351315492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0.86250729351315492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0.86250729351315492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0.33544109994992877</v>
      </c>
      <c r="K43">
        <f>IF(ISBLANK(Calculations!K43),"",Calculations!K43)</f>
        <v>0.86250729351315492</v>
      </c>
      <c r="L43" t="str">
        <f>IF(ISBLANK(Calculations!L43),"",Calculations!L43)</f>
        <v>RESIDENTIAL</v>
      </c>
      <c r="M43" t="str">
        <f>IF(ISBLANK(Calculations!M43),"",Calculations!M43)</f>
        <v>appl</v>
      </c>
      <c r="N43" t="str">
        <f>IF(ISBLANK(Calculations!N43),"",Calculations!N43)</f>
        <v>electricity</v>
      </c>
      <c r="O43">
        <f t="shared" si="0"/>
        <v>12923942055857.201</v>
      </c>
      <c r="P43">
        <f>IF(ISBLANK(Calculations!P43),"",Calculations!P43)</f>
        <v>12923942055857.201</v>
      </c>
      <c r="Q43">
        <f>IF(ISBLANK(Calculations!Q43),"",Calculations!Q43)</f>
        <v>12923942055857.201</v>
      </c>
      <c r="R43">
        <f>IF(ISBLANK(Calculations!R43),"",Calculations!R43)</f>
        <v>12919380025377.184</v>
      </c>
      <c r="S43">
        <f>IF(ISBLANK(Calculations!S43),"",Calculations!S43)</f>
        <v>12904689399907.715</v>
      </c>
      <c r="T43">
        <f>IF(ISBLANK(Calculations!T43),"",Calculations!T43)</f>
        <v>12883630741629.402</v>
      </c>
      <c r="U43">
        <f>IF(ISBLANK(Calculations!U43),"",Calculations!U43)</f>
        <v>12862434853169.912</v>
      </c>
      <c r="V43">
        <f>IF(ISBLANK(Calculations!V43),"",Calculations!V43)</f>
        <v>12847894956212.383</v>
      </c>
      <c r="W43">
        <f>IF(ISBLANK(Calculations!W43),"",Calculations!W43)</f>
        <v>12843641160761.082</v>
      </c>
      <c r="X43">
        <f>IF(ISBLANK(Calculations!X43),"",Calculations!X43)</f>
        <v>12851031375196.062</v>
      </c>
      <c r="Y43">
        <f>IF(ISBLANK(Calculations!Y43),"",Calculations!Y43)</f>
        <v>12870756234681.096</v>
      </c>
      <c r="Z43">
        <f>IF(ISBLANK(Calculations!Z43),"",Calculations!Z43)</f>
        <v>12907031831161.99</v>
      </c>
      <c r="AA43">
        <f>IF(ISBLANK(Calculations!AA43),"",Calculations!AA43)</f>
        <v>12962116676449.039</v>
      </c>
      <c r="AB43">
        <f>IF(ISBLANK(Calculations!AB43),"",Calculations!AB43)</f>
        <v>13032365245770.727</v>
      </c>
      <c r="AC43">
        <f>IF(ISBLANK(Calculations!AC43),"",Calculations!AC43)</f>
        <v>13114704442351.521</v>
      </c>
      <c r="AD43">
        <f>IF(ISBLANK(Calculations!AD43),"",Calculations!AD43)</f>
        <v>13209394386541.451</v>
      </c>
      <c r="AE43">
        <f>IF(ISBLANK(Calculations!AE43),"",Calculations!AE43)</f>
        <v>13313962602621.566</v>
      </c>
      <c r="AF43">
        <f>IF(ISBLANK(Calculations!AF43),"",Calculations!AF43)</f>
        <v>13425075871973.678</v>
      </c>
      <c r="AG43">
        <f>IF(ISBLANK(Calculations!AG43),"",Calculations!AG43)</f>
        <v>13539633715141.57</v>
      </c>
      <c r="AH43">
        <f>IF(ISBLANK(Calculations!AH43),"",Calculations!AH43)</f>
        <v>13656469680239.867</v>
      </c>
      <c r="AI43">
        <f>IF(ISBLANK(Calculations!AI43),"",Calculations!AI43)</f>
        <v>13774305663853.775</v>
      </c>
      <c r="AJ43">
        <f>IF(ISBLANK(Calculations!AJ43),"",Calculations!AJ43)</f>
        <v>13892208020115.801</v>
      </c>
      <c r="AK43">
        <f>IF(ISBLANK(Calculations!AK43),"",Calculations!AK43)</f>
        <v>13890172204214.24</v>
      </c>
      <c r="AL43">
        <f>IF(ISBLANK(Calculations!AL43),"",Calculations!AL43)</f>
        <v>13887580240764.727</v>
      </c>
      <c r="AM43">
        <f>IF(ISBLANK(Calculations!AM43),"",Calculations!AM43)</f>
        <v>13884556262769.314</v>
      </c>
      <c r="AN43">
        <f>IF(ISBLANK(Calculations!AN43),"",Calculations!AN43)</f>
        <v>13881311402734.283</v>
      </c>
      <c r="AO43">
        <f>IF(ISBLANK(Calculations!AO43),"",Calculations!AO43)</f>
        <v>13878074400860.531</v>
      </c>
      <c r="AP43">
        <f>IF(ISBLANK(Calculations!AP43),"",Calculations!AP43)</f>
        <v>13875009495342.332</v>
      </c>
      <c r="AQ43">
        <f>IF(ISBLANK(Calculations!AQ43),"",Calculations!AQ43)</f>
        <v>13872109642903.52</v>
      </c>
      <c r="AR43">
        <f>IF(ISBLANK(Calculations!AR43),"",Calculations!AR43)</f>
        <v>13869427785104.504</v>
      </c>
      <c r="AS43">
        <f>IF(ISBLANK(Calculations!AS43),"",Calculations!AS43)</f>
        <v>13866870696817.908</v>
      </c>
      <c r="AT43">
        <f>IF(ISBLANK(Calculations!AT43),"",Calculations!AT43)</f>
        <v>13864345920777.854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0.86250729351315492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0.30938562266916836</v>
      </c>
      <c r="K45">
        <f>IF(ISBLANK(Calculations!K45),"",Calculations!K45)</f>
        <v>0.86250729351315492</v>
      </c>
      <c r="L45" t="str">
        <f>IF(ISBLANK(Calculations!L45),"",Calculations!L45)</f>
        <v>RESIDENTIAL</v>
      </c>
      <c r="M45" t="str">
        <f>IF(ISBLANK(Calculations!M45),"",Calculations!M45)</f>
        <v>appl</v>
      </c>
      <c r="N45" t="str">
        <f>IF(ISBLANK(Calculations!N45),"",Calculations!N45)</f>
        <v>natural gas</v>
      </c>
      <c r="O45">
        <f t="shared" si="0"/>
        <v>13690870450028.037</v>
      </c>
      <c r="P45">
        <f>IF(ISBLANK(Calculations!P45),"",Calculations!P45)</f>
        <v>13690870450028.037</v>
      </c>
      <c r="Q45">
        <f>IF(ISBLANK(Calculations!Q45),"",Calculations!Q45)</f>
        <v>13690870450028.037</v>
      </c>
      <c r="R45">
        <f>IF(ISBLANK(Calculations!R45),"",Calculations!R45)</f>
        <v>13802144254325.912</v>
      </c>
      <c r="S45">
        <f>IF(ISBLANK(Calculations!S45),"",Calculations!S45)</f>
        <v>13909130357813.689</v>
      </c>
      <c r="T45">
        <f>IF(ISBLANK(Calculations!T45),"",Calculations!T45)</f>
        <v>14015267028604.752</v>
      </c>
      <c r="U45">
        <f>IF(ISBLANK(Calculations!U45),"",Calculations!U45)</f>
        <v>14126132364178.676</v>
      </c>
      <c r="V45">
        <f>IF(ISBLANK(Calculations!V45),"",Calculations!V45)</f>
        <v>14244747096430.646</v>
      </c>
      <c r="W45">
        <f>IF(ISBLANK(Calculations!W45),"",Calculations!W45)</f>
        <v>14371225255909.631</v>
      </c>
      <c r="X45">
        <f>IF(ISBLANK(Calculations!X45),"",Calculations!X45)</f>
        <v>14502724848352.881</v>
      </c>
      <c r="Y45">
        <f>IF(ISBLANK(Calculations!Y45),"",Calculations!Y45)</f>
        <v>14637074726767.633</v>
      </c>
      <c r="Z45">
        <f>IF(ISBLANK(Calculations!Z45),"",Calculations!Z45)</f>
        <v>14776157144802.195</v>
      </c>
      <c r="AA45">
        <f>IF(ISBLANK(Calculations!AA45),"",Calculations!AA45)</f>
        <v>14918863417563.789</v>
      </c>
      <c r="AB45">
        <f>IF(ISBLANK(Calculations!AB45),"",Calculations!AB45)</f>
        <v>15061061090427.449</v>
      </c>
      <c r="AC45">
        <f>IF(ISBLANK(Calculations!AC45),"",Calculations!AC45)</f>
        <v>15201633204929.264</v>
      </c>
      <c r="AD45">
        <f>IF(ISBLANK(Calculations!AD45),"",Calculations!AD45)</f>
        <v>15343119979647.852</v>
      </c>
      <c r="AE45">
        <f>IF(ISBLANK(Calculations!AE45),"",Calculations!AE45)</f>
        <v>15485590525362.262</v>
      </c>
      <c r="AF45">
        <f>IF(ISBLANK(Calculations!AF45),"",Calculations!AF45)</f>
        <v>15627919669997.908</v>
      </c>
      <c r="AG45">
        <f>IF(ISBLANK(Calculations!AG45),"",Calculations!AG45)</f>
        <v>15769917769621.576</v>
      </c>
      <c r="AH45">
        <f>IF(ISBLANK(Calculations!AH45),"",Calculations!AH45)</f>
        <v>15912408078132.693</v>
      </c>
      <c r="AI45">
        <f>IF(ISBLANK(Calculations!AI45),"",Calculations!AI45)</f>
        <v>16054892045066.223</v>
      </c>
      <c r="AJ45">
        <f>IF(ISBLANK(Calculations!AJ45),"",Calculations!AJ45)</f>
        <v>16197100981274.127</v>
      </c>
      <c r="AK45">
        <f>IF(ISBLANK(Calculations!AK45),"",Calculations!AK45)</f>
        <v>16186596621407.947</v>
      </c>
      <c r="AL45">
        <f>IF(ISBLANK(Calculations!AL45),"",Calculations!AL45)</f>
        <v>16175941618261.879</v>
      </c>
      <c r="AM45">
        <f>IF(ISBLANK(Calculations!AM45),"",Calculations!AM45)</f>
        <v>16165441022143.137</v>
      </c>
      <c r="AN45">
        <f>IF(ISBLANK(Calculations!AN45),"",Calculations!AN45)</f>
        <v>16155322099325.695</v>
      </c>
      <c r="AO45">
        <f>IF(ISBLANK(Calculations!AO45),"",Calculations!AO45)</f>
        <v>16145693617644.637</v>
      </c>
      <c r="AP45">
        <f>IF(ISBLANK(Calculations!AP45),"",Calculations!AP45)</f>
        <v>16136521861822.406</v>
      </c>
      <c r="AQ45">
        <f>IF(ISBLANK(Calculations!AQ45),"",Calculations!AQ45)</f>
        <v>16127969448242.693</v>
      </c>
      <c r="AR45">
        <f>IF(ISBLANK(Calculations!AR45),"",Calculations!AR45)</f>
        <v>16119987757489.637</v>
      </c>
      <c r="AS45">
        <f>IF(ISBLANK(Calculations!AS45),"",Calculations!AS45)</f>
        <v>16112671230247.375</v>
      </c>
      <c r="AT45">
        <f>IF(ISBLANK(Calculations!AT45),"",Calculations!AT45)</f>
        <v>16106046681074.436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8.5319131619348551E-2</v>
      </c>
      <c r="K46">
        <f>IF(ISBLANK(Calculations!K46),"",Calculations!K46)</f>
        <v>0.86250729351315492</v>
      </c>
      <c r="L46" t="str">
        <f>IF(ISBLANK(Calculations!L46),"",Calculations!L46)</f>
        <v>RESIDENTIAL</v>
      </c>
      <c r="M46" t="str">
        <f>IF(ISBLANK(Calculations!M46),"",Calculations!M46)</f>
        <v>appl</v>
      </c>
      <c r="N46" t="str">
        <f>IF(ISBLANK(Calculations!N46),"",Calculations!N46)</f>
        <v>petroleum diesel</v>
      </c>
      <c r="O46">
        <f t="shared" si="0"/>
        <v>3928736073628.1226</v>
      </c>
      <c r="P46">
        <f>IF(ISBLANK(Calculations!P46),"",Calculations!P46)</f>
        <v>3928736073628.1226</v>
      </c>
      <c r="Q46">
        <f>IF(ISBLANK(Calculations!Q46),"",Calculations!Q46)</f>
        <v>3928736073628.1226</v>
      </c>
      <c r="R46">
        <f>IF(ISBLANK(Calculations!R46),"",Calculations!R46)</f>
        <v>3804221941740.2666</v>
      </c>
      <c r="S46">
        <f>IF(ISBLANK(Calculations!S46),"",Calculations!S46)</f>
        <v>3713079950826.1587</v>
      </c>
      <c r="T46">
        <f>IF(ISBLANK(Calculations!T46),"",Calculations!T46)</f>
        <v>3650921038370.0386</v>
      </c>
      <c r="U46">
        <f>IF(ISBLANK(Calculations!U46),"",Calculations!U46)</f>
        <v>3613425533960.0464</v>
      </c>
      <c r="V46">
        <f>IF(ISBLANK(Calculations!V46),"",Calculations!V46)</f>
        <v>3596624614293.667</v>
      </c>
      <c r="W46">
        <f>IF(ISBLANK(Calculations!W46),"",Calculations!W46)</f>
        <v>3595609005061.5967</v>
      </c>
      <c r="X46">
        <f>IF(ISBLANK(Calculations!X46),"",Calculations!X46)</f>
        <v>3605434948451.1777</v>
      </c>
      <c r="Y46">
        <f>IF(ISBLANK(Calculations!Y46),"",Calculations!Y46)</f>
        <v>3622015836702.7764</v>
      </c>
      <c r="Z46">
        <f>IF(ISBLANK(Calculations!Z46),"",Calculations!Z46)</f>
        <v>3643603159183.417</v>
      </c>
      <c r="AA46">
        <f>IF(ISBLANK(Calculations!AA46),"",Calculations!AA46)</f>
        <v>3668427677953.7612</v>
      </c>
      <c r="AB46">
        <f>IF(ISBLANK(Calculations!AB46),"",Calculations!AB46)</f>
        <v>3694421270328.0615</v>
      </c>
      <c r="AC46">
        <f>IF(ISBLANK(Calculations!AC46),"",Calculations!AC46)</f>
        <v>3720712759869.7197</v>
      </c>
      <c r="AD46">
        <f>IF(ISBLANK(Calculations!AD46),"",Calculations!AD46)</f>
        <v>3748014494433.77</v>
      </c>
      <c r="AE46">
        <f>IF(ISBLANK(Calculations!AE46),"",Calculations!AE46)</f>
        <v>3776213959577.1255</v>
      </c>
      <c r="AF46">
        <f>IF(ISBLANK(Calculations!AF46),"",Calculations!AF46)</f>
        <v>3804892745826.6929</v>
      </c>
      <c r="AG46">
        <f>IF(ISBLANK(Calculations!AG46),"",Calculations!AG46)</f>
        <v>3833597973065.3979</v>
      </c>
      <c r="AH46">
        <f>IF(ISBLANK(Calculations!AH46),"",Calculations!AH46)</f>
        <v>3862523400243.1636</v>
      </c>
      <c r="AI46">
        <f>IF(ISBLANK(Calculations!AI46),"",Calculations!AI46)</f>
        <v>3891589696178.6689</v>
      </c>
      <c r="AJ46">
        <f>IF(ISBLANK(Calculations!AJ46),"",Calculations!AJ46)</f>
        <v>3920754170458.5098</v>
      </c>
      <c r="AK46">
        <f>IF(ISBLANK(Calculations!AK46),"",Calculations!AK46)</f>
        <v>3917372528417.1289</v>
      </c>
      <c r="AL46">
        <f>IF(ISBLANK(Calculations!AL46),"",Calculations!AL46)</f>
        <v>3914090006696.3291</v>
      </c>
      <c r="AM46">
        <f>IF(ISBLANK(Calculations!AM46),"",Calculations!AM46)</f>
        <v>3910974052076.7622</v>
      </c>
      <c r="AN46">
        <f>IF(ISBLANK(Calculations!AN46),"",Calculations!AN46)</f>
        <v>3908061065321.2588</v>
      </c>
      <c r="AO46">
        <f>IF(ISBLANK(Calculations!AO46),"",Calculations!AO46)</f>
        <v>3905352896956.3198</v>
      </c>
      <c r="AP46">
        <f>IF(ISBLANK(Calculations!AP46),"",Calculations!AP46)</f>
        <v>3902802754632.9087</v>
      </c>
      <c r="AQ46">
        <f>IF(ISBLANK(Calculations!AQ46),"",Calculations!AQ46)</f>
        <v>3900436894764.3833</v>
      </c>
      <c r="AR46">
        <f>IF(ISBLANK(Calculations!AR46),"",Calculations!AR46)</f>
        <v>3898228485064.1743</v>
      </c>
      <c r="AS46">
        <f>IF(ISBLANK(Calculations!AS46),"",Calculations!AS46)</f>
        <v>3896202281261.1245</v>
      </c>
      <c r="AT46">
        <f>IF(ISBLANK(Calculations!AT46),"",Calculations!AT46)</f>
        <v>3894378410713.085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0.86250729351315492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0.86250729351315492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0.86250729351315492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0.86250729351315492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0.11578198049066794</v>
      </c>
      <c r="K51">
        <f>IF(ISBLANK(Calculations!K51),"",Calculations!K51)</f>
        <v>0.86250729351315492</v>
      </c>
      <c r="L51" t="str">
        <f>IF(ISBLANK(Calculations!L51),"",Calculations!L51)</f>
        <v>RESIDENTIAL</v>
      </c>
      <c r="M51" t="str">
        <f>IF(ISBLANK(Calculations!M51),"",Calculations!M51)</f>
        <v>appl</v>
      </c>
      <c r="N51" t="str">
        <f>IF(ISBLANK(Calculations!N51),"",Calculations!N51)</f>
        <v>LPG propane or butane</v>
      </c>
      <c r="O51">
        <f t="shared" si="0"/>
        <v>781526293387.06702</v>
      </c>
      <c r="P51">
        <f>IF(ISBLANK(Calculations!P51),"",Calculations!P51)</f>
        <v>781526293387.06702</v>
      </c>
      <c r="Q51">
        <f>IF(ISBLANK(Calculations!Q51),"",Calculations!Q51)</f>
        <v>781526293387.06702</v>
      </c>
      <c r="R51">
        <f>IF(ISBLANK(Calculations!R51),"",Calculations!R51)</f>
        <v>774886666847.84753</v>
      </c>
      <c r="S51">
        <f>IF(ISBLANK(Calculations!S51),"",Calculations!S51)</f>
        <v>769477387086.91638</v>
      </c>
      <c r="T51">
        <f>IF(ISBLANK(Calculations!T51),"",Calculations!T51)</f>
        <v>765663373407.75488</v>
      </c>
      <c r="U51">
        <f>IF(ISBLANK(Calculations!U51),"",Calculations!U51)</f>
        <v>763720628328.99341</v>
      </c>
      <c r="V51">
        <f>IF(ISBLANK(Calculations!V51),"",Calculations!V51)</f>
        <v>763822060433.51917</v>
      </c>
      <c r="W51">
        <f>IF(ISBLANK(Calculations!W51),"",Calculations!W51)</f>
        <v>765746906824.01111</v>
      </c>
      <c r="X51">
        <f>IF(ISBLANK(Calculations!X51),"",Calculations!X51)</f>
        <v>769099125989.78552</v>
      </c>
      <c r="Y51">
        <f>IF(ISBLANK(Calculations!Y51),"",Calculations!Y51)</f>
        <v>773472259795.55493</v>
      </c>
      <c r="Z51">
        <f>IF(ISBLANK(Calculations!Z51),"",Calculations!Z51)</f>
        <v>778802314084.75024</v>
      </c>
      <c r="AA51">
        <f>IF(ISBLANK(Calculations!AA51),"",Calculations!AA51)</f>
        <v>784850681890.92212</v>
      </c>
      <c r="AB51">
        <f>IF(ISBLANK(Calculations!AB51),"",Calculations!AB51)</f>
        <v>791189214087.75171</v>
      </c>
      <c r="AC51">
        <f>IF(ISBLANK(Calculations!AC51),"",Calculations!AC51)</f>
        <v>797566007756.45862</v>
      </c>
      <c r="AD51">
        <f>IF(ISBLANK(Calculations!AD51),"",Calculations!AD51)</f>
        <v>804069960813.65015</v>
      </c>
      <c r="AE51">
        <f>IF(ISBLANK(Calculations!AE51),"",Calculations!AE51)</f>
        <v>810672995546.47449</v>
      </c>
      <c r="AF51">
        <f>IF(ISBLANK(Calculations!AF51),"",Calculations!AF51)</f>
        <v>817315728701.71387</v>
      </c>
      <c r="AG51">
        <f>IF(ISBLANK(Calculations!AG51),"",Calculations!AG51)</f>
        <v>823925232114.38843</v>
      </c>
      <c r="AH51">
        <f>IF(ISBLANK(Calculations!AH51),"",Calculations!AH51)</f>
        <v>830553201192.93286</v>
      </c>
      <c r="AI51">
        <f>IF(ISBLANK(Calculations!AI51),"",Calculations!AI51)</f>
        <v>837180587547.75635</v>
      </c>
      <c r="AJ51">
        <f>IF(ISBLANK(Calculations!AJ51),"",Calculations!AJ51)</f>
        <v>843788609353.83643</v>
      </c>
      <c r="AK51">
        <f>IF(ISBLANK(Calculations!AK51),"",Calculations!AK51)</f>
        <v>843674317969.93518</v>
      </c>
      <c r="AL51">
        <f>IF(ISBLANK(Calculations!AL51),"",Calculations!AL51)</f>
        <v>843514858995.35388</v>
      </c>
      <c r="AM51">
        <f>IF(ISBLANK(Calculations!AM51),"",Calculations!AM51)</f>
        <v>843321611936.71765</v>
      </c>
      <c r="AN51">
        <f>IF(ISBLANK(Calculations!AN51),"",Calculations!AN51)</f>
        <v>843104226604.3562</v>
      </c>
      <c r="AO51">
        <f>IF(ISBLANK(Calculations!AO51),"",Calculations!AO51)</f>
        <v>842868701361.59998</v>
      </c>
      <c r="AP51">
        <f>IF(ISBLANK(Calculations!AP51),"",Calculations!AP51)</f>
        <v>842618478423.65466</v>
      </c>
      <c r="AQ51">
        <f>IF(ISBLANK(Calculations!AQ51),"",Calculations!AQ51)</f>
        <v>842361259044.43958</v>
      </c>
      <c r="AR51">
        <f>IF(ISBLANK(Calculations!AR51),"",Calculations!AR51)</f>
        <v>842099572686.56079</v>
      </c>
      <c r="AS51">
        <f>IF(ISBLANK(Calculations!AS51),"",Calculations!AS51)</f>
        <v>841842119546.55029</v>
      </c>
      <c r="AT51">
        <f>IF(ISBLANK(Calculations!AT51),"",Calculations!AT51)</f>
        <v>841594988487.81909</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0.86250729351315492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0.3990519874312084</v>
      </c>
      <c r="K56">
        <f>IF(ISBLANK(Calculations!K56),"",Calculations!K56)</f>
        <v>0.86250729351315492</v>
      </c>
      <c r="L56" t="str">
        <f>IF(ISBLANK(Calculations!L56),"",Calculations!L56)</f>
        <v>RESIDENTIAL</v>
      </c>
      <c r="M56" t="str">
        <f>IF(ISBLANK(Calculations!M56),"",Calculations!M56)</f>
        <v>other</v>
      </c>
      <c r="N56" t="str">
        <f>IF(ISBLANK(Calculations!N56),"",Calculations!N56)</f>
        <v>electricity</v>
      </c>
      <c r="O56">
        <f t="shared" si="0"/>
        <v>15374755101880.557</v>
      </c>
      <c r="P56">
        <f>IF(ISBLANK(Calculations!P56),"",Calculations!P56)</f>
        <v>15374755101880.557</v>
      </c>
      <c r="Q56">
        <f>IF(ISBLANK(Calculations!Q56),"",Calculations!Q56)</f>
        <v>15374755101880.557</v>
      </c>
      <c r="R56">
        <f>IF(ISBLANK(Calculations!R56),"",Calculations!R56)</f>
        <v>15245312456260.98</v>
      </c>
      <c r="S56">
        <f>IF(ISBLANK(Calculations!S56),"",Calculations!S56)</f>
        <v>15075427006273.252</v>
      </c>
      <c r="T56">
        <f>IF(ISBLANK(Calculations!T56),"",Calculations!T56)</f>
        <v>14912946204699.861</v>
      </c>
      <c r="U56">
        <f>IF(ISBLANK(Calculations!U56),"",Calculations!U56)</f>
        <v>14770008002255.891</v>
      </c>
      <c r="V56">
        <f>IF(ISBLANK(Calculations!V56),"",Calculations!V56)</f>
        <v>14646100461553.631</v>
      </c>
      <c r="W56">
        <f>IF(ISBLANK(Calculations!W56),"",Calculations!W56)</f>
        <v>14546165248893.549</v>
      </c>
      <c r="X56">
        <f>IF(ISBLANK(Calculations!X56),"",Calculations!X56)</f>
        <v>14438667619383.479</v>
      </c>
      <c r="Y56">
        <f>IF(ISBLANK(Calculations!Y56),"",Calculations!Y56)</f>
        <v>14325418296061.553</v>
      </c>
      <c r="Z56">
        <f>IF(ISBLANK(Calculations!Z56),"",Calculations!Z56)</f>
        <v>14223235443985.67</v>
      </c>
      <c r="AA56">
        <f>IF(ISBLANK(Calculations!AA56),"",Calculations!AA56)</f>
        <v>14152902375194.006</v>
      </c>
      <c r="AB56">
        <f>IF(ISBLANK(Calculations!AB56),"",Calculations!AB56)</f>
        <v>14079879516584.799</v>
      </c>
      <c r="AC56">
        <f>IF(ISBLANK(Calculations!AC56),"",Calculations!AC56)</f>
        <v>14015125668054.9</v>
      </c>
      <c r="AD56">
        <f>IF(ISBLANK(Calculations!AD56),"",Calculations!AD56)</f>
        <v>13959944350800.279</v>
      </c>
      <c r="AE56">
        <f>IF(ISBLANK(Calculations!AE56),"",Calculations!AE56)</f>
        <v>13899089850092.398</v>
      </c>
      <c r="AF56">
        <f>IF(ISBLANK(Calculations!AF56),"",Calculations!AF56)</f>
        <v>13822180853340.65</v>
      </c>
      <c r="AG56">
        <f>IF(ISBLANK(Calculations!AG56),"",Calculations!AG56)</f>
        <v>13731421133855.295</v>
      </c>
      <c r="AH56">
        <f>IF(ISBLANK(Calculations!AH56),"",Calculations!AH56)</f>
        <v>13629501478410.93</v>
      </c>
      <c r="AI56">
        <f>IF(ISBLANK(Calculations!AI56),"",Calculations!AI56)</f>
        <v>13518654073590.766</v>
      </c>
      <c r="AJ56">
        <f>IF(ISBLANK(Calculations!AJ56),"",Calculations!AJ56)</f>
        <v>13401149488819.973</v>
      </c>
      <c r="AK56">
        <f>IF(ISBLANK(Calculations!AK56),"",Calculations!AK56)</f>
        <v>13213116182458.643</v>
      </c>
      <c r="AL56">
        <f>IF(ISBLANK(Calculations!AL56),"",Calculations!AL56)</f>
        <v>13016204974568.254</v>
      </c>
      <c r="AM56">
        <f>IF(ISBLANK(Calculations!AM56),"",Calculations!AM56)</f>
        <v>12805747365049.578</v>
      </c>
      <c r="AN56">
        <f>IF(ISBLANK(Calculations!AN56),"",Calculations!AN56)</f>
        <v>12590757589292.721</v>
      </c>
      <c r="AO56">
        <f>IF(ISBLANK(Calculations!AO56),"",Calculations!AO56)</f>
        <v>12370547747010.807</v>
      </c>
      <c r="AP56">
        <f>IF(ISBLANK(Calculations!AP56),"",Calculations!AP56)</f>
        <v>12211235274585.061</v>
      </c>
      <c r="AQ56">
        <f>IF(ISBLANK(Calculations!AQ56),"",Calculations!AQ56)</f>
        <v>11986349704266.047</v>
      </c>
      <c r="AR56">
        <f>IF(ISBLANK(Calculations!AR56),"",Calculations!AR56)</f>
        <v>11758852854488.293</v>
      </c>
      <c r="AS56">
        <f>IF(ISBLANK(Calculations!AS56),"",Calculations!AS56)</f>
        <v>11490016188337.752</v>
      </c>
      <c r="AT56">
        <f>IF(ISBLANK(Calculations!AT56),"",Calculations!AT56)</f>
        <v>11248838347745.146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0.86250729351315492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0.86250729351315492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0.86250729351315492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0.86250729351315492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0.86250729351315492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0.86250729351315492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0.86250729351315492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0.86250729351315492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0.86250729351315492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0.1424077644491393</v>
      </c>
      <c r="K69">
        <f>IF(ISBLANK(Calculations!K69),"",Calculations!K69)</f>
        <v>0.13749270648684506</v>
      </c>
      <c r="L69" t="str">
        <f>IF(ISBLANK(Calculations!L69),"",Calculations!L69)</f>
        <v>RESIDENTIAL</v>
      </c>
      <c r="M69" t="str">
        <f>IF(ISBLANK(Calculations!M69),"",Calculations!M69)</f>
        <v>heating</v>
      </c>
      <c r="N69" t="str">
        <f>IF(ISBLANK(Calculations!N69),"",Calculations!N69)</f>
        <v>electricity</v>
      </c>
      <c r="O69">
        <f t="shared" si="0"/>
        <v>871444321863.0415</v>
      </c>
      <c r="P69">
        <f>IF(ISBLANK(Calculations!P69),"",Calculations!P69)-(SUMIFS(BDEQ!B:B,BDEQ!$AG:$AG,About!$B$2,BDEQ!$AH:$AH,$I69)*BDEQ!$C$2*$J69*$K69)</f>
        <v>871444321863.0415</v>
      </c>
      <c r="Q69">
        <f>IF(ISBLANK(Calculations!Q69),"",Calculations!Q69)-(SUMIFS(BDEQ!C:C,BDEQ!$AG:$AG,About!$B$2,BDEQ!$AH:$AH,$I69)*BDEQ!$C$2*$J69*$K69)</f>
        <v>871444321863.0415</v>
      </c>
      <c r="R69">
        <f>IF(ISBLANK(Calculations!R69),"",Calculations!R69)-(SUMIFS(BDEQ!D:D,BDEQ!$AG:$AG,About!$B$2,BDEQ!$AH:$AH,$I69)*BDEQ!$C$2*$J69*$K69)</f>
        <v>894723877755.9292</v>
      </c>
      <c r="S69" s="99">
        <f>IF(ISBLANK(Calculations!S69),"",Calculations!S69+('IRA Buildings Changes'!$G$39/($AB$68-$R$68)*(S68-$R$68)))-(SUMIFS(BDEQ!E:E,BDEQ!$AG:$AG,About!$B$2,BDEQ!$AH:$AH,$I69)*BDEQ!$C$2*$J69*$K69)</f>
        <v>917976545923.63708</v>
      </c>
      <c r="T69" s="99">
        <f>IF(ISBLANK(Calculations!T69),"",Calculations!T69+('IRA Buildings Changes'!$G$39/($AB$68-$R$68)*(T68-$R$68)))-(SUMIFS(BDEQ!F:F,BDEQ!$AG:$AG,About!$B$2,BDEQ!$AH:$AH,$I69)*BDEQ!$C$2*$J69*$K69)</f>
        <v>940035509578.7312</v>
      </c>
      <c r="U69" s="99">
        <f>IF(ISBLANK(Calculations!U69),"",Calculations!U69+('IRA Buildings Changes'!$G$39/($AB$68-$R$68)*(U68-$R$68)))-(SUMIFS(BDEQ!G:G,BDEQ!$AG:$AG,About!$B$2,BDEQ!$AH:$AH,$I69)*BDEQ!$C$2*$J69*$K69)</f>
        <v>961300517155.60583</v>
      </c>
      <c r="V69" s="99">
        <f>IF(ISBLANK(Calculations!V69),"",Calculations!V69+('IRA Buildings Changes'!$G$39/($AB$68-$R$68)*(V68-$R$68)))-(SUMIFS(BDEQ!H:H,BDEQ!$AG:$AG,About!$B$2,BDEQ!$AH:$AH,$I69)*BDEQ!$C$2*$J69*$K69)</f>
        <v>981892715563.07825</v>
      </c>
      <c r="W69" s="99">
        <f>IF(ISBLANK(Calculations!W69),"",Calculations!W69+('IRA Buildings Changes'!$G$39/($AB$68-$R$68)*(W68-$R$68)))-(SUMIFS(BDEQ!I:I,BDEQ!$AG:$AG,About!$B$2,BDEQ!$AH:$AH,$I69)*BDEQ!$C$2*$J69*$K69)</f>
        <v>1002390240805.338</v>
      </c>
      <c r="X69" s="99">
        <f>IF(ISBLANK(Calculations!X69),"",Calculations!X69+('IRA Buildings Changes'!$G$39/($AB$68-$R$68)*(X68-$R$68)))-(SUMIFS(BDEQ!J:J,BDEQ!$AG:$AG,About!$B$2,BDEQ!$AH:$AH,$I69)*BDEQ!$C$2*$J69*$K69)</f>
        <v>1022413701091.739</v>
      </c>
      <c r="Y69" s="99">
        <f>IF(ISBLANK(Calculations!Y69),"",Calculations!Y69+('IRA Buildings Changes'!$G$39/($AB$68-$R$68)*(Y68-$R$68)))-(SUMIFS(BDEQ!K:K,BDEQ!$AG:$AG,About!$B$2,BDEQ!$AH:$AH,$I69)*BDEQ!$C$2*$J69*$K69)</f>
        <v>1042478722185.9148</v>
      </c>
      <c r="Z69" s="99">
        <f>IF(ISBLANK(Calculations!Z69),"",Calculations!Z69+('IRA Buildings Changes'!$G$39/($AB$68-$R$68)*(Z68-$R$68)))-(SUMIFS(BDEQ!L:L,BDEQ!$AG:$AG,About!$B$2,BDEQ!$AH:$AH,$I69)*BDEQ!$C$2*$J69*$K69)</f>
        <v>1063133097579.6217</v>
      </c>
      <c r="AA69" s="99">
        <f>IF(ISBLANK(Calculations!AA69),"",Calculations!AA69+('IRA Buildings Changes'!$G$39/($AB$68-$R$68)*(AA68-$R$68)))-(SUMIFS(BDEQ!M:M,BDEQ!$AG:$AG,About!$B$2,BDEQ!$AH:$AH,$I69)*BDEQ!$C$2*$J69*$K69)</f>
        <v>1084263490487.5132</v>
      </c>
      <c r="AB69" s="98">
        <f>IF(ISBLANK(Calculations!AB69),"",Calculations!AB69 + 'IRA Buildings Changes'!$G$39)-(SUMIFS(BDEQ!N:N,BDEQ!$AG:$AG,About!$B$2,BDEQ!$AH:$AH,$I69)*BDEQ!$C$2*$J69*$K69)</f>
        <v>1106023952641.4993</v>
      </c>
      <c r="AC69" s="99">
        <f>IF(ISBLANK(Calculations!AC69),"",Calculations!AC69 + 'IRA Buildings Changes'!$G$39)-(SUMIFS(BDEQ!O:O,BDEQ!$AG:$AG,About!$B$2,BDEQ!$AH:$AH,$I69)*BDEQ!$C$2*$J69*$K69)</f>
        <v>1127108418922.8923</v>
      </c>
      <c r="AD69" s="99">
        <f>IF(ISBLANK(Calculations!AD69),"",Calculations!AD69 + 'IRA Buildings Changes'!$G$39)-(SUMIFS(BDEQ!P:P,BDEQ!$AG:$AG,About!$B$2,BDEQ!$AH:$AH,$I69)*BDEQ!$C$2*$J69*$K69)</f>
        <v>1148482376141.0835</v>
      </c>
      <c r="AE69" s="99">
        <f>IF(ISBLANK(Calculations!AE69),"",Calculations!AE69 + 'IRA Buildings Changes'!$G$39)-(SUMIFS(BDEQ!Q:Q,BDEQ!$AG:$AG,About!$B$2,BDEQ!$AH:$AH,$I69)*BDEQ!$C$2*$J69*$K69)</f>
        <v>1170771782890.4229</v>
      </c>
      <c r="AF69" s="99">
        <f>IF(ISBLANK(Calculations!AF69),"",Calculations!AF69 + 'IRA Buildings Changes'!$G$39)-(SUMIFS(BDEQ!R:R,BDEQ!$AG:$AG,About!$B$2,BDEQ!$AH:$AH,$I69)*BDEQ!$C$2*$J69*$K69)</f>
        <v>1192958628067.7217</v>
      </c>
      <c r="AG69" s="99">
        <f>IF(ISBLANK(Calculations!AG69),"",Calculations!AG69 + 'IRA Buildings Changes'!$G$39)-(SUMIFS(BDEQ!S:S,BDEQ!$AG:$AG,About!$B$2,BDEQ!$AH:$AH,$I69)*BDEQ!$C$2*$J69*$K69)</f>
        <v>1215390709379.968</v>
      </c>
      <c r="AH69" s="99">
        <f>IF(ISBLANK(Calculations!AH69),"",Calculations!AH69 + 'IRA Buildings Changes'!$G$39)-(SUMIFS(BDEQ!T:T,BDEQ!$AG:$AG,About!$B$2,BDEQ!$AH:$AH,$I69)*BDEQ!$C$2*$J69*$K69)</f>
        <v>1238265922277.1572</v>
      </c>
      <c r="AI69" s="99">
        <f>IF(ISBLANK(Calculations!AI69),"",Calculations!AI69 + 'IRA Buildings Changes'!$G$39)-(SUMIFS(BDEQ!U:U,BDEQ!$AG:$AG,About!$B$2,BDEQ!$AH:$AH,$I69)*BDEQ!$C$2*$J69*$K69)</f>
        <v>1260590942482.3853</v>
      </c>
      <c r="AJ69" s="99">
        <f>IF(ISBLANK(Calculations!AJ69),"",Calculations!AJ69 + 'IRA Buildings Changes'!$G$39)-(SUMIFS(BDEQ!V:V,BDEQ!$AG:$AG,About!$B$2,BDEQ!$AH:$AH,$I69)*BDEQ!$C$2*$J69*$K69)</f>
        <v>1283090805639.4985</v>
      </c>
      <c r="AK69" s="99">
        <f>IF(ISBLANK(Calculations!AK69),"",Calculations!AK69 + 'IRA Buildings Changes'!$G$39)-(SUMIFS(BDEQ!W:W,BDEQ!$AG:$AG,About!$B$2,BDEQ!$AH:$AH,$I69)*BDEQ!$C$2*$J69*$K69)</f>
        <v>1293008335799.4473</v>
      </c>
      <c r="AL69" s="99">
        <f>IF(ISBLANK(Calculations!AL69),"",Calculations!AL69 + 'IRA Buildings Changes'!$G$39)-(SUMIFS(BDEQ!X:X,BDEQ!$AG:$AG,About!$B$2,BDEQ!$AH:$AH,$I69)*BDEQ!$C$2*$J69*$K69)</f>
        <v>1303205490494.6096</v>
      </c>
      <c r="AM69" s="99">
        <f>IF(ISBLANK(Calculations!AM69),"",Calculations!AM69 + 'IRA Buildings Changes'!$G$39)-(SUMIFS(BDEQ!Y:Y,BDEQ!$AG:$AG,About!$B$2,BDEQ!$AH:$AH,$I69)*BDEQ!$C$2*$J69*$K69)</f>
        <v>1313934880518.7239</v>
      </c>
      <c r="AN69" s="99">
        <f>IF(ISBLANK(Calculations!AN69),"",Calculations!AN69 + 'IRA Buildings Changes'!$G$39)-(SUMIFS(BDEQ!Z:Z,BDEQ!$AG:$AG,About!$B$2,BDEQ!$AH:$AH,$I69)*BDEQ!$C$2*$J69*$K69)</f>
        <v>1325196790203.2869</v>
      </c>
      <c r="AO69" s="99">
        <f>IF(ISBLANK(Calculations!AO69),"",Calculations!AO69 + 'IRA Buildings Changes'!$G$39)-(SUMIFS(BDEQ!AA:AA,BDEQ!$AG:$AG,About!$B$2,BDEQ!$AH:$AH,$I69)*BDEQ!$C$2*$J69*$K69)</f>
        <v>1336592022801.3159</v>
      </c>
      <c r="AP69" s="99">
        <f>IF(ISBLANK(Calculations!AP69),"",Calculations!AP69 + 'IRA Buildings Changes'!$G$39)-(SUMIFS(BDEQ!AB:AB,BDEQ!$AG:$AG,About!$B$2,BDEQ!$AH:$AH,$I69)*BDEQ!$C$2*$J69*$K69)</f>
        <v>1348039672655.0266</v>
      </c>
      <c r="AQ69" s="99">
        <f>IF(ISBLANK(Calculations!AQ69),"",Calculations!AQ69 + 'IRA Buildings Changes'!$G$39)-(SUMIFS(BDEQ!AC:AC,BDEQ!$AG:$AG,About!$B$2,BDEQ!$AH:$AH,$I69)*BDEQ!$C$2*$J69*$K69)</f>
        <v>1359718108812.459</v>
      </c>
      <c r="AR69" s="99">
        <f>IF(ISBLANK(Calculations!AR69),"",Calculations!AR69 + 'IRA Buildings Changes'!$G$39)-(SUMIFS(BDEQ!AD:AD,BDEQ!$AG:$AG,About!$B$2,BDEQ!$AH:$AH,$I69)*BDEQ!$C$2*$J69*$K69)</f>
        <v>1370974581192.4214</v>
      </c>
      <c r="AS69" s="99">
        <f>IF(ISBLANK(Calculations!AS69),"",Calculations!AS69 + 'IRA Buildings Changes'!$G$39)-(SUMIFS(BDEQ!AE:AE,BDEQ!$AG:$AG,About!$B$2,BDEQ!$AH:$AH,$I69)*BDEQ!$C$2*$J69*$K69)</f>
        <v>1382197448328.0103</v>
      </c>
      <c r="AT69" s="99">
        <f>IF(ISBLANK(Calculations!AT69),"",Calculations!AT69 + 'IRA Buildings Changes'!$G$39)-(SUMIFS(BDEQ!AF:AF,BDEQ!$AG:$AG,About!$B$2,BDEQ!$AH:$AH,$I69)*BDEQ!$C$2*$J69*$K69)</f>
        <v>1393362431534.0471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0.13749270648684506</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0.69061409893501191</v>
      </c>
      <c r="K71">
        <f>IF(ISBLANK(Calculations!K71),"",Calculations!K71)</f>
        <v>0.13749270648684506</v>
      </c>
      <c r="L71" t="str">
        <f>IF(ISBLANK(Calculations!L71),"",Calculations!L71)</f>
        <v>RESIDENTIAL</v>
      </c>
      <c r="M71" t="str">
        <f>IF(ISBLANK(Calculations!M71),"",Calculations!M71)</f>
        <v>heating</v>
      </c>
      <c r="N71" t="str">
        <f>IF(ISBLANK(Calculations!N71),"",Calculations!N71)</f>
        <v>natural gas</v>
      </c>
      <c r="O71">
        <f t="shared" si="0"/>
        <v>4871730528517.7441</v>
      </c>
      <c r="P71">
        <f>IF(ISBLANK(Calculations!P71),"",Calculations!P71)</f>
        <v>4871730528517.7441</v>
      </c>
      <c r="Q71">
        <f>IF(ISBLANK(Calculations!Q71),"",Calculations!Q71)</f>
        <v>4871730528517.7441</v>
      </c>
      <c r="R71">
        <f>IF(ISBLANK(Calculations!R71),"",Calculations!R71)</f>
        <v>4896779341148.2441</v>
      </c>
      <c r="S71" s="99">
        <f>IF(ISBLANK(Calculations!S71),"",Calculations!S71 + ('IRA Buildings Changes'!$D$39/($AB$68-$R$68)*(S68-$R$68)))</f>
        <v>4779395443875.8281</v>
      </c>
      <c r="T71" s="99">
        <f>IF(ISBLANK(Calculations!T71),"",Calculations!T71 + ('IRA Buildings Changes'!$D$39/($AB$68-$R$68)*(T68-$R$68)))</f>
        <v>4664403253989.4424</v>
      </c>
      <c r="U71" s="99">
        <f>IF(ISBLANK(Calculations!U71),"",Calculations!U71 + ('IRA Buildings Changes'!$D$39/($AB$68-$R$68)*(U68-$R$68)))</f>
        <v>4551130750284.9365</v>
      </c>
      <c r="V71" s="99">
        <f>IF(ISBLANK(Calculations!V71),"",Calculations!V71 + ('IRA Buildings Changes'!$D$39/($AB$68-$R$68)*(V68-$R$68)))</f>
        <v>4445429582027.2676</v>
      </c>
      <c r="W71" s="99">
        <f>IF(ISBLANK(Calculations!W71),"",Calculations!W71 + ('IRA Buildings Changes'!$D$39/($AB$68-$R$68)*(W68-$R$68)))</f>
        <v>4354959239551.7363</v>
      </c>
      <c r="X71" s="99">
        <f>IF(ISBLANK(Calculations!X71),"",Calculations!X71 + ('IRA Buildings Changes'!$D$39/($AB$68-$R$68)*(X68-$R$68)))</f>
        <v>4274192064052.2002</v>
      </c>
      <c r="Y71" s="99">
        <f>IF(ISBLANK(Calculations!Y71),"",Calculations!Y71 + ('IRA Buildings Changes'!$D$39/($AB$68-$R$68)*(Y68-$R$68)))</f>
        <v>4210737362256.0586</v>
      </c>
      <c r="Z71" s="99">
        <f>IF(ISBLANK(Calculations!Z71),"",Calculations!Z71 + ('IRA Buildings Changes'!$D$39/($AB$68-$R$68)*(Z68-$R$68)))</f>
        <v>4168569616924.5347</v>
      </c>
      <c r="AA71" s="99">
        <f>IF(ISBLANK(Calculations!AA71),"",Calculations!AA71 + ('IRA Buildings Changes'!$D$39/($AB$68-$R$68)*(AA68-$R$68)))</f>
        <v>4146230193022.7881</v>
      </c>
      <c r="AB71" s="98">
        <f>IF(ISBLANK(Calculations!AB71),"",Calculations!AB71 + 'IRA Buildings Changes'!D39)</f>
        <v>4146041211328.6729</v>
      </c>
      <c r="AC71" s="99">
        <f>IF(ISBLANK(Calculations!AC71),"",Calculations!AC71 + 'IRA Buildings Changes'!$D$39)</f>
        <v>4306220738325.1865</v>
      </c>
      <c r="AD71" s="99">
        <f>IF(ISBLANK(Calculations!AD71),"",Calculations!AD71 + 'IRA Buildings Changes'!$D$39)</f>
        <v>4484491049840.9902</v>
      </c>
      <c r="AE71" s="99">
        <f>IF(ISBLANK(Calculations!AE71),"",Calculations!AE71 + 'IRA Buildings Changes'!$D$39)</f>
        <v>4680922832636.5801</v>
      </c>
      <c r="AF71" s="99">
        <f>IF(ISBLANK(Calculations!AF71),"",Calculations!AF71 + 'IRA Buildings Changes'!$D$39)</f>
        <v>4882390588718.9189</v>
      </c>
      <c r="AG71" s="99">
        <f>IF(ISBLANK(Calculations!AG71),"",Calculations!AG71 + 'IRA Buildings Changes'!$D$39)</f>
        <v>5090805628546.8525</v>
      </c>
      <c r="AH71" s="99">
        <f>IF(ISBLANK(Calculations!AH71),"",Calculations!AH71 + 'IRA Buildings Changes'!$D$39)</f>
        <v>5309807113467.627</v>
      </c>
      <c r="AI71" s="99">
        <f>IF(ISBLANK(Calculations!AI71),"",Calculations!AI71 + 'IRA Buildings Changes'!$D$39)</f>
        <v>5529998802755.7246</v>
      </c>
      <c r="AJ71" s="99">
        <f>IF(ISBLANK(Calculations!AJ71),"",Calculations!AJ71 + 'IRA Buildings Changes'!$D$39)</f>
        <v>5757231378350.293</v>
      </c>
      <c r="AK71" s="99">
        <f>IF(ISBLANK(Calculations!AK71),"",Calculations!AK71 + 'IRA Buildings Changes'!$D$39)</f>
        <v>5893596888961.9609</v>
      </c>
      <c r="AL71" s="99">
        <f>IF(ISBLANK(Calculations!AL71),"",Calculations!AL71 + 'IRA Buildings Changes'!$D$39)</f>
        <v>6027426576721.4121</v>
      </c>
      <c r="AM71" s="99">
        <f>IF(ISBLANK(Calculations!AM71),"",Calculations!AM71 + 'IRA Buildings Changes'!$D$39)</f>
        <v>6161060285104.9473</v>
      </c>
      <c r="AN71" s="99">
        <f>IF(ISBLANK(Calculations!AN71),"",Calculations!AN71 + 'IRA Buildings Changes'!$D$39)</f>
        <v>6291895840429.4014</v>
      </c>
      <c r="AO71" s="99">
        <f>IF(ISBLANK(Calculations!AO71),"",Calculations!AO71 + 'IRA Buildings Changes'!$D$39)</f>
        <v>6417572593764.7168</v>
      </c>
      <c r="AP71" s="99">
        <f>IF(ISBLANK(Calculations!AP71),"",Calculations!AP71 + 'IRA Buildings Changes'!$D$39)</f>
        <v>6535290290287.1348</v>
      </c>
      <c r="AQ71" s="99">
        <f>IF(ISBLANK(Calculations!AQ71),"",Calculations!AQ71 + 'IRA Buildings Changes'!$D$39)</f>
        <v>6642460349961.2354</v>
      </c>
      <c r="AR71" s="99">
        <f>IF(ISBLANK(Calculations!AR71),"",Calculations!AR71 + 'IRA Buildings Changes'!$D$39)</f>
        <v>6735744964699.3232</v>
      </c>
      <c r="AS71" s="99">
        <f>IF(ISBLANK(Calculations!AS71),"",Calculations!AS71 + 'IRA Buildings Changes'!$D$39)</f>
        <v>6817051796359.8525</v>
      </c>
      <c r="AT71" s="99">
        <f>IF(ISBLANK(Calculations!AT71),"",Calculations!AT71 + 'IRA Buildings Changes'!$D$39)</f>
        <v>6884415687258.5674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0.91468086838065155</v>
      </c>
      <c r="K72">
        <f>IF(ISBLANK(Calculations!K72),"",Calculations!K72)</f>
        <v>0.13749270648684506</v>
      </c>
      <c r="L72" t="str">
        <f>IF(ISBLANK(Calculations!L72),"",Calculations!L72)</f>
        <v>RESIDENTIAL</v>
      </c>
      <c r="M72" t="str">
        <f>IF(ISBLANK(Calculations!M72),"",Calculations!M72)</f>
        <v>heating</v>
      </c>
      <c r="N72" t="str">
        <f>IF(ISBLANK(Calculations!N72),"",Calculations!N72)</f>
        <v>petroleum diesel</v>
      </c>
      <c r="O72">
        <f t="shared" si="0"/>
        <v>6714178888654.0273</v>
      </c>
      <c r="P72">
        <f>IF(ISBLANK(Calculations!P72),"",Calculations!P72)</f>
        <v>6714178888654.0273</v>
      </c>
      <c r="Q72">
        <f>IF(ISBLANK(Calculations!Q72),"",Calculations!Q72)</f>
        <v>6714178888654.0273</v>
      </c>
      <c r="R72">
        <f>IF(ISBLANK(Calculations!R72),"",Calculations!R72)</f>
        <v>6725863748662.9111</v>
      </c>
      <c r="S72">
        <f>IF(ISBLANK(Calculations!S72),"",Calculations!S72)</f>
        <v>6731310270750.375</v>
      </c>
      <c r="T72">
        <f>IF(ISBLANK(Calculations!T72),"",Calculations!T72)</f>
        <v>6725143148071.8398</v>
      </c>
      <c r="U72">
        <f>IF(ISBLANK(Calculations!U72),"",Calculations!U72)</f>
        <v>6707818131935.3555</v>
      </c>
      <c r="V72">
        <f>IF(ISBLANK(Calculations!V72),"",Calculations!V72)</f>
        <v>6677018192625.6934</v>
      </c>
      <c r="W72">
        <f>IF(ISBLANK(Calculations!W72),"",Calculations!W72)</f>
        <v>6632939645757.877</v>
      </c>
      <c r="X72">
        <f>IF(ISBLANK(Calculations!X72),"",Calculations!X72)</f>
        <v>6563183837613.4863</v>
      </c>
      <c r="Y72">
        <f>IF(ISBLANK(Calculations!Y72),"",Calculations!Y72)</f>
        <v>6468254264119.3418</v>
      </c>
      <c r="Z72">
        <f>IF(ISBLANK(Calculations!Z72),"",Calculations!Z72)</f>
        <v>6343682944483.8242</v>
      </c>
      <c r="AA72">
        <f>IF(ISBLANK(Calculations!AA72),"",Calculations!AA72)</f>
        <v>6193368118826.0762</v>
      </c>
      <c r="AB72">
        <f>IF(ISBLANK(Calculations!AB72),"",Calculations!AB72)</f>
        <v>6016565658699.4561</v>
      </c>
      <c r="AC72">
        <f>IF(ISBLANK(Calculations!AC72),"",Calculations!AC72)</f>
        <v>5817234881282.0928</v>
      </c>
      <c r="AD72">
        <f>IF(ISBLANK(Calculations!AD72),"",Calculations!AD72)</f>
        <v>5597245321182.7236</v>
      </c>
      <c r="AE72">
        <f>IF(ISBLANK(Calculations!AE72),"",Calculations!AE72)</f>
        <v>5365800184240.7148</v>
      </c>
      <c r="AF72">
        <f>IF(ISBLANK(Calculations!AF72),"",Calculations!AF72)</f>
        <v>5122859009286.7432</v>
      </c>
      <c r="AG72">
        <f>IF(ISBLANK(Calculations!AG72),"",Calculations!AG72)</f>
        <v>4874950833624.2588</v>
      </c>
      <c r="AH72">
        <f>IF(ISBLANK(Calculations!AH72),"",Calculations!AH72)</f>
        <v>4624618206549.9707</v>
      </c>
      <c r="AI72">
        <f>IF(ISBLANK(Calculations!AI72),"",Calculations!AI72)</f>
        <v>4368827824070.4956</v>
      </c>
      <c r="AJ72">
        <f>IF(ISBLANK(Calculations!AJ72),"",Calculations!AJ72)</f>
        <v>4110510992873.3311</v>
      </c>
      <c r="AK72">
        <f>IF(ISBLANK(Calculations!AK72),"",Calculations!AK72)</f>
        <v>3799156966829.5278</v>
      </c>
      <c r="AL72">
        <f>IF(ISBLANK(Calculations!AL72),"",Calculations!AL72)</f>
        <v>3491776201706.5347</v>
      </c>
      <c r="AM72">
        <f>IF(ISBLANK(Calculations!AM72),"",Calculations!AM72)</f>
        <v>3189962785166.3896</v>
      </c>
      <c r="AN72">
        <f>IF(ISBLANK(Calculations!AN72),"",Calculations!AN72)</f>
        <v>2894638556773.415</v>
      </c>
      <c r="AO72">
        <f>IF(ISBLANK(Calculations!AO72),"",Calculations!AO72)</f>
        <v>2608700577867.6499</v>
      </c>
      <c r="AP72">
        <f>IF(ISBLANK(Calculations!AP72),"",Calculations!AP72)</f>
        <v>2335579160522.6855</v>
      </c>
      <c r="AQ72">
        <f>IF(ISBLANK(Calculations!AQ72),"",Calculations!AQ72)</f>
        <v>2078333730628.8103</v>
      </c>
      <c r="AR72">
        <f>IF(ISBLANK(Calculations!AR72),"",Calculations!AR72)</f>
        <v>1838833982487.8342</v>
      </c>
      <c r="AS72">
        <f>IF(ISBLANK(Calculations!AS72),"",Calculations!AS72)</f>
        <v>1619047061127.4463</v>
      </c>
      <c r="AT72">
        <f>IF(ISBLANK(Calculations!AT72),"",Calculations!AT72)</f>
        <v>1419534547590.0159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0.13749270648684506</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0.13749270648684506</v>
      </c>
      <c r="L74" t="str">
        <f>IF(ISBLANK(Calculations!L74),"",Calculations!L74)</f>
        <v>RESIDENTIAL</v>
      </c>
      <c r="M74" t="str">
        <f>IF(ISBLANK(Calculations!M74),"",Calculations!M74)</f>
        <v>heating</v>
      </c>
      <c r="N74" t="str">
        <f>IF(ISBLANK(Calculations!N74),"",Calculations!N74)</f>
        <v>biomass</v>
      </c>
      <c r="O74">
        <f t="shared" si="0"/>
        <v>854379678109.25513</v>
      </c>
      <c r="P74">
        <f>IF(ISBLANK(Calculations!P74),"",Calculations!P74)</f>
        <v>854379678109.25513</v>
      </c>
      <c r="Q74">
        <f>IF(ISBLANK(Calculations!Q74),"",Calculations!Q74)</f>
        <v>854379678109.25513</v>
      </c>
      <c r="R74">
        <f>IF(ISBLANK(Calculations!R74),"",Calculations!R74)</f>
        <v>856455475951.84753</v>
      </c>
      <c r="S74">
        <f>IF(ISBLANK(Calculations!S74),"",Calculations!S74)</f>
        <v>858246038743.86243</v>
      </c>
      <c r="T74">
        <f>IF(ISBLANK(Calculations!T74),"",Calculations!T74)</f>
        <v>859459377614.44922</v>
      </c>
      <c r="U74">
        <f>IF(ISBLANK(Calculations!U74),"",Calculations!U74)</f>
        <v>860705493023.44873</v>
      </c>
      <c r="V74">
        <f>IF(ISBLANK(Calculations!V74),"",Calculations!V74)</f>
        <v>862235691427.51233</v>
      </c>
      <c r="W74">
        <f>IF(ISBLANK(Calculations!W74),"",Calculations!W74)</f>
        <v>864579755882.797</v>
      </c>
      <c r="X74">
        <f>IF(ISBLANK(Calculations!X74),"",Calculations!X74)</f>
        <v>867347349853.23413</v>
      </c>
      <c r="Y74">
        <f>IF(ISBLANK(Calculations!Y74),"",Calculations!Y74)</f>
        <v>871019668278.76562</v>
      </c>
      <c r="Z74">
        <f>IF(ISBLANK(Calculations!Z74),"",Calculations!Z74)</f>
        <v>875538736251.31226</v>
      </c>
      <c r="AA74">
        <f>IF(ISBLANK(Calculations!AA74),"",Calculations!AA74)</f>
        <v>881664482210.97205</v>
      </c>
      <c r="AB74">
        <f>IF(ISBLANK(Calculations!AB74),"",Calculations!AB74)</f>
        <v>888792943544.98242</v>
      </c>
      <c r="AC74">
        <f>IF(ISBLANK(Calculations!AC74),"",Calculations!AC74)</f>
        <v>897125578634.52649</v>
      </c>
      <c r="AD74">
        <f>IF(ISBLANK(Calculations!AD74),"",Calculations!AD74)</f>
        <v>906341912121.71936</v>
      </c>
      <c r="AE74">
        <f>IF(ISBLANK(Calculations!AE74),"",Calculations!AE74)</f>
        <v>916844745006.35999</v>
      </c>
      <c r="AF74">
        <f>IF(ISBLANK(Calculations!AF74),"",Calculations!AF74)</f>
        <v>928082708318.78235</v>
      </c>
      <c r="AG74">
        <f>IF(ISBLANK(Calculations!AG74),"",Calculations!AG74)</f>
        <v>940204032289.1311</v>
      </c>
      <c r="AH74">
        <f>IF(ISBLANK(Calculations!AH74),"",Calculations!AH74)</f>
        <v>953307515775.85083</v>
      </c>
      <c r="AI74">
        <f>IF(ISBLANK(Calculations!AI74),"",Calculations!AI74)</f>
        <v>966976729048.91309</v>
      </c>
      <c r="AJ74">
        <f>IF(ISBLANK(Calculations!AJ74),"",Calculations!AJ74)</f>
        <v>981624654674.46997</v>
      </c>
      <c r="AK74">
        <f>IF(ISBLANK(Calculations!AK74),"",Calculations!AK74)</f>
        <v>986400276219.07507</v>
      </c>
      <c r="AL74">
        <f>IF(ISBLANK(Calculations!AL74),"",Calculations!AL74)</f>
        <v>991397872331.88989</v>
      </c>
      <c r="AM74">
        <f>IF(ISBLANK(Calculations!AM74),"",Calculations!AM74)</f>
        <v>996817076283.5116</v>
      </c>
      <c r="AN74">
        <f>IF(ISBLANK(Calculations!AN74),"",Calculations!AN74)</f>
        <v>1002385878513.782</v>
      </c>
      <c r="AO74">
        <f>IF(ISBLANK(Calculations!AO74),"",Calculations!AO74)</f>
        <v>1008047946519.2583</v>
      </c>
      <c r="AP74">
        <f>IF(ISBLANK(Calculations!AP74),"",Calculations!AP74)</f>
        <v>1013784097130.5858</v>
      </c>
      <c r="AQ74">
        <f>IF(ISBLANK(Calculations!AQ74),"",Calculations!AQ74)</f>
        <v>1019561878957.4785</v>
      </c>
      <c r="AR74">
        <f>IF(ISBLANK(Calculations!AR74),"",Calculations!AR74)</f>
        <v>1025124725904.6263</v>
      </c>
      <c r="AS74">
        <f>IF(ISBLANK(Calculations!AS74),"",Calculations!AS74)</f>
        <v>1030699789850.7151</v>
      </c>
      <c r="AT74">
        <f>IF(ISBLANK(Calculations!AT74),"",Calculations!AT74)</f>
        <v>1035980365297.4542</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0.13749270648684506</v>
      </c>
      <c r="L75" t="str">
        <f>IF(ISBLANK(Calculations!L75),"",Calculations!L75)</f>
        <v>RESIDENTIAL</v>
      </c>
      <c r="M75" t="str">
        <f>IF(ISBLANK(Calculations!M75),"",Calculations!M75)</f>
        <v>heating</v>
      </c>
      <c r="N75" t="str">
        <f>IF(ISBLANK(Calculations!N75),"",Calculations!N75)</f>
        <v>kerosene</v>
      </c>
      <c r="O75">
        <f t="shared" si="0"/>
        <v>7424606150.2896328</v>
      </c>
      <c r="P75">
        <f>IF(ISBLANK(Calculations!P75),"",Calculations!P75)</f>
        <v>7424606150.2896328</v>
      </c>
      <c r="Q75">
        <f>IF(ISBLANK(Calculations!Q75),"",Calculations!Q75)</f>
        <v>7424606150.2896328</v>
      </c>
      <c r="R75">
        <f>IF(ISBLANK(Calculations!R75),"",Calculations!R75)</f>
        <v>7421532140.9415903</v>
      </c>
      <c r="S75">
        <f>IF(ISBLANK(Calculations!S75),"",Calculations!S75)</f>
        <v>7408583293.4828548</v>
      </c>
      <c r="T75">
        <f>IF(ISBLANK(Calculations!T75),"",Calculations!T75)</f>
        <v>7377106566.4417419</v>
      </c>
      <c r="U75">
        <f>IF(ISBLANK(Calculations!U75),"",Calculations!U75)</f>
        <v>7328250219.8063231</v>
      </c>
      <c r="V75">
        <f>IF(ISBLANK(Calculations!V75),"",Calculations!V75)</f>
        <v>7254345669.7191</v>
      </c>
      <c r="W75">
        <f>IF(ISBLANK(Calculations!W75),"",Calculations!W75)</f>
        <v>7153769771.4212971</v>
      </c>
      <c r="X75">
        <f>IF(ISBLANK(Calculations!X75),"",Calculations!X75)</f>
        <v>7014244475.2907162</v>
      </c>
      <c r="Y75">
        <f>IF(ISBLANK(Calculations!Y75),"",Calculations!Y75)</f>
        <v>6839323884.0482235</v>
      </c>
      <c r="Z75">
        <f>IF(ISBLANK(Calculations!Z75),"",Calculations!Z75)</f>
        <v>6625317036.8565578</v>
      </c>
      <c r="AA75">
        <f>IF(ISBLANK(Calculations!AA75),"",Calculations!AA75)</f>
        <v>6376922562.3605499</v>
      </c>
      <c r="AB75">
        <f>IF(ISBLANK(Calculations!AB75),"",Calculations!AB75)</f>
        <v>6099424393.0643616</v>
      </c>
      <c r="AC75">
        <f>IF(ISBLANK(Calculations!AC75),"",Calculations!AC75)</f>
        <v>5795989450.5900679</v>
      </c>
      <c r="AD75">
        <f>IF(ISBLANK(Calculations!AD75),"",Calculations!AD75)</f>
        <v>5468514755.0194025</v>
      </c>
      <c r="AE75">
        <f>IF(ISBLANK(Calculations!AE75),"",Calculations!AE75)</f>
        <v>5124410166.3227797</v>
      </c>
      <c r="AF75">
        <f>IF(ISBLANK(Calculations!AF75),"",Calculations!AF75)</f>
        <v>4768044506.3954983</v>
      </c>
      <c r="AG75">
        <f>IF(ISBLANK(Calculations!AG75),"",Calculations!AG75)</f>
        <v>4405102280.5647545</v>
      </c>
      <c r="AH75">
        <f>IF(ISBLANK(Calculations!AH75),"",Calculations!AH75)</f>
        <v>4039139767.1391621</v>
      </c>
      <c r="AI75">
        <f>IF(ISBLANK(Calculations!AI75),"",Calculations!AI75)</f>
        <v>3671559781.6132326</v>
      </c>
      <c r="AJ75">
        <f>IF(ISBLANK(Calculations!AJ75),"",Calculations!AJ75)</f>
        <v>3310731150.1678481</v>
      </c>
      <c r="AK75">
        <f>IF(ISBLANK(Calculations!AK75),"",Calculations!AK75)</f>
        <v>2928092605.8765321</v>
      </c>
      <c r="AL75">
        <f>IF(ISBLANK(Calculations!AL75),"",Calculations!AL75)</f>
        <v>2565361870.2509875</v>
      </c>
      <c r="AM75">
        <f>IF(ISBLANK(Calculations!AM75),"",Calculations!AM75)</f>
        <v>2226877805.6984792</v>
      </c>
      <c r="AN75">
        <f>IF(ISBLANK(Calculations!AN75),"",Calculations!AN75)</f>
        <v>1915309592.5385528</v>
      </c>
      <c r="AO75">
        <f>IF(ISBLANK(Calculations!AO75),"",Calculations!AO75)</f>
        <v>1633447341.1308041</v>
      </c>
      <c r="AP75">
        <f>IF(ISBLANK(Calculations!AP75),"",Calculations!AP75)</f>
        <v>1382997877.9618568</v>
      </c>
      <c r="AQ75">
        <f>IF(ISBLANK(Calculations!AQ75),"",Calculations!AQ75)</f>
        <v>1164947944.1079195</v>
      </c>
      <c r="AR75">
        <f>IF(ISBLANK(Calculations!AR75),"",Calculations!AR75)</f>
        <v>979138955.26804972</v>
      </c>
      <c r="AS75">
        <f>IF(ISBLANK(Calculations!AS75),"",Calculations!AS75)</f>
        <v>824727995.07331514</v>
      </c>
      <c r="AT75">
        <f>IF(ISBLANK(Calculations!AT75),"",Calculations!AT75)</f>
        <v>699374184.88656354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0.13749270648684506</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0.88421801950933199</v>
      </c>
      <c r="K77">
        <f>IF(ISBLANK(Calculations!K77),"",Calculations!K77)</f>
        <v>0.13749270648684506</v>
      </c>
      <c r="L77" t="str">
        <f>IF(ISBLANK(Calculations!L77),"",Calculations!L77)</f>
        <v>RESIDENTIAL</v>
      </c>
      <c r="M77" t="str">
        <f>IF(ISBLANK(Calculations!M77),"",Calculations!M77)</f>
        <v>heating</v>
      </c>
      <c r="N77" t="str">
        <f>IF(ISBLANK(Calculations!N77),"",Calculations!N77)</f>
        <v>LPG propane or butane</v>
      </c>
      <c r="O77">
        <f t="shared" si="0"/>
        <v>951434435033.14917</v>
      </c>
      <c r="P77">
        <f>IF(ISBLANK(Calculations!P77),"",Calculations!P77)</f>
        <v>951434435033.14917</v>
      </c>
      <c r="Q77">
        <f>IF(ISBLANK(Calculations!Q77),"",Calculations!Q77)</f>
        <v>951434435033.14917</v>
      </c>
      <c r="R77">
        <f>IF(ISBLANK(Calculations!R77),"",Calculations!R77)</f>
        <v>966424100813.09473</v>
      </c>
      <c r="S77">
        <f>IF(ISBLANK(Calculations!S77),"",Calculations!S77)</f>
        <v>980324580686.00195</v>
      </c>
      <c r="T77">
        <f>IF(ISBLANK(Calculations!T77),"",Calculations!T77)</f>
        <v>992362652778.73401</v>
      </c>
      <c r="U77">
        <f>IF(ISBLANK(Calculations!U77),"",Calculations!U77)</f>
        <v>1002901101627.2229</v>
      </c>
      <c r="V77">
        <f>IF(ISBLANK(Calculations!V77),"",Calculations!V77)</f>
        <v>1012052394403.7228</v>
      </c>
      <c r="W77">
        <f>IF(ISBLANK(Calculations!W77),"",Calculations!W77)</f>
        <v>1020596494438.9388</v>
      </c>
      <c r="X77">
        <f>IF(ISBLANK(Calculations!X77),"",Calculations!X77)</f>
        <v>1027718260547.048</v>
      </c>
      <c r="Y77">
        <f>IF(ISBLANK(Calculations!Y77),"",Calculations!Y77)</f>
        <v>1034598606336.8312</v>
      </c>
      <c r="Z77">
        <f>IF(ISBLANK(Calculations!Z77),"",Calculations!Z77)</f>
        <v>1041600853623.6261</v>
      </c>
      <c r="AA77">
        <f>IF(ISBLANK(Calculations!AA77),"",Calculations!AA77)</f>
        <v>1050249292356.1711</v>
      </c>
      <c r="AB77">
        <f>IF(ISBLANK(Calculations!AB77),"",Calculations!AB77)</f>
        <v>1060573834170.3595</v>
      </c>
      <c r="AC77">
        <f>IF(ISBLANK(Calculations!AC77),"",Calculations!AC77)</f>
        <v>1073476003237.3549</v>
      </c>
      <c r="AD77">
        <f>IF(ISBLANK(Calculations!AD77),"",Calculations!AD77)</f>
        <v>1089086743198.0217</v>
      </c>
      <c r="AE77">
        <f>IF(ISBLANK(Calculations!AE77),"",Calculations!AE77)</f>
        <v>1108397535426.4146</v>
      </c>
      <c r="AF77">
        <f>IF(ISBLANK(Calculations!AF77),"",Calculations!AF77)</f>
        <v>1130125043944.8542</v>
      </c>
      <c r="AG77">
        <f>IF(ISBLANK(Calculations!AG77),"",Calculations!AG77)</f>
        <v>1154336663098.0803</v>
      </c>
      <c r="AH77">
        <f>IF(ISBLANK(Calculations!AH77),"",Calculations!AH77)</f>
        <v>1180796633998.9124</v>
      </c>
      <c r="AI77">
        <f>IF(ISBLANK(Calculations!AI77),"",Calculations!AI77)</f>
        <v>1208322569073.1372</v>
      </c>
      <c r="AJ77">
        <f>IF(ISBLANK(Calculations!AJ77),"",Calculations!AJ77)</f>
        <v>1237544062788.6052</v>
      </c>
      <c r="AK77">
        <f>IF(ISBLANK(Calculations!AK77),"",Calculations!AK77)</f>
        <v>1252157930753.0923</v>
      </c>
      <c r="AL77">
        <f>IF(ISBLANK(Calculations!AL77),"",Calculations!AL77)</f>
        <v>1267053198890.1484</v>
      </c>
      <c r="AM77">
        <f>IF(ISBLANK(Calculations!AM77),"",Calculations!AM77)</f>
        <v>1282586482515.2529</v>
      </c>
      <c r="AN77">
        <f>IF(ISBLANK(Calculations!AN77),"",Calculations!AN77)</f>
        <v>1298474600318.6951</v>
      </c>
      <c r="AO77">
        <f>IF(ISBLANK(Calculations!AO77),"",Calculations!AO77)</f>
        <v>1314507789265.7236</v>
      </c>
      <c r="AP77">
        <f>IF(ISBLANK(Calculations!AP77),"",Calculations!AP77)</f>
        <v>1330314984622.2683</v>
      </c>
      <c r="AQ77">
        <f>IF(ISBLANK(Calculations!AQ77),"",Calculations!AQ77)</f>
        <v>1345478669146.7598</v>
      </c>
      <c r="AR77">
        <f>IF(ISBLANK(Calculations!AR77),"",Calculations!AR77)</f>
        <v>1359403742213.6062</v>
      </c>
      <c r="AS77">
        <f>IF(ISBLANK(Calculations!AS77),"",Calculations!AS77)</f>
        <v>1372263382002.1741</v>
      </c>
      <c r="AT77">
        <f>IF(ISBLANK(Calculations!AT77),"",Calculations!AT77)</f>
        <v>1383618328084.3833</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0.13749270648684506</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4.7600360121177687E-2</v>
      </c>
      <c r="K82">
        <f>IF(ISBLANK(Calculations!K82),"",Calculations!K82)</f>
        <v>0.13749270648684506</v>
      </c>
      <c r="L82" t="str">
        <f>IF(ISBLANK(Calculations!L82),"",Calculations!L82)</f>
        <v>RESIDENTIAL</v>
      </c>
      <c r="M82" t="str">
        <f>IF(ISBLANK(Calculations!M82),"",Calculations!M82)</f>
        <v>cooling</v>
      </c>
      <c r="N82" t="str">
        <f>IF(ISBLANK(Calculations!N82),"",Calculations!N82)</f>
        <v>electricity</v>
      </c>
      <c r="O82">
        <f t="shared" ref="O82:O145" si="1">P82</f>
        <v>291283721127.79816</v>
      </c>
      <c r="P82">
        <f>IF(ISBLANK(Calculations!P82),"",Calculations!P82)-(SUMIFS(BDEQ!B:B,BDEQ!$AG:$AG,About!$B$2,BDEQ!$AH:$AH,$I82)*BDEQ!$C$2*$J82*$K82)</f>
        <v>291283721127.79816</v>
      </c>
      <c r="Q82">
        <f>IF(ISBLANK(Calculations!Q82),"",Calculations!Q82)-(SUMIFS(BDEQ!C:C,BDEQ!$AG:$AG,About!$B$2,BDEQ!$AH:$AH,$I82)*BDEQ!$C$2*$J82*$K82)</f>
        <v>291283721127.79816</v>
      </c>
      <c r="R82">
        <f>IF(ISBLANK(Calculations!R82),"",Calculations!R82)-(SUMIFS(BDEQ!D:D,BDEQ!$AG:$AG,About!$B$2,BDEQ!$AH:$AH,$I82)*BDEQ!$C$2*$J82*$K82)</f>
        <v>289219964027.49976</v>
      </c>
      <c r="S82" s="99">
        <f>IF(ISBLANK(Calculations!S82),"",Calculations!S82 + ('IRA Buildings Changes'!$C$39/($AB$81-$R$81)*(S81-$R$81)))-(SUMIFS(BDEQ!E:E,BDEQ!$AG:$AG,About!$B$2,BDEQ!$AH:$AH,$I82)*BDEQ!$C$2*$J82*$K82)</f>
        <v>323450574783.31635</v>
      </c>
      <c r="T82" s="99">
        <f>IF(ISBLANK(Calculations!T82),"",Calculations!T82 + ('IRA Buildings Changes'!$C$39/($AB$81-$R$81)*(T81-$R$81)))-(SUMIFS(BDEQ!F:F,BDEQ!$AG:$AG,About!$B$2,BDEQ!$AH:$AH,$I82)*BDEQ!$C$2*$J82*$K82)</f>
        <v>357952977583.54279</v>
      </c>
      <c r="U82" s="99">
        <f>IF(ISBLANK(Calculations!U82),"",Calculations!U82 + ('IRA Buildings Changes'!$C$39/($AB$81-$R$81)*(U81-$R$81)))-(SUMIFS(BDEQ!G:G,BDEQ!$AG:$AG,About!$B$2,BDEQ!$AH:$AH,$I82)*BDEQ!$C$2*$J82*$K82)</f>
        <v>392798241351.42871</v>
      </c>
      <c r="V82" s="99">
        <f>IF(ISBLANK(Calculations!V82),"",Calculations!V82 + ('IRA Buildings Changes'!$C$39/($AB$81-$R$81)*(V81-$R$81)))-(SUMIFS(BDEQ!H:H,BDEQ!$AG:$AG,About!$B$2,BDEQ!$AH:$AH,$I82)*BDEQ!$C$2*$J82*$K82)</f>
        <v>427463342812.36792</v>
      </c>
      <c r="W82" s="99">
        <f>IF(ISBLANK(Calculations!W82),"",Calculations!W82 + ('IRA Buildings Changes'!$C$39/($AB$81-$R$81)*(W81-$R$81)))-(SUMIFS(BDEQ!I:I,BDEQ!$AG:$AG,About!$B$2,BDEQ!$AH:$AH,$I82)*BDEQ!$C$2*$J82*$K82)</f>
        <v>462961250782.9718</v>
      </c>
      <c r="X82" s="99">
        <f>IF(ISBLANK(Calculations!X82),"",Calculations!X82 + ('IRA Buildings Changes'!$C$39/($AB$81-$R$81)*(X81-$R$81)))-(SUMIFS(BDEQ!J:J,BDEQ!$AG:$AG,About!$B$2,BDEQ!$AH:$AH,$I82)*BDEQ!$C$2*$J82*$K82)</f>
        <v>498831071372.37347</v>
      </c>
      <c r="Y82" s="99">
        <f>IF(ISBLANK(Calculations!Y82),"",Calculations!Y82 + ('IRA Buildings Changes'!$C$39/($AB$81-$R$81)*(Y81-$R$81)))-(SUMIFS(BDEQ!K:K,BDEQ!$AG:$AG,About!$B$2,BDEQ!$AH:$AH,$I82)*BDEQ!$C$2*$J82*$K82)</f>
        <v>535037825367.06665</v>
      </c>
      <c r="Z82" s="99">
        <f>IF(ISBLANK(Calculations!Z82),"",Calculations!Z82 + ('IRA Buildings Changes'!$C$39/($AB$81-$R$81)*(Z81-$R$81)))-(SUMIFS(BDEQ!L:L,BDEQ!$AG:$AG,About!$B$2,BDEQ!$AH:$AH,$I82)*BDEQ!$C$2*$J82*$K82)</f>
        <v>571637995741.95618</v>
      </c>
      <c r="AA82" s="99">
        <f>IF(ISBLANK(Calculations!AA82),"",Calculations!AA82 + ('IRA Buildings Changes'!$C$39/($AB$81-$R$81)*(AA81-$R$81)))-(SUMIFS(BDEQ!M:M,BDEQ!$AG:$AG,About!$B$2,BDEQ!$AH:$AH,$I82)*BDEQ!$C$2*$J82*$K82)</f>
        <v>608134406618.71716</v>
      </c>
      <c r="AB82" s="98">
        <f>IF(ISBLANK(Calculations!AB82),"",Calculations!AB82 + 'IRA Buildings Changes'!C39)-(SUMIFS(BDEQ!N:N,BDEQ!$AG:$AG,About!$B$2,BDEQ!$AH:$AH,$I82)*BDEQ!$C$2*$J82*$K82)</f>
        <v>645433615683.84546</v>
      </c>
      <c r="AC82" s="99">
        <f>IF(ISBLANK(Calculations!AC82),"",Calculations!AC82  + 'IRA Buildings Changes'!$C$39)-(SUMIFS(BDEQ!O:O,BDEQ!$AG:$AG,About!$B$2,BDEQ!$AH:$AH,$I82)*BDEQ!$C$2*$J82*$K82)</f>
        <v>646853924055.06555</v>
      </c>
      <c r="AD82" s="99">
        <f>IF(ISBLANK(Calculations!AD82),"",Calculations!AD82  + 'IRA Buildings Changes'!$C$39)-(SUMIFS(BDEQ!P:P,BDEQ!$AG:$AG,About!$B$2,BDEQ!$AH:$AH,$I82)*BDEQ!$C$2*$J82*$K82)</f>
        <v>648421637986.80334</v>
      </c>
      <c r="AE82" s="99">
        <f>IF(ISBLANK(Calculations!AE82),"",Calculations!AE82  + 'IRA Buildings Changes'!$C$39)-(SUMIFS(BDEQ!Q:Q,BDEQ!$AG:$AG,About!$B$2,BDEQ!$AH:$AH,$I82)*BDEQ!$C$2*$J82*$K82)</f>
        <v>650119303364.04321</v>
      </c>
      <c r="AF82" s="99">
        <f>IF(ISBLANK(Calculations!AF82),"",Calculations!AF82  + 'IRA Buildings Changes'!$C$39)-(SUMIFS(BDEQ!R:R,BDEQ!$AG:$AG,About!$B$2,BDEQ!$AH:$AH,$I82)*BDEQ!$C$2*$J82*$K82)</f>
        <v>651366395734.39685</v>
      </c>
      <c r="AG82" s="99">
        <f>IF(ISBLANK(Calculations!AG82),"",Calculations!AG82  + 'IRA Buildings Changes'!$C$39)-(SUMIFS(BDEQ!S:S,BDEQ!$AG:$AG,About!$B$2,BDEQ!$AH:$AH,$I82)*BDEQ!$C$2*$J82*$K82)</f>
        <v>653107334377.63416</v>
      </c>
      <c r="AH82" s="99">
        <f>IF(ISBLANK(Calculations!AH82),"",Calculations!AH82  + 'IRA Buildings Changes'!$C$39)-(SUMIFS(BDEQ!T:T,BDEQ!$AG:$AG,About!$B$2,BDEQ!$AH:$AH,$I82)*BDEQ!$C$2*$J82*$K82)</f>
        <v>654892742175.50073</v>
      </c>
      <c r="AI82" s="99">
        <f>IF(ISBLANK(Calculations!AI82),"",Calculations!AI82  + 'IRA Buildings Changes'!$C$39)-(SUMIFS(BDEQ!U:U,BDEQ!$AG:$AG,About!$B$2,BDEQ!$AH:$AH,$I82)*BDEQ!$C$2*$J82*$K82)</f>
        <v>656660524076.69373</v>
      </c>
      <c r="AJ82" s="99">
        <f>IF(ISBLANK(Calculations!AJ82),"",Calculations!AJ82  + 'IRA Buildings Changes'!$C$39)-(SUMIFS(BDEQ!V:V,BDEQ!$AG:$AG,About!$B$2,BDEQ!$AH:$AH,$I82)*BDEQ!$C$2*$J82*$K82)</f>
        <v>658455709339.3573</v>
      </c>
      <c r="AK82" s="99">
        <f>IF(ISBLANK(Calculations!AK82),"",Calculations!AK82  + 'IRA Buildings Changes'!$C$39)-(SUMIFS(BDEQ!W:W,BDEQ!$AG:$AG,About!$B$2,BDEQ!$AH:$AH,$I82)*BDEQ!$C$2*$J82*$K82)</f>
        <v>660198841670.52136</v>
      </c>
      <c r="AL82" s="99">
        <f>IF(ISBLANK(Calculations!AL82),"",Calculations!AL82  + 'IRA Buildings Changes'!$C$39)-(SUMIFS(BDEQ!X:X,BDEQ!$AG:$AG,About!$B$2,BDEQ!$AH:$AH,$I82)*BDEQ!$C$2*$J82*$K82)</f>
        <v>661916476009.03552</v>
      </c>
      <c r="AM82" s="99">
        <f>IF(ISBLANK(Calculations!AM82),"",Calculations!AM82  + 'IRA Buildings Changes'!$C$39)-(SUMIFS(BDEQ!Y:Y,BDEQ!$AG:$AG,About!$B$2,BDEQ!$AH:$AH,$I82)*BDEQ!$C$2*$J82*$K82)</f>
        <v>663178222552.54944</v>
      </c>
      <c r="AN82" s="99">
        <f>IF(ISBLANK(Calculations!AN82),"",Calculations!AN82  + 'IRA Buildings Changes'!$C$39)-(SUMIFS(BDEQ!Z:Z,BDEQ!$AG:$AG,About!$B$2,BDEQ!$AH:$AH,$I82)*BDEQ!$C$2*$J82*$K82)</f>
        <v>664928168210.02637</v>
      </c>
      <c r="AO82" s="99">
        <f>IF(ISBLANK(Calculations!AO82),"",Calculations!AO82  + 'IRA Buildings Changes'!$C$39)-(SUMIFS(BDEQ!AA:AA,BDEQ!$AG:$AG,About!$B$2,BDEQ!$AH:$AH,$I82)*BDEQ!$C$2*$J82*$K82)</f>
        <v>666621323042.08447</v>
      </c>
      <c r="AP82" s="99">
        <f>IF(ISBLANK(Calculations!AP82),"",Calculations!AP82  + 'IRA Buildings Changes'!$C$39)-(SUMIFS(BDEQ!AB:AB,BDEQ!$AG:$AG,About!$B$2,BDEQ!$AH:$AH,$I82)*BDEQ!$C$2*$J82*$K82)</f>
        <v>668275482387.84399</v>
      </c>
      <c r="AQ82" s="99">
        <f>IF(ISBLANK(Calculations!AQ82),"",Calculations!AQ82  + 'IRA Buildings Changes'!$C$39)-(SUMIFS(BDEQ!AC:AC,BDEQ!$AG:$AG,About!$B$2,BDEQ!$AH:$AH,$I82)*BDEQ!$C$2*$J82*$K82)</f>
        <v>670000282483.44397</v>
      </c>
      <c r="AR82" s="99">
        <f>IF(ISBLANK(Calculations!AR82),"",Calculations!AR82  + 'IRA Buildings Changes'!$C$39)-(SUMIFS(BDEQ!AD:AD,BDEQ!$AG:$AG,About!$B$2,BDEQ!$AH:$AH,$I82)*BDEQ!$C$2*$J82*$K82)</f>
        <v>671674099215.8136</v>
      </c>
      <c r="AS82" s="99">
        <f>IF(ISBLANK(Calculations!AS82),"",Calculations!AS82  + 'IRA Buildings Changes'!$C$39)-(SUMIFS(BDEQ!AE:AE,BDEQ!$AG:$AG,About!$B$2,BDEQ!$AH:$AH,$I82)*BDEQ!$C$2*$J82*$K82)</f>
        <v>673372113602.62329</v>
      </c>
      <c r="AT82" s="99">
        <f>IF(ISBLANK(Calculations!AT82),"",Calculations!AT82  + 'IRA Buildings Changes'!$C$39)-(SUMIFS(BDEQ!AF:AF,BDEQ!$AG:$AG,About!$B$2,BDEQ!$AH:$AH,$I82)*BDEQ!$C$2*$J82*$K82)</f>
        <v>675186459334.34961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0.13749270648684506</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0.13749270648684506</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0.13749270648684506</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0.13749270648684506</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0.13749270648684506</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0.13749270648684506</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0.13749270648684506</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0.13749270648684506</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0.13749270648684506</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7.5498788048545817E-2</v>
      </c>
      <c r="K95">
        <f>IF(ISBLANK(Calculations!K95),"",Calculations!K95)</f>
        <v>0.13749270648684506</v>
      </c>
      <c r="L95" t="str">
        <f>IF(ISBLANK(Calculations!L95),"",Calculations!L95)</f>
        <v>RESIDENTIAL</v>
      </c>
      <c r="M95" t="str">
        <f>IF(ISBLANK(Calculations!M95),"",Calculations!M95)</f>
        <v>lighting</v>
      </c>
      <c r="N95" t="str">
        <f>IF(ISBLANK(Calculations!N95),"",Calculations!N95)</f>
        <v>electricity</v>
      </c>
      <c r="O95">
        <f t="shared" si="1"/>
        <v>462004234157.78265</v>
      </c>
      <c r="P95">
        <f>IF(ISBLANK(Calculations!P95),"",Calculations!P95)-(SUMIFS(BDEQ!B:B,BDEQ!$AG:$AG,About!$B$2,BDEQ!$AH:$AH,$I95)*BDEQ!$C$2*$J95*$K95)</f>
        <v>462004234157.78265</v>
      </c>
      <c r="Q95">
        <f>IF(ISBLANK(Calculations!Q95),"",Calculations!Q95)-(SUMIFS(BDEQ!C:C,BDEQ!$AG:$AG,About!$B$2,BDEQ!$AH:$AH,$I95)*BDEQ!$C$2*$J95*$K95)</f>
        <v>462004234157.78265</v>
      </c>
      <c r="R95">
        <f>IF(ISBLANK(Calculations!R95),"",Calculations!R95)-(SUMIFS(BDEQ!D:D,BDEQ!$AG:$AG,About!$B$2,BDEQ!$AH:$AH,$I95)*BDEQ!$C$2*$J95*$K95)</f>
        <v>457341154265.99042</v>
      </c>
      <c r="S95">
        <f>IF(ISBLANK(Calculations!S95),"",Calculations!S95)-(SUMIFS(BDEQ!E:E,BDEQ!$AG:$AG,About!$B$2,BDEQ!$AH:$AH,$I95)*BDEQ!$C$2*$J95*$K95)</f>
        <v>453069916460.79407</v>
      </c>
      <c r="T95">
        <f>IF(ISBLANK(Calculations!T95),"",Calculations!T95)-(SUMIFS(BDEQ!F:F,BDEQ!$AG:$AG,About!$B$2,BDEQ!$AH:$AH,$I95)*BDEQ!$C$2*$J95*$K95)</f>
        <v>448547114640.20337</v>
      </c>
      <c r="U95">
        <f>IF(ISBLANK(Calculations!U95),"",Calculations!U95)-(SUMIFS(BDEQ!G:G,BDEQ!$AG:$AG,About!$B$2,BDEQ!$AH:$AH,$I95)*BDEQ!$C$2*$J95*$K95)</f>
        <v>445867098690.12408</v>
      </c>
      <c r="V95">
        <f>IF(ISBLANK(Calculations!V95),"",Calculations!V95)-(SUMIFS(BDEQ!H:H,BDEQ!$AG:$AG,About!$B$2,BDEQ!$AH:$AH,$I95)*BDEQ!$C$2*$J95*$K95)</f>
        <v>444610049154.948</v>
      </c>
      <c r="W95">
        <f>IF(ISBLANK(Calculations!W95),"",Calculations!W95)-(SUMIFS(BDEQ!I:I,BDEQ!$AG:$AG,About!$B$2,BDEQ!$AH:$AH,$I95)*BDEQ!$C$2*$J95*$K95)</f>
        <v>443588237902.78857</v>
      </c>
      <c r="X95">
        <f>IF(ISBLANK(Calculations!X95),"",Calculations!X95)-(SUMIFS(BDEQ!J:J,BDEQ!$AG:$AG,About!$B$2,BDEQ!$AH:$AH,$I95)*BDEQ!$C$2*$J95*$K95)</f>
        <v>442674909951.27533</v>
      </c>
      <c r="Y95">
        <f>IF(ISBLANK(Calculations!Y95),"",Calculations!Y95)-(SUMIFS(BDEQ!K:K,BDEQ!$AG:$AG,About!$B$2,BDEQ!$AH:$AH,$I95)*BDEQ!$C$2*$J95*$K95)</f>
        <v>441806593942.10608</v>
      </c>
      <c r="Z95">
        <f>IF(ISBLANK(Calculations!Z95),"",Calculations!Z95)-(SUMIFS(BDEQ!L:L,BDEQ!$AG:$AG,About!$B$2,BDEQ!$AH:$AH,$I95)*BDEQ!$C$2*$J95*$K95)</f>
        <v>441294660011.29877</v>
      </c>
      <c r="AA95">
        <f>IF(ISBLANK(Calculations!AA95),"",Calculations!AA95)-(SUMIFS(BDEQ!M:M,BDEQ!$AG:$AG,About!$B$2,BDEQ!$AH:$AH,$I95)*BDEQ!$C$2*$J95*$K95)</f>
        <v>441382913866.94861</v>
      </c>
      <c r="AB95">
        <f>IF(ISBLANK(Calculations!AB95),"",Calculations!AB95)-(SUMIFS(BDEQ!N:N,BDEQ!$AG:$AG,About!$B$2,BDEQ!$AH:$AH,$I95)*BDEQ!$C$2*$J95*$K95)</f>
        <v>441819075877.77826</v>
      </c>
      <c r="AC95">
        <f>IF(ISBLANK(Calculations!AC95),"",Calculations!AC95)-(SUMIFS(BDEQ!O:O,BDEQ!$AG:$AG,About!$B$2,BDEQ!$AH:$AH,$I95)*BDEQ!$C$2*$J95*$K95)</f>
        <v>442592203161.13452</v>
      </c>
      <c r="AD95">
        <f>IF(ISBLANK(Calculations!AD95),"",Calculations!AD95)-(SUMIFS(BDEQ!P:P,BDEQ!$AG:$AG,About!$B$2,BDEQ!$AH:$AH,$I95)*BDEQ!$C$2*$J95*$K95)</f>
        <v>443424368812.1615</v>
      </c>
      <c r="AE95">
        <f>IF(ISBLANK(Calculations!AE95),"",Calculations!AE95)-(SUMIFS(BDEQ!Q:Q,BDEQ!$AG:$AG,About!$B$2,BDEQ!$AH:$AH,$I95)*BDEQ!$C$2*$J95*$K95)</f>
        <v>444255404582.66119</v>
      </c>
      <c r="AF95">
        <f>IF(ISBLANK(Calculations!AF95),"",Calculations!AF95)-(SUMIFS(BDEQ!R:R,BDEQ!$AG:$AG,About!$B$2,BDEQ!$AH:$AH,$I95)*BDEQ!$C$2*$J95*$K95)</f>
        <v>444226541210.37134</v>
      </c>
      <c r="AG95">
        <f>IF(ISBLANK(Calculations!AG95),"",Calculations!AG95)-(SUMIFS(BDEQ!S:S,BDEQ!$AG:$AG,About!$B$2,BDEQ!$AH:$AH,$I95)*BDEQ!$C$2*$J95*$K95)</f>
        <v>443887237833.68292</v>
      </c>
      <c r="AH95">
        <f>IF(ISBLANK(Calculations!AH95),"",Calculations!AH95)-(SUMIFS(BDEQ!T:T,BDEQ!$AG:$AG,About!$B$2,BDEQ!$AH:$AH,$I95)*BDEQ!$C$2*$J95*$K95)</f>
        <v>443361993667.92206</v>
      </c>
      <c r="AI95">
        <f>IF(ISBLANK(Calculations!AI95),"",Calculations!AI95)-(SUMIFS(BDEQ!U:U,BDEQ!$AG:$AG,About!$B$2,BDEQ!$AH:$AH,$I95)*BDEQ!$C$2*$J95*$K95)</f>
        <v>442616638750.52863</v>
      </c>
      <c r="AJ95">
        <f>IF(ISBLANK(Calculations!AJ95),"",Calculations!AJ95)-(SUMIFS(BDEQ!V:V,BDEQ!$AG:$AG,About!$B$2,BDEQ!$AH:$AH,$I95)*BDEQ!$C$2*$J95*$K95)</f>
        <v>441766947510.25867</v>
      </c>
      <c r="AK95">
        <f>IF(ISBLANK(Calculations!AK95),"",Calculations!AK95)-(SUMIFS(BDEQ!W:W,BDEQ!$AG:$AG,About!$B$2,BDEQ!$AH:$AH,$I95)*BDEQ!$C$2*$J95*$K95)</f>
        <v>437260596528.82684</v>
      </c>
      <c r="AL95">
        <f>IF(ISBLANK(Calculations!AL95),"",Calculations!AL95)-(SUMIFS(BDEQ!X:X,BDEQ!$AG:$AG,About!$B$2,BDEQ!$AH:$AH,$I95)*BDEQ!$C$2*$J95*$K95)</f>
        <v>432826653320.5025</v>
      </c>
      <c r="AM95">
        <f>IF(ISBLANK(Calculations!AM95),"",Calculations!AM95)-(SUMIFS(BDEQ!Y:Y,BDEQ!$AG:$AG,About!$B$2,BDEQ!$AH:$AH,$I95)*BDEQ!$C$2*$J95*$K95)</f>
        <v>428515420933.14471</v>
      </c>
      <c r="AN95">
        <f>IF(ISBLANK(Calculations!AN95),"",Calculations!AN95)-(SUMIFS(BDEQ!Z:Z,BDEQ!$AG:$AG,About!$B$2,BDEQ!$AH:$AH,$I95)*BDEQ!$C$2*$J95*$K95)</f>
        <v>424453761569.17657</v>
      </c>
      <c r="AO95">
        <f>IF(ISBLANK(Calculations!AO95),"",Calculations!AO95)-(SUMIFS(BDEQ!AA:AA,BDEQ!$AG:$AG,About!$B$2,BDEQ!$AH:$AH,$I95)*BDEQ!$C$2*$J95*$K95)</f>
        <v>420468956990.37048</v>
      </c>
      <c r="AP95">
        <f>IF(ISBLANK(Calculations!AP95),"",Calculations!AP95)-(SUMIFS(BDEQ!AB:AB,BDEQ!$AG:$AG,About!$B$2,BDEQ!$AH:$AH,$I95)*BDEQ!$C$2*$J95*$K95)</f>
        <v>416569490283.58466</v>
      </c>
      <c r="AQ95">
        <f>IF(ISBLANK(Calculations!AQ95),"",Calculations!AQ95)-(SUMIFS(BDEQ!AC:AC,BDEQ!$AG:$AG,About!$B$2,BDEQ!$AH:$AH,$I95)*BDEQ!$C$2*$J95*$K95)</f>
        <v>412901053584.03046</v>
      </c>
      <c r="AR95">
        <f>IF(ISBLANK(Calculations!AR95),"",Calculations!AR95)-(SUMIFS(BDEQ!AD:AD,BDEQ!$AG:$AG,About!$B$2,BDEQ!$AH:$AH,$I95)*BDEQ!$C$2*$J95*$K95)</f>
        <v>409242681225.63721</v>
      </c>
      <c r="AS95">
        <f>IF(ISBLANK(Calculations!AS95),"",Calculations!AS95)-(SUMIFS(BDEQ!AE:AE,BDEQ!$AG:$AG,About!$B$2,BDEQ!$AH:$AH,$I95)*BDEQ!$C$2*$J95*$K95)</f>
        <v>405696260709.87317</v>
      </c>
      <c r="AT95">
        <f>IF(ISBLANK(Calculations!AT95),"",Calculations!AT95)-(SUMIFS(BDEQ!AF:AF,BDEQ!$AG:$AG,About!$B$2,BDEQ!$AH:$AH,$I95)*BDEQ!$C$2*$J95*$K95)</f>
        <v>402396428559.48566</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0.13749270648684506</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0.13749270648684506</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0.13749270648684506</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0.13749270648684506</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0.13749270648684506</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0.13749270648684506</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0.13749270648684506</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0.13749270648684506</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0.13749270648684506</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0.33544109994992877</v>
      </c>
      <c r="K108">
        <f>IF(ISBLANK(Calculations!K108),"",Calculations!K108)</f>
        <v>0.13749270648684506</v>
      </c>
      <c r="L108" t="str">
        <f>IF(ISBLANK(Calculations!L108),"",Calculations!L108)</f>
        <v>RESIDENTIAL</v>
      </c>
      <c r="M108" t="str">
        <f>IF(ISBLANK(Calculations!M108),"",Calculations!M108)</f>
        <v>appl</v>
      </c>
      <c r="N108" t="str">
        <f>IF(ISBLANK(Calculations!N108),"",Calculations!N108)</f>
        <v>electricity</v>
      </c>
      <c r="O108">
        <f t="shared" si="1"/>
        <v>2052684718432.3254</v>
      </c>
      <c r="P108">
        <f>IF(ISBLANK(Calculations!P108),"",Calculations!P108)-(SUMIFS(BDEQ!B:B,BDEQ!$AG:$AG,About!$B$2,BDEQ!$AH:$AH,$I108)*BDEQ!$C$2*$J108*$K108)</f>
        <v>2052684718432.3254</v>
      </c>
      <c r="Q108">
        <f>IF(ISBLANK(Calculations!Q108),"",Calculations!Q108)-(SUMIFS(BDEQ!C:C,BDEQ!$AG:$AG,About!$B$2,BDEQ!$AH:$AH,$I108)*BDEQ!$C$2*$J108*$K108)</f>
        <v>2052684718432.3254</v>
      </c>
      <c r="R108">
        <f>IF(ISBLANK(Calculations!R108),"",Calculations!R108)-(SUMIFS(BDEQ!D:D,BDEQ!$AG:$AG,About!$B$2,BDEQ!$AH:$AH,$I108)*BDEQ!$C$2*$J108*$K108)</f>
        <v>2050905433061.9734</v>
      </c>
      <c r="S108">
        <f>IF(ISBLANK(Calculations!S108),"",Calculations!S108)-(SUMIFS(BDEQ!E:E,BDEQ!$AG:$AG,About!$B$2,BDEQ!$AH:$AH,$I108)*BDEQ!$C$2*$J108*$K108)</f>
        <v>2047490142136.2302</v>
      </c>
      <c r="T108">
        <f>IF(ISBLANK(Calculations!T108),"",Calculations!T108)-(SUMIFS(BDEQ!F:F,BDEQ!$AG:$AG,About!$B$2,BDEQ!$AH:$AH,$I108)*BDEQ!$C$2*$J108*$K108)</f>
        <v>2043078284346.7727</v>
      </c>
      <c r="U108">
        <f>IF(ISBLANK(Calculations!U108),"",Calculations!U108)-(SUMIFS(BDEQ!G:G,BDEQ!$AG:$AG,About!$B$2,BDEQ!$AH:$AH,$I108)*BDEQ!$C$2*$J108*$K108)</f>
        <v>2038969327634.4131</v>
      </c>
      <c r="V108">
        <f>IF(ISBLANK(Calculations!V108),"",Calculations!V108)-(SUMIFS(BDEQ!H:H,BDEQ!$AG:$AG,About!$B$2,BDEQ!$AH:$AH,$I108)*BDEQ!$C$2*$J108*$K108)</f>
        <v>2035829009940.165</v>
      </c>
      <c r="W108">
        <f>IF(ISBLANK(Calculations!W108),"",Calculations!W108)-(SUMIFS(BDEQ!I:I,BDEQ!$AG:$AG,About!$B$2,BDEQ!$AH:$AH,$I108)*BDEQ!$C$2*$J108*$K108)</f>
        <v>2034453938431.3535</v>
      </c>
      <c r="X108">
        <f>IF(ISBLANK(Calculations!X108),"",Calculations!X108)-(SUMIFS(BDEQ!J:J,BDEQ!$AG:$AG,About!$B$2,BDEQ!$AH:$AH,$I108)*BDEQ!$C$2*$J108*$K108)</f>
        <v>2035119560853.832</v>
      </c>
      <c r="Y108">
        <f>IF(ISBLANK(Calculations!Y108),"",Calculations!Y108)-(SUMIFS(BDEQ!K:K,BDEQ!$AG:$AG,About!$B$2,BDEQ!$AH:$AH,$I108)*BDEQ!$C$2*$J108*$K108)</f>
        <v>2037596298515.8386</v>
      </c>
      <c r="Z108">
        <f>IF(ISBLANK(Calculations!Z108),"",Calculations!Z108)-(SUMIFS(BDEQ!L:L,BDEQ!$AG:$AG,About!$B$2,BDEQ!$AH:$AH,$I108)*BDEQ!$C$2*$J108*$K108)</f>
        <v>2042978899306.0366</v>
      </c>
      <c r="AA108">
        <f>IF(ISBLANK(Calculations!AA108),"",Calculations!AA108)-(SUMIFS(BDEQ!M:M,BDEQ!$AG:$AG,About!$B$2,BDEQ!$AH:$AH,$I108)*BDEQ!$C$2*$J108*$K108)</f>
        <v>2051131002833.2217</v>
      </c>
      <c r="AB108">
        <f>IF(ISBLANK(Calculations!AB108),"",Calculations!AB108)-(SUMIFS(BDEQ!N:N,BDEQ!$AG:$AG,About!$B$2,BDEQ!$AH:$AH,$I108)*BDEQ!$C$2*$J108*$K108)</f>
        <v>2061906088660.0977</v>
      </c>
      <c r="AC108">
        <f>IF(ISBLANK(Calculations!AC108),"",Calculations!AC108)-(SUMIFS(BDEQ!O:O,BDEQ!$AG:$AG,About!$B$2,BDEQ!$AH:$AH,$I108)*BDEQ!$C$2*$J108*$K108)</f>
        <v>2074393609765.356</v>
      </c>
      <c r="AD108">
        <f>IF(ISBLANK(Calculations!AD108),"",Calculations!AD108)-(SUMIFS(BDEQ!P:P,BDEQ!$AG:$AG,About!$B$2,BDEQ!$AH:$AH,$I108)*BDEQ!$C$2*$J108*$K108)</f>
        <v>2088929042720.3718</v>
      </c>
      <c r="AE108">
        <f>IF(ISBLANK(Calculations!AE108),"",Calculations!AE108)-(SUMIFS(BDEQ!Q:Q,BDEQ!$AG:$AG,About!$B$2,BDEQ!$AH:$AH,$I108)*BDEQ!$C$2*$J108*$K108)</f>
        <v>2105370900351.9297</v>
      </c>
      <c r="AF108">
        <f>IF(ISBLANK(Calculations!AF108),"",Calculations!AF108)-(SUMIFS(BDEQ!R:R,BDEQ!$AG:$AG,About!$B$2,BDEQ!$AH:$AH,$I108)*BDEQ!$C$2*$J108*$K108)</f>
        <v>2122458161535.73</v>
      </c>
      <c r="AG108">
        <f>IF(ISBLANK(Calculations!AG108),"",Calculations!AG108)-(SUMIFS(BDEQ!S:S,BDEQ!$AG:$AG,About!$B$2,BDEQ!$AH:$AH,$I108)*BDEQ!$C$2*$J108*$K108)</f>
        <v>2140097309086.8491</v>
      </c>
      <c r="AH108">
        <f>IF(ISBLANK(Calculations!AH108),"",Calculations!AH108)-(SUMIFS(BDEQ!T:T,BDEQ!$AG:$AG,About!$B$2,BDEQ!$AH:$AH,$I108)*BDEQ!$C$2*$J108*$K108)</f>
        <v>2158162322023.6865</v>
      </c>
      <c r="AI108">
        <f>IF(ISBLANK(Calculations!AI108),"",Calculations!AI108)-(SUMIFS(BDEQ!U:U,BDEQ!$AG:$AG,About!$B$2,BDEQ!$AH:$AH,$I108)*BDEQ!$C$2*$J108*$K108)</f>
        <v>2176069715328.5129</v>
      </c>
      <c r="AJ108">
        <f>IF(ISBLANK(Calculations!AJ108),"",Calculations!AJ108)-(SUMIFS(BDEQ!V:V,BDEQ!$AG:$AG,About!$B$2,BDEQ!$AH:$AH,$I108)*BDEQ!$C$2*$J108*$K108)</f>
        <v>2194062047794.7239</v>
      </c>
      <c r="AK108">
        <f>IF(ISBLANK(Calculations!AK108),"",Calculations!AK108)-(SUMIFS(BDEQ!W:W,BDEQ!$AG:$AG,About!$B$2,BDEQ!$AH:$AH,$I108)*BDEQ!$C$2*$J108*$K108)</f>
        <v>2193087157015.6309</v>
      </c>
      <c r="AL108">
        <f>IF(ISBLANK(Calculations!AL108),"",Calculations!AL108)-(SUMIFS(BDEQ!X:X,BDEQ!$AG:$AG,About!$B$2,BDEQ!$AH:$AH,$I108)*BDEQ!$C$2*$J108*$K108)</f>
        <v>2191888684837.2742</v>
      </c>
      <c r="AM108">
        <f>IF(ISBLANK(Calculations!AM108),"",Calculations!AM108)-(SUMIFS(BDEQ!Y:Y,BDEQ!$AG:$AG,About!$B$2,BDEQ!$AH:$AH,$I108)*BDEQ!$C$2*$J108*$K108)</f>
        <v>2190533242029.5173</v>
      </c>
      <c r="AN108">
        <f>IF(ISBLANK(Calculations!AN108),"",Calculations!AN108)-(SUMIFS(BDEQ!Z:Z,BDEQ!$AG:$AG,About!$B$2,BDEQ!$AH:$AH,$I108)*BDEQ!$C$2*$J108*$K108)</f>
        <v>2189496357180.4167</v>
      </c>
      <c r="AO108">
        <f>IF(ISBLANK(Calculations!AO108),"",Calculations!AO108)-(SUMIFS(BDEQ!AA:AA,BDEQ!$AG:$AG,About!$B$2,BDEQ!$AH:$AH,$I108)*BDEQ!$C$2*$J108*$K108)</f>
        <v>2188075505394.8225</v>
      </c>
      <c r="AP108">
        <f>IF(ISBLANK(Calculations!AP108),"",Calculations!AP108)-(SUMIFS(BDEQ!AB:AB,BDEQ!$AG:$AG,About!$B$2,BDEQ!$AH:$AH,$I108)*BDEQ!$C$2*$J108*$K108)</f>
        <v>2186419566755.634</v>
      </c>
      <c r="AQ108">
        <f>IF(ISBLANK(Calculations!AQ108),"",Calculations!AQ108)-(SUMIFS(BDEQ!AC:AC,BDEQ!$AG:$AG,About!$B$2,BDEQ!$AH:$AH,$I108)*BDEQ!$C$2*$J108*$K108)</f>
        <v>2185300688528.575</v>
      </c>
      <c r="AR108">
        <f>IF(ISBLANK(Calculations!AR108),"",Calculations!AR108)-(SUMIFS(BDEQ!AD:AD,BDEQ!$AG:$AG,About!$B$2,BDEQ!$AH:$AH,$I108)*BDEQ!$C$2*$J108*$K108)</f>
        <v>2183869067573.804</v>
      </c>
      <c r="AS108">
        <f>IF(ISBLANK(Calculations!AS108),"",Calculations!AS108)-(SUMIFS(BDEQ!AE:AE,BDEQ!$AG:$AG,About!$B$2,BDEQ!$AH:$AH,$I108)*BDEQ!$C$2*$J108*$K108)</f>
        <v>2182639964954.6157</v>
      </c>
      <c r="AT108">
        <f>IF(ISBLANK(Calculations!AT108),"",Calculations!AT108)-(SUMIFS(BDEQ!AF:AF,BDEQ!$AG:$AG,About!$B$2,BDEQ!$AH:$AH,$I108)*BDEQ!$C$2*$J108*$K108)</f>
        <v>2182237489180.0557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0.13749270648684506</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0.30938562266916836</v>
      </c>
      <c r="K110">
        <f>IF(ISBLANK(Calculations!K110),"",Calculations!K110)</f>
        <v>0.13749270648684506</v>
      </c>
      <c r="L110" t="str">
        <f>IF(ISBLANK(Calculations!L110),"",Calculations!L110)</f>
        <v>RESIDENTIAL</v>
      </c>
      <c r="M110" t="str">
        <f>IF(ISBLANK(Calculations!M110),"",Calculations!M110)</f>
        <v>appl</v>
      </c>
      <c r="N110" t="str">
        <f>IF(ISBLANK(Calculations!N110),"",Calculations!N110)</f>
        <v>natural gas</v>
      </c>
      <c r="O110">
        <f t="shared" si="1"/>
        <v>2182468306636.3137</v>
      </c>
      <c r="P110">
        <f>IF(ISBLANK(Calculations!P110),"",Calculations!P110)</f>
        <v>2182468306636.3137</v>
      </c>
      <c r="Q110">
        <f>IF(ISBLANK(Calculations!Q110),"",Calculations!Q110)</f>
        <v>2182468306636.3137</v>
      </c>
      <c r="R110">
        <f>IF(ISBLANK(Calculations!R110),"",Calculations!R110)</f>
        <v>2200206517813.2715</v>
      </c>
      <c r="S110">
        <f>IF(ISBLANK(Calculations!S110),"",Calculations!S110)</f>
        <v>2217261224522.0117</v>
      </c>
      <c r="T110">
        <f>IF(ISBLANK(Calculations!T110),"",Calculations!T110)</f>
        <v>2234180522752.0898</v>
      </c>
      <c r="U110">
        <f>IF(ISBLANK(Calculations!U110),"",Calculations!U110)</f>
        <v>2251853619731.4126</v>
      </c>
      <c r="V110">
        <f>IF(ISBLANK(Calculations!V110),"",Calculations!V110)</f>
        <v>2270762051798.2393</v>
      </c>
      <c r="W110">
        <f>IF(ISBLANK(Calculations!W110),"",Calculations!W110)</f>
        <v>2290923996617.7529</v>
      </c>
      <c r="X110">
        <f>IF(ISBLANK(Calculations!X110),"",Calculations!X110)</f>
        <v>2311886410504.4756</v>
      </c>
      <c r="Y110">
        <f>IF(ISBLANK(Calculations!Y110),"",Calculations!Y110)</f>
        <v>2333303189861.9956</v>
      </c>
      <c r="Z110">
        <f>IF(ISBLANK(Calculations!Z110),"",Calculations!Z110)</f>
        <v>2355474385658.3999</v>
      </c>
      <c r="AA110">
        <f>IF(ISBLANK(Calculations!AA110),"",Calculations!AA110)</f>
        <v>2378223261896.5605</v>
      </c>
      <c r="AB110">
        <f>IF(ISBLANK(Calculations!AB110),"",Calculations!AB110)</f>
        <v>2400891061978.0186</v>
      </c>
      <c r="AC110">
        <f>IF(ISBLANK(Calculations!AC110),"",Calculations!AC110)</f>
        <v>2423299731011.6543</v>
      </c>
      <c r="AD110">
        <f>IF(ISBLANK(Calculations!AD110),"",Calculations!AD110)</f>
        <v>2445854206474.5986</v>
      </c>
      <c r="AE110">
        <f>IF(ISBLANK(Calculations!AE110),"",Calculations!AE110)</f>
        <v>2468565505349.7002</v>
      </c>
      <c r="AF110">
        <f>IF(ISBLANK(Calculations!AF110),"",Calculations!AF110)</f>
        <v>2491254263410.1724</v>
      </c>
      <c r="AG110">
        <f>IF(ISBLANK(Calculations!AG110),"",Calculations!AG110)</f>
        <v>2513890249424.5317</v>
      </c>
      <c r="AH110">
        <f>IF(ISBLANK(Calculations!AH110),"",Calculations!AH110)</f>
        <v>2536604698696.6528</v>
      </c>
      <c r="AI110">
        <f>IF(ISBLANK(Calculations!AI110),"",Calculations!AI110)</f>
        <v>2559318137054.8115</v>
      </c>
      <c r="AJ110">
        <f>IF(ISBLANK(Calculations!AJ110),"",Calculations!AJ110)</f>
        <v>2581987732631.4448</v>
      </c>
      <c r="AK110">
        <f>IF(ISBLANK(Calculations!AK110),"",Calculations!AK110)</f>
        <v>2580313227524.3286</v>
      </c>
      <c r="AL110">
        <f>IF(ISBLANK(Calculations!AL110),"",Calculations!AL110)</f>
        <v>2578614708298.814</v>
      </c>
      <c r="AM110">
        <f>IF(ISBLANK(Calculations!AM110),"",Calculations!AM110)</f>
        <v>2576940803172.5044</v>
      </c>
      <c r="AN110">
        <f>IF(ISBLANK(Calculations!AN110),"",Calculations!AN110)</f>
        <v>2575327740772.4932</v>
      </c>
      <c r="AO110">
        <f>IF(ISBLANK(Calculations!AO110),"",Calculations!AO110)</f>
        <v>2573792859832.188</v>
      </c>
      <c r="AP110">
        <f>IF(ISBLANK(Calculations!AP110),"",Calculations!AP110)</f>
        <v>2572330785782.8218</v>
      </c>
      <c r="AQ110">
        <f>IF(ISBLANK(Calculations!AQ110),"",Calculations!AQ110)</f>
        <v>2570967441381.0835</v>
      </c>
      <c r="AR110">
        <f>IF(ISBLANK(Calculations!AR110),"",Calculations!AR110)</f>
        <v>2569695076182.2817</v>
      </c>
      <c r="AS110">
        <f>IF(ISBLANK(Calculations!AS110),"",Calculations!AS110)</f>
        <v>2568528745021.7349</v>
      </c>
      <c r="AT110">
        <f>IF(ISBLANK(Calculations!AT110),"",Calculations!AT110)</f>
        <v>2567472722421.2388</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8.5319131619348551E-2</v>
      </c>
      <c r="K111">
        <f>IF(ISBLANK(Calculations!K111),"",Calculations!K111)</f>
        <v>0.13749270648684506</v>
      </c>
      <c r="L111" t="str">
        <f>IF(ISBLANK(Calculations!L111),"",Calculations!L111)</f>
        <v>RESIDENTIAL</v>
      </c>
      <c r="M111" t="str">
        <f>IF(ISBLANK(Calculations!M111),"",Calculations!M111)</f>
        <v>appl</v>
      </c>
      <c r="N111" t="str">
        <f>IF(ISBLANK(Calculations!N111),"",Calculations!N111)</f>
        <v>petroleum diesel</v>
      </c>
      <c r="O111">
        <f t="shared" si="1"/>
        <v>626281725265.65759</v>
      </c>
      <c r="P111">
        <f>IF(ISBLANK(Calculations!P111),"",Calculations!P111)</f>
        <v>626281725265.65759</v>
      </c>
      <c r="Q111">
        <f>IF(ISBLANK(Calculations!Q111),"",Calculations!Q111)</f>
        <v>626281725265.65759</v>
      </c>
      <c r="R111">
        <f>IF(ISBLANK(Calculations!R111),"",Calculations!R111)</f>
        <v>606432867038.16455</v>
      </c>
      <c r="S111">
        <f>IF(ISBLANK(Calculations!S111),"",Calculations!S111)</f>
        <v>591903878008.5907</v>
      </c>
      <c r="T111">
        <f>IF(ISBLANK(Calculations!T111),"",Calculations!T111)</f>
        <v>581995095589.99829</v>
      </c>
      <c r="U111">
        <f>IF(ISBLANK(Calculations!U111),"",Calculations!U111)</f>
        <v>576017919024.4292</v>
      </c>
      <c r="V111">
        <f>IF(ISBLANK(Calculations!V111),"",Calculations!V111)</f>
        <v>573339676261.99475</v>
      </c>
      <c r="W111">
        <f>IF(ISBLANK(Calculations!W111),"",Calculations!W111)</f>
        <v>573177777501.13721</v>
      </c>
      <c r="X111">
        <f>IF(ISBLANK(Calculations!X111),"",Calculations!X111)</f>
        <v>574744135908.2843</v>
      </c>
      <c r="Y111">
        <f>IF(ISBLANK(Calculations!Y111),"",Calculations!Y111)</f>
        <v>577387303356.04272</v>
      </c>
      <c r="Z111">
        <f>IF(ISBLANK(Calculations!Z111),"",Calculations!Z111)</f>
        <v>580828548915.3446</v>
      </c>
      <c r="AA111">
        <f>IF(ISBLANK(Calculations!AA111),"",Calculations!AA111)</f>
        <v>584785837507.14954</v>
      </c>
      <c r="AB111">
        <f>IF(ISBLANK(Calculations!AB111),"",Calculations!AB111)</f>
        <v>588929488689.85559</v>
      </c>
      <c r="AC111">
        <f>IF(ISBLANK(Calculations!AC111),"",Calculations!AC111)</f>
        <v>593120627804.66711</v>
      </c>
      <c r="AD111">
        <f>IF(ISBLANK(Calculations!AD111),"",Calculations!AD111)</f>
        <v>597472810569.06653</v>
      </c>
      <c r="AE111">
        <f>IF(ISBLANK(Calculations!AE111),"",Calculations!AE111)</f>
        <v>601968101001.04517</v>
      </c>
      <c r="AF111">
        <f>IF(ISBLANK(Calculations!AF111),"",Calculations!AF111)</f>
        <v>606539800243.32019</v>
      </c>
      <c r="AG111">
        <f>IF(ISBLANK(Calculations!AG111),"",Calculations!AG111)</f>
        <v>611115714456.51318</v>
      </c>
      <c r="AH111">
        <f>IF(ISBLANK(Calculations!AH111),"",Calculations!AH111)</f>
        <v>615726730848.91943</v>
      </c>
      <c r="AI111">
        <f>IF(ISBLANK(Calculations!AI111),"",Calculations!AI111)</f>
        <v>620360203198.40198</v>
      </c>
      <c r="AJ111">
        <f>IF(ISBLANK(Calculations!AJ111),"",Calculations!AJ111)</f>
        <v>625009326205.42981</v>
      </c>
      <c r="AK111">
        <f>IF(ISBLANK(Calculations!AK111),"",Calculations!AK111)</f>
        <v>624470257005.51001</v>
      </c>
      <c r="AL111">
        <f>IF(ISBLANK(Calculations!AL111),"",Calculations!AL111)</f>
        <v>623946988624.02612</v>
      </c>
      <c r="AM111">
        <f>IF(ISBLANK(Calculations!AM111),"",Calculations!AM111)</f>
        <v>623450272785.03369</v>
      </c>
      <c r="AN111">
        <f>IF(ISBLANK(Calculations!AN111),"",Calculations!AN111)</f>
        <v>622985912151.81152</v>
      </c>
      <c r="AO111">
        <f>IF(ISBLANK(Calculations!AO111),"",Calculations!AO111)</f>
        <v>622554201717.68762</v>
      </c>
      <c r="AP111">
        <f>IF(ISBLANK(Calculations!AP111),"",Calculations!AP111)</f>
        <v>622147682291.5802</v>
      </c>
      <c r="AQ111">
        <f>IF(ISBLANK(Calculations!AQ111),"",Calculations!AQ111)</f>
        <v>621770539421.09253</v>
      </c>
      <c r="AR111">
        <f>IF(ISBLANK(Calculations!AR111),"",Calculations!AR111)</f>
        <v>621418495758.39282</v>
      </c>
      <c r="AS111">
        <f>IF(ISBLANK(Calculations!AS111),"",Calculations!AS111)</f>
        <v>621095497626.2373</v>
      </c>
      <c r="AT111">
        <f>IF(ISBLANK(Calculations!AT111),"",Calculations!AT111)</f>
        <v>620804753536.51477</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0.13749270648684506</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0.13749270648684506</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0.13749270648684506</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0.13749270648684506</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0.11578198049066794</v>
      </c>
      <c r="K116">
        <f>IF(ISBLANK(Calculations!K116),"",Calculations!K116)</f>
        <v>0.13749270648684506</v>
      </c>
      <c r="L116" t="str">
        <f>IF(ISBLANK(Calculations!L116),"",Calculations!L116)</f>
        <v>RESIDENTIAL</v>
      </c>
      <c r="M116" t="str">
        <f>IF(ISBLANK(Calculations!M116),"",Calculations!M116)</f>
        <v>appl</v>
      </c>
      <c r="N116" t="str">
        <f>IF(ISBLANK(Calculations!N116),"",Calculations!N116)</f>
        <v>LPG propane or butane</v>
      </c>
      <c r="O116">
        <f t="shared" si="1"/>
        <v>124583485932.90021</v>
      </c>
      <c r="P116">
        <f>IF(ISBLANK(Calculations!P116),"",Calculations!P116)</f>
        <v>124583485932.90021</v>
      </c>
      <c r="Q116">
        <f>IF(ISBLANK(Calculations!Q116),"",Calculations!Q116)</f>
        <v>124583485932.90021</v>
      </c>
      <c r="R116">
        <f>IF(ISBLANK(Calculations!R116),"",Calculations!R116)</f>
        <v>123525059842.1239</v>
      </c>
      <c r="S116">
        <f>IF(ISBLANK(Calculations!S116),"",Calculations!S116)</f>
        <v>122662763928.72292</v>
      </c>
      <c r="T116">
        <f>IF(ISBLANK(Calculations!T116),"",Calculations!T116)</f>
        <v>122054770156.06763</v>
      </c>
      <c r="U116">
        <f>IF(ISBLANK(Calculations!U116),"",Calculations!U116)</f>
        <v>121745076219.67793</v>
      </c>
      <c r="V116">
        <f>IF(ISBLANK(Calculations!V116),"",Calculations!V116)</f>
        <v>121761245560.71515</v>
      </c>
      <c r="W116">
        <f>IF(ISBLANK(Calculations!W116),"",Calculations!W116)</f>
        <v>122068086258.51631</v>
      </c>
      <c r="X116">
        <f>IF(ISBLANK(Calculations!X116),"",Calculations!X116)</f>
        <v>122602465143.54816</v>
      </c>
      <c r="Y116">
        <f>IF(ISBLANK(Calculations!Y116),"",Calculations!Y116)</f>
        <v>123299588527.09109</v>
      </c>
      <c r="Z116">
        <f>IF(ISBLANK(Calculations!Z116),"",Calculations!Z116)</f>
        <v>124149255069.5713</v>
      </c>
      <c r="AA116">
        <f>IF(ISBLANK(Calculations!AA116),"",Calculations!AA116)</f>
        <v>125113428318.6011</v>
      </c>
      <c r="AB116">
        <f>IF(ISBLANK(Calculations!AB116),"",Calculations!AB116)</f>
        <v>126123856814.04759</v>
      </c>
      <c r="AC116">
        <f>IF(ISBLANK(Calculations!AC116),"",Calculations!AC116)</f>
        <v>127140384589.30554</v>
      </c>
      <c r="AD116">
        <f>IF(ISBLANK(Calculations!AD116),"",Calculations!AD116)</f>
        <v>128177182904.4296</v>
      </c>
      <c r="AE116">
        <f>IF(ISBLANK(Calculations!AE116),"",Calculations!AE116)</f>
        <v>129229775877.5797</v>
      </c>
      <c r="AF116">
        <f>IF(ISBLANK(Calculations!AF116),"",Calculations!AF116)</f>
        <v>130288697195.52428</v>
      </c>
      <c r="AG116">
        <f>IF(ISBLANK(Calculations!AG116),"",Calculations!AG116)</f>
        <v>131342321344.07045</v>
      </c>
      <c r="AH116">
        <f>IF(ISBLANK(Calculations!AH116),"",Calculations!AH116)</f>
        <v>132398889113.37975</v>
      </c>
      <c r="AI116">
        <f>IF(ISBLANK(Calculations!AI116),"",Calculations!AI116)</f>
        <v>133455363990.41772</v>
      </c>
      <c r="AJ116">
        <f>IF(ISBLANK(Calculations!AJ116),"",Calculations!AJ116)</f>
        <v>134508751955.33722</v>
      </c>
      <c r="AK116">
        <f>IF(ISBLANK(Calculations!AK116),"",Calculations!AK116)</f>
        <v>134490532710.33037</v>
      </c>
      <c r="AL116">
        <f>IF(ISBLANK(Calculations!AL116),"",Calculations!AL116)</f>
        <v>134465113277.76013</v>
      </c>
      <c r="AM116">
        <f>IF(ISBLANK(Calculations!AM116),"",Calculations!AM116)</f>
        <v>134434307670.30341</v>
      </c>
      <c r="AN116">
        <f>IF(ISBLANK(Calculations!AN116),"",Calculations!AN116)</f>
        <v>134399654168.91078</v>
      </c>
      <c r="AO116">
        <f>IF(ISBLANK(Calculations!AO116),"",Calculations!AO116)</f>
        <v>134362108975.59349</v>
      </c>
      <c r="AP116">
        <f>IF(ISBLANK(Calculations!AP116),"",Calculations!AP116)</f>
        <v>134322220815.54901</v>
      </c>
      <c r="AQ116">
        <f>IF(ISBLANK(Calculations!AQ116),"",Calculations!AQ116)</f>
        <v>134281217349.40428</v>
      </c>
      <c r="AR116">
        <f>IF(ISBLANK(Calculations!AR116),"",Calculations!AR116)</f>
        <v>134239501800.02164</v>
      </c>
      <c r="AS116">
        <f>IF(ISBLANK(Calculations!AS116),"",Calculations!AS116)</f>
        <v>134198461069.95499</v>
      </c>
      <c r="AT116">
        <f>IF(ISBLANK(Calculations!AT116),"",Calculations!AT116)</f>
        <v>134159065787.87741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0.13749270648684506</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0.3990519874312084</v>
      </c>
      <c r="K121">
        <f>IF(ISBLANK(Calculations!K121),"",Calculations!K121)</f>
        <v>0.13749270648684506</v>
      </c>
      <c r="L121" t="str">
        <f>IF(ISBLANK(Calculations!L121),"",Calculations!L121)</f>
        <v>RESIDENTIAL</v>
      </c>
      <c r="M121" t="str">
        <f>IF(ISBLANK(Calculations!M121),"",Calculations!M121)</f>
        <v>other</v>
      </c>
      <c r="N121" t="str">
        <f>IF(ISBLANK(Calculations!N121),"",Calculations!N121)</f>
        <v>electricity</v>
      </c>
      <c r="O121">
        <f t="shared" si="1"/>
        <v>2441942614015.876</v>
      </c>
      <c r="P121">
        <f>IF(ISBLANK(Calculations!P121),"",Calculations!P121)-(SUMIFS(BDEQ!B:B,BDEQ!$AG:$AG,About!$B$2,BDEQ!$AH:$AH,$I121)*BDEQ!$C$2*$J121*$K121)</f>
        <v>2441942614015.876</v>
      </c>
      <c r="Q121">
        <f>IF(ISBLANK(Calculations!Q121),"",Calculations!Q121)-(SUMIFS(BDEQ!C:C,BDEQ!$AG:$AG,About!$B$2,BDEQ!$AH:$AH,$I121)*BDEQ!$C$2*$J121*$K121)</f>
        <v>2441942614015.876</v>
      </c>
      <c r="R121">
        <f>IF(ISBLANK(Calculations!R121),"",Calculations!R121)-(SUMIFS(BDEQ!D:D,BDEQ!$AG:$AG,About!$B$2,BDEQ!$AH:$AH,$I121)*BDEQ!$C$2*$J121*$K121)</f>
        <v>2420056545189.3403</v>
      </c>
      <c r="S121">
        <f>IF(ISBLANK(Calculations!S121),"",Calculations!S121)-(SUMIFS(BDEQ!E:E,BDEQ!$AG:$AG,About!$B$2,BDEQ!$AH:$AH,$I121)*BDEQ!$C$2*$J121*$K121)</f>
        <v>2391698009563.5757</v>
      </c>
      <c r="T121">
        <f>IF(ISBLANK(Calculations!T121),"",Calculations!T121)-(SUMIFS(BDEQ!F:F,BDEQ!$AG:$AG,About!$B$2,BDEQ!$AH:$AH,$I121)*BDEQ!$C$2*$J121*$K121)</f>
        <v>2364541937297.293</v>
      </c>
      <c r="U121">
        <f>IF(ISBLANK(Calculations!U121),"",Calculations!U121)-(SUMIFS(BDEQ!G:G,BDEQ!$AG:$AG,About!$B$2,BDEQ!$AH:$AH,$I121)*BDEQ!$C$2*$J121*$K121)</f>
        <v>2340887525872.541</v>
      </c>
      <c r="V121">
        <f>IF(ISBLANK(Calculations!V121),"",Calculations!V121)-(SUMIFS(BDEQ!H:H,BDEQ!$AG:$AG,About!$B$2,BDEQ!$AH:$AH,$I121)*BDEQ!$C$2*$J121*$K121)</f>
        <v>2320156884310.4116</v>
      </c>
      <c r="W121">
        <f>IF(ISBLANK(Calculations!W121),"",Calculations!W121)-(SUMIFS(BDEQ!I:I,BDEQ!$AG:$AG,About!$B$2,BDEQ!$AH:$AH,$I121)*BDEQ!$C$2*$J121*$K121)</f>
        <v>2303397022362.6431</v>
      </c>
      <c r="X121">
        <f>IF(ISBLANK(Calculations!X121),"",Calculations!X121)-(SUMIFS(BDEQ!J:J,BDEQ!$AG:$AG,About!$B$2,BDEQ!$AH:$AH,$I121)*BDEQ!$C$2*$J121*$K121)</f>
        <v>2285651139083.5767</v>
      </c>
      <c r="Y121">
        <f>IF(ISBLANK(Calculations!Y121),"",Calculations!Y121)-(SUMIFS(BDEQ!K:K,BDEQ!$AG:$AG,About!$B$2,BDEQ!$AH:$AH,$I121)*BDEQ!$C$2*$J121*$K121)</f>
        <v>2266803796101.8218</v>
      </c>
      <c r="Z121">
        <f>IF(ISBLANK(Calculations!Z121),"",Calculations!Z121)-(SUMIFS(BDEQ!L:L,BDEQ!$AG:$AG,About!$B$2,BDEQ!$AH:$AH,$I121)*BDEQ!$C$2*$J121*$K121)</f>
        <v>2250038794156.7949</v>
      </c>
      <c r="AA121">
        <f>IF(ISBLANK(Calculations!AA121),"",Calculations!AA121)-(SUMIFS(BDEQ!M:M,BDEQ!$AG:$AG,About!$B$2,BDEQ!$AH:$AH,$I121)*BDEQ!$C$2*$J121*$K121)</f>
        <v>2238078687895.7012</v>
      </c>
      <c r="AB121">
        <f>IF(ISBLANK(Calculations!AB121),"",Calculations!AB121)-(SUMIFS(BDEQ!N:N,BDEQ!$AG:$AG,About!$B$2,BDEQ!$AH:$AH,$I121)*BDEQ!$C$2*$J121*$K121)</f>
        <v>2225934539114.6396</v>
      </c>
      <c r="AC121">
        <f>IF(ISBLANK(Calculations!AC121),"",Calculations!AC121)-(SUMIFS(BDEQ!O:O,BDEQ!$AG:$AG,About!$B$2,BDEQ!$AH:$AH,$I121)*BDEQ!$C$2*$J121*$K121)</f>
        <v>2214852860402.8691</v>
      </c>
      <c r="AD121">
        <f>IF(ISBLANK(Calculations!AD121),"",Calculations!AD121)-(SUMIFS(BDEQ!P:P,BDEQ!$AG:$AG,About!$B$2,BDEQ!$AH:$AH,$I121)*BDEQ!$C$2*$J121*$K121)</f>
        <v>2205391211653.2642</v>
      </c>
      <c r="AE121">
        <f>IF(ISBLANK(Calculations!AE121),"",Calculations!AE121)-(SUMIFS(BDEQ!Q:Q,BDEQ!$AG:$AG,About!$B$2,BDEQ!$AH:$AH,$I121)*BDEQ!$C$2*$J121*$K121)</f>
        <v>2195419828638.5896</v>
      </c>
      <c r="AF121">
        <f>IF(ISBLANK(Calculations!AF121),"",Calculations!AF121)-(SUMIFS(BDEQ!R:R,BDEQ!$AG:$AG,About!$B$2,BDEQ!$AH:$AH,$I121)*BDEQ!$C$2*$J121*$K121)</f>
        <v>2182415780024.0596</v>
      </c>
      <c r="AG121">
        <f>IF(ISBLANK(Calculations!AG121),"",Calculations!AG121)-(SUMIFS(BDEQ!S:S,BDEQ!$AG:$AG,About!$B$2,BDEQ!$AH:$AH,$I121)*BDEQ!$C$2*$J121*$K121)</f>
        <v>2167207094319.5144</v>
      </c>
      <c r="AH121">
        <f>IF(ISBLANK(Calculations!AH121),"",Calculations!AH121)-(SUMIFS(BDEQ!T:T,BDEQ!$AG:$AG,About!$B$2,BDEQ!$AH:$AH,$I121)*BDEQ!$C$2*$J121*$K121)</f>
        <v>2150293998371.4895</v>
      </c>
      <c r="AI121">
        <f>IF(ISBLANK(Calculations!AI121),"",Calculations!AI121)-(SUMIFS(BDEQ!U:U,BDEQ!$AG:$AG,About!$B$2,BDEQ!$AH:$AH,$I121)*BDEQ!$C$2*$J121*$K121)</f>
        <v>2131580572383.8135</v>
      </c>
      <c r="AJ121">
        <f>IF(ISBLANK(Calculations!AJ121),"",Calculations!AJ121)-(SUMIFS(BDEQ!V:V,BDEQ!$AG:$AG,About!$B$2,BDEQ!$AH:$AH,$I121)*BDEQ!$C$2*$J121*$K121)</f>
        <v>2111894381670.7166</v>
      </c>
      <c r="AK121">
        <f>IF(ISBLANK(Calculations!AK121),"",Calculations!AK121)-(SUMIFS(BDEQ!W:W,BDEQ!$AG:$AG,About!$B$2,BDEQ!$AH:$AH,$I121)*BDEQ!$C$2*$J121*$K121)</f>
        <v>2081146210469.3618</v>
      </c>
      <c r="AL121">
        <f>IF(ISBLANK(Calculations!AL121),"",Calculations!AL121)-(SUMIFS(BDEQ!X:X,BDEQ!$AG:$AG,About!$B$2,BDEQ!$AH:$AH,$I121)*BDEQ!$C$2*$J121*$K121)</f>
        <v>2048822296595.5447</v>
      </c>
      <c r="AM121">
        <f>IF(ISBLANK(Calculations!AM121),"",Calculations!AM121)-(SUMIFS(BDEQ!Y:Y,BDEQ!$AG:$AG,About!$B$2,BDEQ!$AH:$AH,$I121)*BDEQ!$C$2*$J121*$K121)</f>
        <v>2014234133998.0059</v>
      </c>
      <c r="AN121">
        <f>IF(ISBLANK(Calculations!AN121),"",Calculations!AN121)-(SUMIFS(BDEQ!Z:Z,BDEQ!$AG:$AG,About!$B$2,BDEQ!$AH:$AH,$I121)*BDEQ!$C$2*$J121*$K121)</f>
        <v>1979344351899.4778</v>
      </c>
      <c r="AO121">
        <f>IF(ISBLANK(Calculations!AO121),"",Calculations!AO121)-(SUMIFS(BDEQ!AA:AA,BDEQ!$AG:$AG,About!$B$2,BDEQ!$AH:$AH,$I121)*BDEQ!$C$2*$J121*$K121)</f>
        <v>1943164166288.4124</v>
      </c>
      <c r="AP121">
        <f>IF(ISBLANK(Calculations!AP121),"",Calculations!AP121)-(SUMIFS(BDEQ!AB:AB,BDEQ!$AG:$AG,About!$B$2,BDEQ!$AH:$AH,$I121)*BDEQ!$C$2*$J121*$K121)</f>
        <v>1916379356405.0781</v>
      </c>
      <c r="AQ121">
        <f>IF(ISBLANK(Calculations!AQ121),"",Calculations!AQ121)-(SUMIFS(BDEQ!AC:AC,BDEQ!$AG:$AG,About!$B$2,BDEQ!$AH:$AH,$I121)*BDEQ!$C$2*$J121*$K121)</f>
        <v>1879749111554.5085</v>
      </c>
      <c r="AR121">
        <f>IF(ISBLANK(Calculations!AR121),"",Calculations!AR121)-(SUMIFS(BDEQ!AD:AD,BDEQ!$AG:$AG,About!$B$2,BDEQ!$AH:$AH,$I121)*BDEQ!$C$2*$J121*$K121)</f>
        <v>1842289211618.1016</v>
      </c>
      <c r="AS121">
        <f>IF(ISBLANK(Calculations!AS121),"",Calculations!AS121)-(SUMIFS(BDEQ!AE:AE,BDEQ!$AG:$AG,About!$B$2,BDEQ!$AH:$AH,$I121)*BDEQ!$C$2*$J121*$K121)</f>
        <v>1798456572788.2864</v>
      </c>
      <c r="AT121">
        <f>IF(ISBLANK(Calculations!AT121),"",Calculations!AT121)-(SUMIFS(BDEQ!AF:AF,BDEQ!$AG:$AG,About!$B$2,BDEQ!$AH:$AH,$I121)*BDEQ!$C$2*$J121*$K121)</f>
        <v>1760010296105.0337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0.13749270648684506</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0.13749270648684506</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0.13749270648684506</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0.13749270648684506</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0.13749270648684506</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0.13749270648684506</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0.13749270648684506</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0.13749270648684506</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0.13749270648684506</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2.0204632239188482E-2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806649737517.36096</v>
      </c>
      <c r="P134">
        <f>IF(ISBLANK(Calculations!P134),"",Calculations!P134)</f>
        <v>806649737517.36096</v>
      </c>
      <c r="Q134">
        <f>IF(ISBLANK(Calculations!Q134),"",Calculations!Q134)</f>
        <v>806649737517.36096</v>
      </c>
      <c r="R134">
        <f>IF(ISBLANK(Calculations!R134),"",Calculations!R134)</f>
        <v>800571965380.96375</v>
      </c>
      <c r="S134">
        <f>IF(ISBLANK(Calculations!S134),"",Calculations!S134)</f>
        <v>794449829684.04102</v>
      </c>
      <c r="T134">
        <f>IF(ISBLANK(Calculations!T134),"",Calculations!T134)</f>
        <v>788375536812.3324</v>
      </c>
      <c r="U134">
        <f>IF(ISBLANK(Calculations!U134),"",Calculations!U134)</f>
        <v>782598793203.80005</v>
      </c>
      <c r="V134">
        <f>IF(ISBLANK(Calculations!V134),"",Calculations!V134)</f>
        <v>777238045772.94531</v>
      </c>
      <c r="W134">
        <f>IF(ISBLANK(Calculations!W134),"",Calculations!W134)</f>
        <v>772419977883.646</v>
      </c>
      <c r="X134">
        <f>IF(ISBLANK(Calculations!X134),"",Calculations!X134)</f>
        <v>768080407840.72375</v>
      </c>
      <c r="Y134">
        <f>IF(ISBLANK(Calculations!Y134),"",Calculations!Y134)</f>
        <v>764497627507.14282</v>
      </c>
      <c r="Z134">
        <f>IF(ISBLANK(Calculations!Z134),"",Calculations!Z134)</f>
        <v>761474959098.39099</v>
      </c>
      <c r="AA134">
        <f>IF(ISBLANK(Calculations!AA134),"",Calculations!AA134)</f>
        <v>759085867362.00403</v>
      </c>
      <c r="AB134">
        <f>IF(ISBLANK(Calculations!AB134),"",Calculations!AB134)</f>
        <v>756991015843.28931</v>
      </c>
      <c r="AC134">
        <f>IF(ISBLANK(Calculations!AC134),"",Calculations!AC134)</f>
        <v>755502043777.56104</v>
      </c>
      <c r="AD134">
        <f>IF(ISBLANK(Calculations!AD134),"",Calculations!AD134)</f>
        <v>754137618348.57324</v>
      </c>
      <c r="AE134">
        <f>IF(ISBLANK(Calculations!AE134),"",Calculations!AE134)</f>
        <v>752900243911.98303</v>
      </c>
      <c r="AF134">
        <f>IF(ISBLANK(Calculations!AF134),"",Calculations!AF134)</f>
        <v>751764779492.78845</v>
      </c>
      <c r="AG134">
        <f>IF(ISBLANK(Calculations!AG134),"",Calculations!AG134)</f>
        <v>750725398528.26392</v>
      </c>
      <c r="AH134">
        <f>IF(ISBLANK(Calculations!AH134),"",Calculations!AH134)</f>
        <v>749827325644.59387</v>
      </c>
      <c r="AI134">
        <f>IF(ISBLANK(Calculations!AI134),"",Calculations!AI134)</f>
        <v>749064767059.66968</v>
      </c>
      <c r="AJ134">
        <f>IF(ISBLANK(Calculations!AJ134),"",Calculations!AJ134)</f>
        <v>748514392325.92859</v>
      </c>
      <c r="AK134">
        <f>IF(ISBLANK(Calculations!AK134),"",Calculations!AK134)</f>
        <v>747956529060.20251</v>
      </c>
      <c r="AL134">
        <f>IF(ISBLANK(Calculations!AL134),"",Calculations!AL134)</f>
        <v>747542149069.73779</v>
      </c>
      <c r="AM134">
        <f>IF(ISBLANK(Calculations!AM134),"",Calculations!AM134)</f>
        <v>747451688122.43347</v>
      </c>
      <c r="AN134">
        <f>IF(ISBLANK(Calculations!AN134),"",Calculations!AN134)</f>
        <v>747407067123.96606</v>
      </c>
      <c r="AO134">
        <f>IF(ISBLANK(Calculations!AO134),"",Calculations!AO134)</f>
        <v>747537384194.50464</v>
      </c>
      <c r="AP134">
        <f>IF(ISBLANK(Calculations!AP134),"",Calculations!AP134)</f>
        <v>747813766115.79724</v>
      </c>
      <c r="AQ134">
        <f>IF(ISBLANK(Calculations!AQ134),"",Calculations!AQ134)</f>
        <v>747992869819.98059</v>
      </c>
      <c r="AR134">
        <f>IF(ISBLANK(Calculations!AR134),"",Calculations!AR134)</f>
        <v>748239227547.39868</v>
      </c>
      <c r="AS134">
        <f>IF(ISBLANK(Calculations!AS134),"",Calculations!AS134)</f>
        <v>748463505828.40906</v>
      </c>
      <c r="AT134">
        <f>IF(ISBLANK(Calculations!AT134),"",Calculations!AT134)</f>
        <v>748709295725.02917</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0.45706033181134753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25975652777502.504</v>
      </c>
      <c r="P136">
        <f>IF(ISBLANK(Calculations!P136),"",Calculations!P136)</f>
        <v>25975652777502.504</v>
      </c>
      <c r="Q136">
        <f>IF(ISBLANK(Calculations!Q136),"",Calculations!Q136)</f>
        <v>25975652777502.504</v>
      </c>
      <c r="R136">
        <f>IF(ISBLANK(Calculations!R136),"",Calculations!R136)</f>
        <v>25773858026376.656</v>
      </c>
      <c r="S136" s="99">
        <f>IF(ISBLANK(Calculations!S136),"",Calculations!S136 + ('IRA Buildings Changes'!$F$38/($AB$133-$R$133)*(S133-$R$133)))</f>
        <v>25535308515225.469</v>
      </c>
      <c r="T136" s="99">
        <f>IF(ISBLANK(Calculations!T136),"",Calculations!T136 + ('IRA Buildings Changes'!$F$38/($AB$133-$R$133)*(T133-$R$133)))</f>
        <v>25292371061469.785</v>
      </c>
      <c r="U136" s="99">
        <f>IF(ISBLANK(Calculations!U136),"",Calculations!U136 + ('IRA Buildings Changes'!$F$38/($AB$133-$R$133)*(U133-$R$133)))</f>
        <v>25052257570853.477</v>
      </c>
      <c r="V136" s="99">
        <f>IF(ISBLANK(Calculations!V136),"",Calculations!V136 + ('IRA Buildings Changes'!$F$38/($AB$133-$R$133)*(V133-$R$133)))</f>
        <v>24819186917876.699</v>
      </c>
      <c r="W136" s="99">
        <f>IF(ISBLANK(Calculations!W136),"",Calculations!W136 + ('IRA Buildings Changes'!$F$38/($AB$133-$R$133)*(W133-$R$133)))</f>
        <v>24598899522106.469</v>
      </c>
      <c r="X136" s="99">
        <f>IF(ISBLANK(Calculations!X136),"",Calculations!X136 + ('IRA Buildings Changes'!$F$38/($AB$133-$R$133)*(X133-$R$133)))</f>
        <v>24392155242798.535</v>
      </c>
      <c r="Y136" s="99">
        <f>IF(ISBLANK(Calculations!Y136),"",Calculations!Y136 + ('IRA Buildings Changes'!$F$38/($AB$133-$R$133)*(Y133-$R$133)))</f>
        <v>24211401668556.285</v>
      </c>
      <c r="Z136" s="99">
        <f>IF(ISBLANK(Calculations!Z136),"",Calculations!Z136 + ('IRA Buildings Changes'!$F$38/($AB$133-$R$133)*(Z133-$R$133)))</f>
        <v>24054222977626.809</v>
      </c>
      <c r="AA136" s="99">
        <f>IF(ISBLANK(Calculations!AA136),"",Calculations!AA136 + ('IRA Buildings Changes'!$F$38/($AB$133-$R$133)*(AA133-$R$133)))</f>
        <v>23925889363647.199</v>
      </c>
      <c r="AB136" s="98">
        <f>IF(ISBLANK(Calculations!AB136),"",Calculations!AB136 + 'IRA Buildings Changes'!F38)</f>
        <v>23818731368436.711</v>
      </c>
      <c r="AC136" s="99">
        <f>IF(ISBLANK(Calculations!AC136),"",Calculations!AC136 + 'IRA Buildings Changes'!$F$38)</f>
        <v>23777736931113.59</v>
      </c>
      <c r="AD136" s="99">
        <f>IF(ISBLANK(Calculations!AD136),"",Calculations!AD136 + 'IRA Buildings Changes'!$F$38)</f>
        <v>23757951112434.91</v>
      </c>
      <c r="AE136" s="99">
        <f>IF(ISBLANK(Calculations!AE136),"",Calculations!AE136 + 'IRA Buildings Changes'!$F$38)</f>
        <v>23760896581350.172</v>
      </c>
      <c r="AF136" s="99">
        <f>IF(ISBLANK(Calculations!AF136),"",Calculations!AF136 + 'IRA Buildings Changes'!$F$38)</f>
        <v>23785256805143.547</v>
      </c>
      <c r="AG136" s="99">
        <f>IF(ISBLANK(Calculations!AG136),"",Calculations!AG136 + 'IRA Buildings Changes'!$F$38)</f>
        <v>23826578399717.75</v>
      </c>
      <c r="AH136" s="99">
        <f>IF(ISBLANK(Calculations!AH136),"",Calculations!AH136 + 'IRA Buildings Changes'!$F$38)</f>
        <v>23883985860832.879</v>
      </c>
      <c r="AI136" s="99">
        <f>IF(ISBLANK(Calculations!AI136),"",Calculations!AI136 + 'IRA Buildings Changes'!$F$38)</f>
        <v>23954273046089.359</v>
      </c>
      <c r="AJ136" s="99">
        <f>IF(ISBLANK(Calculations!AJ136),"",Calculations!AJ136 + 'IRA Buildings Changes'!$F$38)</f>
        <v>24036331584838.773</v>
      </c>
      <c r="AK136" s="99">
        <f>IF(ISBLANK(Calculations!AK136),"",Calculations!AK136 + 'IRA Buildings Changes'!$F$38)</f>
        <v>24118374424214.172</v>
      </c>
      <c r="AL136" s="99">
        <f>IF(ISBLANK(Calculations!AL136),"",Calculations!AL136 + 'IRA Buildings Changes'!$F$38)</f>
        <v>24202430290899.273</v>
      </c>
      <c r="AM136" s="99">
        <f>IF(ISBLANK(Calculations!AM136),"",Calculations!AM136 + 'IRA Buildings Changes'!$F$38)</f>
        <v>24291752460413.359</v>
      </c>
      <c r="AN136" s="99">
        <f>IF(ISBLANK(Calculations!AN136),"",Calculations!AN136 + 'IRA Buildings Changes'!$F$38)</f>
        <v>24374352384438.668</v>
      </c>
      <c r="AO136" s="99">
        <f>IF(ISBLANK(Calculations!AO136),"",Calculations!AO136 + 'IRA Buildings Changes'!$F$38)</f>
        <v>24453496635538.375</v>
      </c>
      <c r="AP136" s="99">
        <f>IF(ISBLANK(Calculations!AP136),"",Calculations!AP136 + 'IRA Buildings Changes'!$F$38)</f>
        <v>24527816019647.406</v>
      </c>
      <c r="AQ136" s="99">
        <f>IF(ISBLANK(Calculations!AQ136),"",Calculations!AQ136 + 'IRA Buildings Changes'!$F$38)</f>
        <v>24589151188466.883</v>
      </c>
      <c r="AR136" s="99">
        <f>IF(ISBLANK(Calculations!AR136),"",Calculations!AR136 + 'IRA Buildings Changes'!$F$38)</f>
        <v>24643962801557.355</v>
      </c>
      <c r="AS136" s="99">
        <f>IF(ISBLANK(Calculations!AS136),"",Calculations!AS136 + 'IRA Buildings Changes'!$F$38)</f>
        <v>24690453041684.754</v>
      </c>
      <c r="AT136" s="99">
        <f>IF(ISBLANK(Calculations!AT136),"",Calculations!AT136 + 'IRA Buildings Changes'!$F$38)</f>
        <v>24731212905369.691</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0.87772975473430881</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12937736584783.711</v>
      </c>
      <c r="P137">
        <f>IF(ISBLANK(Calculations!P137),"",Calculations!P137)</f>
        <v>12937736584783.711</v>
      </c>
      <c r="Q137">
        <f>IF(ISBLANK(Calculations!Q137),"",Calculations!Q137)</f>
        <v>12937736584783.711</v>
      </c>
      <c r="R137">
        <f>IF(ISBLANK(Calculations!R137),"",Calculations!R137)</f>
        <v>13007126848034.012</v>
      </c>
      <c r="S137">
        <f>IF(ISBLANK(Calculations!S137),"",Calculations!S137)</f>
        <v>13071885741178.234</v>
      </c>
      <c r="T137">
        <f>IF(ISBLANK(Calculations!T137),"",Calculations!T137)</f>
        <v>13131700775480.639</v>
      </c>
      <c r="U137">
        <f>IF(ISBLANK(Calculations!U137),"",Calculations!U137)</f>
        <v>13188939339123.873</v>
      </c>
      <c r="V137">
        <f>IF(ISBLANK(Calculations!V137),"",Calculations!V137)</f>
        <v>13243121391562.359</v>
      </c>
      <c r="W137">
        <f>IF(ISBLANK(Calculations!W137),"",Calculations!W137)</f>
        <v>13293761183241.947</v>
      </c>
      <c r="X137">
        <f>IF(ISBLANK(Calculations!X137),"",Calculations!X137)</f>
        <v>13337145749620.512</v>
      </c>
      <c r="Y137">
        <f>IF(ISBLANK(Calculations!Y137),"",Calculations!Y137)</f>
        <v>13377082183844.535</v>
      </c>
      <c r="Z137">
        <f>IF(ISBLANK(Calculations!Z137),"",Calculations!Z137)</f>
        <v>13409505144308.09</v>
      </c>
      <c r="AA137">
        <f>IF(ISBLANK(Calculations!AA137),"",Calculations!AA137)</f>
        <v>13436522972982.789</v>
      </c>
      <c r="AB137">
        <f>IF(ISBLANK(Calculations!AB137),"",Calculations!AB137)</f>
        <v>13453836786568.982</v>
      </c>
      <c r="AC137">
        <f>IF(ISBLANK(Calculations!AC137),"",Calculations!AC137)</f>
        <v>13469456281252.27</v>
      </c>
      <c r="AD137">
        <f>IF(ISBLANK(Calculations!AD137),"",Calculations!AD137)</f>
        <v>13477110465652.85</v>
      </c>
      <c r="AE137">
        <f>IF(ISBLANK(Calculations!AE137),"",Calculations!AE137)</f>
        <v>13478632019099.338</v>
      </c>
      <c r="AF137">
        <f>IF(ISBLANK(Calculations!AF137),"",Calculations!AF137)</f>
        <v>13474700774444.9</v>
      </c>
      <c r="AG137">
        <f>IF(ISBLANK(Calculations!AG137),"",Calculations!AG137)</f>
        <v>13466711584127.111</v>
      </c>
      <c r="AH137">
        <f>IF(ISBLANK(Calculations!AH137),"",Calculations!AH137)</f>
        <v>13455340464190.281</v>
      </c>
      <c r="AI137">
        <f>IF(ISBLANK(Calculations!AI137),"",Calculations!AI137)</f>
        <v>13440358516677.238</v>
      </c>
      <c r="AJ137">
        <f>IF(ISBLANK(Calculations!AJ137),"",Calculations!AJ137)</f>
        <v>13423607662761.482</v>
      </c>
      <c r="AK137">
        <f>IF(ISBLANK(Calculations!AK137),"",Calculations!AK137)</f>
        <v>13401776336519.703</v>
      </c>
      <c r="AL137">
        <f>IF(ISBLANK(Calculations!AL137),"",Calculations!AL137)</f>
        <v>13378208584900.564</v>
      </c>
      <c r="AM137">
        <f>IF(ISBLANK(Calculations!AM137),"",Calculations!AM137)</f>
        <v>13357392973822.953</v>
      </c>
      <c r="AN137">
        <f>IF(ISBLANK(Calculations!AN137),"",Calculations!AN137)</f>
        <v>13335449485745.557</v>
      </c>
      <c r="AO137">
        <f>IF(ISBLANK(Calculations!AO137),"",Calculations!AO137)</f>
        <v>13315904418889.525</v>
      </c>
      <c r="AP137">
        <f>IF(ISBLANK(Calculations!AP137),"",Calculations!AP137)</f>
        <v>13299192610165.93</v>
      </c>
      <c r="AQ137">
        <f>IF(ISBLANK(Calculations!AQ137),"",Calculations!AQ137)</f>
        <v>13281553597809.023</v>
      </c>
      <c r="AR137">
        <f>IF(ISBLANK(Calculations!AR137),"",Calculations!AR137)</f>
        <v>13266512149332.852</v>
      </c>
      <c r="AS137">
        <f>IF(ISBLANK(Calculations!AS137),"",Calculations!AS137)</f>
        <v>13252179184926.562</v>
      </c>
      <c r="AT137">
        <f>IF(ISBLANK(Calculations!AT137),"",Calculations!AT137)</f>
        <v>13239319761549.436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1115000000000</v>
      </c>
      <c r="P139">
        <f>IF(ISBLANK(Calculations!P139),"",Calculations!P139)</f>
        <v>1115000000000</v>
      </c>
      <c r="Q139">
        <f>IF(ISBLANK(Calculations!Q139),"",Calculations!Q139)</f>
        <v>1115000000000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19000000000</v>
      </c>
      <c r="P140">
        <f>IF(ISBLANK(Calculations!P140),"",Calculations!P140)</f>
        <v>19000000000</v>
      </c>
      <c r="Q140">
        <f>IF(ISBLANK(Calculations!Q140),"",Calculations!Q140)</f>
        <v>19000000000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200000000000</v>
      </c>
      <c r="P141">
        <f>IF(ISBLANK(Calculations!P141),"",Calculations!P141)</f>
        <v>200000000000</v>
      </c>
      <c r="Q141">
        <f>IF(ISBLANK(Calculations!Q141),"",Calculations!Q141)</f>
        <v>200000000000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3282000000000</v>
      </c>
      <c r="P142">
        <f>IF(ISBLANK(Calculations!P142),"",Calculations!P142)</f>
        <v>3282000000000</v>
      </c>
      <c r="Q142">
        <f>IF(ISBLANK(Calculations!Q142),"",Calculations!Q142)</f>
        <v>3282000000000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0.13576940299592571</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5420457645209.3379</v>
      </c>
      <c r="P147">
        <f>IF(ISBLANK(Calculations!P147),"",Calculations!P147)</f>
        <v>5420457645209.3379</v>
      </c>
      <c r="Q147">
        <f>IF(ISBLANK(Calculations!Q147),"",Calculations!Q147)</f>
        <v>5420457645209.3379</v>
      </c>
      <c r="R147">
        <f>IF(ISBLANK(Calculations!R147),"",Calculations!R147)</f>
        <v>5411893769491.7549</v>
      </c>
      <c r="S147" s="99">
        <f>IF(ISBLANK(Calculations!S147),"",Calculations!S147+('IRA Buildings Changes'!$E$38/($AB$146-$R$146)*(S146-$R$146)))</f>
        <v>5361859755472.5059</v>
      </c>
      <c r="T147" s="99">
        <f>IF(ISBLANK(Calculations!T147),"",Calculations!T147+('IRA Buildings Changes'!$E$38/($AB$146-$R$146)*(T146-$R$146)))</f>
        <v>5311451824298.3994</v>
      </c>
      <c r="U147" s="99">
        <f>IF(ISBLANK(Calculations!U147),"",Calculations!U147+('IRA Buildings Changes'!$E$38/($AB$146-$R$146)*(U146-$R$146)))</f>
        <v>5256886185687.2949</v>
      </c>
      <c r="V147" s="99">
        <f>IF(ISBLANK(Calculations!V147),"",Calculations!V147+('IRA Buildings Changes'!$E$38/($AB$146-$R$146)*(V146-$R$146)))</f>
        <v>5199304391027.5049</v>
      </c>
      <c r="W147" s="99">
        <f>IF(ISBLANK(Calculations!W147),"",Calculations!W147+('IRA Buildings Changes'!$E$38/($AB$146-$R$146)*(W146-$R$146)))</f>
        <v>5138541941380.6367</v>
      </c>
      <c r="X147" s="99">
        <f>IF(ISBLANK(Calculations!X147),"",Calculations!X147+('IRA Buildings Changes'!$E$38/($AB$146-$R$146)*(X146-$R$146)))</f>
        <v>5074998879293.2588</v>
      </c>
      <c r="Y147" s="99">
        <f>IF(ISBLANK(Calculations!Y147),"",Calculations!Y147+('IRA Buildings Changes'!$E$38/($AB$146-$R$146)*(Y146-$R$146)))</f>
        <v>5007410787477.6875</v>
      </c>
      <c r="Z147" s="99">
        <f>IF(ISBLANK(Calculations!Z147),"",Calculations!Z147+('IRA Buildings Changes'!$E$38/($AB$146-$R$146)*(Z146-$R$146)))</f>
        <v>4939378435391.9287</v>
      </c>
      <c r="AA147" s="99">
        <f>IF(ISBLANK(Calculations!AA147),"",Calculations!AA147+('IRA Buildings Changes'!$E$38/($AB$146-$R$146)*(AA146-$R$146)))</f>
        <v>4873062887083.1855</v>
      </c>
      <c r="AB147" s="98">
        <f>IF(ISBLANK(Calculations!AB147),"",Calculations!AB147 + 'IRA Buildings Changes'!E38)</f>
        <v>4809391354238.9775</v>
      </c>
      <c r="AC147" s="99">
        <f>IF(ISBLANK(Calculations!AC147),"",Calculations!AC147  + 'IRA Buildings Changes'!$E$38)</f>
        <v>4781346676341.0303</v>
      </c>
      <c r="AD147" s="99">
        <f>IF(ISBLANK(Calculations!AD147),"",Calculations!AD147  + 'IRA Buildings Changes'!$E$38)</f>
        <v>4758099248012.085</v>
      </c>
      <c r="AE147" s="99">
        <f>IF(ISBLANK(Calculations!AE147),"",Calculations!AE147  + 'IRA Buildings Changes'!$E$38)</f>
        <v>4734523821356.2207</v>
      </c>
      <c r="AF147" s="99">
        <f>IF(ISBLANK(Calculations!AF147),"",Calculations!AF147  + 'IRA Buildings Changes'!$E$38)</f>
        <v>4716918583529.709</v>
      </c>
      <c r="AG147" s="99">
        <f>IF(ISBLANK(Calculations!AG147),"",Calculations!AG147  + 'IRA Buildings Changes'!$E$38)</f>
        <v>4697750648189.2314</v>
      </c>
      <c r="AH147" s="99">
        <f>IF(ISBLANK(Calculations!AH147),"",Calculations!AH147  + 'IRA Buildings Changes'!$E$38)</f>
        <v>4684169053774.3975</v>
      </c>
      <c r="AI147" s="99">
        <f>IF(ISBLANK(Calculations!AI147),"",Calculations!AI147  + 'IRA Buildings Changes'!$E$38)</f>
        <v>4677645274264.9941</v>
      </c>
      <c r="AJ147" s="99">
        <f>IF(ISBLANK(Calculations!AJ147),"",Calculations!AJ147  + 'IRA Buildings Changes'!$E$38)</f>
        <v>4671322156686.6621</v>
      </c>
      <c r="AK147" s="99">
        <f>IF(ISBLANK(Calculations!AK147),"",Calculations!AK147  + 'IRA Buildings Changes'!$E$38)</f>
        <v>4671915217092.8525</v>
      </c>
      <c r="AL147" s="99">
        <f>IF(ISBLANK(Calculations!AL147),"",Calculations!AL147  + 'IRA Buildings Changes'!$E$38)</f>
        <v>4672636059543.4121</v>
      </c>
      <c r="AM147" s="99">
        <f>IF(ISBLANK(Calculations!AM147),"",Calculations!AM147  + 'IRA Buildings Changes'!$E$38)</f>
        <v>4676585269244.1631</v>
      </c>
      <c r="AN147" s="99">
        <f>IF(ISBLANK(Calculations!AN147),"",Calculations!AN147  + 'IRA Buildings Changes'!$E$38)</f>
        <v>4688124847262.8252</v>
      </c>
      <c r="AO147" s="99">
        <f>IF(ISBLANK(Calculations!AO147),"",Calculations!AO147  + 'IRA Buildings Changes'!$E$38)</f>
        <v>4701481991113.3643</v>
      </c>
      <c r="AP147" s="99">
        <f>IF(ISBLANK(Calculations!AP147),"",Calculations!AP147  + 'IRA Buildings Changes'!$E$38)</f>
        <v>4718582180534.8975</v>
      </c>
      <c r="AQ147" s="99">
        <f>IF(ISBLANK(Calculations!AQ147),"",Calculations!AQ147  + 'IRA Buildings Changes'!$E$38)</f>
        <v>4742617078563.4482</v>
      </c>
      <c r="AR147" s="99">
        <f>IF(ISBLANK(Calculations!AR147),"",Calculations!AR147  + 'IRA Buildings Changes'!$E$38)</f>
        <v>4761952951704.3447</v>
      </c>
      <c r="AS147" s="99">
        <f>IF(ISBLANK(Calculations!AS147),"",Calculations!AS147  + 'IRA Buildings Changes'!$E$38)</f>
        <v>4787714698613.1309</v>
      </c>
      <c r="AT147" s="99">
        <f>IF(ISBLANK(Calculations!AT147),"",Calculations!AT147  + 'IRA Buildings Changes'!$E$38)</f>
        <v>4814379859886.8477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4.3436099895927159E-3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246856042928.53323</v>
      </c>
      <c r="P149">
        <f>IF(ISBLANK(Calculations!P149),"",Calculations!P149)</f>
        <v>246856042928.53323</v>
      </c>
      <c r="Q149">
        <f>IF(ISBLANK(Calculations!Q149),"",Calculations!Q149)</f>
        <v>246856042928.53323</v>
      </c>
      <c r="R149">
        <f>IF(ISBLANK(Calculations!R149),"",Calculations!R149)</f>
        <v>249530135688.37659</v>
      </c>
      <c r="S149">
        <f>IF(ISBLANK(Calculations!S149),"",Calculations!S149)</f>
        <v>252075767362.06421</v>
      </c>
      <c r="T149">
        <f>IF(ISBLANK(Calculations!T149),"",Calculations!T149)</f>
        <v>254529820884.88611</v>
      </c>
      <c r="U149">
        <f>IF(ISBLANK(Calculations!U149),"",Calculations!U149)</f>
        <v>256864733915.93329</v>
      </c>
      <c r="V149">
        <f>IF(ISBLANK(Calculations!V149),"",Calculations!V149)</f>
        <v>258967457880.87775</v>
      </c>
      <c r="W149">
        <f>IF(ISBLANK(Calculations!W149),"",Calculations!W149)</f>
        <v>260965374721.97263</v>
      </c>
      <c r="X149">
        <f>IF(ISBLANK(Calculations!X149),"",Calculations!X149)</f>
        <v>262706070070.75366</v>
      </c>
      <c r="Y149">
        <f>IF(ISBLANK(Calculations!Y149),"",Calculations!Y149)</f>
        <v>264289608995.69016</v>
      </c>
      <c r="Z149">
        <f>IF(ISBLANK(Calculations!Z149),"",Calculations!Z149)</f>
        <v>265838547003.94498</v>
      </c>
      <c r="AA149">
        <f>IF(ISBLANK(Calculations!AA149),"",Calculations!AA149)</f>
        <v>267119339849.71701</v>
      </c>
      <c r="AB149">
        <f>IF(ISBLANK(Calculations!AB149),"",Calculations!AB149)</f>
        <v>268460581233.45471</v>
      </c>
      <c r="AC149">
        <f>IF(ISBLANK(Calculations!AC149),"",Calculations!AC149)</f>
        <v>269569591017.04459</v>
      </c>
      <c r="AD149">
        <f>IF(ISBLANK(Calculations!AD149),"",Calculations!AD149)</f>
        <v>270706132029.73297</v>
      </c>
      <c r="AE149">
        <f>IF(ISBLANK(Calculations!AE149),"",Calculations!AE149)</f>
        <v>271787896248.30234</v>
      </c>
      <c r="AF149">
        <f>IF(ISBLANK(Calculations!AF149),"",Calculations!AF149)</f>
        <v>272780382432.6705</v>
      </c>
      <c r="AG149">
        <f>IF(ISBLANK(Calculations!AG149),"",Calculations!AG149)</f>
        <v>273585859358.936</v>
      </c>
      <c r="AH149">
        <f>IF(ISBLANK(Calculations!AH149),"",Calculations!AH149)</f>
        <v>274452871781.33994</v>
      </c>
      <c r="AI149">
        <f>IF(ISBLANK(Calculations!AI149),"",Calculations!AI149)</f>
        <v>275155600469.40948</v>
      </c>
      <c r="AJ149">
        <f>IF(ISBLANK(Calculations!AJ149),"",Calculations!AJ149)</f>
        <v>275658507730.7782</v>
      </c>
      <c r="AK149">
        <f>IF(ISBLANK(Calculations!AK149),"",Calculations!AK149)</f>
        <v>276123585085.89935</v>
      </c>
      <c r="AL149">
        <f>IF(ISBLANK(Calculations!AL149),"",Calculations!AL149)</f>
        <v>276396475131.71283</v>
      </c>
      <c r="AM149">
        <f>IF(ISBLANK(Calculations!AM149),"",Calculations!AM149)</f>
        <v>276589812325.43365</v>
      </c>
      <c r="AN149">
        <f>IF(ISBLANK(Calculations!AN149),"",Calculations!AN149)</f>
        <v>276625849420.88458</v>
      </c>
      <c r="AO149">
        <f>IF(ISBLANK(Calculations!AO149),"",Calculations!AO149)</f>
        <v>276513953319.98798</v>
      </c>
      <c r="AP149">
        <f>IF(ISBLANK(Calculations!AP149),"",Calculations!AP149)</f>
        <v>276244542953.55609</v>
      </c>
      <c r="AQ149">
        <f>IF(ISBLANK(Calculations!AQ149),"",Calculations!AQ149)</f>
        <v>275945136890.18097</v>
      </c>
      <c r="AR149">
        <f>IF(ISBLANK(Calculations!AR149),"",Calculations!AR149)</f>
        <v>275465168915.961</v>
      </c>
      <c r="AS149">
        <f>IF(ISBLANK(Calculations!AS149),"",Calculations!AS149)</f>
        <v>274909888565.87848</v>
      </c>
      <c r="AT149">
        <f>IF(ISBLANK(Calculations!AT149),"",Calculations!AT149)</f>
        <v>274325881714.29889</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4090389.4287823401</v>
      </c>
      <c r="S158">
        <f>IF(ISBLANK(Calculations!S158),"",Calculations!S158)</f>
        <v>4161235.3213593299</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8.4540297105081666E-2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3375186821623.2803</v>
      </c>
      <c r="P160">
        <f>IF(ISBLANK(Calculations!P160),"",Calculations!P160)</f>
        <v>3375186821623.2803</v>
      </c>
      <c r="Q160">
        <f>IF(ISBLANK(Calculations!Q160),"",Calculations!Q160)</f>
        <v>3375186821623.2803</v>
      </c>
      <c r="R160">
        <f>IF(ISBLANK(Calculations!R160),"",Calculations!R160)</f>
        <v>3317723567438.9717</v>
      </c>
      <c r="S160">
        <f>IF(ISBLANK(Calculations!S160),"",Calculations!S160)</f>
        <v>3233457382910.6792</v>
      </c>
      <c r="T160">
        <f>IF(ISBLANK(Calculations!T160),"",Calculations!T160)</f>
        <v>3141183657746.311</v>
      </c>
      <c r="U160">
        <f>IF(ISBLANK(Calculations!U160),"",Calculations!U160)</f>
        <v>3050291393682.2217</v>
      </c>
      <c r="V160">
        <f>IF(ISBLANK(Calculations!V160),"",Calculations!V160)</f>
        <v>2961815027451.2661</v>
      </c>
      <c r="W160">
        <f>IF(ISBLANK(Calculations!W160),"",Calculations!W160)</f>
        <v>2874439966769.4902</v>
      </c>
      <c r="X160">
        <f>IF(ISBLANK(Calculations!X160),"",Calculations!X160)</f>
        <v>2793146927997.5161</v>
      </c>
      <c r="Y160">
        <f>IF(ISBLANK(Calculations!Y160),"",Calculations!Y160)</f>
        <v>2718027018731.3945</v>
      </c>
      <c r="Z160">
        <f>IF(ISBLANK(Calculations!Z160),"",Calculations!Z160)</f>
        <v>2650411688461.5737</v>
      </c>
      <c r="AA160">
        <f>IF(ISBLANK(Calculations!AA160),"",Calculations!AA160)</f>
        <v>2591800973741.8892</v>
      </c>
      <c r="AB160">
        <f>IF(ISBLANK(Calculations!AB160),"",Calculations!AB160)</f>
        <v>2541533013724.5244</v>
      </c>
      <c r="AC160">
        <f>IF(ISBLANK(Calculations!AC160),"",Calculations!AC160)</f>
        <v>2499237858932.2246</v>
      </c>
      <c r="AD160">
        <f>IF(ISBLANK(Calculations!AD160),"",Calculations!AD160)</f>
        <v>2459940823768.5835</v>
      </c>
      <c r="AE160">
        <f>IF(ISBLANK(Calculations!AE160),"",Calculations!AE160)</f>
        <v>2424320399292.2676</v>
      </c>
      <c r="AF160">
        <f>IF(ISBLANK(Calculations!AF160),"",Calculations!AF160)</f>
        <v>2390737298209.2568</v>
      </c>
      <c r="AG160">
        <f>IF(ISBLANK(Calculations!AG160),"",Calculations!AG160)</f>
        <v>2360819187281.5308</v>
      </c>
      <c r="AH160">
        <f>IF(ISBLANK(Calculations!AH160),"",Calculations!AH160)</f>
        <v>2334255159649.5249</v>
      </c>
      <c r="AI160">
        <f>IF(ISBLANK(Calculations!AI160),"",Calculations!AI160)</f>
        <v>2309919569860.1978</v>
      </c>
      <c r="AJ160">
        <f>IF(ISBLANK(Calculations!AJ160),"",Calculations!AJ160)</f>
        <v>2287745276954.9517</v>
      </c>
      <c r="AK160">
        <f>IF(ISBLANK(Calculations!AK160),"",Calculations!AK160)</f>
        <v>2268362764055.8896</v>
      </c>
      <c r="AL160">
        <f>IF(ISBLANK(Calculations!AL160),"",Calculations!AL160)</f>
        <v>2252636178080.2847</v>
      </c>
      <c r="AM160">
        <f>IF(ISBLANK(Calculations!AM160),"",Calculations!AM160)</f>
        <v>2241118661104.9761</v>
      </c>
      <c r="AN160">
        <f>IF(ISBLANK(Calculations!AN160),"",Calculations!AN160)</f>
        <v>2231311501463.7007</v>
      </c>
      <c r="AO160">
        <f>IF(ISBLANK(Calculations!AO160),"",Calculations!AO160)</f>
        <v>2223968292488.1274</v>
      </c>
      <c r="AP160">
        <f>IF(ISBLANK(Calculations!AP160),"",Calculations!AP160)</f>
        <v>2219524729370.7642</v>
      </c>
      <c r="AQ160">
        <f>IF(ISBLANK(Calculations!AQ160),"",Calculations!AQ160)</f>
        <v>2217872489503.2876</v>
      </c>
      <c r="AR160">
        <f>IF(ISBLANK(Calculations!AR160),"",Calculations!AR160)</f>
        <v>2218413827005.144</v>
      </c>
      <c r="AS160">
        <f>IF(ISBLANK(Calculations!AS160),"",Calculations!AS160)</f>
        <v>2221649810546.3105</v>
      </c>
      <c r="AT160">
        <f>IF(ISBLANK(Calculations!AT160),"",Calculations!AT160)</f>
        <v>2227304418578.6968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0.18572636016582741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7414939203260.4941</v>
      </c>
      <c r="P173">
        <f>IF(ISBLANK(Calculations!P173),"",Calculations!P173)</f>
        <v>7414939203260.4941</v>
      </c>
      <c r="Q173">
        <f>IF(ISBLANK(Calculations!Q173),"",Calculations!Q173)</f>
        <v>7414939203260.4941</v>
      </c>
      <c r="R173">
        <f>IF(ISBLANK(Calculations!R173),"",Calculations!R173)</f>
        <v>7473003594788.4824</v>
      </c>
      <c r="S173">
        <f>IF(ISBLANK(Calculations!S173),"",Calculations!S173)</f>
        <v>7521094298374.0186</v>
      </c>
      <c r="T173">
        <f>IF(ISBLANK(Calculations!T173),"",Calculations!T173)</f>
        <v>7550099317972.6953</v>
      </c>
      <c r="U173">
        <f>IF(ISBLANK(Calculations!U173),"",Calculations!U173)</f>
        <v>7558844497286.5811</v>
      </c>
      <c r="V173">
        <f>IF(ISBLANK(Calculations!V173),"",Calculations!V173)</f>
        <v>7543925799384.1621</v>
      </c>
      <c r="W173">
        <f>IF(ISBLANK(Calculations!W173),"",Calculations!W173)</f>
        <v>7510910697342.0244</v>
      </c>
      <c r="X173">
        <f>IF(ISBLANK(Calculations!X173),"",Calculations!X173)</f>
        <v>7467836375517.9883</v>
      </c>
      <c r="Y173">
        <f>IF(ISBLANK(Calculations!Y173),"",Calculations!Y173)</f>
        <v>7421233846923.5059</v>
      </c>
      <c r="Z173">
        <f>IF(ISBLANK(Calculations!Z173),"",Calculations!Z173)</f>
        <v>7376879640316.2402</v>
      </c>
      <c r="AA173">
        <f>IF(ISBLANK(Calculations!AA173),"",Calculations!AA173)</f>
        <v>7339231899899.46</v>
      </c>
      <c r="AB173">
        <f>IF(ISBLANK(Calculations!AB173),"",Calculations!AB173)</f>
        <v>7310110766042.29</v>
      </c>
      <c r="AC173">
        <f>IF(ISBLANK(Calculations!AC173),"",Calculations!AC173)</f>
        <v>7289721009095.668</v>
      </c>
      <c r="AD173">
        <f>IF(ISBLANK(Calculations!AD173),"",Calculations!AD173)</f>
        <v>7276706284528.6025</v>
      </c>
      <c r="AE173">
        <f>IF(ISBLANK(Calculations!AE173),"",Calculations!AE173)</f>
        <v>7268036836759.3467</v>
      </c>
      <c r="AF173">
        <f>IF(ISBLANK(Calculations!AF173),"",Calculations!AF173)</f>
        <v>7264384803175.335</v>
      </c>
      <c r="AG173">
        <f>IF(ISBLANK(Calculations!AG173),"",Calculations!AG173)</f>
        <v>7265799896263.5059</v>
      </c>
      <c r="AH173">
        <f>IF(ISBLANK(Calculations!AH173),"",Calculations!AH173)</f>
        <v>7269430114307.9902</v>
      </c>
      <c r="AI173">
        <f>IF(ISBLANK(Calculations!AI173),"",Calculations!AI173)</f>
        <v>7277181916769.0693</v>
      </c>
      <c r="AJ173">
        <f>IF(ISBLANK(Calculations!AJ173),"",Calculations!AJ173)</f>
        <v>7285963000763.4697</v>
      </c>
      <c r="AK173">
        <f>IF(ISBLANK(Calculations!AK173),"",Calculations!AK173)</f>
        <v>7298579799382.334</v>
      </c>
      <c r="AL173">
        <f>IF(ISBLANK(Calculations!AL173),"",Calculations!AL173)</f>
        <v>7313499492790.251</v>
      </c>
      <c r="AM173">
        <f>IF(ISBLANK(Calculations!AM173),"",Calculations!AM173)</f>
        <v>7330078717878.5234</v>
      </c>
      <c r="AN173">
        <f>IF(ISBLANK(Calculations!AN173),"",Calculations!AN173)</f>
        <v>7350627722407.8467</v>
      </c>
      <c r="AO173">
        <f>IF(ISBLANK(Calculations!AO173),"",Calculations!AO173)</f>
        <v>7373942630481.4912</v>
      </c>
      <c r="AP173">
        <f>IF(ISBLANK(Calculations!AP173),"",Calculations!AP173)</f>
        <v>7399109109699.4971</v>
      </c>
      <c r="AQ173">
        <f>IF(ISBLANK(Calculations!AQ173),"",Calculations!AQ173)</f>
        <v>7428599210857.5215</v>
      </c>
      <c r="AR173">
        <f>IF(ISBLANK(Calculations!AR173),"",Calculations!AR173)</f>
        <v>7458521964632.7627</v>
      </c>
      <c r="AS173">
        <f>IF(ISBLANK(Calculations!AS173),"",Calculations!AS173)</f>
        <v>7491472981106.5449</v>
      </c>
      <c r="AT173">
        <f>IF(ISBLANK(Calculations!AT173),"",Calculations!AT173)</f>
        <v>7526760376942.6367</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0.16481394523836573</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9366706135786.8008</v>
      </c>
      <c r="P175">
        <f>IF(ISBLANK(Calculations!P175),"",Calculations!P175)</f>
        <v>9366706135786.8008</v>
      </c>
      <c r="Q175">
        <f>IF(ISBLANK(Calculations!Q175),"",Calculations!Q175)</f>
        <v>9366706135786.8008</v>
      </c>
      <c r="R175">
        <f>IF(ISBLANK(Calculations!R175),"",Calculations!R175)</f>
        <v>9461338237405.4922</v>
      </c>
      <c r="S175">
        <f>IF(ISBLANK(Calculations!S175),"",Calculations!S175)</f>
        <v>9551855844716.4707</v>
      </c>
      <c r="T175">
        <f>IF(ISBLANK(Calculations!T175),"",Calculations!T175)</f>
        <v>9632961906535.2539</v>
      </c>
      <c r="U175">
        <f>IF(ISBLANK(Calculations!U175),"",Calculations!U175)</f>
        <v>9706072658252.248</v>
      </c>
      <c r="V175">
        <f>IF(ISBLANK(Calculations!V175),"",Calculations!V175)</f>
        <v>9783693872190.8203</v>
      </c>
      <c r="W175">
        <f>IF(ISBLANK(Calculations!W175),"",Calculations!W175)</f>
        <v>9856303484023.3008</v>
      </c>
      <c r="X175">
        <f>IF(ISBLANK(Calculations!X175),"",Calculations!X175)</f>
        <v>9932792120482.4277</v>
      </c>
      <c r="Y175">
        <f>IF(ISBLANK(Calculations!Y175),"",Calculations!Y175)</f>
        <v>10017872322681.896</v>
      </c>
      <c r="Z175">
        <f>IF(ISBLANK(Calculations!Z175),"",Calculations!Z175)</f>
        <v>10100080251965.877</v>
      </c>
      <c r="AA175">
        <f>IF(ISBLANK(Calculations!AA175),"",Calculations!AA175)</f>
        <v>10182459933190.963</v>
      </c>
      <c r="AB175">
        <f>IF(ISBLANK(Calculations!AB175),"",Calculations!AB175)</f>
        <v>10259966418795.852</v>
      </c>
      <c r="AC175">
        <f>IF(ISBLANK(Calculations!AC175),"",Calculations!AC175)</f>
        <v>10346331937009.121</v>
      </c>
      <c r="AD175">
        <f>IF(ISBLANK(Calculations!AD175),"",Calculations!AD175)</f>
        <v>10431184715881.986</v>
      </c>
      <c r="AE175">
        <f>IF(ISBLANK(Calculations!AE175),"",Calculations!AE175)</f>
        <v>10506518177726.77</v>
      </c>
      <c r="AF175">
        <f>IF(ISBLANK(Calculations!AF175),"",Calculations!AF175)</f>
        <v>10584419716134.939</v>
      </c>
      <c r="AG175">
        <f>IF(ISBLANK(Calculations!AG175),"",Calculations!AG175)</f>
        <v>10672724035614.484</v>
      </c>
      <c r="AH175">
        <f>IF(ISBLANK(Calculations!AH175),"",Calculations!AH175)</f>
        <v>10757709529200.787</v>
      </c>
      <c r="AI175">
        <f>IF(ISBLANK(Calculations!AI175),"",Calculations!AI175)</f>
        <v>10845445820484.609</v>
      </c>
      <c r="AJ175">
        <f>IF(ISBLANK(Calculations!AJ175),"",Calculations!AJ175)</f>
        <v>10932654732875.49</v>
      </c>
      <c r="AK175">
        <f>IF(ISBLANK(Calculations!AK175),"",Calculations!AK175)</f>
        <v>11016119120894.924</v>
      </c>
      <c r="AL175">
        <f>IF(ISBLANK(Calculations!AL175),"",Calculations!AL175)</f>
        <v>11097484581592.193</v>
      </c>
      <c r="AM175">
        <f>IF(ISBLANK(Calculations!AM175),"",Calculations!AM175)</f>
        <v>11184717683396.707</v>
      </c>
      <c r="AN175">
        <f>IF(ISBLANK(Calculations!AN175),"",Calculations!AN175)</f>
        <v>11269473855402.971</v>
      </c>
      <c r="AO175">
        <f>IF(ISBLANK(Calculations!AO175),"",Calculations!AO175)</f>
        <v>11357910561634.125</v>
      </c>
      <c r="AP175">
        <f>IF(ISBLANK(Calculations!AP175),"",Calculations!AP175)</f>
        <v>11435054698456.945</v>
      </c>
      <c r="AQ175">
        <f>IF(ISBLANK(Calculations!AQ175),"",Calculations!AQ175)</f>
        <v>11521457028897.732</v>
      </c>
      <c r="AR175">
        <f>IF(ISBLANK(Calculations!AR175),"",Calculations!AR175)</f>
        <v>11608362510802.965</v>
      </c>
      <c r="AS175">
        <f>IF(ISBLANK(Calculations!AS175),"",Calculations!AS175)</f>
        <v>11699581316554.986</v>
      </c>
      <c r="AT175">
        <f>IF(ISBLANK(Calculations!AT175),"",Calculations!AT175)</f>
        <v>11783591729853.48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3.2824126686896347E-3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48382762736.485214</v>
      </c>
      <c r="P176">
        <f>IF(ISBLANK(Calculations!P176),"",Calculations!P176)</f>
        <v>48382762736.485214</v>
      </c>
      <c r="Q176">
        <f>IF(ISBLANK(Calculations!Q176),"",Calculations!Q176)</f>
        <v>48382762736.485214</v>
      </c>
      <c r="R176">
        <f>IF(ISBLANK(Calculations!R176),"",Calculations!R176)</f>
        <v>46106515670.186821</v>
      </c>
      <c r="S176">
        <f>IF(ISBLANK(Calculations!S176),"",Calculations!S176)</f>
        <v>43805267413.546608</v>
      </c>
      <c r="T176">
        <f>IF(ISBLANK(Calculations!T176),"",Calculations!T176)</f>
        <v>41547965877.393768</v>
      </c>
      <c r="U176">
        <f>IF(ISBLANK(Calculations!U176),"",Calculations!U176)</f>
        <v>39389131375.286453</v>
      </c>
      <c r="V176">
        <f>IF(ISBLANK(Calculations!V176),"",Calculations!V176)</f>
        <v>37384867978.659393</v>
      </c>
      <c r="W176">
        <f>IF(ISBLANK(Calculations!W176),"",Calculations!W176)</f>
        <v>35570866115.080002</v>
      </c>
      <c r="X176">
        <f>IF(ISBLANK(Calculations!X176),"",Calculations!X176)</f>
        <v>33990199667.620922</v>
      </c>
      <c r="Y176">
        <f>IF(ISBLANK(Calculations!Y176),"",Calculations!Y176)</f>
        <v>32695061008.619877</v>
      </c>
      <c r="Z176">
        <f>IF(ISBLANK(Calculations!Z176),"",Calculations!Z176)</f>
        <v>31618652955.193172</v>
      </c>
      <c r="AA176">
        <f>IF(ISBLANK(Calculations!AA176),"",Calculations!AA176)</f>
        <v>30770794142.279755</v>
      </c>
      <c r="AB176">
        <f>IF(ISBLANK(Calculations!AB176),"",Calculations!AB176)</f>
        <v>30119624377.436516</v>
      </c>
      <c r="AC176">
        <f>IF(ISBLANK(Calculations!AC176),"",Calculations!AC176)</f>
        <v>29610905329.517666</v>
      </c>
      <c r="AD176">
        <f>IF(ISBLANK(Calculations!AD176),"",Calculations!AD176)</f>
        <v>29204937032.472721</v>
      </c>
      <c r="AE176">
        <f>IF(ISBLANK(Calculations!AE176),"",Calculations!AE176)</f>
        <v>28843775184.511868</v>
      </c>
      <c r="AF176">
        <f>IF(ISBLANK(Calculations!AF176),"",Calculations!AF176)</f>
        <v>28497963532.283459</v>
      </c>
      <c r="AG176">
        <f>IF(ISBLANK(Calculations!AG176),"",Calculations!AG176)</f>
        <v>28200311013.906479</v>
      </c>
      <c r="AH176">
        <f>IF(ISBLANK(Calculations!AH176),"",Calculations!AH176)</f>
        <v>27897178056.862015</v>
      </c>
      <c r="AI176">
        <f>IF(ISBLANK(Calculations!AI176),"",Calculations!AI176)</f>
        <v>27605151781.515388</v>
      </c>
      <c r="AJ176">
        <f>IF(ISBLANK(Calculations!AJ176),"",Calculations!AJ176)</f>
        <v>27310648556.601826</v>
      </c>
      <c r="AK176">
        <f>IF(ISBLANK(Calculations!AK176),"",Calculations!AK176)</f>
        <v>26995479361.768791</v>
      </c>
      <c r="AL176">
        <f>IF(ISBLANK(Calculations!AL176),"",Calculations!AL176)</f>
        <v>26666502956.388565</v>
      </c>
      <c r="AM176">
        <f>IF(ISBLANK(Calculations!AM176),"",Calculations!AM176)</f>
        <v>26342878201.860161</v>
      </c>
      <c r="AN176">
        <f>IF(ISBLANK(Calculations!AN176),"",Calculations!AN176)</f>
        <v>26008616339.9389</v>
      </c>
      <c r="AO176">
        <f>IF(ISBLANK(Calculations!AO176),"",Calculations!AO176)</f>
        <v>25674146846.12273</v>
      </c>
      <c r="AP176">
        <f>IF(ISBLANK(Calculations!AP176),"",Calculations!AP176)</f>
        <v>25296948908.529526</v>
      </c>
      <c r="AQ176">
        <f>IF(ISBLANK(Calculations!AQ176),"",Calculations!AQ176)</f>
        <v>24926990047.535721</v>
      </c>
      <c r="AR176">
        <f>IF(ISBLANK(Calculations!AR176),"",Calculations!AR176)</f>
        <v>24561471858.690048</v>
      </c>
      <c r="AS176">
        <f>IF(ISBLANK(Calculations!AS176),"",Calculations!AS176)</f>
        <v>24191923401.927074</v>
      </c>
      <c r="AT176">
        <f>IF(ISBLANK(Calculations!AT176),"",Calculations!AT176)</f>
        <v>23821542418.892708</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0.57375930749397663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22906766592389.523</v>
      </c>
      <c r="P186">
        <f>IF(ISBLANK(Calculations!P186),"",Calculations!P186)</f>
        <v>22906766592389.523</v>
      </c>
      <c r="Q186">
        <f>IF(ISBLANK(Calculations!Q186),"",Calculations!Q186)</f>
        <v>22906766592389.523</v>
      </c>
      <c r="R186">
        <f>IF(ISBLANK(Calculations!R186),"",Calculations!R186)</f>
        <v>23133253367168.109</v>
      </c>
      <c r="S186">
        <f>IF(ISBLANK(Calculations!S186),"",Calculations!S186)</f>
        <v>23396121909741.035</v>
      </c>
      <c r="T186">
        <f>IF(ISBLANK(Calculations!T186),"",Calculations!T186)</f>
        <v>23701664632714.84</v>
      </c>
      <c r="U186">
        <f>IF(ISBLANK(Calculations!U186),"",Calculations!U186)</f>
        <v>24015363444640.543</v>
      </c>
      <c r="V186">
        <f>IF(ISBLANK(Calculations!V186),"",Calculations!V186)</f>
        <v>24350875285618.383</v>
      </c>
      <c r="W186">
        <f>IF(ISBLANK(Calculations!W186),"",Calculations!W186)</f>
        <v>24701046043226.031</v>
      </c>
      <c r="X186">
        <f>IF(ISBLANK(Calculations!X186),"",Calculations!X186)</f>
        <v>25060304727958.262</v>
      </c>
      <c r="Y186">
        <f>IF(ISBLANK(Calculations!Y186),"",Calculations!Y186)</f>
        <v>25434873614064.727</v>
      </c>
      <c r="Z186">
        <f>IF(ISBLANK(Calculations!Z186),"",Calculations!Z186)</f>
        <v>25819372087580.699</v>
      </c>
      <c r="AA186">
        <f>IF(ISBLANK(Calculations!AA186),"",Calculations!AA186)</f>
        <v>26211896393099.77</v>
      </c>
      <c r="AB186">
        <f>IF(ISBLANK(Calculations!AB186),"",Calculations!AB186)</f>
        <v>26622937224888.102</v>
      </c>
      <c r="AC186">
        <f>IF(ISBLANK(Calculations!AC186),"",Calculations!AC186)</f>
        <v>27043226300045.824</v>
      </c>
      <c r="AD186">
        <f>IF(ISBLANK(Calculations!AD186),"",Calculations!AD186)</f>
        <v>27478484904557.605</v>
      </c>
      <c r="AE186">
        <f>IF(ISBLANK(Calculations!AE186),"",Calculations!AE186)</f>
        <v>27926418512170.379</v>
      </c>
      <c r="AF186">
        <f>IF(ISBLANK(Calculations!AF186),"",Calculations!AF186)</f>
        <v>28379091468768.66</v>
      </c>
      <c r="AG186">
        <f>IF(ISBLANK(Calculations!AG186),"",Calculations!AG186)</f>
        <v>28851673699012.672</v>
      </c>
      <c r="AH186">
        <f>IF(ISBLANK(Calculations!AH186),"",Calculations!AH186)</f>
        <v>29327352036733.465</v>
      </c>
      <c r="AI186">
        <f>IF(ISBLANK(Calculations!AI186),"",Calculations!AI186)</f>
        <v>29817769449206.469</v>
      </c>
      <c r="AJ186">
        <f>IF(ISBLANK(Calculations!AJ186),"",Calculations!AJ186)</f>
        <v>30321733584361.379</v>
      </c>
      <c r="AK186">
        <f>IF(ISBLANK(Calculations!AK186),"",Calculations!AK186)</f>
        <v>30841047999951.57</v>
      </c>
      <c r="AL186">
        <f>IF(ISBLANK(Calculations!AL186),"",Calculations!AL186)</f>
        <v>31371043485348.66</v>
      </c>
      <c r="AM186">
        <f>IF(ISBLANK(Calculations!AM186),"",Calculations!AM186)</f>
        <v>31917661761373.891</v>
      </c>
      <c r="AN186">
        <f>IF(ISBLANK(Calculations!AN186),"",Calculations!AN186)</f>
        <v>32473478181941.957</v>
      </c>
      <c r="AO186">
        <f>IF(ISBLANK(Calculations!AO186),"",Calculations!AO186)</f>
        <v>33034895651311.152</v>
      </c>
      <c r="AP186">
        <f>IF(ISBLANK(Calculations!AP186),"",Calculations!AP186)</f>
        <v>33617054034845.648</v>
      </c>
      <c r="AQ186">
        <f>IF(ISBLANK(Calculations!AQ186),"",Calculations!AQ186)</f>
        <v>34198450916217.543</v>
      </c>
      <c r="AR186">
        <f>IF(ISBLANK(Calculations!AR186),"",Calculations!AR186)</f>
        <v>34798254106440.461</v>
      </c>
      <c r="AS186">
        <f>IF(ISBLANK(Calculations!AS186),"",Calculations!AS186)</f>
        <v>35411744296059.375</v>
      </c>
      <c r="AT186">
        <f>IF(ISBLANK(Calculations!AT186),"",Calculations!AT186)</f>
        <v>36042338225040.695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0.37378211296069391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21242785043782.156</v>
      </c>
      <c r="P188">
        <f>IF(ISBLANK(Calculations!P188),"",Calculations!P188)</f>
        <v>21242785043782.156</v>
      </c>
      <c r="Q188">
        <f>IF(ISBLANK(Calculations!Q188),"",Calculations!Q188)</f>
        <v>21242785043782.156</v>
      </c>
      <c r="R188">
        <f>IF(ISBLANK(Calculations!R188),"",Calculations!R188)</f>
        <v>21169532376903.211</v>
      </c>
      <c r="S188">
        <f>IF(ISBLANK(Calculations!S188),"",Calculations!S188)</f>
        <v>21146061001557.426</v>
      </c>
      <c r="T188">
        <f>IF(ISBLANK(Calculations!T188),"",Calculations!T188)</f>
        <v>21114806530355.738</v>
      </c>
      <c r="U188">
        <f>IF(ISBLANK(Calculations!U188),"",Calculations!U188)</f>
        <v>21072014764120.641</v>
      </c>
      <c r="V188">
        <f>IF(ISBLANK(Calculations!V188),"",Calculations!V188)</f>
        <v>21028643080939.391</v>
      </c>
      <c r="W188">
        <f>IF(ISBLANK(Calculations!W188),"",Calculations!W188)</f>
        <v>20931491731491.18</v>
      </c>
      <c r="X188">
        <f>IF(ISBLANK(Calculations!X188),"",Calculations!X188)</f>
        <v>20849296134864.098</v>
      </c>
      <c r="Y188">
        <f>IF(ISBLANK(Calculations!Y188),"",Calculations!Y188)</f>
        <v>20789991996636.672</v>
      </c>
      <c r="Z188">
        <f>IF(ISBLANK(Calculations!Z188),"",Calculations!Z188)</f>
        <v>20763437904893.055</v>
      </c>
      <c r="AA188">
        <f>IF(ISBLANK(Calculations!AA188),"",Calculations!AA188)</f>
        <v>20747017098734.363</v>
      </c>
      <c r="AB188">
        <f>IF(ISBLANK(Calculations!AB188),"",Calculations!AB188)</f>
        <v>20742011499830.961</v>
      </c>
      <c r="AC188">
        <f>IF(ISBLANK(Calculations!AC188),"",Calculations!AC188)</f>
        <v>20750710254022.828</v>
      </c>
      <c r="AD188">
        <f>IF(ISBLANK(Calculations!AD188),"",Calculations!AD188)</f>
        <v>20749092590962.586</v>
      </c>
      <c r="AE188">
        <f>IF(ISBLANK(Calculations!AE188),"",Calculations!AE188)</f>
        <v>20712710433079.395</v>
      </c>
      <c r="AF188">
        <f>IF(ISBLANK(Calculations!AF188),"",Calculations!AF188)</f>
        <v>20682676839659.023</v>
      </c>
      <c r="AG188">
        <f>IF(ISBLANK(Calculations!AG188),"",Calculations!AG188)</f>
        <v>20661158868763.316</v>
      </c>
      <c r="AH188">
        <f>IF(ISBLANK(Calculations!AH188),"",Calculations!AH188)</f>
        <v>20654993435967.68</v>
      </c>
      <c r="AI188">
        <f>IF(ISBLANK(Calculations!AI188),"",Calculations!AI188)</f>
        <v>20649560529840.824</v>
      </c>
      <c r="AJ188">
        <f>IF(ISBLANK(Calculations!AJ188),"",Calculations!AJ188)</f>
        <v>20661219912652.379</v>
      </c>
      <c r="AK188">
        <f>IF(ISBLANK(Calculations!AK188),"",Calculations!AK188)</f>
        <v>20670925891013.859</v>
      </c>
      <c r="AL188">
        <f>IF(ISBLANK(Calculations!AL188),"",Calculations!AL188)</f>
        <v>20666591774890.18</v>
      </c>
      <c r="AM188">
        <f>IF(ISBLANK(Calculations!AM188),"",Calculations!AM188)</f>
        <v>20646660945110.207</v>
      </c>
      <c r="AN188">
        <f>IF(ISBLANK(Calculations!AN188),"",Calculations!AN188)</f>
        <v>20620686770312.723</v>
      </c>
      <c r="AO188">
        <f>IF(ISBLANK(Calculations!AO188),"",Calculations!AO188)</f>
        <v>20591324659672.074</v>
      </c>
      <c r="AP188">
        <f>IF(ISBLANK(Calculations!AP188),"",Calculations!AP188)</f>
        <v>20564648480150.309</v>
      </c>
      <c r="AQ188">
        <f>IF(ISBLANK(Calculations!AQ188),"",Calculations!AQ188)</f>
        <v>20544717650370.336</v>
      </c>
      <c r="AR188">
        <f>IF(ISBLANK(Calculations!AR188),"",Calculations!AR188)</f>
        <v>20517431031957.938</v>
      </c>
      <c r="AS188">
        <f>IF(ISBLANK(Calculations!AS188),"",Calculations!AS188)</f>
        <v>20498476904403.016</v>
      </c>
      <c r="AT188">
        <f>IF(ISBLANK(Calculations!AT188),"",Calculations!AT188)</f>
        <v>20477447284619.848</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0.11898783259700155</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1753880652479.8027</v>
      </c>
      <c r="P189">
        <f>IF(ISBLANK(Calculations!P189),"",Calculations!P189)</f>
        <v>1753880652479.8027</v>
      </c>
      <c r="Q189">
        <f>IF(ISBLANK(Calculations!Q189),"",Calculations!Q189)</f>
        <v>1753880652479.8027</v>
      </c>
      <c r="R189">
        <f>IF(ISBLANK(Calculations!R189),"",Calculations!R189)</f>
        <v>1755834188569.4177</v>
      </c>
      <c r="S189">
        <f>IF(ISBLANK(Calculations!S189),"",Calculations!S189)</f>
        <v>1755348335034.1724</v>
      </c>
      <c r="T189">
        <f>IF(ISBLANK(Calculations!T189),"",Calculations!T189)</f>
        <v>1753323945303.9988</v>
      </c>
      <c r="U189">
        <f>IF(ISBLANK(Calculations!U189),"",Calculations!U189)</f>
        <v>1747807483289.2739</v>
      </c>
      <c r="V189">
        <f>IF(ISBLANK(Calculations!V189),"",Calculations!V189)</f>
        <v>1742584557785.4265</v>
      </c>
      <c r="W189">
        <f>IF(ISBLANK(Calculations!W189),"",Calculations!W189)</f>
        <v>1739355656165.8025</v>
      </c>
      <c r="X189">
        <f>IF(ISBLANK(Calculations!X189),"",Calculations!X189)</f>
        <v>1739760534111.8306</v>
      </c>
      <c r="Y189">
        <f>IF(ISBLANK(Calculations!Y189),"",Calculations!Y189)</f>
        <v>1739709924368.5801</v>
      </c>
      <c r="Z189">
        <f>IF(ISBLANK(Calculations!Z189),"",Calculations!Z189)</f>
        <v>1736804925105.7749</v>
      </c>
      <c r="AA189">
        <f>IF(ISBLANK(Calculations!AA189),"",Calculations!AA189)</f>
        <v>1732796633440.0364</v>
      </c>
      <c r="AB189">
        <f>IF(ISBLANK(Calculations!AB189),"",Calculations!AB189)</f>
        <v>1728292366290.3943</v>
      </c>
      <c r="AC189">
        <f>IF(ISBLANK(Calculations!AC189),"",Calculations!AC189)</f>
        <v>1728191146803.8853</v>
      </c>
      <c r="AD189">
        <f>IF(ISBLANK(Calculations!AD189),"",Calculations!AD189)</f>
        <v>1728049439522.7756</v>
      </c>
      <c r="AE189">
        <f>IF(ISBLANK(Calculations!AE189),"",Calculations!AE189)</f>
        <v>1728575780852.6213</v>
      </c>
      <c r="AF189">
        <f>IF(ISBLANK(Calculations!AF189),"",Calculations!AF189)</f>
        <v>1725944074203.3933</v>
      </c>
      <c r="AG189">
        <f>IF(ISBLANK(Calculations!AG189),"",Calculations!AG189)</f>
        <v>1725792244973.6335</v>
      </c>
      <c r="AH189">
        <f>IF(ISBLANK(Calculations!AH189),"",Calculations!AH189)</f>
        <v>1726956269068.4763</v>
      </c>
      <c r="AI189">
        <f>IF(ISBLANK(Calculations!AI189),"",Calculations!AI189)</f>
        <v>1727310537271.262</v>
      </c>
      <c r="AJ189">
        <f>IF(ISBLANK(Calculations!AJ189),"",Calculations!AJ189)</f>
        <v>1727786268857.8491</v>
      </c>
      <c r="AK189">
        <f>IF(ISBLANK(Calculations!AK189),"",Calculations!AK189)</f>
        <v>1729577853769.054</v>
      </c>
      <c r="AL189">
        <f>IF(ISBLANK(Calculations!AL189),"",Calculations!AL189)</f>
        <v>1732958584618.446</v>
      </c>
      <c r="AM189">
        <f>IF(ISBLANK(Calculations!AM189),"",Calculations!AM189)</f>
        <v>1736754315362.5247</v>
      </c>
      <c r="AN189">
        <f>IF(ISBLANK(Calculations!AN189),"",Calculations!AN189)</f>
        <v>1740276753493.0266</v>
      </c>
      <c r="AO189">
        <f>IF(ISBLANK(Calculations!AO189),"",Calculations!AO189)</f>
        <v>1742999557680.114</v>
      </c>
      <c r="AP189">
        <f>IF(ISBLANK(Calculations!AP189),"",Calculations!AP189)</f>
        <v>1744538093875.042</v>
      </c>
      <c r="AQ189">
        <f>IF(ISBLANK(Calculations!AQ189),"",Calculations!AQ189)</f>
        <v>1744922727923.7783</v>
      </c>
      <c r="AR189">
        <f>IF(ISBLANK(Calculations!AR189),"",Calculations!AR189)</f>
        <v>1746086752018.6287</v>
      </c>
      <c r="AS189">
        <f>IF(ISBLANK(Calculations!AS189),"",Calculations!AS189)</f>
        <v>1747534190675.7063</v>
      </c>
      <c r="AT189">
        <f>IF(ISBLANK(Calculations!AT189),"",Calculations!AT189)</f>
        <v>1748080775902.8521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44670000000000</v>
      </c>
      <c r="P199">
        <f>IF(ISBLANK(Calculations!P199),"",Calculations!P199)</f>
        <v>44670000000000</v>
      </c>
      <c r="Q199">
        <f>IF(ISBLANK(Calculations!Q199),"",Calculations!Q199)</f>
        <v>44670000000000</v>
      </c>
      <c r="R199">
        <f>IF(ISBLANK(Calculations!R199),"",Calculations!R199)</f>
        <v>44641079792910.219</v>
      </c>
      <c r="S199">
        <f>IF(ISBLANK(Calculations!S199),"",Calculations!S199)</f>
        <v>44550412846918.844</v>
      </c>
      <c r="T199">
        <f>IF(ISBLANK(Calculations!T199),"",Calculations!T199)</f>
        <v>44452306065906.195</v>
      </c>
      <c r="U199">
        <f>IF(ISBLANK(Calculations!U199),"",Calculations!U199)</f>
        <v>44384950326458.453</v>
      </c>
      <c r="V199">
        <f>IF(ISBLANK(Calculations!V199),"",Calculations!V199)</f>
        <v>44352053502486.008</v>
      </c>
      <c r="W199">
        <f>IF(ISBLANK(Calculations!W199),"",Calculations!W199)</f>
        <v>44365233032233.758</v>
      </c>
      <c r="X199">
        <f>IF(ISBLANK(Calculations!X199),"",Calculations!X199)</f>
        <v>44382128627086.617</v>
      </c>
      <c r="Y199">
        <f>IF(ISBLANK(Calculations!Y199),"",Calculations!Y199)</f>
        <v>44410629975266.25</v>
      </c>
      <c r="Z199">
        <f>IF(ISBLANK(Calculations!Z199),"",Calculations!Z199)</f>
        <v>44479350861967.289</v>
      </c>
      <c r="AA199">
        <f>IF(ISBLANK(Calculations!AA199),"",Calculations!AA199)</f>
        <v>44615196732912.656</v>
      </c>
      <c r="AB199">
        <f>IF(ISBLANK(Calculations!AB199),"",Calculations!AB199)</f>
        <v>44777272477944.836</v>
      </c>
      <c r="AC199">
        <f>IF(ISBLANK(Calculations!AC199),"",Calculations!AC199)</f>
        <v>44970637965571.594</v>
      </c>
      <c r="AD199">
        <f>IF(ISBLANK(Calculations!AD199),"",Calculations!AD199)</f>
        <v>45192573315805.883</v>
      </c>
      <c r="AE199">
        <f>IF(ISBLANK(Calculations!AE199),"",Calculations!AE199)</f>
        <v>45425069524954.156</v>
      </c>
      <c r="AF199">
        <f>IF(ISBLANK(Calculations!AF199),"",Calculations!AF199)</f>
        <v>45638554124660.672</v>
      </c>
      <c r="AG199">
        <f>IF(ISBLANK(Calculations!AG199),"",Calculations!AG199)</f>
        <v>45843075257168.414</v>
      </c>
      <c r="AH199">
        <f>IF(ISBLANK(Calculations!AH199),"",Calculations!AH199)</f>
        <v>46039131726941.383</v>
      </c>
      <c r="AI199">
        <f>IF(ISBLANK(Calculations!AI199),"",Calculations!AI199)</f>
        <v>46222091093995.586</v>
      </c>
      <c r="AJ199">
        <f>IF(ISBLANK(Calculations!AJ199),"",Calculations!AJ199)</f>
        <v>46397693053646.906</v>
      </c>
      <c r="AK199">
        <f>IF(ISBLANK(Calculations!AK199),"",Calculations!AK199)</f>
        <v>46233103020727.883</v>
      </c>
      <c r="AL199">
        <f>IF(ISBLANK(Calculations!AL199),"",Calculations!AL199)</f>
        <v>46060726711134.961</v>
      </c>
      <c r="AM199">
        <f>IF(ISBLANK(Calculations!AM199),"",Calculations!AM199)</f>
        <v>45874098642967.703</v>
      </c>
      <c r="AN199">
        <f>IF(ISBLANK(Calculations!AN199),"",Calculations!AN199)</f>
        <v>45689162245850.172</v>
      </c>
      <c r="AO199">
        <f>IF(ISBLANK(Calculations!AO199),"",Calculations!AO199)</f>
        <v>45501515985674.477</v>
      </c>
      <c r="AP199">
        <f>IF(ISBLANK(Calculations!AP199),"",Calculations!AP199)</f>
        <v>45386903870525.945</v>
      </c>
      <c r="AQ199">
        <f>IF(ISBLANK(Calculations!AQ199),"",Calculations!AQ199)</f>
        <v>45197389330089.234</v>
      </c>
      <c r="AR199">
        <f>IF(ISBLANK(Calculations!AR199),"",Calculations!AR199)</f>
        <v>45003733835243.219</v>
      </c>
      <c r="AS199">
        <f>IF(ISBLANK(Calculations!AS199),"",Calculations!AS199)</f>
        <v>44761987644571.391</v>
      </c>
      <c r="AT199">
        <f>IF(ISBLANK(Calculations!AT199),"",Calculations!AT199)</f>
        <v>44549836350035.422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39924000000000</v>
      </c>
      <c r="P202">
        <f>IF(ISBLANK(Calculations!P202),"",Calculations!P202)</f>
        <v>39924000000000</v>
      </c>
      <c r="Q202">
        <f>IF(ISBLANK(Calculations!Q202),"",Calculations!Q202)</f>
        <v>39924000000000</v>
      </c>
      <c r="R202">
        <f>IF(ISBLANK(Calculations!R202),"",Calculations!R202)</f>
        <v>40136446264268.281</v>
      </c>
      <c r="S202">
        <f>IF(ISBLANK(Calculations!S202),"",Calculations!S202)</f>
        <v>40342869886507.969</v>
      </c>
      <c r="T202">
        <f>IF(ISBLANK(Calculations!T202),"",Calculations!T202)</f>
        <v>40564548390195.945</v>
      </c>
      <c r="U202">
        <f>IF(ISBLANK(Calculations!U202),"",Calculations!U202)</f>
        <v>40771644445477.5</v>
      </c>
      <c r="V202">
        <f>IF(ISBLANK(Calculations!V202),"",Calculations!V202)</f>
        <v>40976705390557</v>
      </c>
      <c r="W202">
        <f>IF(ISBLANK(Calculations!W202),"",Calculations!W202)</f>
        <v>41176792178230.25</v>
      </c>
      <c r="X202">
        <f>IF(ISBLANK(Calculations!X202),"",Calculations!X202)</f>
        <v>41379687580561.859</v>
      </c>
      <c r="Y202">
        <f>IF(ISBLANK(Calculations!Y202),"",Calculations!Y202)</f>
        <v>41597249866984.25</v>
      </c>
      <c r="Z202">
        <f>IF(ISBLANK(Calculations!Z202),"",Calculations!Z202)</f>
        <v>41834610493454.312</v>
      </c>
      <c r="AA202">
        <f>IF(ISBLANK(Calculations!AA202),"",Calculations!AA202)</f>
        <v>42098058414117.469</v>
      </c>
      <c r="AB202">
        <f>IF(ISBLANK(Calculations!AB202),"",Calculations!AB202)</f>
        <v>42399830477994.031</v>
      </c>
      <c r="AC202">
        <f>IF(ISBLANK(Calculations!AC202),"",Calculations!AC202)</f>
        <v>42727900991449.156</v>
      </c>
      <c r="AD202">
        <f>IF(ISBLANK(Calculations!AD202),"",Calculations!AD202)</f>
        <v>43086235982472.297</v>
      </c>
      <c r="AE202">
        <f>IF(ISBLANK(Calculations!AE202),"",Calculations!AE202)</f>
        <v>43465066916747.047</v>
      </c>
      <c r="AF202">
        <f>IF(ISBLANK(Calculations!AF202),"",Calculations!AF202)</f>
        <v>43861764036432.602</v>
      </c>
      <c r="AG202">
        <f>IF(ISBLANK(Calculations!AG202),"",Calculations!AG202)</f>
        <v>44285635932532.055</v>
      </c>
      <c r="AH202">
        <f>IF(ISBLANK(Calculations!AH202),"",Calculations!AH202)</f>
        <v>44723900793366.82</v>
      </c>
      <c r="AI202">
        <f>IF(ISBLANK(Calculations!AI202),"",Calculations!AI202)</f>
        <v>45190448080417.25</v>
      </c>
      <c r="AJ202">
        <f>IF(ISBLANK(Calculations!AJ202),"",Calculations!AJ202)</f>
        <v>45674145514349.242</v>
      </c>
      <c r="AK202">
        <f>IF(ISBLANK(Calculations!AK202),"",Calculations!AK202)</f>
        <v>46186729412799.703</v>
      </c>
      <c r="AL202">
        <f>IF(ISBLANK(Calculations!AL202),"",Calculations!AL202)</f>
        <v>46716224468089.195</v>
      </c>
      <c r="AM202">
        <f>IF(ISBLANK(Calculations!AM202),"",Calculations!AM202)</f>
        <v>47271763200980.836</v>
      </c>
      <c r="AN202">
        <f>IF(ISBLANK(Calculations!AN202),"",Calculations!AN202)</f>
        <v>47849816423457.141</v>
      </c>
      <c r="AO202">
        <f>IF(ISBLANK(Calculations!AO202),"",Calculations!AO202)</f>
        <v>48440693052845.492</v>
      </c>
      <c r="AP202">
        <f>IF(ISBLANK(Calculations!AP202),"",Calculations!AP202)</f>
        <v>49060950923823.453</v>
      </c>
      <c r="AQ202">
        <f>IF(ISBLANK(Calculations!AQ202),"",Calculations!AQ202)</f>
        <v>49694399668218.633</v>
      </c>
      <c r="AR202">
        <f>IF(ISBLANK(Calculations!AR202),"",Calculations!AR202)</f>
        <v>50344249180586.961</v>
      </c>
      <c r="AS202">
        <f>IF(ISBLANK(Calculations!AS202),"",Calculations!AS202)</f>
        <v>51019912395410.625</v>
      </c>
      <c r="AT202">
        <f>IF(ISBLANK(Calculations!AT202),"",Calculations!AT202)</f>
        <v>51718359279430.758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5486714944351.0762</v>
      </c>
      <c r="C2" s="7">
        <f>'IRA Calculations'!Q4</f>
        <v>5486574475475.9395</v>
      </c>
      <c r="D2" s="7">
        <f>'IRA Calculations'!R4</f>
        <v>5635329165217.7139</v>
      </c>
      <c r="E2" s="7">
        <f>'IRA Calculations'!S4</f>
        <v>5784054575378.1416</v>
      </c>
      <c r="F2" s="7">
        <f>'IRA Calculations'!T4</f>
        <v>5925285701384.0967</v>
      </c>
      <c r="G2" s="7">
        <f>'IRA Calculations'!U4</f>
        <v>6060608266862.0039</v>
      </c>
      <c r="H2" s="7">
        <f>'IRA Calculations'!V4</f>
        <v>6191962364555.6348</v>
      </c>
      <c r="I2" s="7">
        <f>'IRA Calculations'!W4</f>
        <v>6322386503780.7646</v>
      </c>
      <c r="J2" s="7">
        <f>'IRA Calculations'!X4</f>
        <v>6449347822893.4463</v>
      </c>
      <c r="K2" s="7">
        <f>'IRA Calculations'!Y4</f>
        <v>6576890399240.7412</v>
      </c>
      <c r="L2" s="7">
        <f>'IRA Calculations'!Z4</f>
        <v>6707501496352.292</v>
      </c>
      <c r="M2" s="7">
        <f>'IRA Calculations'!AA4</f>
        <v>6841827701468.6562</v>
      </c>
      <c r="N2" s="7">
        <f>'IRA Calculations'!AB4</f>
        <v>6979508311182.2295</v>
      </c>
      <c r="O2" s="7">
        <f>'IRA Calculations'!AC4</f>
        <v>7113473220711.6797</v>
      </c>
      <c r="P2" s="7">
        <f>'IRA Calculations'!AD4</f>
        <v>7249086952917.834</v>
      </c>
      <c r="Q2" s="7">
        <f>'IRA Calculations'!AE4</f>
        <v>7389496916680.9229</v>
      </c>
      <c r="R2" s="7">
        <f>'IRA Calculations'!AF4</f>
        <v>7530329376937.6768</v>
      </c>
      <c r="S2" s="7">
        <f>'IRA Calculations'!AG4</f>
        <v>7672691069718.4453</v>
      </c>
      <c r="T2" s="7">
        <f>'IRA Calculations'!AH4</f>
        <v>7817668016076.0762</v>
      </c>
      <c r="U2" s="7">
        <f>'IRA Calculations'!AI4</f>
        <v>7959945189442.2568</v>
      </c>
      <c r="V2" s="7">
        <f>'IRA Calculations'!AJ4</f>
        <v>8103204982760.2783</v>
      </c>
      <c r="W2" s="7">
        <f>'IRA Calculations'!AK4</f>
        <v>8167248522834.3369</v>
      </c>
      <c r="X2" s="7">
        <f>'IRA Calculations'!AL4</f>
        <v>8233296058803.4707</v>
      </c>
      <c r="Y2" s="7">
        <f>'IRA Calculations'!AM4</f>
        <v>8302920593227.3682</v>
      </c>
      <c r="Z2" s="7">
        <f>'IRA Calculations'!AN4</f>
        <v>8374940146277.4307</v>
      </c>
      <c r="AA2" s="7">
        <f>'IRA Calculations'!AO4</f>
        <v>8448823410122.4932</v>
      </c>
      <c r="AB2" s="7">
        <f>'IRA Calculations'!AP4</f>
        <v>8523740296978.9648</v>
      </c>
      <c r="AC2" s="7">
        <f>'IRA Calculations'!AQ4</f>
        <v>8598737464534.3838</v>
      </c>
      <c r="AD2" s="7">
        <f>'IRA Calculations'!AR4</f>
        <v>8672013145359.2705</v>
      </c>
      <c r="AE2" s="7">
        <f>'IRA Calculations'!AS4</f>
        <v>8744592647796.6064</v>
      </c>
      <c r="AF2" s="7">
        <f>'IRA Calculations'!AT4</f>
        <v>8814616001614.3965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30560916431441.973</v>
      </c>
      <c r="C4" s="7">
        <f>'IRA Calculations'!Q6</f>
        <v>30560916431441.973</v>
      </c>
      <c r="D4" s="7">
        <f>'IRA Calculations'!R6</f>
        <v>30718050465236.836</v>
      </c>
      <c r="E4" s="7">
        <f>'IRA Calculations'!S6</f>
        <v>29981688005544.148</v>
      </c>
      <c r="F4" s="7">
        <f>'IRA Calculations'!T6</f>
        <v>29260328996704.305</v>
      </c>
      <c r="G4" s="7">
        <f>'IRA Calculations'!U6</f>
        <v>28549757773721.078</v>
      </c>
      <c r="H4" s="7">
        <f>'IRA Calculations'!V6</f>
        <v>27886682394054.855</v>
      </c>
      <c r="I4" s="7">
        <f>'IRA Calculations'!W6</f>
        <v>27319151706605.305</v>
      </c>
      <c r="J4" s="7">
        <f>'IRA Calculations'!X6</f>
        <v>26812490082692.391</v>
      </c>
      <c r="K4" s="7">
        <f>'IRA Calculations'!Y6</f>
        <v>26414431563769.34</v>
      </c>
      <c r="L4" s="7">
        <f>'IRA Calculations'!Z6</f>
        <v>26149908529575.344</v>
      </c>
      <c r="M4" s="7">
        <f>'IRA Calculations'!AA6</f>
        <v>26009770797615.129</v>
      </c>
      <c r="N4" s="7">
        <f>'IRA Calculations'!AB6</f>
        <v>26008585294080.578</v>
      </c>
      <c r="O4" s="7">
        <f>'IRA Calculations'!AC6</f>
        <v>27013409577754.117</v>
      </c>
      <c r="P4" s="7">
        <f>'IRA Calculations'!AD6</f>
        <v>28131719398165.969</v>
      </c>
      <c r="Q4" s="7">
        <f>'IRA Calculations'!AE6</f>
        <v>29363958181356.977</v>
      </c>
      <c r="R4" s="7">
        <f>'IRA Calculations'!AF6</f>
        <v>30627788194372.047</v>
      </c>
      <c r="S4" s="7">
        <f>'IRA Calculations'!AG6</f>
        <v>31935199303823.336</v>
      </c>
      <c r="T4" s="7">
        <f>'IRA Calculations'!AH6</f>
        <v>33309020380306.781</v>
      </c>
      <c r="U4" s="7">
        <f>'IRA Calculations'!AI6</f>
        <v>34690307743357.836</v>
      </c>
      <c r="V4" s="7">
        <f>'IRA Calculations'!AJ6</f>
        <v>36115763382292.734</v>
      </c>
      <c r="W4" s="7">
        <f>'IRA Calculations'!AK6</f>
        <v>36971199648633.609</v>
      </c>
      <c r="X4" s="7">
        <f>'IRA Calculations'!AL6</f>
        <v>37810728411507.727</v>
      </c>
      <c r="Y4" s="7">
        <f>'IRA Calculations'!AM6</f>
        <v>38649027773598.156</v>
      </c>
      <c r="Z4" s="7">
        <f>'IRA Calculations'!AN6</f>
        <v>39469774005173.594</v>
      </c>
      <c r="AA4" s="7">
        <f>'IRA Calculations'!AO6</f>
        <v>40258158488587.156</v>
      </c>
      <c r="AB4" s="7">
        <f>'IRA Calculations'!AP6</f>
        <v>40996614908716.383</v>
      </c>
      <c r="AC4" s="7">
        <f>'IRA Calculations'!AQ6</f>
        <v>41668904810319.242</v>
      </c>
      <c r="AD4" s="7">
        <f>'IRA Calculations'!AR6</f>
        <v>42254089745869.727</v>
      </c>
      <c r="AE4" s="7">
        <f>'IRA Calculations'!AS6</f>
        <v>42764136693897.203</v>
      </c>
      <c r="AF4" s="7">
        <f>'IRA Calculations'!AT6</f>
        <v>43186717998056.234</v>
      </c>
    </row>
    <row r="5" spans="1:34" x14ac:dyDescent="0.2">
      <c r="A5" s="1" t="s">
        <v>79</v>
      </c>
      <c r="B5" s="7">
        <f>'IRA Calculations'!P7</f>
        <v>42118803312452.195</v>
      </c>
      <c r="C5" s="7">
        <f>'IRA Calculations'!Q7</f>
        <v>42118803312452.195</v>
      </c>
      <c r="D5" s="7">
        <f>'IRA Calculations'!R7</f>
        <v>42192103760445.828</v>
      </c>
      <c r="E5" s="7">
        <f>'IRA Calculations'!S7</f>
        <v>42226270409315.797</v>
      </c>
      <c r="F5" s="7">
        <f>'IRA Calculations'!T7</f>
        <v>42187583351462.758</v>
      </c>
      <c r="G5" s="7">
        <f>'IRA Calculations'!U7</f>
        <v>42078901566371.992</v>
      </c>
      <c r="H5" s="7">
        <f>'IRA Calculations'!V7</f>
        <v>41885690064663.078</v>
      </c>
      <c r="I5" s="7">
        <f>'IRA Calculations'!W7</f>
        <v>41609180356385.641</v>
      </c>
      <c r="J5" s="7">
        <f>'IRA Calculations'!X7</f>
        <v>41171594284900.477</v>
      </c>
      <c r="K5" s="7">
        <f>'IRA Calculations'!Y7</f>
        <v>40576090337084.695</v>
      </c>
      <c r="L5" s="7">
        <f>'IRA Calculations'!Z7</f>
        <v>39794640364256.703</v>
      </c>
      <c r="M5" s="7">
        <f>'IRA Calculations'!AA7</f>
        <v>38851698467441.469</v>
      </c>
      <c r="N5" s="7">
        <f>'IRA Calculations'!AB7</f>
        <v>37742596644757.742</v>
      </c>
      <c r="O5" s="7">
        <f>'IRA Calculations'!AC7</f>
        <v>36492172140527.242</v>
      </c>
      <c r="P5" s="7">
        <f>'IRA Calculations'!AD7</f>
        <v>35112152756730.98</v>
      </c>
      <c r="Q5" s="7">
        <f>'IRA Calculations'!AE7</f>
        <v>33660271244167.016</v>
      </c>
      <c r="R5" s="7">
        <f>'IRA Calculations'!AF7</f>
        <v>32136273785345.414</v>
      </c>
      <c r="S5" s="7">
        <f>'IRA Calculations'!AG7</f>
        <v>30581117769481.469</v>
      </c>
      <c r="T5" s="7">
        <f>'IRA Calculations'!AH7</f>
        <v>29010752895788.766</v>
      </c>
      <c r="U5" s="7">
        <f>'IRA Calculations'!AI7</f>
        <v>27406150905353.91</v>
      </c>
      <c r="V5" s="7">
        <f>'IRA Calculations'!AJ7</f>
        <v>25785700216458.074</v>
      </c>
      <c r="W5" s="7">
        <f>'IRA Calculations'!AK7</f>
        <v>23832541207597.059</v>
      </c>
      <c r="X5" s="7">
        <f>'IRA Calculations'!AL7</f>
        <v>21904306913732.16</v>
      </c>
      <c r="Y5" s="7">
        <f>'IRA Calculations'!AM7</f>
        <v>20010997227004.121</v>
      </c>
      <c r="Z5" s="7">
        <f>'IRA Calculations'!AN7</f>
        <v>18158394951228.453</v>
      </c>
      <c r="AA5" s="7">
        <f>'IRA Calculations'!AO7</f>
        <v>16364673679749.74</v>
      </c>
      <c r="AB5" s="7">
        <f>'IRA Calculations'!AP7</f>
        <v>14651352148056.561</v>
      </c>
      <c r="AC5" s="7">
        <f>'IRA Calculations'!AQ7</f>
        <v>13037622480675.092</v>
      </c>
      <c r="AD5" s="7">
        <f>'IRA Calculations'!AR7</f>
        <v>11535213481359.047</v>
      </c>
      <c r="AE5" s="7">
        <f>'IRA Calculations'!AS7</f>
        <v>10156465273283.922</v>
      </c>
      <c r="AF5" s="7">
        <f>'IRA Calculations'!AT7</f>
        <v>8904900717824.1016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5359620321890.7451</v>
      </c>
      <c r="C7" s="7">
        <f>'IRA Calculations'!Q9</f>
        <v>5359620321890.7451</v>
      </c>
      <c r="D7" s="7">
        <f>'IRA Calculations'!R9</f>
        <v>5372642036459.0459</v>
      </c>
      <c r="E7" s="7">
        <f>'IRA Calculations'!S9</f>
        <v>5383874439304.748</v>
      </c>
      <c r="F7" s="7">
        <f>'IRA Calculations'!T9</f>
        <v>5391485851227.0537</v>
      </c>
      <c r="G7" s="7">
        <f>'IRA Calculations'!U9</f>
        <v>5399302874080.7285</v>
      </c>
      <c r="H7" s="7">
        <f>'IRA Calculations'!V9</f>
        <v>5408901981682.5078</v>
      </c>
      <c r="I7" s="7">
        <f>'IRA Calculations'!W9</f>
        <v>5423606563044.0029</v>
      </c>
      <c r="J7" s="7">
        <f>'IRA Calculations'!X9</f>
        <v>5440967992940.748</v>
      </c>
      <c r="K7" s="7">
        <f>'IRA Calculations'!Y9</f>
        <v>5464004861637.6836</v>
      </c>
      <c r="L7" s="7">
        <f>'IRA Calculations'!Z9</f>
        <v>5492353485981.4492</v>
      </c>
      <c r="M7" s="7">
        <f>'IRA Calculations'!AA9</f>
        <v>5530780982998.6875</v>
      </c>
      <c r="N7" s="7">
        <f>'IRA Calculations'!AB9</f>
        <v>5575498626932.0312</v>
      </c>
      <c r="O7" s="7">
        <f>'IRA Calculations'!AC9</f>
        <v>5627770188984.6924</v>
      </c>
      <c r="P7" s="7">
        <f>'IRA Calculations'!AD9</f>
        <v>5685585291001.8594</v>
      </c>
      <c r="Q7" s="7">
        <f>'IRA Calculations'!AE9</f>
        <v>5751470749198.2842</v>
      </c>
      <c r="R7" s="7">
        <f>'IRA Calculations'!AF9</f>
        <v>5821967763686.2852</v>
      </c>
      <c r="S7" s="7">
        <f>'IRA Calculations'!AG9</f>
        <v>5898006199459.3271</v>
      </c>
      <c r="T7" s="7">
        <f>'IRA Calculations'!AH9</f>
        <v>5980205832927.2041</v>
      </c>
      <c r="U7" s="7">
        <f>'IRA Calculations'!AI9</f>
        <v>6065954353309.4912</v>
      </c>
      <c r="V7" s="7">
        <f>'IRA Calculations'!AJ9</f>
        <v>6157842446937.8604</v>
      </c>
      <c r="W7" s="7">
        <f>'IRA Calculations'!AK9</f>
        <v>6187800460846.5801</v>
      </c>
      <c r="X7" s="7">
        <f>'IRA Calculations'!AL9</f>
        <v>6219150946319.4092</v>
      </c>
      <c r="Y7" s="7">
        <f>'IRA Calculations'!AM9</f>
        <v>6253146225434.4961</v>
      </c>
      <c r="Z7" s="7">
        <f>'IRA Calculations'!AN9</f>
        <v>6288079951465.9932</v>
      </c>
      <c r="AA7" s="7">
        <f>'IRA Calculations'!AO9</f>
        <v>6323598744250.5254</v>
      </c>
      <c r="AB7" s="7">
        <f>'IRA Calculations'!AP9</f>
        <v>6359582265597.7715</v>
      </c>
      <c r="AC7" s="7">
        <f>'IRA Calculations'!AQ9</f>
        <v>6395826944267.3232</v>
      </c>
      <c r="AD7" s="7">
        <f>'IRA Calculations'!AR9</f>
        <v>6430723312134.4541</v>
      </c>
      <c r="AE7" s="7">
        <f>'IRA Calculations'!AS9</f>
        <v>6465696318617.2656</v>
      </c>
      <c r="AF7" s="7">
        <f>'IRA Calculations'!AT9</f>
        <v>6498821965447.084</v>
      </c>
    </row>
    <row r="8" spans="1:34" x14ac:dyDescent="0.2">
      <c r="A8" s="1" t="s">
        <v>344</v>
      </c>
      <c r="B8" s="7">
        <f>'IRA Calculations'!P10</f>
        <v>46575393849.710365</v>
      </c>
      <c r="C8" s="7">
        <f>'IRA Calculations'!Q10</f>
        <v>46575393849.710365</v>
      </c>
      <c r="D8" s="7">
        <f>'IRA Calculations'!R10</f>
        <v>46556110241.504807</v>
      </c>
      <c r="E8" s="7">
        <f>'IRA Calculations'!S10</f>
        <v>46474880657.324524</v>
      </c>
      <c r="F8" s="7">
        <f>'IRA Calculations'!T10</f>
        <v>46277423589.654678</v>
      </c>
      <c r="G8" s="7">
        <f>'IRA Calculations'!U10</f>
        <v>45970942203.229378</v>
      </c>
      <c r="H8" s="7">
        <f>'IRA Calculations'!V10</f>
        <v>45507330604.456047</v>
      </c>
      <c r="I8" s="7">
        <f>'IRA Calculations'!W10</f>
        <v>44876406622.740753</v>
      </c>
      <c r="J8" s="7">
        <f>'IRA Calculations'!X10</f>
        <v>44001148664.576096</v>
      </c>
      <c r="K8" s="7">
        <f>'IRA Calculations'!Y10</f>
        <v>42903852018.17749</v>
      </c>
      <c r="L8" s="7">
        <f>'IRA Calculations'!Z10</f>
        <v>41561362868.891396</v>
      </c>
      <c r="M8" s="7">
        <f>'IRA Calculations'!AA10</f>
        <v>40003156245.460991</v>
      </c>
      <c r="N8" s="7">
        <f>'IRA Calculations'!AB10</f>
        <v>38262378853.916878</v>
      </c>
      <c r="O8" s="7">
        <f>'IRA Calculations'!AC10</f>
        <v>36358897151.664818</v>
      </c>
      <c r="P8" s="7">
        <f>'IRA Calculations'!AD10</f>
        <v>34304611360.165592</v>
      </c>
      <c r="Q8" s="7">
        <f>'IRA Calculations'!AE10</f>
        <v>32146004368.815273</v>
      </c>
      <c r="R8" s="7">
        <f>'IRA Calculations'!AF10</f>
        <v>29910482291.327351</v>
      </c>
      <c r="S8" s="7">
        <f>'IRA Calculations'!AG10</f>
        <v>27633704672.342407</v>
      </c>
      <c r="T8" s="7">
        <f>'IRA Calculations'!AH10</f>
        <v>25337980447.783779</v>
      </c>
      <c r="U8" s="7">
        <f>'IRA Calculations'!AI10</f>
        <v>23032109637.858982</v>
      </c>
      <c r="V8" s="7">
        <f>'IRA Calculations'!AJ10</f>
        <v>20768590835.428608</v>
      </c>
      <c r="W8" s="7">
        <f>'IRA Calculations'!AK10</f>
        <v>18368255983.760731</v>
      </c>
      <c r="X8" s="7">
        <f>'IRA Calculations'!AL10</f>
        <v>16092805066.745308</v>
      </c>
      <c r="Y8" s="7">
        <f>'IRA Calculations'!AM10</f>
        <v>13969456258.840006</v>
      </c>
      <c r="Z8" s="7">
        <f>'IRA Calculations'!AN10</f>
        <v>12014953629.982311</v>
      </c>
      <c r="AA8" s="7">
        <f>'IRA Calculations'!AO10</f>
        <v>10246799857.923996</v>
      </c>
      <c r="AB8" s="7">
        <f>'IRA Calculations'!AP10</f>
        <v>8675702058.1993313</v>
      </c>
      <c r="AC8" s="7">
        <f>'IRA Calculations'!AQ10</f>
        <v>7307850169.1460304</v>
      </c>
      <c r="AD8" s="7">
        <f>'IRA Calculations'!AR10</f>
        <v>6142249373.5138226</v>
      </c>
      <c r="AE8" s="7">
        <f>'IRA Calculations'!AS10</f>
        <v>5173611961.6153927</v>
      </c>
      <c r="AF8" s="7">
        <f>'IRA Calculations'!AT10</f>
        <v>4387253337.0865965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5968455785646.8828</v>
      </c>
      <c r="C10" s="7">
        <f>'IRA Calculations'!Q12</f>
        <v>5968455785646.8828</v>
      </c>
      <c r="D10" s="7">
        <f>'IRA Calculations'!R12</f>
        <v>6062487653902.8516</v>
      </c>
      <c r="E10" s="7">
        <f>'IRA Calculations'!S12</f>
        <v>6149686935814.3066</v>
      </c>
      <c r="F10" s="7">
        <f>'IRA Calculations'!T12</f>
        <v>6225203123146.1191</v>
      </c>
      <c r="G10" s="7">
        <f>'IRA Calculations'!U12</f>
        <v>6291312004310.7109</v>
      </c>
      <c r="H10" s="7">
        <f>'IRA Calculations'!V12</f>
        <v>6348719098595.8213</v>
      </c>
      <c r="I10" s="7">
        <f>'IRA Calculations'!W12</f>
        <v>6402317204162.1338</v>
      </c>
      <c r="J10" s="7">
        <f>'IRA Calculations'!X12</f>
        <v>6446992848186.3984</v>
      </c>
      <c r="K10" s="7">
        <f>'IRA Calculations'!Y12</f>
        <v>6490154035257.4258</v>
      </c>
      <c r="L10" s="7">
        <f>'IRA Calculations'!Z12</f>
        <v>6534079924202.0967</v>
      </c>
      <c r="M10" s="7">
        <f>'IRA Calculations'!AA12</f>
        <v>6588332558213.8906</v>
      </c>
      <c r="N10" s="7">
        <f>'IRA Calculations'!AB12</f>
        <v>6653099576366.748</v>
      </c>
      <c r="O10" s="7">
        <f>'IRA Calculations'!AC12</f>
        <v>6734036341717.9199</v>
      </c>
      <c r="P10" s="7">
        <f>'IRA Calculations'!AD12</f>
        <v>6831964278531.7949</v>
      </c>
      <c r="Q10" s="7">
        <f>'IRA Calculations'!AE12</f>
        <v>6953103061570.4404</v>
      </c>
      <c r="R10" s="7">
        <f>'IRA Calculations'!AF12</f>
        <v>7089402179144.4795</v>
      </c>
      <c r="S10" s="7">
        <f>'IRA Calculations'!AG12</f>
        <v>7241284403598.4609</v>
      </c>
      <c r="T10" s="7">
        <f>'IRA Calculations'!AH12</f>
        <v>7407270792776.835</v>
      </c>
      <c r="U10" s="7">
        <f>'IRA Calculations'!AI12</f>
        <v>7579944095738.9824</v>
      </c>
      <c r="V10" s="7">
        <f>'IRA Calculations'!AJ12</f>
        <v>7763253829767.3203</v>
      </c>
      <c r="W10" s="7">
        <f>'IRA Calculations'!AK12</f>
        <v>7854928275837.043</v>
      </c>
      <c r="X10" s="7">
        <f>'IRA Calculations'!AL12</f>
        <v>7948367977006.0234</v>
      </c>
      <c r="Y10" s="7">
        <f>'IRA Calculations'!AM12</f>
        <v>8045810021469.2549</v>
      </c>
      <c r="Z10" s="7">
        <f>'IRA Calculations'!AN12</f>
        <v>8145477980852.8037</v>
      </c>
      <c r="AA10" s="7">
        <f>'IRA Calculations'!AO12</f>
        <v>8246055987922.6533</v>
      </c>
      <c r="AB10" s="7">
        <f>'IRA Calculations'!AP12</f>
        <v>8345216311647.2539</v>
      </c>
      <c r="AC10" s="7">
        <f>'IRA Calculations'!AQ12</f>
        <v>8440339819163.3262</v>
      </c>
      <c r="AD10" s="7">
        <f>'IRA Calculations'!AR12</f>
        <v>8527693376961.0107</v>
      </c>
      <c r="AE10" s="7">
        <f>'IRA Calculations'!AS12</f>
        <v>8608363351340</v>
      </c>
      <c r="AF10" s="7">
        <f>'IRA Calculations'!AT12</f>
        <v>8679594211969.623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1833956232959.72</v>
      </c>
      <c r="C2" s="7">
        <f>'IRA Calculations'!P17</f>
        <v>1833956232959.72</v>
      </c>
      <c r="D2" s="7">
        <f>'IRA Calculations'!Q17</f>
        <v>1833956232959.72</v>
      </c>
      <c r="E2" s="7">
        <f>'IRA Calculations'!R17</f>
        <v>1821946563465.512</v>
      </c>
      <c r="F2" s="7">
        <f>'IRA Calculations'!S17</f>
        <v>2037634618168.9072</v>
      </c>
      <c r="G2" s="7">
        <f>'IRA Calculations'!T17</f>
        <v>2255011129522.9468</v>
      </c>
      <c r="H2" s="7">
        <f>'IRA Calculations'!U17</f>
        <v>2474249336997.8359</v>
      </c>
      <c r="I2" s="7">
        <f>'IRA Calculations'!V17</f>
        <v>2692439614719.0005</v>
      </c>
      <c r="J2" s="7">
        <f>'IRA Calculations'!W17</f>
        <v>2915742434397.7236</v>
      </c>
      <c r="K2" s="7">
        <f>'IRA Calculations'!X17</f>
        <v>3141214051227.9888</v>
      </c>
      <c r="L2" s="7">
        <f>'IRA Calculations'!Y17</f>
        <v>3368937406394.7642</v>
      </c>
      <c r="M2" s="7">
        <f>'IRA Calculations'!Z17</f>
        <v>3598890582383.6172</v>
      </c>
      <c r="N2" s="7">
        <f>'IRA Calculations'!AA17</f>
        <v>3828396615142.5044</v>
      </c>
      <c r="O2" s="7">
        <f>'IRA Calculations'!AB17</f>
        <v>4062755559130.437</v>
      </c>
      <c r="P2" s="7">
        <f>'IRA Calculations'!AC17</f>
        <v>4072233435107.4346</v>
      </c>
      <c r="Q2" s="7">
        <f>'IRA Calculations'!AD17</f>
        <v>4082565613594.2793</v>
      </c>
      <c r="R2" s="7">
        <f>'IRA Calculations'!AE17</f>
        <v>4093417698136.6514</v>
      </c>
      <c r="S2" s="7">
        <f>'IRA Calculations'!AF17</f>
        <v>4101797530724.6689</v>
      </c>
      <c r="T2" s="7">
        <f>'IRA Calculations'!AG17</f>
        <v>4113272837509.9785</v>
      </c>
      <c r="U2" s="7">
        <f>'IRA Calculations'!AH17</f>
        <v>4124971282251.665</v>
      </c>
      <c r="V2" s="7">
        <f>'IRA Calculations'!AI17</f>
        <v>4136841373759.2104</v>
      </c>
      <c r="W2" s="7">
        <f>'IRA Calculations'!AJ17</f>
        <v>4148817177169.6318</v>
      </c>
      <c r="X2" s="7">
        <f>'IRA Calculations'!AK17</f>
        <v>4160330980169.5957</v>
      </c>
      <c r="Y2" s="7">
        <f>'IRA Calculations'!AL17</f>
        <v>4171804939284.4795</v>
      </c>
      <c r="Z2" s="7">
        <f>'IRA Calculations'!AM17</f>
        <v>4180497490091.6333</v>
      </c>
      <c r="AA2" s="7">
        <f>'IRA Calculations'!AN17</f>
        <v>4191937651710.5576</v>
      </c>
      <c r="AB2" s="7">
        <f>'IRA Calculations'!AO17</f>
        <v>4203364472258.668</v>
      </c>
      <c r="AC2" s="7">
        <f>'IRA Calculations'!AP17</f>
        <v>4214780360088.3506</v>
      </c>
      <c r="AD2" s="7">
        <f>'IRA Calculations'!AQ17</f>
        <v>4226184727375.3584</v>
      </c>
      <c r="AE2" s="7">
        <f>'IRA Calculations'!AR17</f>
        <v>4237578601362.8213</v>
      </c>
      <c r="AF2" s="7">
        <f>'IRA Calculations'!AS17</f>
        <v>4248961697778.3496</v>
      </c>
      <c r="AG2" s="7">
        <f>'IRA Calculations'!AT17</f>
        <v>4260343293693.8979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2908832466184.0752</v>
      </c>
      <c r="C2" s="7">
        <f>'IRA Calculations'!P30</f>
        <v>2908832466184.0752</v>
      </c>
      <c r="D2" s="7">
        <f>'IRA Calculations'!Q30</f>
        <v>2908832466184.0752</v>
      </c>
      <c r="E2" s="7">
        <f>'IRA Calculations'!R30</f>
        <v>2881065837871.2261</v>
      </c>
      <c r="F2" s="7">
        <f>'IRA Calculations'!S30</f>
        <v>2855787495981.3887</v>
      </c>
      <c r="G2" s="7">
        <f>'IRA Calculations'!T30</f>
        <v>2828904853415.9639</v>
      </c>
      <c r="H2" s="7">
        <f>'IRA Calculations'!U30</f>
        <v>2813123659271.4629</v>
      </c>
      <c r="I2" s="7">
        <f>'IRA Calculations'!V30</f>
        <v>2806399348859.9741</v>
      </c>
      <c r="J2" s="7">
        <f>'IRA Calculations'!W30</f>
        <v>2800973472517.5103</v>
      </c>
      <c r="K2" s="7">
        <f>'IRA Calculations'!X30</f>
        <v>2795967603382.1631</v>
      </c>
      <c r="L2" s="7">
        <f>'IRA Calculations'!Y30</f>
        <v>2791463166192.125</v>
      </c>
      <c r="M2" s="7">
        <f>'IRA Calculations'!Z30</f>
        <v>2788816665341.9351</v>
      </c>
      <c r="N2" s="7">
        <f>'IRA Calculations'!AA30</f>
        <v>2790258380507.2148</v>
      </c>
      <c r="O2" s="7">
        <f>'IRA Calculations'!AB30</f>
        <v>2793592096839.0024</v>
      </c>
      <c r="P2" s="7">
        <f>'IRA Calculations'!AC30</f>
        <v>2799343106673.4502</v>
      </c>
      <c r="Q2" s="7">
        <f>'IRA Calculations'!AD30</f>
        <v>2805352826705.0962</v>
      </c>
      <c r="R2" s="7">
        <f>'IRA Calculations'!AE30</f>
        <v>2810887093855.5249</v>
      </c>
      <c r="S2" s="7">
        <f>'IRA Calculations'!AF30</f>
        <v>2811588980948.2598</v>
      </c>
      <c r="T2" s="7">
        <f>'IRA Calculations'!AG30</f>
        <v>2810339510367.7183</v>
      </c>
      <c r="U2" s="7">
        <f>'IRA Calculations'!AH30</f>
        <v>2807835072962.856</v>
      </c>
      <c r="V2" s="7">
        <f>'IRA Calculations'!AI30</f>
        <v>2804397477888.5571</v>
      </c>
      <c r="W2" s="7">
        <f>'IRA Calculations'!AJ30</f>
        <v>2800200381567.314</v>
      </c>
      <c r="X2" s="7">
        <f>'IRA Calculations'!AK30</f>
        <v>2772849782260.9546</v>
      </c>
      <c r="Y2" s="7">
        <f>'IRA Calculations'!AL30</f>
        <v>2746143907890.2944</v>
      </c>
      <c r="Z2" s="7">
        <f>'IRA Calculations'!AM30</f>
        <v>2720332205798.582</v>
      </c>
      <c r="AA2" s="7">
        <f>'IRA Calculations'!AN30</f>
        <v>2695586613914.0366</v>
      </c>
      <c r="AB2" s="7">
        <f>'IRA Calculations'!AO30</f>
        <v>2671867035964.9438</v>
      </c>
      <c r="AC2" s="7">
        <f>'IRA Calculations'!AP30</f>
        <v>2649053447738.7505</v>
      </c>
      <c r="AD2" s="7">
        <f>'IRA Calculations'!AQ30</f>
        <v>2626968005256.7109</v>
      </c>
      <c r="AE2" s="7">
        <f>'IRA Calculations'!AR30</f>
        <v>2605436326656.147</v>
      </c>
      <c r="AF2" s="7">
        <f>'IRA Calculations'!AS30</f>
        <v>2584349079354.0293</v>
      </c>
      <c r="AG2" s="7">
        <f>'IRA Calculations'!AT30</f>
        <v>2563648859176.5269</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12923942055857.201</v>
      </c>
      <c r="C2" s="7">
        <f>'IRA Calculations'!P43</f>
        <v>12923942055857.201</v>
      </c>
      <c r="D2" s="7">
        <f>'IRA Calculations'!Q43</f>
        <v>12923942055857.201</v>
      </c>
      <c r="E2" s="7">
        <f>'IRA Calculations'!R43</f>
        <v>12919380025377.184</v>
      </c>
      <c r="F2" s="7">
        <f>'IRA Calculations'!S43</f>
        <v>12904689399907.715</v>
      </c>
      <c r="G2" s="7">
        <f>'IRA Calculations'!T43</f>
        <v>12883630741629.402</v>
      </c>
      <c r="H2" s="7">
        <f>'IRA Calculations'!U43</f>
        <v>12862434853169.912</v>
      </c>
      <c r="I2" s="7">
        <f>'IRA Calculations'!V43</f>
        <v>12847894956212.383</v>
      </c>
      <c r="J2" s="7">
        <f>'IRA Calculations'!W43</f>
        <v>12843641160761.082</v>
      </c>
      <c r="K2" s="7">
        <f>'IRA Calculations'!X43</f>
        <v>12851031375196.062</v>
      </c>
      <c r="L2" s="7">
        <f>'IRA Calculations'!Y43</f>
        <v>12870756234681.096</v>
      </c>
      <c r="M2" s="7">
        <f>'IRA Calculations'!Z43</f>
        <v>12907031831161.99</v>
      </c>
      <c r="N2" s="7">
        <f>'IRA Calculations'!AA43</f>
        <v>12962116676449.039</v>
      </c>
      <c r="O2" s="7">
        <f>'IRA Calculations'!AB43</f>
        <v>13032365245770.727</v>
      </c>
      <c r="P2" s="7">
        <f>'IRA Calculations'!AC43</f>
        <v>13114704442351.521</v>
      </c>
      <c r="Q2" s="7">
        <f>'IRA Calculations'!AD43</f>
        <v>13209394386541.451</v>
      </c>
      <c r="R2" s="7">
        <f>'IRA Calculations'!AE43</f>
        <v>13313962602621.566</v>
      </c>
      <c r="S2" s="7">
        <f>'IRA Calculations'!AF43</f>
        <v>13425075871973.678</v>
      </c>
      <c r="T2" s="7">
        <f>'IRA Calculations'!AG43</f>
        <v>13539633715141.57</v>
      </c>
      <c r="U2" s="7">
        <f>'IRA Calculations'!AH43</f>
        <v>13656469680239.867</v>
      </c>
      <c r="V2" s="7">
        <f>'IRA Calculations'!AI43</f>
        <v>13774305663853.775</v>
      </c>
      <c r="W2" s="7">
        <f>'IRA Calculations'!AJ43</f>
        <v>13892208020115.801</v>
      </c>
      <c r="X2" s="7">
        <f>'IRA Calculations'!AK43</f>
        <v>13890172204214.24</v>
      </c>
      <c r="Y2" s="7">
        <f>'IRA Calculations'!AL43</f>
        <v>13887580240764.727</v>
      </c>
      <c r="Z2" s="7">
        <f>'IRA Calculations'!AM43</f>
        <v>13884556262769.314</v>
      </c>
      <c r="AA2" s="7">
        <f>'IRA Calculations'!AN43</f>
        <v>13881311402734.283</v>
      </c>
      <c r="AB2" s="7">
        <f>'IRA Calculations'!AO43</f>
        <v>13878074400860.531</v>
      </c>
      <c r="AC2" s="7">
        <f>'IRA Calculations'!AP43</f>
        <v>13875009495342.332</v>
      </c>
      <c r="AD2" s="7">
        <f>'IRA Calculations'!AQ43</f>
        <v>13872109642903.52</v>
      </c>
      <c r="AE2" s="7">
        <f>'IRA Calculations'!AR43</f>
        <v>13869427785104.504</v>
      </c>
      <c r="AF2" s="7">
        <f>'IRA Calculations'!AS43</f>
        <v>13866870696817.908</v>
      </c>
      <c r="AG2" s="7">
        <f>'IRA Calculations'!AT43</f>
        <v>13864345920777.854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13690870450028.037</v>
      </c>
      <c r="C4" s="7">
        <f>'IRA Calculations'!P45</f>
        <v>13690870450028.037</v>
      </c>
      <c r="D4" s="7">
        <f>'IRA Calculations'!Q45</f>
        <v>13690870450028.037</v>
      </c>
      <c r="E4" s="7">
        <f>'IRA Calculations'!R45</f>
        <v>13802144254325.912</v>
      </c>
      <c r="F4" s="7">
        <f>'IRA Calculations'!S45</f>
        <v>13909130357813.689</v>
      </c>
      <c r="G4" s="7">
        <f>'IRA Calculations'!T45</f>
        <v>14015267028604.752</v>
      </c>
      <c r="H4" s="7">
        <f>'IRA Calculations'!U45</f>
        <v>14126132364178.676</v>
      </c>
      <c r="I4" s="7">
        <f>'IRA Calculations'!V45</f>
        <v>14244747096430.646</v>
      </c>
      <c r="J4" s="7">
        <f>'IRA Calculations'!W45</f>
        <v>14371225255909.631</v>
      </c>
      <c r="K4" s="7">
        <f>'IRA Calculations'!X45</f>
        <v>14502724848352.881</v>
      </c>
      <c r="L4" s="7">
        <f>'IRA Calculations'!Y45</f>
        <v>14637074726767.633</v>
      </c>
      <c r="M4" s="7">
        <f>'IRA Calculations'!Z45</f>
        <v>14776157144802.195</v>
      </c>
      <c r="N4" s="7">
        <f>'IRA Calculations'!AA45</f>
        <v>14918863417563.789</v>
      </c>
      <c r="O4" s="7">
        <f>'IRA Calculations'!AB45</f>
        <v>15061061090427.449</v>
      </c>
      <c r="P4" s="7">
        <f>'IRA Calculations'!AC45</f>
        <v>15201633204929.264</v>
      </c>
      <c r="Q4" s="7">
        <f>'IRA Calculations'!AD45</f>
        <v>15343119979647.852</v>
      </c>
      <c r="R4" s="7">
        <f>'IRA Calculations'!AE45</f>
        <v>15485590525362.262</v>
      </c>
      <c r="S4" s="7">
        <f>'IRA Calculations'!AF45</f>
        <v>15627919669997.908</v>
      </c>
      <c r="T4" s="7">
        <f>'IRA Calculations'!AG45</f>
        <v>15769917769621.576</v>
      </c>
      <c r="U4" s="7">
        <f>'IRA Calculations'!AH45</f>
        <v>15912408078132.693</v>
      </c>
      <c r="V4" s="7">
        <f>'IRA Calculations'!AI45</f>
        <v>16054892045066.223</v>
      </c>
      <c r="W4" s="7">
        <f>'IRA Calculations'!AJ45</f>
        <v>16197100981274.127</v>
      </c>
      <c r="X4" s="7">
        <f>'IRA Calculations'!AK45</f>
        <v>16186596621407.947</v>
      </c>
      <c r="Y4" s="7">
        <f>'IRA Calculations'!AL45</f>
        <v>16175941618261.879</v>
      </c>
      <c r="Z4" s="7">
        <f>'IRA Calculations'!AM45</f>
        <v>16165441022143.137</v>
      </c>
      <c r="AA4" s="7">
        <f>'IRA Calculations'!AN45</f>
        <v>16155322099325.695</v>
      </c>
      <c r="AB4" s="7">
        <f>'IRA Calculations'!AO45</f>
        <v>16145693617644.637</v>
      </c>
      <c r="AC4" s="7">
        <f>'IRA Calculations'!AP45</f>
        <v>16136521861822.406</v>
      </c>
      <c r="AD4" s="7">
        <f>'IRA Calculations'!AQ45</f>
        <v>16127969448242.693</v>
      </c>
      <c r="AE4" s="7">
        <f>'IRA Calculations'!AR45</f>
        <v>16119987757489.637</v>
      </c>
      <c r="AF4" s="7">
        <f>'IRA Calculations'!AS45</f>
        <v>16112671230247.375</v>
      </c>
      <c r="AG4" s="7">
        <f>'IRA Calculations'!AT45</f>
        <v>16106046681074.436</v>
      </c>
    </row>
    <row r="5" spans="1:35" x14ac:dyDescent="0.2">
      <c r="A5" s="1" t="s">
        <v>79</v>
      </c>
      <c r="B5" s="7">
        <f>'IRA Calculations'!O46</f>
        <v>3928736073628.1226</v>
      </c>
      <c r="C5" s="7">
        <f>'IRA Calculations'!P46</f>
        <v>3928736073628.1226</v>
      </c>
      <c r="D5" s="7">
        <f>'IRA Calculations'!Q46</f>
        <v>3928736073628.1226</v>
      </c>
      <c r="E5" s="7">
        <f>'IRA Calculations'!R46</f>
        <v>3804221941740.2666</v>
      </c>
      <c r="F5" s="7">
        <f>'IRA Calculations'!S46</f>
        <v>3713079950826.1587</v>
      </c>
      <c r="G5" s="7">
        <f>'IRA Calculations'!T46</f>
        <v>3650921038370.0386</v>
      </c>
      <c r="H5" s="7">
        <f>'IRA Calculations'!U46</f>
        <v>3613425533960.0464</v>
      </c>
      <c r="I5" s="7">
        <f>'IRA Calculations'!V46</f>
        <v>3596624614293.667</v>
      </c>
      <c r="J5" s="7">
        <f>'IRA Calculations'!W46</f>
        <v>3595609005061.5967</v>
      </c>
      <c r="K5" s="7">
        <f>'IRA Calculations'!X46</f>
        <v>3605434948451.1777</v>
      </c>
      <c r="L5" s="7">
        <f>'IRA Calculations'!Y46</f>
        <v>3622015836702.7764</v>
      </c>
      <c r="M5" s="7">
        <f>'IRA Calculations'!Z46</f>
        <v>3643603159183.417</v>
      </c>
      <c r="N5" s="7">
        <f>'IRA Calculations'!AA46</f>
        <v>3668427677953.7612</v>
      </c>
      <c r="O5" s="7">
        <f>'IRA Calculations'!AB46</f>
        <v>3694421270328.0615</v>
      </c>
      <c r="P5" s="7">
        <f>'IRA Calculations'!AC46</f>
        <v>3720712759869.7197</v>
      </c>
      <c r="Q5" s="7">
        <f>'IRA Calculations'!AD46</f>
        <v>3748014494433.77</v>
      </c>
      <c r="R5" s="7">
        <f>'IRA Calculations'!AE46</f>
        <v>3776213959577.1255</v>
      </c>
      <c r="S5" s="7">
        <f>'IRA Calculations'!AF46</f>
        <v>3804892745826.6929</v>
      </c>
      <c r="T5" s="7">
        <f>'IRA Calculations'!AG46</f>
        <v>3833597973065.3979</v>
      </c>
      <c r="U5" s="7">
        <f>'IRA Calculations'!AH46</f>
        <v>3862523400243.1636</v>
      </c>
      <c r="V5" s="7">
        <f>'IRA Calculations'!AI46</f>
        <v>3891589696178.6689</v>
      </c>
      <c r="W5" s="7">
        <f>'IRA Calculations'!AJ46</f>
        <v>3920754170458.5098</v>
      </c>
      <c r="X5" s="7">
        <f>'IRA Calculations'!AK46</f>
        <v>3917372528417.1289</v>
      </c>
      <c r="Y5" s="7">
        <f>'IRA Calculations'!AL46</f>
        <v>3914090006696.3291</v>
      </c>
      <c r="Z5" s="7">
        <f>'IRA Calculations'!AM46</f>
        <v>3910974052076.7622</v>
      </c>
      <c r="AA5" s="7">
        <f>'IRA Calculations'!AN46</f>
        <v>3908061065321.2588</v>
      </c>
      <c r="AB5" s="7">
        <f>'IRA Calculations'!AO46</f>
        <v>3905352896956.3198</v>
      </c>
      <c r="AC5" s="7">
        <f>'IRA Calculations'!AP46</f>
        <v>3902802754632.9087</v>
      </c>
      <c r="AD5" s="7">
        <f>'IRA Calculations'!AQ46</f>
        <v>3900436894764.3833</v>
      </c>
      <c r="AE5" s="7">
        <f>'IRA Calculations'!AR46</f>
        <v>3898228485064.1743</v>
      </c>
      <c r="AF5" s="7">
        <f>'IRA Calculations'!AS46</f>
        <v>3896202281261.1245</v>
      </c>
      <c r="AG5" s="7">
        <f>'IRA Calculations'!AT46</f>
        <v>3894378410713.085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781526293387.06702</v>
      </c>
      <c r="C10" s="7">
        <f>'IRA Calculations'!P51</f>
        <v>781526293387.06702</v>
      </c>
      <c r="D10" s="7">
        <f>'IRA Calculations'!Q51</f>
        <v>781526293387.06702</v>
      </c>
      <c r="E10" s="7">
        <f>'IRA Calculations'!R51</f>
        <v>774886666847.84753</v>
      </c>
      <c r="F10" s="7">
        <f>'IRA Calculations'!S51</f>
        <v>769477387086.91638</v>
      </c>
      <c r="G10" s="7">
        <f>'IRA Calculations'!T51</f>
        <v>765663373407.75488</v>
      </c>
      <c r="H10" s="7">
        <f>'IRA Calculations'!U51</f>
        <v>763720628328.99341</v>
      </c>
      <c r="I10" s="7">
        <f>'IRA Calculations'!V51</f>
        <v>763822060433.51917</v>
      </c>
      <c r="J10" s="7">
        <f>'IRA Calculations'!W51</f>
        <v>765746906824.01111</v>
      </c>
      <c r="K10" s="7">
        <f>'IRA Calculations'!X51</f>
        <v>769099125989.78552</v>
      </c>
      <c r="L10" s="7">
        <f>'IRA Calculations'!Y51</f>
        <v>773472259795.55493</v>
      </c>
      <c r="M10" s="7">
        <f>'IRA Calculations'!Z51</f>
        <v>778802314084.75024</v>
      </c>
      <c r="N10" s="7">
        <f>'IRA Calculations'!AA51</f>
        <v>784850681890.92212</v>
      </c>
      <c r="O10" s="7">
        <f>'IRA Calculations'!AB51</f>
        <v>791189214087.75171</v>
      </c>
      <c r="P10" s="7">
        <f>'IRA Calculations'!AC51</f>
        <v>797566007756.45862</v>
      </c>
      <c r="Q10" s="7">
        <f>'IRA Calculations'!AD51</f>
        <v>804069960813.65015</v>
      </c>
      <c r="R10" s="7">
        <f>'IRA Calculations'!AE51</f>
        <v>810672995546.47449</v>
      </c>
      <c r="S10" s="7">
        <f>'IRA Calculations'!AF51</f>
        <v>817315728701.71387</v>
      </c>
      <c r="T10" s="7">
        <f>'IRA Calculations'!AG51</f>
        <v>823925232114.38843</v>
      </c>
      <c r="U10" s="7">
        <f>'IRA Calculations'!AH51</f>
        <v>830553201192.93286</v>
      </c>
      <c r="V10" s="7">
        <f>'IRA Calculations'!AI51</f>
        <v>837180587547.75635</v>
      </c>
      <c r="W10" s="7">
        <f>'IRA Calculations'!AJ51</f>
        <v>843788609353.83643</v>
      </c>
      <c r="X10" s="7">
        <f>'IRA Calculations'!AK51</f>
        <v>843674317969.93518</v>
      </c>
      <c r="Y10" s="7">
        <f>'IRA Calculations'!AL51</f>
        <v>843514858995.35388</v>
      </c>
      <c r="Z10" s="7">
        <f>'IRA Calculations'!AM51</f>
        <v>843321611936.71765</v>
      </c>
      <c r="AA10" s="7">
        <f>'IRA Calculations'!AN51</f>
        <v>843104226604.3562</v>
      </c>
      <c r="AB10" s="7">
        <f>'IRA Calculations'!AO51</f>
        <v>842868701361.59998</v>
      </c>
      <c r="AC10" s="7">
        <f>'IRA Calculations'!AP51</f>
        <v>842618478423.65466</v>
      </c>
      <c r="AD10" s="7">
        <f>'IRA Calculations'!AQ51</f>
        <v>842361259044.43958</v>
      </c>
      <c r="AE10" s="7">
        <f>'IRA Calculations'!AR51</f>
        <v>842099572686.56079</v>
      </c>
      <c r="AF10" s="7">
        <f>'IRA Calculations'!AS51</f>
        <v>841842119546.55029</v>
      </c>
      <c r="AG10" s="7">
        <f>'IRA Calculations'!AT51</f>
        <v>841594988487.81909</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15374755101880.557</v>
      </c>
      <c r="C2" s="7">
        <f>'IRA Calculations'!P56</f>
        <v>15374755101880.557</v>
      </c>
      <c r="D2" s="7">
        <f>'IRA Calculations'!Q56</f>
        <v>15374755101880.557</v>
      </c>
      <c r="E2" s="7">
        <f>'IRA Calculations'!R56</f>
        <v>15245312456260.98</v>
      </c>
      <c r="F2" s="7">
        <f>'IRA Calculations'!S56</f>
        <v>15075427006273.252</v>
      </c>
      <c r="G2" s="7">
        <f>'IRA Calculations'!T56</f>
        <v>14912946204699.861</v>
      </c>
      <c r="H2" s="7">
        <f>'IRA Calculations'!U56</f>
        <v>14770008002255.891</v>
      </c>
      <c r="I2" s="7">
        <f>'IRA Calculations'!V56</f>
        <v>14646100461553.631</v>
      </c>
      <c r="J2" s="7">
        <f>'IRA Calculations'!W56</f>
        <v>14546165248893.549</v>
      </c>
      <c r="K2" s="7">
        <f>'IRA Calculations'!X56</f>
        <v>14438667619383.479</v>
      </c>
      <c r="L2" s="7">
        <f>'IRA Calculations'!Y56</f>
        <v>14325418296061.553</v>
      </c>
      <c r="M2" s="7">
        <f>'IRA Calculations'!Z56</f>
        <v>14223235443985.67</v>
      </c>
      <c r="N2" s="7">
        <f>'IRA Calculations'!AA56</f>
        <v>14152902375194.006</v>
      </c>
      <c r="O2" s="7">
        <f>'IRA Calculations'!AB56</f>
        <v>14079879516584.799</v>
      </c>
      <c r="P2" s="7">
        <f>'IRA Calculations'!AC56</f>
        <v>14015125668054.9</v>
      </c>
      <c r="Q2" s="7">
        <f>'IRA Calculations'!AD56</f>
        <v>13959944350800.279</v>
      </c>
      <c r="R2" s="7">
        <f>'IRA Calculations'!AE56</f>
        <v>13899089850092.398</v>
      </c>
      <c r="S2" s="7">
        <f>'IRA Calculations'!AF56</f>
        <v>13822180853340.65</v>
      </c>
      <c r="T2" s="7">
        <f>'IRA Calculations'!AG56</f>
        <v>13731421133855.295</v>
      </c>
      <c r="U2" s="7">
        <f>'IRA Calculations'!AH56</f>
        <v>13629501478410.93</v>
      </c>
      <c r="V2" s="7">
        <f>'IRA Calculations'!AI56</f>
        <v>13518654073590.766</v>
      </c>
      <c r="W2" s="7">
        <f>'IRA Calculations'!AJ56</f>
        <v>13401149488819.973</v>
      </c>
      <c r="X2" s="7">
        <f>'IRA Calculations'!AK56</f>
        <v>13213116182458.643</v>
      </c>
      <c r="Y2" s="7">
        <f>'IRA Calculations'!AL56</f>
        <v>13016204974568.254</v>
      </c>
      <c r="Z2" s="7">
        <f>'IRA Calculations'!AM56</f>
        <v>12805747365049.578</v>
      </c>
      <c r="AA2" s="7">
        <f>'IRA Calculations'!AN56</f>
        <v>12590757589292.721</v>
      </c>
      <c r="AB2" s="7">
        <f>'IRA Calculations'!AO56</f>
        <v>12370547747010.807</v>
      </c>
      <c r="AC2" s="7">
        <f>'IRA Calculations'!AP56</f>
        <v>12211235274585.061</v>
      </c>
      <c r="AD2" s="7">
        <f>'IRA Calculations'!AQ56</f>
        <v>11986349704266.047</v>
      </c>
      <c r="AE2" s="7">
        <f>'IRA Calculations'!AR56</f>
        <v>11758852854488.293</v>
      </c>
      <c r="AF2" s="7">
        <f>'IRA Calculations'!AS56</f>
        <v>11490016188337.752</v>
      </c>
      <c r="AG2" s="7">
        <f>'IRA Calculations'!AT56</f>
        <v>11248838347745.146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871444321863.0415</v>
      </c>
      <c r="C2" s="7">
        <f>'IRA Calculations'!P69</f>
        <v>871444321863.0415</v>
      </c>
      <c r="D2" s="7">
        <f>'IRA Calculations'!Q69</f>
        <v>871444321863.0415</v>
      </c>
      <c r="E2" s="7">
        <f>'IRA Calculations'!R69</f>
        <v>894723877755.9292</v>
      </c>
      <c r="F2" s="7">
        <f>'IRA Calculations'!S69</f>
        <v>917976545923.63708</v>
      </c>
      <c r="G2" s="7">
        <f>'IRA Calculations'!T69</f>
        <v>940035509578.7312</v>
      </c>
      <c r="H2" s="7">
        <f>'IRA Calculations'!U69</f>
        <v>961300517155.60583</v>
      </c>
      <c r="I2" s="7">
        <f>'IRA Calculations'!V69</f>
        <v>981892715563.07825</v>
      </c>
      <c r="J2" s="7">
        <f>'IRA Calculations'!W69</f>
        <v>1002390240805.338</v>
      </c>
      <c r="K2" s="7">
        <f>'IRA Calculations'!X69</f>
        <v>1022413701091.739</v>
      </c>
      <c r="L2" s="7">
        <f>'IRA Calculations'!Y69</f>
        <v>1042478722185.9148</v>
      </c>
      <c r="M2" s="7">
        <f>'IRA Calculations'!Z69</f>
        <v>1063133097579.6217</v>
      </c>
      <c r="N2" s="7">
        <f>'IRA Calculations'!AA69</f>
        <v>1084263490487.5132</v>
      </c>
      <c r="O2" s="7">
        <f>'IRA Calculations'!AB69</f>
        <v>1106023952641.4993</v>
      </c>
      <c r="P2" s="7">
        <f>'IRA Calculations'!AC69</f>
        <v>1127108418922.8923</v>
      </c>
      <c r="Q2" s="7">
        <f>'IRA Calculations'!AD69</f>
        <v>1148482376141.0835</v>
      </c>
      <c r="R2" s="7">
        <f>'IRA Calculations'!AE69</f>
        <v>1170771782890.4229</v>
      </c>
      <c r="S2" s="7">
        <f>'IRA Calculations'!AF69</f>
        <v>1192958628067.7217</v>
      </c>
      <c r="T2" s="7">
        <f>'IRA Calculations'!AG69</f>
        <v>1215390709379.968</v>
      </c>
      <c r="U2" s="7">
        <f>'IRA Calculations'!AH69</f>
        <v>1238265922277.1572</v>
      </c>
      <c r="V2" s="7">
        <f>'IRA Calculations'!AI69</f>
        <v>1260590942482.3853</v>
      </c>
      <c r="W2" s="7">
        <f>'IRA Calculations'!AJ69</f>
        <v>1283090805639.4985</v>
      </c>
      <c r="X2" s="7">
        <f>'IRA Calculations'!AK69</f>
        <v>1293008335799.4473</v>
      </c>
      <c r="Y2" s="7">
        <f>'IRA Calculations'!AL69</f>
        <v>1303205490494.6096</v>
      </c>
      <c r="Z2" s="7">
        <f>'IRA Calculations'!AM69</f>
        <v>1313934880518.7239</v>
      </c>
      <c r="AA2" s="7">
        <f>'IRA Calculations'!AN69</f>
        <v>1325196790203.2869</v>
      </c>
      <c r="AB2" s="7">
        <f>'IRA Calculations'!AO69</f>
        <v>1336592022801.3159</v>
      </c>
      <c r="AC2" s="7">
        <f>'IRA Calculations'!AP69</f>
        <v>1348039672655.0266</v>
      </c>
      <c r="AD2" s="7">
        <f>'IRA Calculations'!AQ69</f>
        <v>1359718108812.459</v>
      </c>
      <c r="AE2" s="7">
        <f>'IRA Calculations'!AR69</f>
        <v>1370974581192.4214</v>
      </c>
      <c r="AF2" s="7">
        <f>'IRA Calculations'!AS69</f>
        <v>1382197448328.0103</v>
      </c>
      <c r="AG2" s="7">
        <f>'IRA Calculations'!AT69</f>
        <v>1393362431534.0471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4871730528517.7441</v>
      </c>
      <c r="C4" s="7">
        <f>'IRA Calculations'!P71</f>
        <v>4871730528517.7441</v>
      </c>
      <c r="D4" s="7">
        <f>'IRA Calculations'!Q71</f>
        <v>4871730528517.7441</v>
      </c>
      <c r="E4" s="7">
        <f>'IRA Calculations'!R71</f>
        <v>4896779341148.2441</v>
      </c>
      <c r="F4" s="7">
        <f>'IRA Calculations'!S71</f>
        <v>4779395443875.8281</v>
      </c>
      <c r="G4" s="7">
        <f>'IRA Calculations'!T71</f>
        <v>4664403253989.4424</v>
      </c>
      <c r="H4" s="7">
        <f>'IRA Calculations'!U71</f>
        <v>4551130750284.9365</v>
      </c>
      <c r="I4" s="7">
        <f>'IRA Calculations'!V71</f>
        <v>4445429582027.2676</v>
      </c>
      <c r="J4" s="7">
        <f>'IRA Calculations'!W71</f>
        <v>4354959239551.7363</v>
      </c>
      <c r="K4" s="7">
        <f>'IRA Calculations'!X71</f>
        <v>4274192064052.2002</v>
      </c>
      <c r="L4" s="7">
        <f>'IRA Calculations'!Y71</f>
        <v>4210737362256.0586</v>
      </c>
      <c r="M4" s="7">
        <f>'IRA Calculations'!Z71</f>
        <v>4168569616924.5347</v>
      </c>
      <c r="N4" s="7">
        <f>'IRA Calculations'!AA71</f>
        <v>4146230193022.7881</v>
      </c>
      <c r="O4" s="7">
        <f>'IRA Calculations'!AB71</f>
        <v>4146041211328.6729</v>
      </c>
      <c r="P4" s="7">
        <f>'IRA Calculations'!AC71</f>
        <v>4306220738325.1865</v>
      </c>
      <c r="Q4" s="7">
        <f>'IRA Calculations'!AD71</f>
        <v>4484491049840.9902</v>
      </c>
      <c r="R4" s="7">
        <f>'IRA Calculations'!AE71</f>
        <v>4680922832636.5801</v>
      </c>
      <c r="S4" s="7">
        <f>'IRA Calculations'!AF71</f>
        <v>4882390588718.9189</v>
      </c>
      <c r="T4" s="7">
        <f>'IRA Calculations'!AG71</f>
        <v>5090805628546.8525</v>
      </c>
      <c r="U4" s="7">
        <f>'IRA Calculations'!AH71</f>
        <v>5309807113467.627</v>
      </c>
      <c r="V4" s="7">
        <f>'IRA Calculations'!AI71</f>
        <v>5529998802755.7246</v>
      </c>
      <c r="W4" s="7">
        <f>'IRA Calculations'!AJ71</f>
        <v>5757231378350.293</v>
      </c>
      <c r="X4" s="7">
        <f>'IRA Calculations'!AK71</f>
        <v>5893596888961.9609</v>
      </c>
      <c r="Y4" s="7">
        <f>'IRA Calculations'!AL71</f>
        <v>6027426576721.4121</v>
      </c>
      <c r="Z4" s="7">
        <f>'IRA Calculations'!AM71</f>
        <v>6161060285104.9473</v>
      </c>
      <c r="AA4" s="7">
        <f>'IRA Calculations'!AN71</f>
        <v>6291895840429.4014</v>
      </c>
      <c r="AB4" s="7">
        <f>'IRA Calculations'!AO71</f>
        <v>6417572593764.7168</v>
      </c>
      <c r="AC4" s="7">
        <f>'IRA Calculations'!AP71</f>
        <v>6535290290287.1348</v>
      </c>
      <c r="AD4" s="7">
        <f>'IRA Calculations'!AQ71</f>
        <v>6642460349961.2354</v>
      </c>
      <c r="AE4" s="7">
        <f>'IRA Calculations'!AR71</f>
        <v>6735744964699.3232</v>
      </c>
      <c r="AF4" s="7">
        <f>'IRA Calculations'!AS71</f>
        <v>6817051796359.8525</v>
      </c>
      <c r="AG4" s="7">
        <f>'IRA Calculations'!AT71</f>
        <v>6884415687258.5674</v>
      </c>
    </row>
    <row r="5" spans="1:35" x14ac:dyDescent="0.2">
      <c r="A5" s="1" t="s">
        <v>79</v>
      </c>
      <c r="B5" s="7">
        <f>'IRA Calculations'!O72</f>
        <v>6714178888654.0273</v>
      </c>
      <c r="C5" s="7">
        <f>'IRA Calculations'!P72</f>
        <v>6714178888654.0273</v>
      </c>
      <c r="D5" s="7">
        <f>'IRA Calculations'!Q72</f>
        <v>6714178888654.0273</v>
      </c>
      <c r="E5" s="7">
        <f>'IRA Calculations'!R72</f>
        <v>6725863748662.9111</v>
      </c>
      <c r="F5" s="7">
        <f>'IRA Calculations'!S72</f>
        <v>6731310270750.375</v>
      </c>
      <c r="G5" s="7">
        <f>'IRA Calculations'!T72</f>
        <v>6725143148071.8398</v>
      </c>
      <c r="H5" s="7">
        <f>'IRA Calculations'!U72</f>
        <v>6707818131935.3555</v>
      </c>
      <c r="I5" s="7">
        <f>'IRA Calculations'!V72</f>
        <v>6677018192625.6934</v>
      </c>
      <c r="J5" s="7">
        <f>'IRA Calculations'!W72</f>
        <v>6632939645757.877</v>
      </c>
      <c r="K5" s="7">
        <f>'IRA Calculations'!X72</f>
        <v>6563183837613.4863</v>
      </c>
      <c r="L5" s="7">
        <f>'IRA Calculations'!Y72</f>
        <v>6468254264119.3418</v>
      </c>
      <c r="M5" s="7">
        <f>'IRA Calculations'!Z72</f>
        <v>6343682944483.8242</v>
      </c>
      <c r="N5" s="7">
        <f>'IRA Calculations'!AA72</f>
        <v>6193368118826.0762</v>
      </c>
      <c r="O5" s="7">
        <f>'IRA Calculations'!AB72</f>
        <v>6016565658699.4561</v>
      </c>
      <c r="P5" s="7">
        <f>'IRA Calculations'!AC72</f>
        <v>5817234881282.0928</v>
      </c>
      <c r="Q5" s="7">
        <f>'IRA Calculations'!AD72</f>
        <v>5597245321182.7236</v>
      </c>
      <c r="R5" s="7">
        <f>'IRA Calculations'!AE72</f>
        <v>5365800184240.7148</v>
      </c>
      <c r="S5" s="7">
        <f>'IRA Calculations'!AF72</f>
        <v>5122859009286.7432</v>
      </c>
      <c r="T5" s="7">
        <f>'IRA Calculations'!AG72</f>
        <v>4874950833624.2588</v>
      </c>
      <c r="U5" s="7">
        <f>'IRA Calculations'!AH72</f>
        <v>4624618206549.9707</v>
      </c>
      <c r="V5" s="7">
        <f>'IRA Calculations'!AI72</f>
        <v>4368827824070.4956</v>
      </c>
      <c r="W5" s="7">
        <f>'IRA Calculations'!AJ72</f>
        <v>4110510992873.3311</v>
      </c>
      <c r="X5" s="7">
        <f>'IRA Calculations'!AK72</f>
        <v>3799156966829.5278</v>
      </c>
      <c r="Y5" s="7">
        <f>'IRA Calculations'!AL72</f>
        <v>3491776201706.5347</v>
      </c>
      <c r="Z5" s="7">
        <f>'IRA Calculations'!AM72</f>
        <v>3189962785166.3896</v>
      </c>
      <c r="AA5" s="7">
        <f>'IRA Calculations'!AN72</f>
        <v>2894638556773.415</v>
      </c>
      <c r="AB5" s="7">
        <f>'IRA Calculations'!AO72</f>
        <v>2608700577867.6499</v>
      </c>
      <c r="AC5" s="7">
        <f>'IRA Calculations'!AP72</f>
        <v>2335579160522.6855</v>
      </c>
      <c r="AD5" s="7">
        <f>'IRA Calculations'!AQ72</f>
        <v>2078333730628.8103</v>
      </c>
      <c r="AE5" s="7">
        <f>'IRA Calculations'!AR72</f>
        <v>1838833982487.8342</v>
      </c>
      <c r="AF5" s="7">
        <f>'IRA Calculations'!AS72</f>
        <v>1619047061127.4463</v>
      </c>
      <c r="AG5" s="7">
        <f>'IRA Calculations'!AT72</f>
        <v>1419534547590.0159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854379678109.25513</v>
      </c>
      <c r="C7" s="7">
        <f>'IRA Calculations'!P74</f>
        <v>854379678109.25513</v>
      </c>
      <c r="D7" s="7">
        <f>'IRA Calculations'!Q74</f>
        <v>854379678109.25513</v>
      </c>
      <c r="E7" s="7">
        <f>'IRA Calculations'!R74</f>
        <v>856455475951.84753</v>
      </c>
      <c r="F7" s="7">
        <f>'IRA Calculations'!S74</f>
        <v>858246038743.86243</v>
      </c>
      <c r="G7" s="7">
        <f>'IRA Calculations'!T74</f>
        <v>859459377614.44922</v>
      </c>
      <c r="H7" s="7">
        <f>'IRA Calculations'!U74</f>
        <v>860705493023.44873</v>
      </c>
      <c r="I7" s="7">
        <f>'IRA Calculations'!V74</f>
        <v>862235691427.51233</v>
      </c>
      <c r="J7" s="7">
        <f>'IRA Calculations'!W74</f>
        <v>864579755882.797</v>
      </c>
      <c r="K7" s="7">
        <f>'IRA Calculations'!X74</f>
        <v>867347349853.23413</v>
      </c>
      <c r="L7" s="7">
        <f>'IRA Calculations'!Y74</f>
        <v>871019668278.76562</v>
      </c>
      <c r="M7" s="7">
        <f>'IRA Calculations'!Z74</f>
        <v>875538736251.31226</v>
      </c>
      <c r="N7" s="7">
        <f>'IRA Calculations'!AA74</f>
        <v>881664482210.97205</v>
      </c>
      <c r="O7" s="7">
        <f>'IRA Calculations'!AB74</f>
        <v>888792943544.98242</v>
      </c>
      <c r="P7" s="7">
        <f>'IRA Calculations'!AC74</f>
        <v>897125578634.52649</v>
      </c>
      <c r="Q7" s="7">
        <f>'IRA Calculations'!AD74</f>
        <v>906341912121.71936</v>
      </c>
      <c r="R7" s="7">
        <f>'IRA Calculations'!AE74</f>
        <v>916844745006.35999</v>
      </c>
      <c r="S7" s="7">
        <f>'IRA Calculations'!AF74</f>
        <v>928082708318.78235</v>
      </c>
      <c r="T7" s="7">
        <f>'IRA Calculations'!AG74</f>
        <v>940204032289.1311</v>
      </c>
      <c r="U7" s="7">
        <f>'IRA Calculations'!AH74</f>
        <v>953307515775.85083</v>
      </c>
      <c r="V7" s="7">
        <f>'IRA Calculations'!AI74</f>
        <v>966976729048.91309</v>
      </c>
      <c r="W7" s="7">
        <f>'IRA Calculations'!AJ74</f>
        <v>981624654674.46997</v>
      </c>
      <c r="X7" s="7">
        <f>'IRA Calculations'!AK74</f>
        <v>986400276219.07507</v>
      </c>
      <c r="Y7" s="7">
        <f>'IRA Calculations'!AL74</f>
        <v>991397872331.88989</v>
      </c>
      <c r="Z7" s="7">
        <f>'IRA Calculations'!AM74</f>
        <v>996817076283.5116</v>
      </c>
      <c r="AA7" s="7">
        <f>'IRA Calculations'!AN74</f>
        <v>1002385878513.782</v>
      </c>
      <c r="AB7" s="7">
        <f>'IRA Calculations'!AO74</f>
        <v>1008047946519.2583</v>
      </c>
      <c r="AC7" s="7">
        <f>'IRA Calculations'!AP74</f>
        <v>1013784097130.5858</v>
      </c>
      <c r="AD7" s="7">
        <f>'IRA Calculations'!AQ74</f>
        <v>1019561878957.4785</v>
      </c>
      <c r="AE7" s="7">
        <f>'IRA Calculations'!AR74</f>
        <v>1025124725904.6263</v>
      </c>
      <c r="AF7" s="7">
        <f>'IRA Calculations'!AS74</f>
        <v>1030699789850.7151</v>
      </c>
      <c r="AG7" s="7">
        <f>'IRA Calculations'!AT74</f>
        <v>1035980365297.4542</v>
      </c>
    </row>
    <row r="8" spans="1:35" x14ac:dyDescent="0.2">
      <c r="A8" s="1" t="s">
        <v>344</v>
      </c>
      <c r="B8" s="7">
        <f>'IRA Calculations'!O75</f>
        <v>7424606150.2896328</v>
      </c>
      <c r="C8" s="7">
        <f>'IRA Calculations'!P75</f>
        <v>7424606150.2896328</v>
      </c>
      <c r="D8" s="7">
        <f>'IRA Calculations'!Q75</f>
        <v>7424606150.2896328</v>
      </c>
      <c r="E8" s="7">
        <f>'IRA Calculations'!R75</f>
        <v>7421532140.9415903</v>
      </c>
      <c r="F8" s="7">
        <f>'IRA Calculations'!S75</f>
        <v>7408583293.4828548</v>
      </c>
      <c r="G8" s="7">
        <f>'IRA Calculations'!T75</f>
        <v>7377106566.4417419</v>
      </c>
      <c r="H8" s="7">
        <f>'IRA Calculations'!U75</f>
        <v>7328250219.8063231</v>
      </c>
      <c r="I8" s="7">
        <f>'IRA Calculations'!V75</f>
        <v>7254345669.7191</v>
      </c>
      <c r="J8" s="7">
        <f>'IRA Calculations'!W75</f>
        <v>7153769771.4212971</v>
      </c>
      <c r="K8" s="7">
        <f>'IRA Calculations'!X75</f>
        <v>7014244475.2907162</v>
      </c>
      <c r="L8" s="7">
        <f>'IRA Calculations'!Y75</f>
        <v>6839323884.0482235</v>
      </c>
      <c r="M8" s="7">
        <f>'IRA Calculations'!Z75</f>
        <v>6625317036.8565578</v>
      </c>
      <c r="N8" s="7">
        <f>'IRA Calculations'!AA75</f>
        <v>6376922562.3605499</v>
      </c>
      <c r="O8" s="7">
        <f>'IRA Calculations'!AB75</f>
        <v>6099424393.0643616</v>
      </c>
      <c r="P8" s="7">
        <f>'IRA Calculations'!AC75</f>
        <v>5795989450.5900679</v>
      </c>
      <c r="Q8" s="7">
        <f>'IRA Calculations'!AD75</f>
        <v>5468514755.0194025</v>
      </c>
      <c r="R8" s="7">
        <f>'IRA Calculations'!AE75</f>
        <v>5124410166.3227797</v>
      </c>
      <c r="S8" s="7">
        <f>'IRA Calculations'!AF75</f>
        <v>4768044506.3954983</v>
      </c>
      <c r="T8" s="7">
        <f>'IRA Calculations'!AG75</f>
        <v>4405102280.5647545</v>
      </c>
      <c r="U8" s="7">
        <f>'IRA Calculations'!AH75</f>
        <v>4039139767.1391621</v>
      </c>
      <c r="V8" s="7">
        <f>'IRA Calculations'!AI75</f>
        <v>3671559781.6132326</v>
      </c>
      <c r="W8" s="7">
        <f>'IRA Calculations'!AJ75</f>
        <v>3310731150.1678481</v>
      </c>
      <c r="X8" s="7">
        <f>'IRA Calculations'!AK75</f>
        <v>2928092605.8765321</v>
      </c>
      <c r="Y8" s="7">
        <f>'IRA Calculations'!AL75</f>
        <v>2565361870.2509875</v>
      </c>
      <c r="Z8" s="7">
        <f>'IRA Calculations'!AM75</f>
        <v>2226877805.6984792</v>
      </c>
      <c r="AA8" s="7">
        <f>'IRA Calculations'!AN75</f>
        <v>1915309592.5385528</v>
      </c>
      <c r="AB8" s="7">
        <f>'IRA Calculations'!AO75</f>
        <v>1633447341.1308041</v>
      </c>
      <c r="AC8" s="7">
        <f>'IRA Calculations'!AP75</f>
        <v>1382997877.9618568</v>
      </c>
      <c r="AD8" s="7">
        <f>'IRA Calculations'!AQ75</f>
        <v>1164947944.1079195</v>
      </c>
      <c r="AE8" s="7">
        <f>'IRA Calculations'!AR75</f>
        <v>979138955.26804972</v>
      </c>
      <c r="AF8" s="7">
        <f>'IRA Calculations'!AS75</f>
        <v>824727995.07331514</v>
      </c>
      <c r="AG8" s="7">
        <f>'IRA Calculations'!AT75</f>
        <v>699374184.88656354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951434435033.14917</v>
      </c>
      <c r="C10" s="7">
        <f>'IRA Calculations'!P77</f>
        <v>951434435033.14917</v>
      </c>
      <c r="D10" s="7">
        <f>'IRA Calculations'!Q77</f>
        <v>951434435033.14917</v>
      </c>
      <c r="E10" s="7">
        <f>'IRA Calculations'!R77</f>
        <v>966424100813.09473</v>
      </c>
      <c r="F10" s="7">
        <f>'IRA Calculations'!S77</f>
        <v>980324580686.00195</v>
      </c>
      <c r="G10" s="7">
        <f>'IRA Calculations'!T77</f>
        <v>992362652778.73401</v>
      </c>
      <c r="H10" s="7">
        <f>'IRA Calculations'!U77</f>
        <v>1002901101627.2229</v>
      </c>
      <c r="I10" s="7">
        <f>'IRA Calculations'!V77</f>
        <v>1012052394403.7228</v>
      </c>
      <c r="J10" s="7">
        <f>'IRA Calculations'!W77</f>
        <v>1020596494438.9388</v>
      </c>
      <c r="K10" s="7">
        <f>'IRA Calculations'!X77</f>
        <v>1027718260547.048</v>
      </c>
      <c r="L10" s="7">
        <f>'IRA Calculations'!Y77</f>
        <v>1034598606336.8312</v>
      </c>
      <c r="M10" s="7">
        <f>'IRA Calculations'!Z77</f>
        <v>1041600853623.6261</v>
      </c>
      <c r="N10" s="7">
        <f>'IRA Calculations'!AA77</f>
        <v>1050249292356.1711</v>
      </c>
      <c r="O10" s="7">
        <f>'IRA Calculations'!AB77</f>
        <v>1060573834170.3595</v>
      </c>
      <c r="P10" s="7">
        <f>'IRA Calculations'!AC77</f>
        <v>1073476003237.3549</v>
      </c>
      <c r="Q10" s="7">
        <f>'IRA Calculations'!AD77</f>
        <v>1089086743198.0217</v>
      </c>
      <c r="R10" s="7">
        <f>'IRA Calculations'!AE77</f>
        <v>1108397535426.4146</v>
      </c>
      <c r="S10" s="7">
        <f>'IRA Calculations'!AF77</f>
        <v>1130125043944.8542</v>
      </c>
      <c r="T10" s="7">
        <f>'IRA Calculations'!AG77</f>
        <v>1154336663098.0803</v>
      </c>
      <c r="U10" s="7">
        <f>'IRA Calculations'!AH77</f>
        <v>1180796633998.9124</v>
      </c>
      <c r="V10" s="7">
        <f>'IRA Calculations'!AI77</f>
        <v>1208322569073.1372</v>
      </c>
      <c r="W10" s="7">
        <f>'IRA Calculations'!AJ77</f>
        <v>1237544062788.6052</v>
      </c>
      <c r="X10" s="7">
        <f>'IRA Calculations'!AK77</f>
        <v>1252157930753.0923</v>
      </c>
      <c r="Y10" s="7">
        <f>'IRA Calculations'!AL77</f>
        <v>1267053198890.1484</v>
      </c>
      <c r="Z10" s="7">
        <f>'IRA Calculations'!AM77</f>
        <v>1282586482515.2529</v>
      </c>
      <c r="AA10" s="7">
        <f>'IRA Calculations'!AN77</f>
        <v>1298474600318.6951</v>
      </c>
      <c r="AB10" s="7">
        <f>'IRA Calculations'!AO77</f>
        <v>1314507789265.7236</v>
      </c>
      <c r="AC10" s="7">
        <f>'IRA Calculations'!AP77</f>
        <v>1330314984622.2683</v>
      </c>
      <c r="AD10" s="7">
        <f>'IRA Calculations'!AQ77</f>
        <v>1345478669146.7598</v>
      </c>
      <c r="AE10" s="7">
        <f>'IRA Calculations'!AR77</f>
        <v>1359403742213.6062</v>
      </c>
      <c r="AF10" s="7">
        <f>'IRA Calculations'!AS77</f>
        <v>1372263382002.1741</v>
      </c>
      <c r="AG10" s="7">
        <f>'IRA Calculations'!AT77</f>
        <v>1383618328084.3833</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291283721127.79816</v>
      </c>
      <c r="C2" s="7">
        <f>'IRA Calculations'!P82</f>
        <v>291283721127.79816</v>
      </c>
      <c r="D2" s="7">
        <f>'IRA Calculations'!Q82</f>
        <v>291283721127.79816</v>
      </c>
      <c r="E2" s="7">
        <f>'IRA Calculations'!R82</f>
        <v>289219964027.49976</v>
      </c>
      <c r="F2" s="7">
        <f>'IRA Calculations'!S82</f>
        <v>323450574783.31635</v>
      </c>
      <c r="G2" s="7">
        <f>'IRA Calculations'!T82</f>
        <v>357952977583.54279</v>
      </c>
      <c r="H2" s="7">
        <f>'IRA Calculations'!U82</f>
        <v>392798241351.42871</v>
      </c>
      <c r="I2" s="7">
        <f>'IRA Calculations'!V82</f>
        <v>427463342812.36792</v>
      </c>
      <c r="J2" s="7">
        <f>'IRA Calculations'!W82</f>
        <v>462961250782.9718</v>
      </c>
      <c r="K2" s="7">
        <f>'IRA Calculations'!X82</f>
        <v>498831071372.37347</v>
      </c>
      <c r="L2" s="7">
        <f>'IRA Calculations'!Y82</f>
        <v>535037825367.06665</v>
      </c>
      <c r="M2" s="7">
        <f>'IRA Calculations'!Z82</f>
        <v>571637995741.95618</v>
      </c>
      <c r="N2" s="7">
        <f>'IRA Calculations'!AA82</f>
        <v>608134406618.71716</v>
      </c>
      <c r="O2" s="7">
        <f>'IRA Calculations'!AB82</f>
        <v>645433615683.84546</v>
      </c>
      <c r="P2" s="7">
        <f>'IRA Calculations'!AC82</f>
        <v>646853924055.06555</v>
      </c>
      <c r="Q2" s="7">
        <f>'IRA Calculations'!AD82</f>
        <v>648421637986.80334</v>
      </c>
      <c r="R2" s="7">
        <f>'IRA Calculations'!AE82</f>
        <v>650119303364.04321</v>
      </c>
      <c r="S2" s="7">
        <f>'IRA Calculations'!AF82</f>
        <v>651366395734.39685</v>
      </c>
      <c r="T2" s="7">
        <f>'IRA Calculations'!AG82</f>
        <v>653107334377.63416</v>
      </c>
      <c r="U2" s="7">
        <f>'IRA Calculations'!AH82</f>
        <v>654892742175.50073</v>
      </c>
      <c r="V2" s="7">
        <f>'IRA Calculations'!AI82</f>
        <v>656660524076.69373</v>
      </c>
      <c r="W2" s="7">
        <f>'IRA Calculations'!AJ82</f>
        <v>658455709339.3573</v>
      </c>
      <c r="X2" s="7">
        <f>'IRA Calculations'!AK82</f>
        <v>660198841670.52136</v>
      </c>
      <c r="Y2" s="7">
        <f>'IRA Calculations'!AL82</f>
        <v>661916476009.03552</v>
      </c>
      <c r="Z2" s="7">
        <f>'IRA Calculations'!AM82</f>
        <v>663178222552.54944</v>
      </c>
      <c r="AA2" s="7">
        <f>'IRA Calculations'!AN82</f>
        <v>664928168210.02637</v>
      </c>
      <c r="AB2" s="7">
        <f>'IRA Calculations'!AO82</f>
        <v>666621323042.08447</v>
      </c>
      <c r="AC2" s="7">
        <f>'IRA Calculations'!AP82</f>
        <v>668275482387.84399</v>
      </c>
      <c r="AD2" s="7">
        <f>'IRA Calculations'!AQ82</f>
        <v>670000282483.44397</v>
      </c>
      <c r="AE2" s="7">
        <f>'IRA Calculations'!AR82</f>
        <v>671674099215.8136</v>
      </c>
      <c r="AF2" s="7">
        <f>'IRA Calculations'!AS82</f>
        <v>673372113602.62329</v>
      </c>
      <c r="AG2" s="7">
        <f>'IRA Calculations'!AT82</f>
        <v>675186459334.34961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462004234157.78265</v>
      </c>
      <c r="C2" s="7">
        <f>'IRA Calculations'!P95</f>
        <v>462004234157.78265</v>
      </c>
      <c r="D2" s="7">
        <f>'IRA Calculations'!Q95</f>
        <v>462004234157.78265</v>
      </c>
      <c r="E2" s="7">
        <f>'IRA Calculations'!R95</f>
        <v>457341154265.99042</v>
      </c>
      <c r="F2" s="7">
        <f>'IRA Calculations'!S95</f>
        <v>453069916460.79407</v>
      </c>
      <c r="G2" s="7">
        <f>'IRA Calculations'!T95</f>
        <v>448547114640.20337</v>
      </c>
      <c r="H2" s="7">
        <f>'IRA Calculations'!U95</f>
        <v>445867098690.12408</v>
      </c>
      <c r="I2" s="7">
        <f>'IRA Calculations'!V95</f>
        <v>444610049154.948</v>
      </c>
      <c r="J2" s="7">
        <f>'IRA Calculations'!W95</f>
        <v>443588237902.78857</v>
      </c>
      <c r="K2" s="7">
        <f>'IRA Calculations'!X95</f>
        <v>442674909951.27533</v>
      </c>
      <c r="L2" s="7">
        <f>'IRA Calculations'!Y95</f>
        <v>441806593942.10608</v>
      </c>
      <c r="M2" s="7">
        <f>'IRA Calculations'!Z95</f>
        <v>441294660011.29877</v>
      </c>
      <c r="N2" s="7">
        <f>'IRA Calculations'!AA95</f>
        <v>441382913866.94861</v>
      </c>
      <c r="O2" s="7">
        <f>'IRA Calculations'!AB95</f>
        <v>441819075877.77826</v>
      </c>
      <c r="P2" s="7">
        <f>'IRA Calculations'!AC95</f>
        <v>442592203161.13452</v>
      </c>
      <c r="Q2" s="7">
        <f>'IRA Calculations'!AD95</f>
        <v>443424368812.1615</v>
      </c>
      <c r="R2" s="7">
        <f>'IRA Calculations'!AE95</f>
        <v>444255404582.66119</v>
      </c>
      <c r="S2" s="7">
        <f>'IRA Calculations'!AF95</f>
        <v>444226541210.37134</v>
      </c>
      <c r="T2" s="7">
        <f>'IRA Calculations'!AG95</f>
        <v>443887237833.68292</v>
      </c>
      <c r="U2" s="7">
        <f>'IRA Calculations'!AH95</f>
        <v>443361993667.92206</v>
      </c>
      <c r="V2" s="7">
        <f>'IRA Calculations'!AI95</f>
        <v>442616638750.52863</v>
      </c>
      <c r="W2" s="7">
        <f>'IRA Calculations'!AJ95</f>
        <v>441766947510.25867</v>
      </c>
      <c r="X2" s="7">
        <f>'IRA Calculations'!AK95</f>
        <v>437260596528.82684</v>
      </c>
      <c r="Y2" s="7">
        <f>'IRA Calculations'!AL95</f>
        <v>432826653320.5025</v>
      </c>
      <c r="Z2" s="7">
        <f>'IRA Calculations'!AM95</f>
        <v>428515420933.14471</v>
      </c>
      <c r="AA2" s="7">
        <f>'IRA Calculations'!AN95</f>
        <v>424453761569.17657</v>
      </c>
      <c r="AB2" s="7">
        <f>'IRA Calculations'!AO95</f>
        <v>420468956990.37048</v>
      </c>
      <c r="AC2" s="7">
        <f>'IRA Calculations'!AP95</f>
        <v>416569490283.58466</v>
      </c>
      <c r="AD2" s="7">
        <f>'IRA Calculations'!AQ95</f>
        <v>412901053584.03046</v>
      </c>
      <c r="AE2" s="7">
        <f>'IRA Calculations'!AR95</f>
        <v>409242681225.63721</v>
      </c>
      <c r="AF2" s="7">
        <f>'IRA Calculations'!AS95</f>
        <v>405696260709.87317</v>
      </c>
      <c r="AG2" s="7">
        <f>'IRA Calculations'!AT95</f>
        <v>402396428559.48566</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2052684718432.3254</v>
      </c>
      <c r="C2" s="7">
        <f>'IRA Calculations'!P108</f>
        <v>2052684718432.3254</v>
      </c>
      <c r="D2" s="7">
        <f>'IRA Calculations'!Q108</f>
        <v>2052684718432.3254</v>
      </c>
      <c r="E2" s="7">
        <f>'IRA Calculations'!R108</f>
        <v>2050905433061.9734</v>
      </c>
      <c r="F2" s="7">
        <f>'IRA Calculations'!S108</f>
        <v>2047490142136.2302</v>
      </c>
      <c r="G2" s="7">
        <f>'IRA Calculations'!T108</f>
        <v>2043078284346.7727</v>
      </c>
      <c r="H2" s="7">
        <f>'IRA Calculations'!U108</f>
        <v>2038969327634.4131</v>
      </c>
      <c r="I2" s="7">
        <f>'IRA Calculations'!V108</f>
        <v>2035829009940.165</v>
      </c>
      <c r="J2" s="7">
        <f>'IRA Calculations'!W108</f>
        <v>2034453938431.3535</v>
      </c>
      <c r="K2" s="7">
        <f>'IRA Calculations'!X108</f>
        <v>2035119560853.832</v>
      </c>
      <c r="L2" s="7">
        <f>'IRA Calculations'!Y108</f>
        <v>2037596298515.8386</v>
      </c>
      <c r="M2" s="7">
        <f>'IRA Calculations'!Z108</f>
        <v>2042978899306.0366</v>
      </c>
      <c r="N2" s="7">
        <f>'IRA Calculations'!AA108</f>
        <v>2051131002833.2217</v>
      </c>
      <c r="O2" s="7">
        <f>'IRA Calculations'!AB108</f>
        <v>2061906088660.0977</v>
      </c>
      <c r="P2" s="7">
        <f>'IRA Calculations'!AC108</f>
        <v>2074393609765.356</v>
      </c>
      <c r="Q2" s="7">
        <f>'IRA Calculations'!AD108</f>
        <v>2088929042720.3718</v>
      </c>
      <c r="R2" s="7">
        <f>'IRA Calculations'!AE108</f>
        <v>2105370900351.9297</v>
      </c>
      <c r="S2" s="7">
        <f>'IRA Calculations'!AF108</f>
        <v>2122458161535.73</v>
      </c>
      <c r="T2" s="7">
        <f>'IRA Calculations'!AG108</f>
        <v>2140097309086.8491</v>
      </c>
      <c r="U2" s="7">
        <f>'IRA Calculations'!AH108</f>
        <v>2158162322023.6865</v>
      </c>
      <c r="V2" s="7">
        <f>'IRA Calculations'!AI108</f>
        <v>2176069715328.5129</v>
      </c>
      <c r="W2" s="7">
        <f>'IRA Calculations'!AJ108</f>
        <v>2194062047794.7239</v>
      </c>
      <c r="X2" s="7">
        <f>'IRA Calculations'!AK108</f>
        <v>2193087157015.6309</v>
      </c>
      <c r="Y2" s="7">
        <f>'IRA Calculations'!AL108</f>
        <v>2191888684837.2742</v>
      </c>
      <c r="Z2" s="7">
        <f>'IRA Calculations'!AM108</f>
        <v>2190533242029.5173</v>
      </c>
      <c r="AA2" s="7">
        <f>'IRA Calculations'!AN108</f>
        <v>2189496357180.4167</v>
      </c>
      <c r="AB2" s="7">
        <f>'IRA Calculations'!AO108</f>
        <v>2188075505394.8225</v>
      </c>
      <c r="AC2" s="7">
        <f>'IRA Calculations'!AP108</f>
        <v>2186419566755.634</v>
      </c>
      <c r="AD2" s="7">
        <f>'IRA Calculations'!AQ108</f>
        <v>2185300688528.575</v>
      </c>
      <c r="AE2" s="7">
        <f>'IRA Calculations'!AR108</f>
        <v>2183869067573.804</v>
      </c>
      <c r="AF2" s="7">
        <f>'IRA Calculations'!AS108</f>
        <v>2182639964954.6157</v>
      </c>
      <c r="AG2" s="7">
        <f>'IRA Calculations'!AT108</f>
        <v>2182237489180.0557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2182468306636.3137</v>
      </c>
      <c r="C4" s="7">
        <f>'IRA Calculations'!P110</f>
        <v>2182468306636.3137</v>
      </c>
      <c r="D4" s="7">
        <f>'IRA Calculations'!Q110</f>
        <v>2182468306636.3137</v>
      </c>
      <c r="E4" s="7">
        <f>'IRA Calculations'!R110</f>
        <v>2200206517813.2715</v>
      </c>
      <c r="F4" s="7">
        <f>'IRA Calculations'!S110</f>
        <v>2217261224522.0117</v>
      </c>
      <c r="G4" s="7">
        <f>'IRA Calculations'!T110</f>
        <v>2234180522752.0898</v>
      </c>
      <c r="H4" s="7">
        <f>'IRA Calculations'!U110</f>
        <v>2251853619731.4126</v>
      </c>
      <c r="I4" s="7">
        <f>'IRA Calculations'!V110</f>
        <v>2270762051798.2393</v>
      </c>
      <c r="J4" s="7">
        <f>'IRA Calculations'!W110</f>
        <v>2290923996617.7529</v>
      </c>
      <c r="K4" s="7">
        <f>'IRA Calculations'!X110</f>
        <v>2311886410504.4756</v>
      </c>
      <c r="L4" s="7">
        <f>'IRA Calculations'!Y110</f>
        <v>2333303189861.9956</v>
      </c>
      <c r="M4" s="7">
        <f>'IRA Calculations'!Z110</f>
        <v>2355474385658.3999</v>
      </c>
      <c r="N4" s="7">
        <f>'IRA Calculations'!AA110</f>
        <v>2378223261896.5605</v>
      </c>
      <c r="O4" s="7">
        <f>'IRA Calculations'!AB110</f>
        <v>2400891061978.0186</v>
      </c>
      <c r="P4" s="7">
        <f>'IRA Calculations'!AC110</f>
        <v>2423299731011.6543</v>
      </c>
      <c r="Q4" s="7">
        <f>'IRA Calculations'!AD110</f>
        <v>2445854206474.5986</v>
      </c>
      <c r="R4" s="7">
        <f>'IRA Calculations'!AE110</f>
        <v>2468565505349.7002</v>
      </c>
      <c r="S4" s="7">
        <f>'IRA Calculations'!AF110</f>
        <v>2491254263410.1724</v>
      </c>
      <c r="T4" s="7">
        <f>'IRA Calculations'!AG110</f>
        <v>2513890249424.5317</v>
      </c>
      <c r="U4" s="7">
        <f>'IRA Calculations'!AH110</f>
        <v>2536604698696.6528</v>
      </c>
      <c r="V4" s="7">
        <f>'IRA Calculations'!AI110</f>
        <v>2559318137054.8115</v>
      </c>
      <c r="W4" s="7">
        <f>'IRA Calculations'!AJ110</f>
        <v>2581987732631.4448</v>
      </c>
      <c r="X4" s="7">
        <f>'IRA Calculations'!AK110</f>
        <v>2580313227524.3286</v>
      </c>
      <c r="Y4" s="7">
        <f>'IRA Calculations'!AL110</f>
        <v>2578614708298.814</v>
      </c>
      <c r="Z4" s="7">
        <f>'IRA Calculations'!AM110</f>
        <v>2576940803172.5044</v>
      </c>
      <c r="AA4" s="7">
        <f>'IRA Calculations'!AN110</f>
        <v>2575327740772.4932</v>
      </c>
      <c r="AB4" s="7">
        <f>'IRA Calculations'!AO110</f>
        <v>2573792859832.188</v>
      </c>
      <c r="AC4" s="7">
        <f>'IRA Calculations'!AP110</f>
        <v>2572330785782.8218</v>
      </c>
      <c r="AD4" s="7">
        <f>'IRA Calculations'!AQ110</f>
        <v>2570967441381.0835</v>
      </c>
      <c r="AE4" s="7">
        <f>'IRA Calculations'!AR110</f>
        <v>2569695076182.2817</v>
      </c>
      <c r="AF4" s="7">
        <f>'IRA Calculations'!AS110</f>
        <v>2568528745021.7349</v>
      </c>
      <c r="AG4" s="7">
        <f>'IRA Calculations'!AT110</f>
        <v>2567472722421.2388</v>
      </c>
    </row>
    <row r="5" spans="1:35" x14ac:dyDescent="0.2">
      <c r="A5" s="1" t="s">
        <v>79</v>
      </c>
      <c r="B5" s="7">
        <f>'IRA Calculations'!O111</f>
        <v>626281725265.65759</v>
      </c>
      <c r="C5" s="7">
        <f>'IRA Calculations'!P111</f>
        <v>626281725265.65759</v>
      </c>
      <c r="D5" s="7">
        <f>'IRA Calculations'!Q111</f>
        <v>626281725265.65759</v>
      </c>
      <c r="E5" s="7">
        <f>'IRA Calculations'!R111</f>
        <v>606432867038.16455</v>
      </c>
      <c r="F5" s="7">
        <f>'IRA Calculations'!S111</f>
        <v>591903878008.5907</v>
      </c>
      <c r="G5" s="7">
        <f>'IRA Calculations'!T111</f>
        <v>581995095589.99829</v>
      </c>
      <c r="H5" s="7">
        <f>'IRA Calculations'!U111</f>
        <v>576017919024.4292</v>
      </c>
      <c r="I5" s="7">
        <f>'IRA Calculations'!V111</f>
        <v>573339676261.99475</v>
      </c>
      <c r="J5" s="7">
        <f>'IRA Calculations'!W111</f>
        <v>573177777501.13721</v>
      </c>
      <c r="K5" s="7">
        <f>'IRA Calculations'!X111</f>
        <v>574744135908.2843</v>
      </c>
      <c r="L5" s="7">
        <f>'IRA Calculations'!Y111</f>
        <v>577387303356.04272</v>
      </c>
      <c r="M5" s="7">
        <f>'IRA Calculations'!Z111</f>
        <v>580828548915.3446</v>
      </c>
      <c r="N5" s="7">
        <f>'IRA Calculations'!AA111</f>
        <v>584785837507.14954</v>
      </c>
      <c r="O5" s="7">
        <f>'IRA Calculations'!AB111</f>
        <v>588929488689.85559</v>
      </c>
      <c r="P5" s="7">
        <f>'IRA Calculations'!AC111</f>
        <v>593120627804.66711</v>
      </c>
      <c r="Q5" s="7">
        <f>'IRA Calculations'!AD111</f>
        <v>597472810569.06653</v>
      </c>
      <c r="R5" s="7">
        <f>'IRA Calculations'!AE111</f>
        <v>601968101001.04517</v>
      </c>
      <c r="S5" s="7">
        <f>'IRA Calculations'!AF111</f>
        <v>606539800243.32019</v>
      </c>
      <c r="T5" s="7">
        <f>'IRA Calculations'!AG111</f>
        <v>611115714456.51318</v>
      </c>
      <c r="U5" s="7">
        <f>'IRA Calculations'!AH111</f>
        <v>615726730848.91943</v>
      </c>
      <c r="V5" s="7">
        <f>'IRA Calculations'!AI111</f>
        <v>620360203198.40198</v>
      </c>
      <c r="W5" s="7">
        <f>'IRA Calculations'!AJ111</f>
        <v>625009326205.42981</v>
      </c>
      <c r="X5" s="7">
        <f>'IRA Calculations'!AK111</f>
        <v>624470257005.51001</v>
      </c>
      <c r="Y5" s="7">
        <f>'IRA Calculations'!AL111</f>
        <v>623946988624.02612</v>
      </c>
      <c r="Z5" s="7">
        <f>'IRA Calculations'!AM111</f>
        <v>623450272785.03369</v>
      </c>
      <c r="AA5" s="7">
        <f>'IRA Calculations'!AN111</f>
        <v>622985912151.81152</v>
      </c>
      <c r="AB5" s="7">
        <f>'IRA Calculations'!AO111</f>
        <v>622554201717.68762</v>
      </c>
      <c r="AC5" s="7">
        <f>'IRA Calculations'!AP111</f>
        <v>622147682291.5802</v>
      </c>
      <c r="AD5" s="7">
        <f>'IRA Calculations'!AQ111</f>
        <v>621770539421.09253</v>
      </c>
      <c r="AE5" s="7">
        <f>'IRA Calculations'!AR111</f>
        <v>621418495758.39282</v>
      </c>
      <c r="AF5" s="7">
        <f>'IRA Calculations'!AS111</f>
        <v>621095497626.2373</v>
      </c>
      <c r="AG5" s="7">
        <f>'IRA Calculations'!AT111</f>
        <v>620804753536.51477</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124583485932.90021</v>
      </c>
      <c r="C10" s="7">
        <f>'IRA Calculations'!P116</f>
        <v>124583485932.90021</v>
      </c>
      <c r="D10" s="7">
        <f>'IRA Calculations'!Q116</f>
        <v>124583485932.90021</v>
      </c>
      <c r="E10" s="7">
        <f>'IRA Calculations'!R116</f>
        <v>123525059842.1239</v>
      </c>
      <c r="F10" s="7">
        <f>'IRA Calculations'!S116</f>
        <v>122662763928.72292</v>
      </c>
      <c r="G10" s="7">
        <f>'IRA Calculations'!T116</f>
        <v>122054770156.06763</v>
      </c>
      <c r="H10" s="7">
        <f>'IRA Calculations'!U116</f>
        <v>121745076219.67793</v>
      </c>
      <c r="I10" s="7">
        <f>'IRA Calculations'!V116</f>
        <v>121761245560.71515</v>
      </c>
      <c r="J10" s="7">
        <f>'IRA Calculations'!W116</f>
        <v>122068086258.51631</v>
      </c>
      <c r="K10" s="7">
        <f>'IRA Calculations'!X116</f>
        <v>122602465143.54816</v>
      </c>
      <c r="L10" s="7">
        <f>'IRA Calculations'!Y116</f>
        <v>123299588527.09109</v>
      </c>
      <c r="M10" s="7">
        <f>'IRA Calculations'!Z116</f>
        <v>124149255069.5713</v>
      </c>
      <c r="N10" s="7">
        <f>'IRA Calculations'!AA116</f>
        <v>125113428318.6011</v>
      </c>
      <c r="O10" s="7">
        <f>'IRA Calculations'!AB116</f>
        <v>126123856814.04759</v>
      </c>
      <c r="P10" s="7">
        <f>'IRA Calculations'!AC116</f>
        <v>127140384589.30554</v>
      </c>
      <c r="Q10" s="7">
        <f>'IRA Calculations'!AD116</f>
        <v>128177182904.4296</v>
      </c>
      <c r="R10" s="7">
        <f>'IRA Calculations'!AE116</f>
        <v>129229775877.5797</v>
      </c>
      <c r="S10" s="7">
        <f>'IRA Calculations'!AF116</f>
        <v>130288697195.52428</v>
      </c>
      <c r="T10" s="7">
        <f>'IRA Calculations'!AG116</f>
        <v>131342321344.07045</v>
      </c>
      <c r="U10" s="7">
        <f>'IRA Calculations'!AH116</f>
        <v>132398889113.37975</v>
      </c>
      <c r="V10" s="7">
        <f>'IRA Calculations'!AI116</f>
        <v>133455363990.41772</v>
      </c>
      <c r="W10" s="7">
        <f>'IRA Calculations'!AJ116</f>
        <v>134508751955.33722</v>
      </c>
      <c r="X10" s="7">
        <f>'IRA Calculations'!AK116</f>
        <v>134490532710.33037</v>
      </c>
      <c r="Y10" s="7">
        <f>'IRA Calculations'!AL116</f>
        <v>134465113277.76013</v>
      </c>
      <c r="Z10" s="7">
        <f>'IRA Calculations'!AM116</f>
        <v>134434307670.30341</v>
      </c>
      <c r="AA10" s="7">
        <f>'IRA Calculations'!AN116</f>
        <v>134399654168.91078</v>
      </c>
      <c r="AB10" s="7">
        <f>'IRA Calculations'!AO116</f>
        <v>134362108975.59349</v>
      </c>
      <c r="AC10" s="7">
        <f>'IRA Calculations'!AP116</f>
        <v>134322220815.54901</v>
      </c>
      <c r="AD10" s="7">
        <f>'IRA Calculations'!AQ116</f>
        <v>134281217349.40428</v>
      </c>
      <c r="AE10" s="7">
        <f>'IRA Calculations'!AR116</f>
        <v>134239501800.02164</v>
      </c>
      <c r="AF10" s="7">
        <f>'IRA Calculations'!AS116</f>
        <v>134198461069.95499</v>
      </c>
      <c r="AG10" s="7">
        <f>'IRA Calculations'!AT116</f>
        <v>134159065787.87741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2441942614015.876</v>
      </c>
      <c r="C2" s="7">
        <f>'IRA Calculations'!P121</f>
        <v>2441942614015.876</v>
      </c>
      <c r="D2" s="7">
        <f>'IRA Calculations'!Q121</f>
        <v>2441942614015.876</v>
      </c>
      <c r="E2" s="7">
        <f>'IRA Calculations'!R121</f>
        <v>2420056545189.3403</v>
      </c>
      <c r="F2" s="7">
        <f>'IRA Calculations'!S121</f>
        <v>2391698009563.5757</v>
      </c>
      <c r="G2" s="7">
        <f>'IRA Calculations'!T121</f>
        <v>2364541937297.293</v>
      </c>
      <c r="H2" s="7">
        <f>'IRA Calculations'!U121</f>
        <v>2340887525872.541</v>
      </c>
      <c r="I2" s="7">
        <f>'IRA Calculations'!V121</f>
        <v>2320156884310.4116</v>
      </c>
      <c r="J2" s="7">
        <f>'IRA Calculations'!W121</f>
        <v>2303397022362.6431</v>
      </c>
      <c r="K2" s="7">
        <f>'IRA Calculations'!X121</f>
        <v>2285651139083.5767</v>
      </c>
      <c r="L2" s="7">
        <f>'IRA Calculations'!Y121</f>
        <v>2266803796101.8218</v>
      </c>
      <c r="M2" s="7">
        <f>'IRA Calculations'!Z121</f>
        <v>2250038794156.7949</v>
      </c>
      <c r="N2" s="7">
        <f>'IRA Calculations'!AA121</f>
        <v>2238078687895.7012</v>
      </c>
      <c r="O2" s="7">
        <f>'IRA Calculations'!AB121</f>
        <v>2225934539114.6396</v>
      </c>
      <c r="P2" s="7">
        <f>'IRA Calculations'!AC121</f>
        <v>2214852860402.8691</v>
      </c>
      <c r="Q2" s="7">
        <f>'IRA Calculations'!AD121</f>
        <v>2205391211653.2642</v>
      </c>
      <c r="R2" s="7">
        <f>'IRA Calculations'!AE121</f>
        <v>2195419828638.5896</v>
      </c>
      <c r="S2" s="7">
        <f>'IRA Calculations'!AF121</f>
        <v>2182415780024.0596</v>
      </c>
      <c r="T2" s="7">
        <f>'IRA Calculations'!AG121</f>
        <v>2167207094319.5144</v>
      </c>
      <c r="U2" s="7">
        <f>'IRA Calculations'!AH121</f>
        <v>2150293998371.4895</v>
      </c>
      <c r="V2" s="7">
        <f>'IRA Calculations'!AI121</f>
        <v>2131580572383.8135</v>
      </c>
      <c r="W2" s="7">
        <f>'IRA Calculations'!AJ121</f>
        <v>2111894381670.7166</v>
      </c>
      <c r="X2" s="7">
        <f>'IRA Calculations'!AK121</f>
        <v>2081146210469.3618</v>
      </c>
      <c r="Y2" s="7">
        <f>'IRA Calculations'!AL121</f>
        <v>2048822296595.5447</v>
      </c>
      <c r="Z2" s="7">
        <f>'IRA Calculations'!AM121</f>
        <v>2014234133998.0059</v>
      </c>
      <c r="AA2" s="7">
        <f>'IRA Calculations'!AN121</f>
        <v>1979344351899.4778</v>
      </c>
      <c r="AB2" s="7">
        <f>'IRA Calculations'!AO121</f>
        <v>1943164166288.4124</v>
      </c>
      <c r="AC2" s="7">
        <f>'IRA Calculations'!AP121</f>
        <v>1916379356405.0781</v>
      </c>
      <c r="AD2" s="7">
        <f>'IRA Calculations'!AQ121</f>
        <v>1879749111554.5085</v>
      </c>
      <c r="AE2" s="7">
        <f>'IRA Calculations'!AR121</f>
        <v>1842289211618.1016</v>
      </c>
      <c r="AF2" s="7">
        <f>'IRA Calculations'!AS121</f>
        <v>1798456572788.2864</v>
      </c>
      <c r="AG2" s="7">
        <f>'IRA Calculations'!AT121</f>
        <v>1760010296105.0337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806649737517.36096</v>
      </c>
      <c r="C2" s="7">
        <f>'IRA Calculations'!P134</f>
        <v>806649737517.36096</v>
      </c>
      <c r="D2" s="7">
        <f>'IRA Calculations'!Q134</f>
        <v>806649737517.36096</v>
      </c>
      <c r="E2" s="7">
        <f>'IRA Calculations'!R134</f>
        <v>800571965380.96375</v>
      </c>
      <c r="F2" s="7">
        <f>'IRA Calculations'!S134</f>
        <v>794449829684.04102</v>
      </c>
      <c r="G2" s="7">
        <f>'IRA Calculations'!T134</f>
        <v>788375536812.3324</v>
      </c>
      <c r="H2" s="7">
        <f>'IRA Calculations'!U134</f>
        <v>782598793203.80005</v>
      </c>
      <c r="I2" s="7">
        <f>'IRA Calculations'!V134</f>
        <v>777238045772.94531</v>
      </c>
      <c r="J2" s="7">
        <f>'IRA Calculations'!W134</f>
        <v>772419977883.646</v>
      </c>
      <c r="K2" s="7">
        <f>'IRA Calculations'!X134</f>
        <v>768080407840.72375</v>
      </c>
      <c r="L2" s="7">
        <f>'IRA Calculations'!Y134</f>
        <v>764497627507.14282</v>
      </c>
      <c r="M2" s="7">
        <f>'IRA Calculations'!Z134</f>
        <v>761474959098.39099</v>
      </c>
      <c r="N2" s="7">
        <f>'IRA Calculations'!AA134</f>
        <v>759085867362.00403</v>
      </c>
      <c r="O2" s="7">
        <f>'IRA Calculations'!AB134</f>
        <v>756991015843.28931</v>
      </c>
      <c r="P2" s="7">
        <f>'IRA Calculations'!AC134</f>
        <v>755502043777.56104</v>
      </c>
      <c r="Q2" s="7">
        <f>'IRA Calculations'!AD134</f>
        <v>754137618348.57324</v>
      </c>
      <c r="R2" s="7">
        <f>'IRA Calculations'!AE134</f>
        <v>752900243911.98303</v>
      </c>
      <c r="S2" s="7">
        <f>'IRA Calculations'!AF134</f>
        <v>751764779492.78845</v>
      </c>
      <c r="T2" s="7">
        <f>'IRA Calculations'!AG134</f>
        <v>750725398528.26392</v>
      </c>
      <c r="U2" s="7">
        <f>'IRA Calculations'!AH134</f>
        <v>749827325644.59387</v>
      </c>
      <c r="V2" s="7">
        <f>'IRA Calculations'!AI134</f>
        <v>749064767059.66968</v>
      </c>
      <c r="W2" s="7">
        <f>'IRA Calculations'!AJ134</f>
        <v>748514392325.92859</v>
      </c>
      <c r="X2" s="7">
        <f>'IRA Calculations'!AK134</f>
        <v>747956529060.20251</v>
      </c>
      <c r="Y2" s="7">
        <f>'IRA Calculations'!AL134</f>
        <v>747542149069.73779</v>
      </c>
      <c r="Z2" s="7">
        <f>'IRA Calculations'!AM134</f>
        <v>747451688122.43347</v>
      </c>
      <c r="AA2" s="7">
        <f>'IRA Calculations'!AN134</f>
        <v>747407067123.96606</v>
      </c>
      <c r="AB2" s="7">
        <f>'IRA Calculations'!AO134</f>
        <v>747537384194.50464</v>
      </c>
      <c r="AC2" s="7">
        <f>'IRA Calculations'!AP134</f>
        <v>747813766115.79724</v>
      </c>
      <c r="AD2" s="7">
        <f>'IRA Calculations'!AQ134</f>
        <v>747992869819.98059</v>
      </c>
      <c r="AE2" s="7">
        <f>'IRA Calculations'!AR134</f>
        <v>748239227547.39868</v>
      </c>
      <c r="AF2" s="7">
        <f>'IRA Calculations'!AS134</f>
        <v>748463505828.40906</v>
      </c>
      <c r="AG2" s="7">
        <f>'IRA Calculations'!AT134</f>
        <v>748709295725.02917</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25975652777502.504</v>
      </c>
      <c r="C4" s="7">
        <f>'IRA Calculations'!P136</f>
        <v>25975652777502.504</v>
      </c>
      <c r="D4" s="7">
        <f>'IRA Calculations'!Q136</f>
        <v>25975652777502.504</v>
      </c>
      <c r="E4" s="7">
        <f>'IRA Calculations'!R136</f>
        <v>25773858026376.656</v>
      </c>
      <c r="F4" s="7">
        <f>'IRA Calculations'!S136</f>
        <v>25535308515225.469</v>
      </c>
      <c r="G4" s="7">
        <f>'IRA Calculations'!T136</f>
        <v>25292371061469.785</v>
      </c>
      <c r="H4" s="7">
        <f>'IRA Calculations'!U136</f>
        <v>25052257570853.477</v>
      </c>
      <c r="I4" s="7">
        <f>'IRA Calculations'!V136</f>
        <v>24819186917876.699</v>
      </c>
      <c r="J4" s="7">
        <f>'IRA Calculations'!W136</f>
        <v>24598899522106.469</v>
      </c>
      <c r="K4" s="7">
        <f>'IRA Calculations'!X136</f>
        <v>24392155242798.535</v>
      </c>
      <c r="L4" s="7">
        <f>'IRA Calculations'!Y136</f>
        <v>24211401668556.285</v>
      </c>
      <c r="M4" s="7">
        <f>'IRA Calculations'!Z136</f>
        <v>24054222977626.809</v>
      </c>
      <c r="N4" s="7">
        <f>'IRA Calculations'!AA136</f>
        <v>23925889363647.199</v>
      </c>
      <c r="O4" s="7">
        <f>'IRA Calculations'!AB136</f>
        <v>23818731368436.711</v>
      </c>
      <c r="P4" s="7">
        <f>'IRA Calculations'!AC136</f>
        <v>23777736931113.59</v>
      </c>
      <c r="Q4" s="7">
        <f>'IRA Calculations'!AD136</f>
        <v>23757951112434.91</v>
      </c>
      <c r="R4" s="7">
        <f>'IRA Calculations'!AE136</f>
        <v>23760896581350.172</v>
      </c>
      <c r="S4" s="7">
        <f>'IRA Calculations'!AF136</f>
        <v>23785256805143.547</v>
      </c>
      <c r="T4" s="7">
        <f>'IRA Calculations'!AG136</f>
        <v>23826578399717.75</v>
      </c>
      <c r="U4" s="7">
        <f>'IRA Calculations'!AH136</f>
        <v>23883985860832.879</v>
      </c>
      <c r="V4" s="7">
        <f>'IRA Calculations'!AI136</f>
        <v>23954273046089.359</v>
      </c>
      <c r="W4" s="7">
        <f>'IRA Calculations'!AJ136</f>
        <v>24036331584838.773</v>
      </c>
      <c r="X4" s="7">
        <f>'IRA Calculations'!AK136</f>
        <v>24118374424214.172</v>
      </c>
      <c r="Y4" s="7">
        <f>'IRA Calculations'!AL136</f>
        <v>24202430290899.273</v>
      </c>
      <c r="Z4" s="7">
        <f>'IRA Calculations'!AM136</f>
        <v>24291752460413.359</v>
      </c>
      <c r="AA4" s="7">
        <f>'IRA Calculations'!AN136</f>
        <v>24374352384438.668</v>
      </c>
      <c r="AB4" s="7">
        <f>'IRA Calculations'!AO136</f>
        <v>24453496635538.375</v>
      </c>
      <c r="AC4" s="7">
        <f>'IRA Calculations'!AP136</f>
        <v>24527816019647.406</v>
      </c>
      <c r="AD4" s="7">
        <f>'IRA Calculations'!AQ136</f>
        <v>24589151188466.883</v>
      </c>
      <c r="AE4" s="7">
        <f>'IRA Calculations'!AR136</f>
        <v>24643962801557.355</v>
      </c>
      <c r="AF4" s="7">
        <f>'IRA Calculations'!AS136</f>
        <v>24690453041684.754</v>
      </c>
      <c r="AG4" s="7">
        <f>'IRA Calculations'!AT136</f>
        <v>24731212905369.691</v>
      </c>
    </row>
    <row r="5" spans="1:35" x14ac:dyDescent="0.2">
      <c r="A5" s="1" t="s">
        <v>79</v>
      </c>
      <c r="B5" s="7">
        <f>'IRA Calculations'!O137</f>
        <v>12937736584783.711</v>
      </c>
      <c r="C5" s="7">
        <f>'IRA Calculations'!P137</f>
        <v>12937736584783.711</v>
      </c>
      <c r="D5" s="7">
        <f>'IRA Calculations'!Q137</f>
        <v>12937736584783.711</v>
      </c>
      <c r="E5" s="7">
        <f>'IRA Calculations'!R137</f>
        <v>13007126848034.012</v>
      </c>
      <c r="F5" s="7">
        <f>'IRA Calculations'!S137</f>
        <v>13071885741178.234</v>
      </c>
      <c r="G5" s="7">
        <f>'IRA Calculations'!T137</f>
        <v>13131700775480.639</v>
      </c>
      <c r="H5" s="7">
        <f>'IRA Calculations'!U137</f>
        <v>13188939339123.873</v>
      </c>
      <c r="I5" s="7">
        <f>'IRA Calculations'!V137</f>
        <v>13243121391562.359</v>
      </c>
      <c r="J5" s="7">
        <f>'IRA Calculations'!W137</f>
        <v>13293761183241.947</v>
      </c>
      <c r="K5" s="7">
        <f>'IRA Calculations'!X137</f>
        <v>13337145749620.512</v>
      </c>
      <c r="L5" s="7">
        <f>'IRA Calculations'!Y137</f>
        <v>13377082183844.535</v>
      </c>
      <c r="M5" s="7">
        <f>'IRA Calculations'!Z137</f>
        <v>13409505144308.09</v>
      </c>
      <c r="N5" s="7">
        <f>'IRA Calculations'!AA137</f>
        <v>13436522972982.789</v>
      </c>
      <c r="O5" s="7">
        <f>'IRA Calculations'!AB137</f>
        <v>13453836786568.982</v>
      </c>
      <c r="P5" s="7">
        <f>'IRA Calculations'!AC137</f>
        <v>13469456281252.27</v>
      </c>
      <c r="Q5" s="7">
        <f>'IRA Calculations'!AD137</f>
        <v>13477110465652.85</v>
      </c>
      <c r="R5" s="7">
        <f>'IRA Calculations'!AE137</f>
        <v>13478632019099.338</v>
      </c>
      <c r="S5" s="7">
        <f>'IRA Calculations'!AF137</f>
        <v>13474700774444.9</v>
      </c>
      <c r="T5" s="7">
        <f>'IRA Calculations'!AG137</f>
        <v>13466711584127.111</v>
      </c>
      <c r="U5" s="7">
        <f>'IRA Calculations'!AH137</f>
        <v>13455340464190.281</v>
      </c>
      <c r="V5" s="7">
        <f>'IRA Calculations'!AI137</f>
        <v>13440358516677.238</v>
      </c>
      <c r="W5" s="7">
        <f>'IRA Calculations'!AJ137</f>
        <v>13423607662761.482</v>
      </c>
      <c r="X5" s="7">
        <f>'IRA Calculations'!AK137</f>
        <v>13401776336519.703</v>
      </c>
      <c r="Y5" s="7">
        <f>'IRA Calculations'!AL137</f>
        <v>13378208584900.564</v>
      </c>
      <c r="Z5" s="7">
        <f>'IRA Calculations'!AM137</f>
        <v>13357392973822.953</v>
      </c>
      <c r="AA5" s="7">
        <f>'IRA Calculations'!AN137</f>
        <v>13335449485745.557</v>
      </c>
      <c r="AB5" s="7">
        <f>'IRA Calculations'!AO137</f>
        <v>13315904418889.525</v>
      </c>
      <c r="AC5" s="7">
        <f>'IRA Calculations'!AP137</f>
        <v>13299192610165.93</v>
      </c>
      <c r="AD5" s="7">
        <f>'IRA Calculations'!AQ137</f>
        <v>13281553597809.023</v>
      </c>
      <c r="AE5" s="7">
        <f>'IRA Calculations'!AR137</f>
        <v>13266512149332.852</v>
      </c>
      <c r="AF5" s="7">
        <f>'IRA Calculations'!AS137</f>
        <v>13252179184926.562</v>
      </c>
      <c r="AG5" s="7">
        <f>'IRA Calculations'!AT137</f>
        <v>13239319761549.436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1115000000000</v>
      </c>
      <c r="C7" s="7">
        <f>'IRA Calculations'!P139</f>
        <v>1115000000000</v>
      </c>
      <c r="D7" s="7">
        <f>'IRA Calculations'!Q139</f>
        <v>1115000000000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19000000000</v>
      </c>
      <c r="C8" s="7">
        <f>'IRA Calculations'!P140</f>
        <v>19000000000</v>
      </c>
      <c r="D8" s="7">
        <f>'IRA Calculations'!Q140</f>
        <v>19000000000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200000000000</v>
      </c>
      <c r="C9" s="7">
        <f>'IRA Calculations'!P141</f>
        <v>200000000000</v>
      </c>
      <c r="D9" s="7">
        <f>'IRA Calculations'!Q141</f>
        <v>200000000000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3282000000000</v>
      </c>
      <c r="C10" s="7">
        <f>'IRA Calculations'!P142</f>
        <v>3282000000000</v>
      </c>
      <c r="D10" s="7">
        <f>'IRA Calculations'!Q142</f>
        <v>3282000000000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5420457645209.3379</v>
      </c>
      <c r="C2" s="7">
        <f>'IRA Calculations'!P147</f>
        <v>5420457645209.3379</v>
      </c>
      <c r="D2" s="7">
        <f>'IRA Calculations'!Q147</f>
        <v>5420457645209.3379</v>
      </c>
      <c r="E2" s="7">
        <f>'IRA Calculations'!R147</f>
        <v>5411893769491.7549</v>
      </c>
      <c r="F2" s="7">
        <f>'IRA Calculations'!S147</f>
        <v>5361859755472.5059</v>
      </c>
      <c r="G2" s="7">
        <f>'IRA Calculations'!T147</f>
        <v>5311451824298.3994</v>
      </c>
      <c r="H2" s="7">
        <f>'IRA Calculations'!U147</f>
        <v>5256886185687.2949</v>
      </c>
      <c r="I2" s="7">
        <f>'IRA Calculations'!V147</f>
        <v>5199304391027.5049</v>
      </c>
      <c r="J2" s="7">
        <f>'IRA Calculations'!W147</f>
        <v>5138541941380.6367</v>
      </c>
      <c r="K2" s="7">
        <f>'IRA Calculations'!X147</f>
        <v>5074998879293.2588</v>
      </c>
      <c r="L2" s="7">
        <f>'IRA Calculations'!Y147</f>
        <v>5007410787477.6875</v>
      </c>
      <c r="M2" s="7">
        <f>'IRA Calculations'!Z147</f>
        <v>4939378435391.9287</v>
      </c>
      <c r="N2" s="7">
        <f>'IRA Calculations'!AA147</f>
        <v>4873062887083.1855</v>
      </c>
      <c r="O2" s="7">
        <f>'IRA Calculations'!AB147</f>
        <v>4809391354238.9775</v>
      </c>
      <c r="P2" s="7">
        <f>'IRA Calculations'!AC147</f>
        <v>4781346676341.0303</v>
      </c>
      <c r="Q2" s="7">
        <f>'IRA Calculations'!AD147</f>
        <v>4758099248012.085</v>
      </c>
      <c r="R2" s="7">
        <f>'IRA Calculations'!AE147</f>
        <v>4734523821356.2207</v>
      </c>
      <c r="S2" s="7">
        <f>'IRA Calculations'!AF147</f>
        <v>4716918583529.709</v>
      </c>
      <c r="T2" s="7">
        <f>'IRA Calculations'!AG147</f>
        <v>4697750648189.2314</v>
      </c>
      <c r="U2" s="7">
        <f>'IRA Calculations'!AH147</f>
        <v>4684169053774.3975</v>
      </c>
      <c r="V2" s="7">
        <f>'IRA Calculations'!AI147</f>
        <v>4677645274264.9941</v>
      </c>
      <c r="W2" s="7">
        <f>'IRA Calculations'!AJ147</f>
        <v>4671322156686.6621</v>
      </c>
      <c r="X2" s="7">
        <f>'IRA Calculations'!AK147</f>
        <v>4671915217092.8525</v>
      </c>
      <c r="Y2" s="7">
        <f>'IRA Calculations'!AL147</f>
        <v>4672636059543.4121</v>
      </c>
      <c r="Z2" s="7">
        <f>'IRA Calculations'!AM147</f>
        <v>4676585269244.1631</v>
      </c>
      <c r="AA2" s="7">
        <f>'IRA Calculations'!AN147</f>
        <v>4688124847262.8252</v>
      </c>
      <c r="AB2" s="7">
        <f>'IRA Calculations'!AO147</f>
        <v>4701481991113.3643</v>
      </c>
      <c r="AC2" s="7">
        <f>'IRA Calculations'!AP147</f>
        <v>4718582180534.8975</v>
      </c>
      <c r="AD2" s="7">
        <f>'IRA Calculations'!AQ147</f>
        <v>4742617078563.4482</v>
      </c>
      <c r="AE2" s="7">
        <f>'IRA Calculations'!AR147</f>
        <v>4761952951704.3447</v>
      </c>
      <c r="AF2" s="7">
        <f>'IRA Calculations'!AS147</f>
        <v>4787714698613.1309</v>
      </c>
      <c r="AG2" s="7">
        <f>'IRA Calculations'!AT147</f>
        <v>4814379859886.8477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246856042928.53323</v>
      </c>
      <c r="C4" s="7">
        <f>'IRA Calculations'!P149</f>
        <v>246856042928.53323</v>
      </c>
      <c r="D4" s="7">
        <f>'IRA Calculations'!Q149</f>
        <v>246856042928.53323</v>
      </c>
      <c r="E4" s="7">
        <f>'IRA Calculations'!R149</f>
        <v>249530135688.37659</v>
      </c>
      <c r="F4" s="7">
        <f>'IRA Calculations'!S149</f>
        <v>252075767362.06421</v>
      </c>
      <c r="G4" s="7">
        <f>'IRA Calculations'!T149</f>
        <v>254529820884.88611</v>
      </c>
      <c r="H4" s="7">
        <f>'IRA Calculations'!U149</f>
        <v>256864733915.93329</v>
      </c>
      <c r="I4" s="7">
        <f>'IRA Calculations'!V149</f>
        <v>258967457880.87775</v>
      </c>
      <c r="J4" s="7">
        <f>'IRA Calculations'!W149</f>
        <v>260965374721.97263</v>
      </c>
      <c r="K4" s="7">
        <f>'IRA Calculations'!X149</f>
        <v>262706070070.75366</v>
      </c>
      <c r="L4" s="7">
        <f>'IRA Calculations'!Y149</f>
        <v>264289608995.69016</v>
      </c>
      <c r="M4" s="7">
        <f>'IRA Calculations'!Z149</f>
        <v>265838547003.94498</v>
      </c>
      <c r="N4" s="7">
        <f>'IRA Calculations'!AA149</f>
        <v>267119339849.71701</v>
      </c>
      <c r="O4" s="7">
        <f>'IRA Calculations'!AB149</f>
        <v>268460581233.45471</v>
      </c>
      <c r="P4" s="7">
        <f>'IRA Calculations'!AC149</f>
        <v>269569591017.04459</v>
      </c>
      <c r="Q4" s="7">
        <f>'IRA Calculations'!AD149</f>
        <v>270706132029.73297</v>
      </c>
      <c r="R4" s="7">
        <f>'IRA Calculations'!AE149</f>
        <v>271787896248.30234</v>
      </c>
      <c r="S4" s="7">
        <f>'IRA Calculations'!AF149</f>
        <v>272780382432.6705</v>
      </c>
      <c r="T4" s="7">
        <f>'IRA Calculations'!AG149</f>
        <v>273585859358.936</v>
      </c>
      <c r="U4" s="7">
        <f>'IRA Calculations'!AH149</f>
        <v>274452871781.33994</v>
      </c>
      <c r="V4" s="7">
        <f>'IRA Calculations'!AI149</f>
        <v>275155600469.40948</v>
      </c>
      <c r="W4" s="7">
        <f>'IRA Calculations'!AJ149</f>
        <v>275658507730.7782</v>
      </c>
      <c r="X4" s="7">
        <f>'IRA Calculations'!AK149</f>
        <v>276123585085.89935</v>
      </c>
      <c r="Y4" s="7">
        <f>'IRA Calculations'!AL149</f>
        <v>276396475131.71283</v>
      </c>
      <c r="Z4" s="7">
        <f>'IRA Calculations'!AM149</f>
        <v>276589812325.43365</v>
      </c>
      <c r="AA4" s="7">
        <f>'IRA Calculations'!AN149</f>
        <v>276625849420.88458</v>
      </c>
      <c r="AB4" s="7">
        <f>'IRA Calculations'!AO149</f>
        <v>276513953319.98798</v>
      </c>
      <c r="AC4" s="7">
        <f>'IRA Calculations'!AP149</f>
        <v>276244542953.55609</v>
      </c>
      <c r="AD4" s="7">
        <f>'IRA Calculations'!AQ149</f>
        <v>275945136890.18097</v>
      </c>
      <c r="AE4" s="7">
        <f>'IRA Calculations'!AR149</f>
        <v>275465168915.961</v>
      </c>
      <c r="AF4" s="7">
        <f>'IRA Calculations'!AS149</f>
        <v>274909888565.87848</v>
      </c>
      <c r="AG4" s="7">
        <f>'IRA Calculations'!AT149</f>
        <v>274325881714.29889</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3375186821623.2803</v>
      </c>
      <c r="C2" s="7">
        <f>'IRA Calculations'!P160</f>
        <v>3375186821623.2803</v>
      </c>
      <c r="D2" s="7">
        <f>'IRA Calculations'!Q160</f>
        <v>3375186821623.2803</v>
      </c>
      <c r="E2" s="7">
        <f>'IRA Calculations'!R160</f>
        <v>3317723567438.9717</v>
      </c>
      <c r="F2" s="7">
        <f>'IRA Calculations'!S160</f>
        <v>3233457382910.6792</v>
      </c>
      <c r="G2" s="7">
        <f>'IRA Calculations'!T160</f>
        <v>3141183657746.311</v>
      </c>
      <c r="H2" s="7">
        <f>'IRA Calculations'!U160</f>
        <v>3050291393682.2217</v>
      </c>
      <c r="I2" s="7">
        <f>'IRA Calculations'!V160</f>
        <v>2961815027451.2661</v>
      </c>
      <c r="J2" s="7">
        <f>'IRA Calculations'!W160</f>
        <v>2874439966769.4902</v>
      </c>
      <c r="K2" s="7">
        <f>'IRA Calculations'!X160</f>
        <v>2793146927997.5161</v>
      </c>
      <c r="L2" s="7">
        <f>'IRA Calculations'!Y160</f>
        <v>2718027018731.3945</v>
      </c>
      <c r="M2" s="7">
        <f>'IRA Calculations'!Z160</f>
        <v>2650411688461.5737</v>
      </c>
      <c r="N2" s="7">
        <f>'IRA Calculations'!AA160</f>
        <v>2591800973741.8892</v>
      </c>
      <c r="O2" s="7">
        <f>'IRA Calculations'!AB160</f>
        <v>2541533013724.5244</v>
      </c>
      <c r="P2" s="7">
        <f>'IRA Calculations'!AC160</f>
        <v>2499237858932.2246</v>
      </c>
      <c r="Q2" s="7">
        <f>'IRA Calculations'!AD160</f>
        <v>2459940823768.5835</v>
      </c>
      <c r="R2" s="7">
        <f>'IRA Calculations'!AE160</f>
        <v>2424320399292.2676</v>
      </c>
      <c r="S2" s="7">
        <f>'IRA Calculations'!AF160</f>
        <v>2390737298209.2568</v>
      </c>
      <c r="T2" s="7">
        <f>'IRA Calculations'!AG160</f>
        <v>2360819187281.5308</v>
      </c>
      <c r="U2" s="7">
        <f>'IRA Calculations'!AH160</f>
        <v>2334255159649.5249</v>
      </c>
      <c r="V2" s="7">
        <f>'IRA Calculations'!AI160</f>
        <v>2309919569860.1978</v>
      </c>
      <c r="W2" s="7">
        <f>'IRA Calculations'!AJ160</f>
        <v>2287745276954.9517</v>
      </c>
      <c r="X2" s="7">
        <f>'IRA Calculations'!AK160</f>
        <v>2268362764055.8896</v>
      </c>
      <c r="Y2" s="7">
        <f>'IRA Calculations'!AL160</f>
        <v>2252636178080.2847</v>
      </c>
      <c r="Z2" s="7">
        <f>'IRA Calculations'!AM160</f>
        <v>2241118661104.9761</v>
      </c>
      <c r="AA2" s="7">
        <f>'IRA Calculations'!AN160</f>
        <v>2231311501463.7007</v>
      </c>
      <c r="AB2" s="7">
        <f>'IRA Calculations'!AO160</f>
        <v>2223968292488.1274</v>
      </c>
      <c r="AC2" s="7">
        <f>'IRA Calculations'!AP160</f>
        <v>2219524729370.7642</v>
      </c>
      <c r="AD2" s="7">
        <f>'IRA Calculations'!AQ160</f>
        <v>2217872489503.2876</v>
      </c>
      <c r="AE2" s="7">
        <f>'IRA Calculations'!AR160</f>
        <v>2218413827005.144</v>
      </c>
      <c r="AF2" s="7">
        <f>'IRA Calculations'!AS160</f>
        <v>2221649810546.3105</v>
      </c>
      <c r="AG2" s="7">
        <f>'IRA Calculations'!AT160</f>
        <v>2227304418578.6968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7414939203260.4941</v>
      </c>
      <c r="C2" s="7">
        <f>'IRA Calculations'!P173</f>
        <v>7414939203260.4941</v>
      </c>
      <c r="D2" s="7">
        <f>'IRA Calculations'!Q173</f>
        <v>7414939203260.4941</v>
      </c>
      <c r="E2" s="7">
        <f>'IRA Calculations'!R173</f>
        <v>7473003594788.4824</v>
      </c>
      <c r="F2" s="7">
        <f>'IRA Calculations'!S173</f>
        <v>7521094298374.0186</v>
      </c>
      <c r="G2" s="7">
        <f>'IRA Calculations'!T173</f>
        <v>7550099317972.6953</v>
      </c>
      <c r="H2" s="7">
        <f>'IRA Calculations'!U173</f>
        <v>7558844497286.5811</v>
      </c>
      <c r="I2" s="7">
        <f>'IRA Calculations'!V173</f>
        <v>7543925799384.1621</v>
      </c>
      <c r="J2" s="7">
        <f>'IRA Calculations'!W173</f>
        <v>7510910697342.0244</v>
      </c>
      <c r="K2" s="7">
        <f>'IRA Calculations'!X173</f>
        <v>7467836375517.9883</v>
      </c>
      <c r="L2" s="7">
        <f>'IRA Calculations'!Y173</f>
        <v>7421233846923.5059</v>
      </c>
      <c r="M2" s="7">
        <f>'IRA Calculations'!Z173</f>
        <v>7376879640316.2402</v>
      </c>
      <c r="N2" s="7">
        <f>'IRA Calculations'!AA173</f>
        <v>7339231899899.46</v>
      </c>
      <c r="O2" s="7">
        <f>'IRA Calculations'!AB173</f>
        <v>7310110766042.29</v>
      </c>
      <c r="P2" s="7">
        <f>'IRA Calculations'!AC173</f>
        <v>7289721009095.668</v>
      </c>
      <c r="Q2" s="7">
        <f>'IRA Calculations'!AD173</f>
        <v>7276706284528.6025</v>
      </c>
      <c r="R2" s="7">
        <f>'IRA Calculations'!AE173</f>
        <v>7268036836759.3467</v>
      </c>
      <c r="S2" s="7">
        <f>'IRA Calculations'!AF173</f>
        <v>7264384803175.335</v>
      </c>
      <c r="T2" s="7">
        <f>'IRA Calculations'!AG173</f>
        <v>7265799896263.5059</v>
      </c>
      <c r="U2" s="7">
        <f>'IRA Calculations'!AH173</f>
        <v>7269430114307.9902</v>
      </c>
      <c r="V2" s="7">
        <f>'IRA Calculations'!AI173</f>
        <v>7277181916769.0693</v>
      </c>
      <c r="W2" s="7">
        <f>'IRA Calculations'!AJ173</f>
        <v>7285963000763.4697</v>
      </c>
      <c r="X2" s="7">
        <f>'IRA Calculations'!AK173</f>
        <v>7298579799382.334</v>
      </c>
      <c r="Y2" s="7">
        <f>'IRA Calculations'!AL173</f>
        <v>7313499492790.251</v>
      </c>
      <c r="Z2" s="7">
        <f>'IRA Calculations'!AM173</f>
        <v>7330078717878.5234</v>
      </c>
      <c r="AA2" s="7">
        <f>'IRA Calculations'!AN173</f>
        <v>7350627722407.8467</v>
      </c>
      <c r="AB2" s="7">
        <f>'IRA Calculations'!AO173</f>
        <v>7373942630481.4912</v>
      </c>
      <c r="AC2" s="7">
        <f>'IRA Calculations'!AP173</f>
        <v>7399109109699.4971</v>
      </c>
      <c r="AD2" s="7">
        <f>'IRA Calculations'!AQ173</f>
        <v>7428599210857.5215</v>
      </c>
      <c r="AE2" s="7">
        <f>'IRA Calculations'!AR173</f>
        <v>7458521964632.7627</v>
      </c>
      <c r="AF2" s="7">
        <f>'IRA Calculations'!AS173</f>
        <v>7491472981106.5449</v>
      </c>
      <c r="AG2" s="7">
        <f>'IRA Calculations'!AT173</f>
        <v>7526760376942.6367</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9366706135786.8008</v>
      </c>
      <c r="C4" s="7">
        <f>'IRA Calculations'!P175</f>
        <v>9366706135786.8008</v>
      </c>
      <c r="D4" s="7">
        <f>'IRA Calculations'!Q175</f>
        <v>9366706135786.8008</v>
      </c>
      <c r="E4" s="7">
        <f>'IRA Calculations'!R175</f>
        <v>9461338237405.4922</v>
      </c>
      <c r="F4" s="7">
        <f>'IRA Calculations'!S175</f>
        <v>9551855844716.4707</v>
      </c>
      <c r="G4" s="7">
        <f>'IRA Calculations'!T175</f>
        <v>9632961906535.2539</v>
      </c>
      <c r="H4" s="7">
        <f>'IRA Calculations'!U175</f>
        <v>9706072658252.248</v>
      </c>
      <c r="I4" s="7">
        <f>'IRA Calculations'!V175</f>
        <v>9783693872190.8203</v>
      </c>
      <c r="J4" s="7">
        <f>'IRA Calculations'!W175</f>
        <v>9856303484023.3008</v>
      </c>
      <c r="K4" s="7">
        <f>'IRA Calculations'!X175</f>
        <v>9932792120482.4277</v>
      </c>
      <c r="L4" s="7">
        <f>'IRA Calculations'!Y175</f>
        <v>10017872322681.896</v>
      </c>
      <c r="M4" s="7">
        <f>'IRA Calculations'!Z175</f>
        <v>10100080251965.877</v>
      </c>
      <c r="N4" s="7">
        <f>'IRA Calculations'!AA175</f>
        <v>10182459933190.963</v>
      </c>
      <c r="O4" s="7">
        <f>'IRA Calculations'!AB175</f>
        <v>10259966418795.852</v>
      </c>
      <c r="P4" s="7">
        <f>'IRA Calculations'!AC175</f>
        <v>10346331937009.121</v>
      </c>
      <c r="Q4" s="7">
        <f>'IRA Calculations'!AD175</f>
        <v>10431184715881.986</v>
      </c>
      <c r="R4" s="7">
        <f>'IRA Calculations'!AE175</f>
        <v>10506518177726.77</v>
      </c>
      <c r="S4" s="7">
        <f>'IRA Calculations'!AF175</f>
        <v>10584419716134.939</v>
      </c>
      <c r="T4" s="7">
        <f>'IRA Calculations'!AG175</f>
        <v>10672724035614.484</v>
      </c>
      <c r="U4" s="7">
        <f>'IRA Calculations'!AH175</f>
        <v>10757709529200.787</v>
      </c>
      <c r="V4" s="7">
        <f>'IRA Calculations'!AI175</f>
        <v>10845445820484.609</v>
      </c>
      <c r="W4" s="7">
        <f>'IRA Calculations'!AJ175</f>
        <v>10932654732875.49</v>
      </c>
      <c r="X4" s="7">
        <f>'IRA Calculations'!AK175</f>
        <v>11016119120894.924</v>
      </c>
      <c r="Y4" s="7">
        <f>'IRA Calculations'!AL175</f>
        <v>11097484581592.193</v>
      </c>
      <c r="Z4" s="7">
        <f>'IRA Calculations'!AM175</f>
        <v>11184717683396.707</v>
      </c>
      <c r="AA4" s="7">
        <f>'IRA Calculations'!AN175</f>
        <v>11269473855402.971</v>
      </c>
      <c r="AB4" s="7">
        <f>'IRA Calculations'!AO175</f>
        <v>11357910561634.125</v>
      </c>
      <c r="AC4" s="7">
        <f>'IRA Calculations'!AP175</f>
        <v>11435054698456.945</v>
      </c>
      <c r="AD4" s="7">
        <f>'IRA Calculations'!AQ175</f>
        <v>11521457028897.732</v>
      </c>
      <c r="AE4" s="7">
        <f>'IRA Calculations'!AR175</f>
        <v>11608362510802.965</v>
      </c>
      <c r="AF4" s="7">
        <f>'IRA Calculations'!AS175</f>
        <v>11699581316554.986</v>
      </c>
      <c r="AG4" s="7">
        <f>'IRA Calculations'!AT175</f>
        <v>11783591729853.48</v>
      </c>
    </row>
    <row r="5" spans="1:35" x14ac:dyDescent="0.2">
      <c r="A5" s="1" t="s">
        <v>79</v>
      </c>
      <c r="B5" s="7">
        <f>'IRA Calculations'!O176</f>
        <v>48382762736.485214</v>
      </c>
      <c r="C5" s="7">
        <f>'IRA Calculations'!P176</f>
        <v>48382762736.485214</v>
      </c>
      <c r="D5" s="7">
        <f>'IRA Calculations'!Q176</f>
        <v>48382762736.485214</v>
      </c>
      <c r="E5" s="7">
        <f>'IRA Calculations'!R176</f>
        <v>46106515670.186821</v>
      </c>
      <c r="F5" s="7">
        <f>'IRA Calculations'!S176</f>
        <v>43805267413.546608</v>
      </c>
      <c r="G5" s="7">
        <f>'IRA Calculations'!T176</f>
        <v>41547965877.393768</v>
      </c>
      <c r="H5" s="7">
        <f>'IRA Calculations'!U176</f>
        <v>39389131375.286453</v>
      </c>
      <c r="I5" s="7">
        <f>'IRA Calculations'!V176</f>
        <v>37384867978.659393</v>
      </c>
      <c r="J5" s="7">
        <f>'IRA Calculations'!W176</f>
        <v>35570866115.080002</v>
      </c>
      <c r="K5" s="7">
        <f>'IRA Calculations'!X176</f>
        <v>33990199667.620922</v>
      </c>
      <c r="L5" s="7">
        <f>'IRA Calculations'!Y176</f>
        <v>32695061008.619877</v>
      </c>
      <c r="M5" s="7">
        <f>'IRA Calculations'!Z176</f>
        <v>31618652955.193172</v>
      </c>
      <c r="N5" s="7">
        <f>'IRA Calculations'!AA176</f>
        <v>30770794142.279755</v>
      </c>
      <c r="O5" s="7">
        <f>'IRA Calculations'!AB176</f>
        <v>30119624377.436516</v>
      </c>
      <c r="P5" s="7">
        <f>'IRA Calculations'!AC176</f>
        <v>29610905329.517666</v>
      </c>
      <c r="Q5" s="7">
        <f>'IRA Calculations'!AD176</f>
        <v>29204937032.472721</v>
      </c>
      <c r="R5" s="7">
        <f>'IRA Calculations'!AE176</f>
        <v>28843775184.511868</v>
      </c>
      <c r="S5" s="7">
        <f>'IRA Calculations'!AF176</f>
        <v>28497963532.283459</v>
      </c>
      <c r="T5" s="7">
        <f>'IRA Calculations'!AG176</f>
        <v>28200311013.906479</v>
      </c>
      <c r="U5" s="7">
        <f>'IRA Calculations'!AH176</f>
        <v>27897178056.862015</v>
      </c>
      <c r="V5" s="7">
        <f>'IRA Calculations'!AI176</f>
        <v>27605151781.515388</v>
      </c>
      <c r="W5" s="7">
        <f>'IRA Calculations'!AJ176</f>
        <v>27310648556.601826</v>
      </c>
      <c r="X5" s="7">
        <f>'IRA Calculations'!AK176</f>
        <v>26995479361.768791</v>
      </c>
      <c r="Y5" s="7">
        <f>'IRA Calculations'!AL176</f>
        <v>26666502956.388565</v>
      </c>
      <c r="Z5" s="7">
        <f>'IRA Calculations'!AM176</f>
        <v>26342878201.860161</v>
      </c>
      <c r="AA5" s="7">
        <f>'IRA Calculations'!AN176</f>
        <v>26008616339.9389</v>
      </c>
      <c r="AB5" s="7">
        <f>'IRA Calculations'!AO176</f>
        <v>25674146846.12273</v>
      </c>
      <c r="AC5" s="7">
        <f>'IRA Calculations'!AP176</f>
        <v>25296948908.529526</v>
      </c>
      <c r="AD5" s="7">
        <f>'IRA Calculations'!AQ176</f>
        <v>24926990047.535721</v>
      </c>
      <c r="AE5" s="7">
        <f>'IRA Calculations'!AR176</f>
        <v>24561471858.690048</v>
      </c>
      <c r="AF5" s="7">
        <f>'IRA Calculations'!AS176</f>
        <v>24191923401.927074</v>
      </c>
      <c r="AG5" s="7">
        <f>'IRA Calculations'!AT176</f>
        <v>23821542418.892708</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22906766592389.523</v>
      </c>
      <c r="C2" s="7">
        <f>'IRA Calculations'!P186</f>
        <v>22906766592389.523</v>
      </c>
      <c r="D2" s="7">
        <f>'IRA Calculations'!Q186</f>
        <v>22906766592389.523</v>
      </c>
      <c r="E2" s="7">
        <f>'IRA Calculations'!R186</f>
        <v>23133253367168.109</v>
      </c>
      <c r="F2" s="7">
        <f>'IRA Calculations'!S186</f>
        <v>23396121909741.035</v>
      </c>
      <c r="G2" s="7">
        <f>'IRA Calculations'!T186</f>
        <v>23701664632714.84</v>
      </c>
      <c r="H2" s="7">
        <f>'IRA Calculations'!U186</f>
        <v>24015363444640.543</v>
      </c>
      <c r="I2" s="7">
        <f>'IRA Calculations'!V186</f>
        <v>24350875285618.383</v>
      </c>
      <c r="J2" s="7">
        <f>'IRA Calculations'!W186</f>
        <v>24701046043226.031</v>
      </c>
      <c r="K2" s="7">
        <f>'IRA Calculations'!X186</f>
        <v>25060304727958.262</v>
      </c>
      <c r="L2" s="7">
        <f>'IRA Calculations'!Y186</f>
        <v>25434873614064.727</v>
      </c>
      <c r="M2" s="7">
        <f>'IRA Calculations'!Z186</f>
        <v>25819372087580.699</v>
      </c>
      <c r="N2" s="7">
        <f>'IRA Calculations'!AA186</f>
        <v>26211896393099.77</v>
      </c>
      <c r="O2" s="7">
        <f>'IRA Calculations'!AB186</f>
        <v>26622937224888.102</v>
      </c>
      <c r="P2" s="7">
        <f>'IRA Calculations'!AC186</f>
        <v>27043226300045.824</v>
      </c>
      <c r="Q2" s="7">
        <f>'IRA Calculations'!AD186</f>
        <v>27478484904557.605</v>
      </c>
      <c r="R2" s="7">
        <f>'IRA Calculations'!AE186</f>
        <v>27926418512170.379</v>
      </c>
      <c r="S2" s="7">
        <f>'IRA Calculations'!AF186</f>
        <v>28379091468768.66</v>
      </c>
      <c r="T2" s="7">
        <f>'IRA Calculations'!AG186</f>
        <v>28851673699012.672</v>
      </c>
      <c r="U2" s="7">
        <f>'IRA Calculations'!AH186</f>
        <v>29327352036733.465</v>
      </c>
      <c r="V2" s="7">
        <f>'IRA Calculations'!AI186</f>
        <v>29817769449206.469</v>
      </c>
      <c r="W2" s="7">
        <f>'IRA Calculations'!AJ186</f>
        <v>30321733584361.379</v>
      </c>
      <c r="X2" s="7">
        <f>'IRA Calculations'!AK186</f>
        <v>30841047999951.57</v>
      </c>
      <c r="Y2" s="7">
        <f>'IRA Calculations'!AL186</f>
        <v>31371043485348.66</v>
      </c>
      <c r="Z2" s="7">
        <f>'IRA Calculations'!AM186</f>
        <v>31917661761373.891</v>
      </c>
      <c r="AA2" s="7">
        <f>'IRA Calculations'!AN186</f>
        <v>32473478181941.957</v>
      </c>
      <c r="AB2" s="7">
        <f>'IRA Calculations'!AO186</f>
        <v>33034895651311.152</v>
      </c>
      <c r="AC2" s="7">
        <f>'IRA Calculations'!AP186</f>
        <v>33617054034845.648</v>
      </c>
      <c r="AD2" s="7">
        <f>'IRA Calculations'!AQ186</f>
        <v>34198450916217.543</v>
      </c>
      <c r="AE2" s="7">
        <f>'IRA Calculations'!AR186</f>
        <v>34798254106440.461</v>
      </c>
      <c r="AF2" s="7">
        <f>'IRA Calculations'!AS186</f>
        <v>35411744296059.375</v>
      </c>
      <c r="AG2" s="7">
        <f>'IRA Calculations'!AT186</f>
        <v>36042338225040.695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21242785043782.156</v>
      </c>
      <c r="C4" s="7">
        <f>'IRA Calculations'!P188</f>
        <v>21242785043782.156</v>
      </c>
      <c r="D4" s="7">
        <f>'IRA Calculations'!Q188</f>
        <v>21242785043782.156</v>
      </c>
      <c r="E4" s="7">
        <f>'IRA Calculations'!R188</f>
        <v>21169532376903.211</v>
      </c>
      <c r="F4" s="7">
        <f>'IRA Calculations'!S188</f>
        <v>21146061001557.426</v>
      </c>
      <c r="G4" s="7">
        <f>'IRA Calculations'!T188</f>
        <v>21114806530355.738</v>
      </c>
      <c r="H4" s="7">
        <f>'IRA Calculations'!U188</f>
        <v>21072014764120.641</v>
      </c>
      <c r="I4" s="7">
        <f>'IRA Calculations'!V188</f>
        <v>21028643080939.391</v>
      </c>
      <c r="J4" s="7">
        <f>'IRA Calculations'!W188</f>
        <v>20931491731491.18</v>
      </c>
      <c r="K4" s="7">
        <f>'IRA Calculations'!X188</f>
        <v>20849296134864.098</v>
      </c>
      <c r="L4" s="7">
        <f>'IRA Calculations'!Y188</f>
        <v>20789991996636.672</v>
      </c>
      <c r="M4" s="7">
        <f>'IRA Calculations'!Z188</f>
        <v>20763437904893.055</v>
      </c>
      <c r="N4" s="7">
        <f>'IRA Calculations'!AA188</f>
        <v>20747017098734.363</v>
      </c>
      <c r="O4" s="7">
        <f>'IRA Calculations'!AB188</f>
        <v>20742011499830.961</v>
      </c>
      <c r="P4" s="7">
        <f>'IRA Calculations'!AC188</f>
        <v>20750710254022.828</v>
      </c>
      <c r="Q4" s="7">
        <f>'IRA Calculations'!AD188</f>
        <v>20749092590962.586</v>
      </c>
      <c r="R4" s="7">
        <f>'IRA Calculations'!AE188</f>
        <v>20712710433079.395</v>
      </c>
      <c r="S4" s="7">
        <f>'IRA Calculations'!AF188</f>
        <v>20682676839659.023</v>
      </c>
      <c r="T4" s="7">
        <f>'IRA Calculations'!AG188</f>
        <v>20661158868763.316</v>
      </c>
      <c r="U4" s="7">
        <f>'IRA Calculations'!AH188</f>
        <v>20654993435967.68</v>
      </c>
      <c r="V4" s="7">
        <f>'IRA Calculations'!AI188</f>
        <v>20649560529840.824</v>
      </c>
      <c r="W4" s="7">
        <f>'IRA Calculations'!AJ188</f>
        <v>20661219912652.379</v>
      </c>
      <c r="X4" s="7">
        <f>'IRA Calculations'!AK188</f>
        <v>20670925891013.859</v>
      </c>
      <c r="Y4" s="7">
        <f>'IRA Calculations'!AL188</f>
        <v>20666591774890.18</v>
      </c>
      <c r="Z4" s="7">
        <f>'IRA Calculations'!AM188</f>
        <v>20646660945110.207</v>
      </c>
      <c r="AA4" s="7">
        <f>'IRA Calculations'!AN188</f>
        <v>20620686770312.723</v>
      </c>
      <c r="AB4" s="7">
        <f>'IRA Calculations'!AO188</f>
        <v>20591324659672.074</v>
      </c>
      <c r="AC4" s="7">
        <f>'IRA Calculations'!AP188</f>
        <v>20564648480150.309</v>
      </c>
      <c r="AD4" s="7">
        <f>'IRA Calculations'!AQ188</f>
        <v>20544717650370.336</v>
      </c>
      <c r="AE4" s="7">
        <f>'IRA Calculations'!AR188</f>
        <v>20517431031957.938</v>
      </c>
      <c r="AF4" s="7">
        <f>'IRA Calculations'!AS188</f>
        <v>20498476904403.016</v>
      </c>
      <c r="AG4" s="7">
        <f>'IRA Calculations'!AT188</f>
        <v>20477447284619.848</v>
      </c>
    </row>
    <row r="5" spans="1:35" x14ac:dyDescent="0.2">
      <c r="A5" s="1" t="s">
        <v>79</v>
      </c>
      <c r="B5" s="7">
        <f>'IRA Calculations'!O189</f>
        <v>1753880652479.8027</v>
      </c>
      <c r="C5" s="7">
        <f>'IRA Calculations'!P189</f>
        <v>1753880652479.8027</v>
      </c>
      <c r="D5" s="7">
        <f>'IRA Calculations'!Q189</f>
        <v>1753880652479.8027</v>
      </c>
      <c r="E5" s="7">
        <f>'IRA Calculations'!R189</f>
        <v>1755834188569.4177</v>
      </c>
      <c r="F5" s="7">
        <f>'IRA Calculations'!S189</f>
        <v>1755348335034.1724</v>
      </c>
      <c r="G5" s="7">
        <f>'IRA Calculations'!T189</f>
        <v>1753323945303.9988</v>
      </c>
      <c r="H5" s="7">
        <f>'IRA Calculations'!U189</f>
        <v>1747807483289.2739</v>
      </c>
      <c r="I5" s="7">
        <f>'IRA Calculations'!V189</f>
        <v>1742584557785.4265</v>
      </c>
      <c r="J5" s="7">
        <f>'IRA Calculations'!W189</f>
        <v>1739355656165.8025</v>
      </c>
      <c r="K5" s="7">
        <f>'IRA Calculations'!X189</f>
        <v>1739760534111.8306</v>
      </c>
      <c r="L5" s="7">
        <f>'IRA Calculations'!Y189</f>
        <v>1739709924368.5801</v>
      </c>
      <c r="M5" s="7">
        <f>'IRA Calculations'!Z189</f>
        <v>1736804925105.7749</v>
      </c>
      <c r="N5" s="7">
        <f>'IRA Calculations'!AA189</f>
        <v>1732796633440.0364</v>
      </c>
      <c r="O5" s="7">
        <f>'IRA Calculations'!AB189</f>
        <v>1728292366290.3943</v>
      </c>
      <c r="P5" s="7">
        <f>'IRA Calculations'!AC189</f>
        <v>1728191146803.8853</v>
      </c>
      <c r="Q5" s="7">
        <f>'IRA Calculations'!AD189</f>
        <v>1728049439522.7756</v>
      </c>
      <c r="R5" s="7">
        <f>'IRA Calculations'!AE189</f>
        <v>1728575780852.6213</v>
      </c>
      <c r="S5" s="7">
        <f>'IRA Calculations'!AF189</f>
        <v>1725944074203.3933</v>
      </c>
      <c r="T5" s="7">
        <f>'IRA Calculations'!AG189</f>
        <v>1725792244973.6335</v>
      </c>
      <c r="U5" s="7">
        <f>'IRA Calculations'!AH189</f>
        <v>1726956269068.4763</v>
      </c>
      <c r="V5" s="7">
        <f>'IRA Calculations'!AI189</f>
        <v>1727310537271.262</v>
      </c>
      <c r="W5" s="7">
        <f>'IRA Calculations'!AJ189</f>
        <v>1727786268857.8491</v>
      </c>
      <c r="X5" s="7">
        <f>'IRA Calculations'!AK189</f>
        <v>1729577853769.054</v>
      </c>
      <c r="Y5" s="7">
        <f>'IRA Calculations'!AL189</f>
        <v>1732958584618.446</v>
      </c>
      <c r="Z5" s="7">
        <f>'IRA Calculations'!AM189</f>
        <v>1736754315362.5247</v>
      </c>
      <c r="AA5" s="7">
        <f>'IRA Calculations'!AN189</f>
        <v>1740276753493.0266</v>
      </c>
      <c r="AB5" s="7">
        <f>'IRA Calculations'!AO189</f>
        <v>1742999557680.114</v>
      </c>
      <c r="AC5" s="7">
        <f>'IRA Calculations'!AP189</f>
        <v>1744538093875.042</v>
      </c>
      <c r="AD5" s="7">
        <f>'IRA Calculations'!AQ189</f>
        <v>1744922727923.7783</v>
      </c>
      <c r="AE5" s="7">
        <f>'IRA Calculations'!AR189</f>
        <v>1746086752018.6287</v>
      </c>
      <c r="AF5" s="7">
        <f>'IRA Calculations'!AS189</f>
        <v>1747534190675.7063</v>
      </c>
      <c r="AG5" s="7">
        <f>'IRA Calculations'!AT189</f>
        <v>1748080775902.8521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2023-12-15T19:16:32Z</dcterms:modified>
</cp:coreProperties>
</file>