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bldgs/cpudsc/"/>
    </mc:Choice>
  </mc:AlternateContent>
  <xr:revisionPtr revIDLastSave="0" documentId="13_ncr:1_{B369A0ED-335B-554F-9D6F-B490D631C81F}" xr6:coauthVersionLast="46" xr6:coauthVersionMax="46" xr10:uidLastSave="{00000000-0000-0000-0000-000000000000}"/>
  <bookViews>
    <workbookView xWindow="3140" yWindow="1260" windowWidth="21600" windowHeight="14560" xr2:uid="{00000000-000D-0000-FFFF-FFFF00000000}"/>
  </bookViews>
  <sheets>
    <sheet name="About" sheetId="1" r:id="rId1"/>
    <sheet name="DC to AC" sheetId="5" r:id="rId2"/>
    <sheet name="NREL ATB" sheetId="7" r:id="rId3"/>
    <sheet name="Soft Cost Data" sheetId="9" r:id="rId4"/>
    <sheet name="CpUDSC-totalcost" sheetId="2" r:id="rId5"/>
    <sheet name="CpUDSC-softcosts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2" i="8"/>
  <c r="B10" i="9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2" i="2"/>
</calcChain>
</file>

<file path=xl/sharedStrings.xml><?xml version="1.0" encoding="utf-8"?>
<sst xmlns="http://schemas.openxmlformats.org/spreadsheetml/2006/main" count="59" uniqueCount="57">
  <si>
    <t>CpUDSC Cost per Unit Distributed Solar Capacity</t>
  </si>
  <si>
    <t>Sources:</t>
  </si>
  <si>
    <t>Solar DC to AC Derate Value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</si>
  <si>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</si>
  <si>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</si>
  <si>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</si>
  <si>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http://brattle.com/system/publications/pdfs/000/005/188/original/Comparative_Generation_Costs_of_Utility-Scale_and_Residential-Scale_PV_in_Xcel_Energy_Colorado's_Service_Area.pdf?1436797265</t>
  </si>
  <si>
    <t>Production Levels of Utility-Scale and Residential-Scale PV Systems</t>
  </si>
  <si>
    <t>Jens Schoene, EnerNex</t>
  </si>
  <si>
    <t>This document is included as Appendix B of a report by Brattle Group.  It is on Page 10 of the EnerNex report, which is Page 70 of the PDF</t>
  </si>
  <si>
    <t>Representative Dist. Res system is fixed-tilt roof mounted  with capacity of 5 kW</t>
  </si>
  <si>
    <t>Capacity factors chosen here to reflect range of across the continental U.S. using NREL PVWATTS</t>
  </si>
  <si>
    <t>Overnight Capital Cost ($/kW)</t>
  </si>
  <si>
    <t>Price Trajectory</t>
  </si>
  <si>
    <t>NREL</t>
  </si>
  <si>
    <t>https://atb.nrel.gov/</t>
  </si>
  <si>
    <t>"Solar - PV Dist. Res" tab</t>
  </si>
  <si>
    <t xml:space="preserve">Overnight Capital Cost, Capacity Factor, Fixed O&amp;M, and Variable O&amp;M costs </t>
  </si>
  <si>
    <t>represent $/kW DC;  however LCOE reflects $/MWh AC.</t>
  </si>
  <si>
    <t>Tab Solar - PV Dist. Res</t>
  </si>
  <si>
    <t>Res PV - Seattle - Advanced</t>
  </si>
  <si>
    <t>Res PV - Seattle - Moderate</t>
  </si>
  <si>
    <t>Res PV - Seattle - Conservative</t>
  </si>
  <si>
    <t>Res PV - Chicago - Advanced</t>
  </si>
  <si>
    <t>Res PV - Chicago - Moderate</t>
  </si>
  <si>
    <t>Res PV - Chicago - Conservative</t>
  </si>
  <si>
    <t>Res PV - Kansas City - Advanced</t>
  </si>
  <si>
    <t>Res PV - Kansas City - Moderate</t>
  </si>
  <si>
    <t>Res PV - Kansas City - Conservative</t>
  </si>
  <si>
    <t>Res PV - Los Angeles - Advanced</t>
  </si>
  <si>
    <t>Res PV - Los Angeles - Moderate</t>
  </si>
  <si>
    <t>Res PV - Los Angeles - Conservative</t>
  </si>
  <si>
    <t>Res PV - Daggett, CA - Advanced</t>
  </si>
  <si>
    <t>Res PV - Daggett, CA - Moderate</t>
  </si>
  <si>
    <t>Res PV - Daggett, CA - Conservative</t>
  </si>
  <si>
    <t>Annual Technology Baseline 2020</t>
  </si>
  <si>
    <t>Notes</t>
  </si>
  <si>
    <t>We use the ATB "Moderate" case</t>
  </si>
  <si>
    <t>Solar PV</t>
  </si>
  <si>
    <t>Solar PV Type</t>
  </si>
  <si>
    <t>Non-Hardware Cost %</t>
  </si>
  <si>
    <t>Residential</t>
  </si>
  <si>
    <t>Commercial</t>
  </si>
  <si>
    <t>Utility-Scale</t>
  </si>
  <si>
    <t>Share of Costs that are Soft Costs</t>
  </si>
  <si>
    <t>U.S. Solar Photovoltaic System Cost Benchmark: Q1 2018</t>
  </si>
  <si>
    <t>https://www.nrel.gov/docs/fy17osti/68925.pdf</t>
  </si>
  <si>
    <t>Page viii, Figure ES-2</t>
  </si>
  <si>
    <t>"Soft costs" (non-hardware costs, such as the cost of installation)</t>
  </si>
  <si>
    <t>are a subset of the total costs.  Soft costs are not subject to</t>
  </si>
  <si>
    <t>reductions from endogenous learning.</t>
  </si>
  <si>
    <t>For distributed PV on buildings, we use the average</t>
  </si>
  <si>
    <t>of residential and commercial soft cost shares.</t>
  </si>
  <si>
    <t>Buildings</t>
  </si>
  <si>
    <t>Unit: $/MW</t>
  </si>
  <si>
    <t>Distributed Solar Soft Costs</t>
  </si>
  <si>
    <t>Distributed Solar Total Cap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</si>
</sst>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medium">
        <color theme="0" tint="-0.249977111117893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77111117893"/>
      </right>
      <top/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</borders>
  <cellStyleXfs count="13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12" applyAlignment="1">
      <alignment horizontal="left"/>
    </xf>
    <xf numFmtId="0" fontId="1" fillId="2" borderId="0" xfId="0" applyFont="1" applyFill="1"/>
    <xf numFmtId="8" fontId="0" fillId="0" borderId="0" xfId="0" applyNumberFormat="1"/>
    <xf numFmtId="1" fontId="0" fillId="0" borderId="0" xfId="0" applyNumberFormat="1"/>
    <xf numFmtId="0" fontId="1" fillId="3" borderId="0" xfId="0" applyFont="1" applyFill="1"/>
    <xf numFmtId="0" fontId="1" fillId="0" borderId="0" xfId="0" applyFont="1" applyAlignment="1">
      <alignment horizontal="right"/>
    </xf>
    <xf numFmtId="9" fontId="0" fillId="0" borderId="0" xfId="0" applyNumberFormat="1"/>
    <xf numFmtId="9" fontId="0" fillId="4" borderId="0" xfId="0" applyNumberFormat="1" applyFill="1"/>
    <xf numFmtId="0" fontId="6" fillId="0" borderId="0" xfId="12"/>
    <xf numFmtId="0" fontId="8" fillId="0" borderId="0" xfId="0" applyFont="1"/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2" xfId="0" applyFont="1" applyBorder="1" applyAlignment="1">
      <alignment horizontal="left"/>
    </xf>
    <xf numFmtId="14" fontId="0" fillId="0" borderId="0" xfId="0" applyNumberFormat="1"/>
  </cellXfs>
  <cellStyles count="13">
    <cellStyle name="Body: normal cell" xfId="1" xr:uid="{00000000-0005-0000-0000-000000000000}"/>
    <cellStyle name="Font: Calibri, 9pt regular" xfId="2" xr:uid="{00000000-0005-0000-0000-000001000000}"/>
    <cellStyle name="Footnotes: all except top row" xfId="3" xr:uid="{00000000-0005-0000-0000-000002000000}"/>
    <cellStyle name="Footnotes: top row" xfId="4" xr:uid="{00000000-0005-0000-0000-000003000000}"/>
    <cellStyle name="Header: bottom row" xfId="5" xr:uid="{00000000-0005-0000-0000-000004000000}"/>
    <cellStyle name="Header: top rows" xfId="6" xr:uid="{00000000-0005-0000-0000-000005000000}"/>
    <cellStyle name="Hyperlink" xfId="12" builtinId="8"/>
    <cellStyle name="Hyperlink 2" xfId="7" xr:uid="{00000000-0005-0000-0000-000007000000}"/>
    <cellStyle name="Normal" xfId="0" builtinId="0"/>
    <cellStyle name="Parent row" xfId="8" xr:uid="{00000000-0005-0000-0000-000009000000}"/>
    <cellStyle name="Section Break" xfId="9" xr:uid="{00000000-0005-0000-0000-00000A000000}"/>
    <cellStyle name="Section Break: parent row" xfId="10" xr:uid="{00000000-0005-0000-0000-00000B000000}"/>
    <cellStyle name="Table title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7osti/6892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9"/>
  <sheetViews>
    <sheetView tabSelected="1" workbookViewId="0"/>
  </sheetViews>
  <sheetFormatPr baseColWidth="10" defaultColWidth="8.83203125" defaultRowHeight="15" x14ac:dyDescent="0.2"/>
  <cols>
    <col min="2" max="2" width="50.1640625" customWidth="1"/>
  </cols>
  <sheetData>
    <row r="1" spans="1:3" x14ac:dyDescent="0.2">
      <c r="A1" s="1" t="s">
        <v>0</v>
      </c>
      <c r="C1" s="20">
        <v>44307</v>
      </c>
    </row>
    <row r="3" spans="1:3" x14ac:dyDescent="0.2">
      <c r="A3" s="1" t="s">
        <v>1</v>
      </c>
      <c r="B3" s="5" t="s">
        <v>13</v>
      </c>
    </row>
    <row r="4" spans="1:3" x14ac:dyDescent="0.2">
      <c r="B4" t="s">
        <v>14</v>
      </c>
    </row>
    <row r="5" spans="1:3" x14ac:dyDescent="0.2">
      <c r="B5" s="2">
        <v>2020</v>
      </c>
    </row>
    <row r="6" spans="1:3" x14ac:dyDescent="0.2">
      <c r="B6" t="s">
        <v>35</v>
      </c>
    </row>
    <row r="7" spans="1:3" x14ac:dyDescent="0.2">
      <c r="B7" t="s">
        <v>15</v>
      </c>
    </row>
    <row r="8" spans="1:3" x14ac:dyDescent="0.2">
      <c r="B8" t="s">
        <v>16</v>
      </c>
    </row>
    <row r="10" spans="1:3" x14ac:dyDescent="0.2">
      <c r="B10" s="3" t="s">
        <v>2</v>
      </c>
      <c r="C10" s="2"/>
    </row>
    <row r="11" spans="1:3" x14ac:dyDescent="0.2">
      <c r="B11" s="2" t="s">
        <v>8</v>
      </c>
      <c r="C11" s="2"/>
    </row>
    <row r="12" spans="1:3" x14ac:dyDescent="0.2">
      <c r="B12" s="2">
        <v>2015</v>
      </c>
      <c r="C12" s="2"/>
    </row>
    <row r="13" spans="1:3" x14ac:dyDescent="0.2">
      <c r="B13" s="2" t="s">
        <v>7</v>
      </c>
      <c r="C13" s="2"/>
    </row>
    <row r="14" spans="1:3" x14ac:dyDescent="0.2">
      <c r="B14" s="4" t="s">
        <v>6</v>
      </c>
      <c r="C14" s="2"/>
    </row>
    <row r="15" spans="1:3" x14ac:dyDescent="0.2">
      <c r="B15" s="2" t="s">
        <v>9</v>
      </c>
    </row>
    <row r="17" spans="1:2" x14ac:dyDescent="0.2">
      <c r="B17" s="3" t="s">
        <v>44</v>
      </c>
    </row>
    <row r="18" spans="1:2" x14ac:dyDescent="0.2">
      <c r="B18" t="s">
        <v>14</v>
      </c>
    </row>
    <row r="19" spans="1:2" x14ac:dyDescent="0.2">
      <c r="B19" s="2">
        <v>2018</v>
      </c>
    </row>
    <row r="20" spans="1:2" x14ac:dyDescent="0.2">
      <c r="B20" t="s">
        <v>45</v>
      </c>
    </row>
    <row r="21" spans="1:2" x14ac:dyDescent="0.2">
      <c r="B21" s="12" t="s">
        <v>46</v>
      </c>
    </row>
    <row r="22" spans="1:2" x14ac:dyDescent="0.2">
      <c r="B22" t="s">
        <v>47</v>
      </c>
    </row>
    <row r="24" spans="1:2" x14ac:dyDescent="0.2">
      <c r="A24" s="1" t="s">
        <v>36</v>
      </c>
    </row>
    <row r="25" spans="1:2" x14ac:dyDescent="0.2">
      <c r="A25" t="s">
        <v>37</v>
      </c>
    </row>
    <row r="27" spans="1:2" x14ac:dyDescent="0.2">
      <c r="A27" t="s">
        <v>48</v>
      </c>
    </row>
    <row r="28" spans="1:2" x14ac:dyDescent="0.2">
      <c r="A28" t="s">
        <v>49</v>
      </c>
    </row>
    <row r="29" spans="1:2" x14ac:dyDescent="0.2">
      <c r="A29" t="s">
        <v>50</v>
      </c>
    </row>
  </sheetData>
  <hyperlinks>
    <hyperlink ref="B21" r:id="rId1" xr:uid="{1CA9C921-186B-4B9E-A32E-9A5AEB5517FB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9"/>
  <sheetViews>
    <sheetView workbookViewId="0"/>
  </sheetViews>
  <sheetFormatPr baseColWidth="10" defaultColWidth="8.83203125" defaultRowHeight="15" x14ac:dyDescent="0.2"/>
  <sheetData>
    <row r="1" spans="1:2" x14ac:dyDescent="0.2">
      <c r="A1" t="s">
        <v>3</v>
      </c>
    </row>
    <row r="2" spans="1:2" x14ac:dyDescent="0.2">
      <c r="A2" t="s">
        <v>4</v>
      </c>
    </row>
    <row r="3" spans="1:2" x14ac:dyDescent="0.2">
      <c r="A3">
        <v>0.85899999999999999</v>
      </c>
      <c r="B3" t="s">
        <v>5</v>
      </c>
    </row>
    <row r="8" spans="1:2" x14ac:dyDescent="0.2">
      <c r="A8" s="1"/>
    </row>
    <row r="9" spans="1:2" x14ac:dyDescent="0.2">
      <c r="A9" s="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3"/>
  <sheetViews>
    <sheetView workbookViewId="0"/>
  </sheetViews>
  <sheetFormatPr baseColWidth="10" defaultColWidth="8.83203125" defaultRowHeight="15" x14ac:dyDescent="0.2"/>
  <cols>
    <col min="1" max="1" width="25.83203125" customWidth="1"/>
    <col min="2" max="2" width="33.33203125" customWidth="1"/>
  </cols>
  <sheetData>
    <row r="1" spans="1:35" x14ac:dyDescent="0.2">
      <c r="A1" t="s">
        <v>19</v>
      </c>
    </row>
    <row r="3" spans="1:35" x14ac:dyDescent="0.2"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5" x14ac:dyDescent="0.2">
      <c r="A4" t="s">
        <v>12</v>
      </c>
      <c r="B4" t="s">
        <v>20</v>
      </c>
      <c r="C4">
        <v>3054.318209074861</v>
      </c>
      <c r="D4">
        <v>2796.2450712039476</v>
      </c>
      <c r="E4">
        <v>2620.0097995821379</v>
      </c>
      <c r="F4">
        <v>2443.7745279603282</v>
      </c>
      <c r="G4">
        <v>2267.5392563385185</v>
      </c>
      <c r="H4">
        <v>2091.3039847167088</v>
      </c>
      <c r="I4">
        <v>1915.0687130948995</v>
      </c>
      <c r="J4">
        <v>1738.8334414730903</v>
      </c>
      <c r="K4">
        <v>1562.5981698512808</v>
      </c>
      <c r="L4">
        <v>1386.3628982294713</v>
      </c>
      <c r="M4">
        <v>1210.127626607662</v>
      </c>
      <c r="N4">
        <v>1033.8923549858525</v>
      </c>
      <c r="O4">
        <v>857.6570833640435</v>
      </c>
      <c r="P4">
        <v>844.89527525862138</v>
      </c>
      <c r="Q4">
        <v>832.13346715319938</v>
      </c>
      <c r="R4">
        <v>819.37165904777726</v>
      </c>
      <c r="S4">
        <v>806.60985094235525</v>
      </c>
      <c r="T4">
        <v>793.84804283693325</v>
      </c>
      <c r="U4">
        <v>781.08623473151113</v>
      </c>
      <c r="V4">
        <v>768.32442662608912</v>
      </c>
      <c r="W4">
        <v>755.56261852066712</v>
      </c>
      <c r="X4">
        <v>742.800810415245</v>
      </c>
      <c r="Y4">
        <v>730.03900230982299</v>
      </c>
      <c r="Z4">
        <v>717.27719420440098</v>
      </c>
      <c r="AA4">
        <v>704.51538609897887</v>
      </c>
      <c r="AB4">
        <v>691.75357799355686</v>
      </c>
      <c r="AC4">
        <v>678.99176988813485</v>
      </c>
      <c r="AD4">
        <v>666.22996178271273</v>
      </c>
      <c r="AE4">
        <v>653.46815367729073</v>
      </c>
      <c r="AF4">
        <v>640.70634557186872</v>
      </c>
      <c r="AG4">
        <v>627.9445374664466</v>
      </c>
      <c r="AH4">
        <v>615.1827293610246</v>
      </c>
      <c r="AI4">
        <v>602.42092125560248</v>
      </c>
    </row>
    <row r="5" spans="1:35" x14ac:dyDescent="0.2">
      <c r="B5" t="s">
        <v>21</v>
      </c>
      <c r="C5">
        <v>3054.318209074861</v>
      </c>
      <c r="D5">
        <v>2796.2450712039476</v>
      </c>
      <c r="E5">
        <v>2644.2786630962364</v>
      </c>
      <c r="F5">
        <v>2492.3122549885256</v>
      </c>
      <c r="G5">
        <v>2340.3458468808144</v>
      </c>
      <c r="H5">
        <v>2188.3794387731036</v>
      </c>
      <c r="I5">
        <v>2036.4130306653924</v>
      </c>
      <c r="J5">
        <v>1884.4466225576816</v>
      </c>
      <c r="K5">
        <v>1732.4802144499708</v>
      </c>
      <c r="L5">
        <v>1580.5138063422601</v>
      </c>
      <c r="M5">
        <v>1428.5473982345493</v>
      </c>
      <c r="N5">
        <v>1276.5809901268385</v>
      </c>
      <c r="O5">
        <v>1124.6145820191289</v>
      </c>
      <c r="P5">
        <v>1111.2667070863747</v>
      </c>
      <c r="Q5">
        <v>1097.9188321536203</v>
      </c>
      <c r="R5">
        <v>1084.5709572208661</v>
      </c>
      <c r="S5">
        <v>1071.223082288112</v>
      </c>
      <c r="T5">
        <v>1057.8752073553576</v>
      </c>
      <c r="U5">
        <v>1044.5273324226034</v>
      </c>
      <c r="V5">
        <v>1031.1794574898493</v>
      </c>
      <c r="W5">
        <v>1017.831582557095</v>
      </c>
      <c r="X5">
        <v>1004.4837076243407</v>
      </c>
      <c r="Y5">
        <v>991.13583269158642</v>
      </c>
      <c r="Z5">
        <v>977.78795775883225</v>
      </c>
      <c r="AA5">
        <v>964.44008282607797</v>
      </c>
      <c r="AB5">
        <v>951.09220789332369</v>
      </c>
      <c r="AC5">
        <v>937.74433296056952</v>
      </c>
      <c r="AD5">
        <v>924.39645802781524</v>
      </c>
      <c r="AE5">
        <v>911.04858309506096</v>
      </c>
      <c r="AF5">
        <v>897.70070816230668</v>
      </c>
      <c r="AG5">
        <v>884.35283322955252</v>
      </c>
      <c r="AH5">
        <v>871.00495829679824</v>
      </c>
      <c r="AI5">
        <v>857.6570833640435</v>
      </c>
    </row>
    <row r="6" spans="1:35" x14ac:dyDescent="0.2">
      <c r="B6" t="s">
        <v>22</v>
      </c>
      <c r="C6">
        <v>3054.318209074861</v>
      </c>
      <c r="D6">
        <v>2796.2450712039476</v>
      </c>
      <c r="E6">
        <v>2762.9653874516584</v>
      </c>
      <c r="F6">
        <v>2729.6857036993697</v>
      </c>
      <c r="G6">
        <v>2696.4060199470809</v>
      </c>
      <c r="H6">
        <v>2663.1263361947922</v>
      </c>
      <c r="I6">
        <v>2629.8466524425035</v>
      </c>
      <c r="J6">
        <v>2596.5669686902143</v>
      </c>
      <c r="K6">
        <v>2563.2872849379255</v>
      </c>
      <c r="L6">
        <v>2530.0076011856368</v>
      </c>
      <c r="M6">
        <v>2496.727917433348</v>
      </c>
      <c r="N6">
        <v>2463.4482336810588</v>
      </c>
      <c r="O6">
        <v>2430.1685499287696</v>
      </c>
      <c r="P6">
        <v>2364.8908515332878</v>
      </c>
      <c r="Q6">
        <v>2299.613153137806</v>
      </c>
      <c r="R6">
        <v>2234.3354547423241</v>
      </c>
      <c r="S6">
        <v>2169.0577563468419</v>
      </c>
      <c r="T6">
        <v>2103.78005795136</v>
      </c>
      <c r="U6">
        <v>2038.5023595558782</v>
      </c>
      <c r="V6">
        <v>1973.2246611603962</v>
      </c>
      <c r="W6">
        <v>1907.9469627649139</v>
      </c>
      <c r="X6">
        <v>1842.6692643694319</v>
      </c>
      <c r="Y6">
        <v>1777.3915659739496</v>
      </c>
      <c r="Z6">
        <v>1712.1138675784675</v>
      </c>
      <c r="AA6">
        <v>1646.8361691829853</v>
      </c>
      <c r="AB6">
        <v>1581.5584707875032</v>
      </c>
      <c r="AC6">
        <v>1516.2807723920212</v>
      </c>
      <c r="AD6">
        <v>1451.0030739965389</v>
      </c>
      <c r="AE6">
        <v>1385.7253756010568</v>
      </c>
      <c r="AF6">
        <v>1320.4476772055746</v>
      </c>
      <c r="AG6">
        <v>1255.1699788100925</v>
      </c>
      <c r="AH6">
        <v>1189.8922804146105</v>
      </c>
      <c r="AI6">
        <v>1124.6145820191289</v>
      </c>
    </row>
    <row r="7" spans="1:35" x14ac:dyDescent="0.2">
      <c r="B7" t="s">
        <v>23</v>
      </c>
      <c r="C7">
        <v>3054.318209074861</v>
      </c>
      <c r="D7">
        <v>2796.2450712039476</v>
      </c>
      <c r="E7">
        <v>2620.0097995821379</v>
      </c>
      <c r="F7">
        <v>2443.7745279603282</v>
      </c>
      <c r="G7">
        <v>2267.5392563385185</v>
      </c>
      <c r="H7">
        <v>2091.3039847167088</v>
      </c>
      <c r="I7">
        <v>1915.0687130948995</v>
      </c>
      <c r="J7">
        <v>1738.8334414730903</v>
      </c>
      <c r="K7">
        <v>1562.5981698512808</v>
      </c>
      <c r="L7">
        <v>1386.3628982294713</v>
      </c>
      <c r="M7">
        <v>1210.127626607662</v>
      </c>
      <c r="N7">
        <v>1033.8923549858525</v>
      </c>
      <c r="O7">
        <v>857.6570833640435</v>
      </c>
      <c r="P7">
        <v>844.89527525862138</v>
      </c>
      <c r="Q7">
        <v>832.13346715319938</v>
      </c>
      <c r="R7">
        <v>819.37165904777726</v>
      </c>
      <c r="S7">
        <v>806.60985094235525</v>
      </c>
      <c r="T7">
        <v>793.84804283693325</v>
      </c>
      <c r="U7">
        <v>781.08623473151113</v>
      </c>
      <c r="V7">
        <v>768.32442662608912</v>
      </c>
      <c r="W7">
        <v>755.56261852066712</v>
      </c>
      <c r="X7">
        <v>742.800810415245</v>
      </c>
      <c r="Y7">
        <v>730.03900230982299</v>
      </c>
      <c r="Z7">
        <v>717.27719420440098</v>
      </c>
      <c r="AA7">
        <v>704.51538609897887</v>
      </c>
      <c r="AB7">
        <v>691.75357799355686</v>
      </c>
      <c r="AC7">
        <v>678.99176988813485</v>
      </c>
      <c r="AD7">
        <v>666.22996178271273</v>
      </c>
      <c r="AE7">
        <v>653.46815367729073</v>
      </c>
      <c r="AF7">
        <v>640.70634557186872</v>
      </c>
      <c r="AG7">
        <v>627.9445374664466</v>
      </c>
      <c r="AH7">
        <v>615.1827293610246</v>
      </c>
      <c r="AI7">
        <v>602.42092125560248</v>
      </c>
    </row>
    <row r="8" spans="1:35" x14ac:dyDescent="0.2">
      <c r="B8" t="s">
        <v>24</v>
      </c>
      <c r="C8">
        <v>3054.318209074861</v>
      </c>
      <c r="D8">
        <v>2796.2450712039476</v>
      </c>
      <c r="E8">
        <v>2644.2786630962364</v>
      </c>
      <c r="F8">
        <v>2492.3122549885256</v>
      </c>
      <c r="G8">
        <v>2340.3458468808144</v>
      </c>
      <c r="H8">
        <v>2188.3794387731036</v>
      </c>
      <c r="I8">
        <v>2036.4130306653924</v>
      </c>
      <c r="J8">
        <v>1884.4466225576816</v>
      </c>
      <c r="K8">
        <v>1732.4802144499708</v>
      </c>
      <c r="L8">
        <v>1580.5138063422601</v>
      </c>
      <c r="M8">
        <v>1428.5473982345493</v>
      </c>
      <c r="N8">
        <v>1276.5809901268385</v>
      </c>
      <c r="O8">
        <v>1124.6145820191289</v>
      </c>
      <c r="P8">
        <v>1111.2667070863747</v>
      </c>
      <c r="Q8">
        <v>1097.9188321536203</v>
      </c>
      <c r="R8">
        <v>1084.5709572208661</v>
      </c>
      <c r="S8">
        <v>1071.223082288112</v>
      </c>
      <c r="T8">
        <v>1057.8752073553576</v>
      </c>
      <c r="U8">
        <v>1044.5273324226034</v>
      </c>
      <c r="V8">
        <v>1031.1794574898493</v>
      </c>
      <c r="W8">
        <v>1017.831582557095</v>
      </c>
      <c r="X8">
        <v>1004.4837076243407</v>
      </c>
      <c r="Y8">
        <v>991.13583269158642</v>
      </c>
      <c r="Z8">
        <v>977.78795775883225</v>
      </c>
      <c r="AA8">
        <v>964.44008282607797</v>
      </c>
      <c r="AB8">
        <v>951.09220789332369</v>
      </c>
      <c r="AC8">
        <v>937.74433296056952</v>
      </c>
      <c r="AD8">
        <v>924.39645802781524</v>
      </c>
      <c r="AE8">
        <v>911.04858309506096</v>
      </c>
      <c r="AF8">
        <v>897.70070816230668</v>
      </c>
      <c r="AG8">
        <v>884.35283322955252</v>
      </c>
      <c r="AH8">
        <v>871.00495829679824</v>
      </c>
      <c r="AI8">
        <v>857.6570833640435</v>
      </c>
    </row>
    <row r="9" spans="1:35" x14ac:dyDescent="0.2">
      <c r="B9" t="s">
        <v>25</v>
      </c>
      <c r="C9">
        <v>3054.318209074861</v>
      </c>
      <c r="D9">
        <v>2796.2450712039476</v>
      </c>
      <c r="E9">
        <v>2762.9653874516584</v>
      </c>
      <c r="F9">
        <v>2729.6857036993697</v>
      </c>
      <c r="G9">
        <v>2696.4060199470809</v>
      </c>
      <c r="H9">
        <v>2663.1263361947922</v>
      </c>
      <c r="I9">
        <v>2629.8466524425035</v>
      </c>
      <c r="J9">
        <v>2596.5669686902143</v>
      </c>
      <c r="K9">
        <v>2563.2872849379255</v>
      </c>
      <c r="L9">
        <v>2530.0076011856368</v>
      </c>
      <c r="M9">
        <v>2496.727917433348</v>
      </c>
      <c r="N9">
        <v>2463.4482336810588</v>
      </c>
      <c r="O9">
        <v>2430.1685499287696</v>
      </c>
      <c r="P9">
        <v>2364.8908515332878</v>
      </c>
      <c r="Q9">
        <v>2299.613153137806</v>
      </c>
      <c r="R9">
        <v>2234.3354547423241</v>
      </c>
      <c r="S9">
        <v>2169.0577563468419</v>
      </c>
      <c r="T9">
        <v>2103.78005795136</v>
      </c>
      <c r="U9">
        <v>2038.5023595558782</v>
      </c>
      <c r="V9">
        <v>1973.2246611603962</v>
      </c>
      <c r="W9">
        <v>1907.9469627649139</v>
      </c>
      <c r="X9">
        <v>1842.6692643694319</v>
      </c>
      <c r="Y9">
        <v>1777.3915659739496</v>
      </c>
      <c r="Z9">
        <v>1712.1138675784675</v>
      </c>
      <c r="AA9">
        <v>1646.8361691829853</v>
      </c>
      <c r="AB9">
        <v>1581.5584707875032</v>
      </c>
      <c r="AC9">
        <v>1516.2807723920212</v>
      </c>
      <c r="AD9">
        <v>1451.0030739965389</v>
      </c>
      <c r="AE9">
        <v>1385.7253756010568</v>
      </c>
      <c r="AF9">
        <v>1320.4476772055746</v>
      </c>
      <c r="AG9">
        <v>1255.1699788100925</v>
      </c>
      <c r="AH9">
        <v>1189.8922804146105</v>
      </c>
      <c r="AI9">
        <v>1124.6145820191289</v>
      </c>
    </row>
    <row r="10" spans="1:35" x14ac:dyDescent="0.2">
      <c r="B10" t="s">
        <v>26</v>
      </c>
      <c r="C10">
        <v>3054.318209074861</v>
      </c>
      <c r="D10">
        <v>2796.2450712039476</v>
      </c>
      <c r="E10">
        <v>2620.0097995821379</v>
      </c>
      <c r="F10">
        <v>2443.7745279603282</v>
      </c>
      <c r="G10">
        <v>2267.5392563385185</v>
      </c>
      <c r="H10">
        <v>2091.3039847167088</v>
      </c>
      <c r="I10">
        <v>1915.0687130948995</v>
      </c>
      <c r="J10">
        <v>1738.8334414730903</v>
      </c>
      <c r="K10">
        <v>1562.5981698512808</v>
      </c>
      <c r="L10">
        <v>1386.3628982294713</v>
      </c>
      <c r="M10">
        <v>1210.127626607662</v>
      </c>
      <c r="N10">
        <v>1033.8923549858525</v>
      </c>
      <c r="O10">
        <v>857.6570833640435</v>
      </c>
      <c r="P10">
        <v>844.89527525862138</v>
      </c>
      <c r="Q10">
        <v>832.13346715319938</v>
      </c>
      <c r="R10">
        <v>819.37165904777726</v>
      </c>
      <c r="S10">
        <v>806.60985094235525</v>
      </c>
      <c r="T10">
        <v>793.84804283693325</v>
      </c>
      <c r="U10">
        <v>781.08623473151113</v>
      </c>
      <c r="V10">
        <v>768.32442662608912</v>
      </c>
      <c r="W10">
        <v>755.56261852066712</v>
      </c>
      <c r="X10">
        <v>742.800810415245</v>
      </c>
      <c r="Y10">
        <v>730.03900230982299</v>
      </c>
      <c r="Z10">
        <v>717.27719420440098</v>
      </c>
      <c r="AA10">
        <v>704.51538609897887</v>
      </c>
      <c r="AB10">
        <v>691.75357799355686</v>
      </c>
      <c r="AC10">
        <v>678.99176988813485</v>
      </c>
      <c r="AD10">
        <v>666.22996178271273</v>
      </c>
      <c r="AE10">
        <v>653.46815367729073</v>
      </c>
      <c r="AF10">
        <v>640.70634557186872</v>
      </c>
      <c r="AG10">
        <v>627.9445374664466</v>
      </c>
      <c r="AH10">
        <v>615.1827293610246</v>
      </c>
      <c r="AI10">
        <v>602.42092125560248</v>
      </c>
    </row>
    <row r="11" spans="1:35" x14ac:dyDescent="0.2">
      <c r="B11" t="s">
        <v>27</v>
      </c>
      <c r="C11">
        <v>3054.318209074861</v>
      </c>
      <c r="D11">
        <v>2796.2450712039476</v>
      </c>
      <c r="E11">
        <v>2644.2786630962364</v>
      </c>
      <c r="F11">
        <v>2492.3122549885256</v>
      </c>
      <c r="G11">
        <v>2340.3458468808144</v>
      </c>
      <c r="H11">
        <v>2188.3794387731036</v>
      </c>
      <c r="I11">
        <v>2036.4130306653924</v>
      </c>
      <c r="J11">
        <v>1884.4466225576816</v>
      </c>
      <c r="K11">
        <v>1732.4802144499708</v>
      </c>
      <c r="L11">
        <v>1580.5138063422601</v>
      </c>
      <c r="M11">
        <v>1428.5473982345493</v>
      </c>
      <c r="N11">
        <v>1276.5809901268385</v>
      </c>
      <c r="O11">
        <v>1124.6145820191289</v>
      </c>
      <c r="P11">
        <v>1111.2667070863747</v>
      </c>
      <c r="Q11">
        <v>1097.9188321536203</v>
      </c>
      <c r="R11">
        <v>1084.5709572208661</v>
      </c>
      <c r="S11">
        <v>1071.223082288112</v>
      </c>
      <c r="T11">
        <v>1057.8752073553576</v>
      </c>
      <c r="U11">
        <v>1044.5273324226034</v>
      </c>
      <c r="V11">
        <v>1031.1794574898493</v>
      </c>
      <c r="W11">
        <v>1017.831582557095</v>
      </c>
      <c r="X11">
        <v>1004.4837076243407</v>
      </c>
      <c r="Y11">
        <v>991.13583269158642</v>
      </c>
      <c r="Z11">
        <v>977.78795775883225</v>
      </c>
      <c r="AA11">
        <v>964.44008282607797</v>
      </c>
      <c r="AB11">
        <v>951.09220789332369</v>
      </c>
      <c r="AC11">
        <v>937.74433296056952</v>
      </c>
      <c r="AD11">
        <v>924.39645802781524</v>
      </c>
      <c r="AE11">
        <v>911.04858309506096</v>
      </c>
      <c r="AF11">
        <v>897.70070816230668</v>
      </c>
      <c r="AG11">
        <v>884.35283322955252</v>
      </c>
      <c r="AH11">
        <v>871.00495829679824</v>
      </c>
      <c r="AI11">
        <v>857.6570833640435</v>
      </c>
    </row>
    <row r="12" spans="1:35" x14ac:dyDescent="0.2">
      <c r="B12" t="s">
        <v>28</v>
      </c>
      <c r="C12">
        <v>3054.318209074861</v>
      </c>
      <c r="D12">
        <v>2796.2450712039476</v>
      </c>
      <c r="E12">
        <v>2762.9653874516584</v>
      </c>
      <c r="F12">
        <v>2729.6857036993697</v>
      </c>
      <c r="G12">
        <v>2696.4060199470809</v>
      </c>
      <c r="H12">
        <v>2663.1263361947922</v>
      </c>
      <c r="I12">
        <v>2629.8466524425035</v>
      </c>
      <c r="J12">
        <v>2596.5669686902143</v>
      </c>
      <c r="K12">
        <v>2563.2872849379255</v>
      </c>
      <c r="L12">
        <v>2530.0076011856368</v>
      </c>
      <c r="M12">
        <v>2496.727917433348</v>
      </c>
      <c r="N12">
        <v>2463.4482336810588</v>
      </c>
      <c r="O12">
        <v>2430.1685499287696</v>
      </c>
      <c r="P12">
        <v>2364.8908515332878</v>
      </c>
      <c r="Q12">
        <v>2299.613153137806</v>
      </c>
      <c r="R12">
        <v>2234.3354547423241</v>
      </c>
      <c r="S12">
        <v>2169.0577563468419</v>
      </c>
      <c r="T12">
        <v>2103.78005795136</v>
      </c>
      <c r="U12">
        <v>2038.5023595558782</v>
      </c>
      <c r="V12">
        <v>1973.2246611603962</v>
      </c>
      <c r="W12">
        <v>1907.9469627649139</v>
      </c>
      <c r="X12">
        <v>1842.6692643694319</v>
      </c>
      <c r="Y12">
        <v>1777.3915659739496</v>
      </c>
      <c r="Z12">
        <v>1712.1138675784675</v>
      </c>
      <c r="AA12">
        <v>1646.8361691829853</v>
      </c>
      <c r="AB12">
        <v>1581.5584707875032</v>
      </c>
      <c r="AC12">
        <v>1516.2807723920212</v>
      </c>
      <c r="AD12">
        <v>1451.0030739965389</v>
      </c>
      <c r="AE12">
        <v>1385.7253756010568</v>
      </c>
      <c r="AF12">
        <v>1320.4476772055746</v>
      </c>
      <c r="AG12">
        <v>1255.1699788100925</v>
      </c>
      <c r="AH12">
        <v>1189.8922804146105</v>
      </c>
      <c r="AI12">
        <v>1124.6145820191289</v>
      </c>
    </row>
    <row r="13" spans="1:35" x14ac:dyDescent="0.2">
      <c r="B13" t="s">
        <v>29</v>
      </c>
      <c r="C13">
        <v>3054.318209074861</v>
      </c>
      <c r="D13">
        <v>2796.2450712039476</v>
      </c>
      <c r="E13">
        <v>2620.0097995821379</v>
      </c>
      <c r="F13">
        <v>2443.7745279603282</v>
      </c>
      <c r="G13">
        <v>2267.5392563385185</v>
      </c>
      <c r="H13">
        <v>2091.3039847167088</v>
      </c>
      <c r="I13">
        <v>1915.0687130948995</v>
      </c>
      <c r="J13">
        <v>1738.8334414730903</v>
      </c>
      <c r="K13">
        <v>1562.5981698512808</v>
      </c>
      <c r="L13">
        <v>1386.3628982294713</v>
      </c>
      <c r="M13">
        <v>1210.127626607662</v>
      </c>
      <c r="N13">
        <v>1033.8923549858525</v>
      </c>
      <c r="O13">
        <v>857.6570833640435</v>
      </c>
      <c r="P13">
        <v>844.89527525862138</v>
      </c>
      <c r="Q13">
        <v>832.13346715319938</v>
      </c>
      <c r="R13">
        <v>819.37165904777726</v>
      </c>
      <c r="S13">
        <v>806.60985094235525</v>
      </c>
      <c r="T13">
        <v>793.84804283693325</v>
      </c>
      <c r="U13">
        <v>781.08623473151113</v>
      </c>
      <c r="V13">
        <v>768.32442662608912</v>
      </c>
      <c r="W13">
        <v>755.56261852066712</v>
      </c>
      <c r="X13">
        <v>742.800810415245</v>
      </c>
      <c r="Y13">
        <v>730.03900230982299</v>
      </c>
      <c r="Z13">
        <v>717.27719420440098</v>
      </c>
      <c r="AA13">
        <v>704.51538609897887</v>
      </c>
      <c r="AB13">
        <v>691.75357799355686</v>
      </c>
      <c r="AC13">
        <v>678.99176988813485</v>
      </c>
      <c r="AD13">
        <v>666.22996178271273</v>
      </c>
      <c r="AE13">
        <v>653.46815367729073</v>
      </c>
      <c r="AF13">
        <v>640.70634557186872</v>
      </c>
      <c r="AG13">
        <v>627.9445374664466</v>
      </c>
      <c r="AH13">
        <v>615.1827293610246</v>
      </c>
      <c r="AI13">
        <v>602.42092125560248</v>
      </c>
    </row>
    <row r="14" spans="1:35" x14ac:dyDescent="0.2">
      <c r="B14" t="s">
        <v>30</v>
      </c>
      <c r="C14">
        <v>3054.318209074861</v>
      </c>
      <c r="D14">
        <v>2796.2450712039476</v>
      </c>
      <c r="E14">
        <v>2644.2786630962364</v>
      </c>
      <c r="F14">
        <v>2492.3122549885256</v>
      </c>
      <c r="G14">
        <v>2340.3458468808144</v>
      </c>
      <c r="H14">
        <v>2188.3794387731036</v>
      </c>
      <c r="I14">
        <v>2036.4130306653924</v>
      </c>
      <c r="J14">
        <v>1884.4466225576816</v>
      </c>
      <c r="K14">
        <v>1732.4802144499708</v>
      </c>
      <c r="L14">
        <v>1580.5138063422601</v>
      </c>
      <c r="M14">
        <v>1428.5473982345493</v>
      </c>
      <c r="N14">
        <v>1276.5809901268385</v>
      </c>
      <c r="O14">
        <v>1124.6145820191289</v>
      </c>
      <c r="P14">
        <v>1111.2667070863747</v>
      </c>
      <c r="Q14">
        <v>1097.9188321536203</v>
      </c>
      <c r="R14">
        <v>1084.5709572208661</v>
      </c>
      <c r="S14">
        <v>1071.223082288112</v>
      </c>
      <c r="T14">
        <v>1057.8752073553576</v>
      </c>
      <c r="U14">
        <v>1044.5273324226034</v>
      </c>
      <c r="V14">
        <v>1031.1794574898493</v>
      </c>
      <c r="W14">
        <v>1017.831582557095</v>
      </c>
      <c r="X14">
        <v>1004.4837076243407</v>
      </c>
      <c r="Y14">
        <v>991.13583269158642</v>
      </c>
      <c r="Z14">
        <v>977.78795775883225</v>
      </c>
      <c r="AA14">
        <v>964.44008282607797</v>
      </c>
      <c r="AB14">
        <v>951.09220789332369</v>
      </c>
      <c r="AC14">
        <v>937.74433296056952</v>
      </c>
      <c r="AD14">
        <v>924.39645802781524</v>
      </c>
      <c r="AE14">
        <v>911.04858309506096</v>
      </c>
      <c r="AF14">
        <v>897.70070816230668</v>
      </c>
      <c r="AG14">
        <v>884.35283322955252</v>
      </c>
      <c r="AH14">
        <v>871.00495829679824</v>
      </c>
      <c r="AI14">
        <v>857.6570833640435</v>
      </c>
    </row>
    <row r="15" spans="1:35" x14ac:dyDescent="0.2">
      <c r="B15" t="s">
        <v>31</v>
      </c>
      <c r="C15">
        <v>3054.318209074861</v>
      </c>
      <c r="D15">
        <v>2796.2450712039476</v>
      </c>
      <c r="E15">
        <v>2762.9653874516584</v>
      </c>
      <c r="F15">
        <v>2729.6857036993697</v>
      </c>
      <c r="G15">
        <v>2696.4060199470809</v>
      </c>
      <c r="H15">
        <v>2663.1263361947922</v>
      </c>
      <c r="I15">
        <v>2629.8466524425035</v>
      </c>
      <c r="J15">
        <v>2596.5669686902143</v>
      </c>
      <c r="K15">
        <v>2563.2872849379255</v>
      </c>
      <c r="L15">
        <v>2530.0076011856368</v>
      </c>
      <c r="M15">
        <v>2496.727917433348</v>
      </c>
      <c r="N15">
        <v>2463.4482336810588</v>
      </c>
      <c r="O15">
        <v>2430.1685499287696</v>
      </c>
      <c r="P15">
        <v>2364.8908515332878</v>
      </c>
      <c r="Q15">
        <v>2299.613153137806</v>
      </c>
      <c r="R15">
        <v>2234.3354547423241</v>
      </c>
      <c r="S15">
        <v>2169.0577563468419</v>
      </c>
      <c r="T15">
        <v>2103.78005795136</v>
      </c>
      <c r="U15">
        <v>2038.5023595558782</v>
      </c>
      <c r="V15">
        <v>1973.2246611603962</v>
      </c>
      <c r="W15">
        <v>1907.9469627649139</v>
      </c>
      <c r="X15">
        <v>1842.6692643694319</v>
      </c>
      <c r="Y15">
        <v>1777.3915659739496</v>
      </c>
      <c r="Z15">
        <v>1712.1138675784675</v>
      </c>
      <c r="AA15">
        <v>1646.8361691829853</v>
      </c>
      <c r="AB15">
        <v>1581.5584707875032</v>
      </c>
      <c r="AC15">
        <v>1516.2807723920212</v>
      </c>
      <c r="AD15">
        <v>1451.0030739965389</v>
      </c>
      <c r="AE15">
        <v>1385.7253756010568</v>
      </c>
      <c r="AF15">
        <v>1320.4476772055746</v>
      </c>
      <c r="AG15">
        <v>1255.1699788100925</v>
      </c>
      <c r="AH15">
        <v>1189.8922804146105</v>
      </c>
      <c r="AI15">
        <v>1124.6145820191289</v>
      </c>
    </row>
    <row r="16" spans="1:35" x14ac:dyDescent="0.2">
      <c r="B16" t="s">
        <v>32</v>
      </c>
      <c r="C16">
        <v>3054.318209074861</v>
      </c>
      <c r="D16">
        <v>2796.2450712039476</v>
      </c>
      <c r="E16">
        <v>2620.0097995821379</v>
      </c>
      <c r="F16">
        <v>2443.7745279603282</v>
      </c>
      <c r="G16">
        <v>2267.5392563385185</v>
      </c>
      <c r="H16">
        <v>2091.3039847167088</v>
      </c>
      <c r="I16">
        <v>1915.0687130948995</v>
      </c>
      <c r="J16">
        <v>1738.8334414730903</v>
      </c>
      <c r="K16">
        <v>1562.5981698512808</v>
      </c>
      <c r="L16">
        <v>1386.3628982294713</v>
      </c>
      <c r="M16">
        <v>1210.127626607662</v>
      </c>
      <c r="N16">
        <v>1033.8923549858525</v>
      </c>
      <c r="O16">
        <v>857.6570833640435</v>
      </c>
      <c r="P16">
        <v>844.89527525862138</v>
      </c>
      <c r="Q16">
        <v>832.13346715319938</v>
      </c>
      <c r="R16">
        <v>819.37165904777726</v>
      </c>
      <c r="S16">
        <v>806.60985094235525</v>
      </c>
      <c r="T16">
        <v>793.84804283693325</v>
      </c>
      <c r="U16">
        <v>781.08623473151113</v>
      </c>
      <c r="V16">
        <v>768.32442662608912</v>
      </c>
      <c r="W16">
        <v>755.56261852066712</v>
      </c>
      <c r="X16">
        <v>742.800810415245</v>
      </c>
      <c r="Y16">
        <v>730.03900230982299</v>
      </c>
      <c r="Z16">
        <v>717.27719420440098</v>
      </c>
      <c r="AA16">
        <v>704.51538609897887</v>
      </c>
      <c r="AB16">
        <v>691.75357799355686</v>
      </c>
      <c r="AC16">
        <v>678.99176988813485</v>
      </c>
      <c r="AD16">
        <v>666.22996178271273</v>
      </c>
      <c r="AE16">
        <v>653.46815367729073</v>
      </c>
      <c r="AF16">
        <v>640.70634557186872</v>
      </c>
      <c r="AG16">
        <v>627.9445374664466</v>
      </c>
      <c r="AH16">
        <v>615.1827293610246</v>
      </c>
      <c r="AI16">
        <v>602.42092125560248</v>
      </c>
    </row>
    <row r="17" spans="1:35" x14ac:dyDescent="0.2">
      <c r="B17" t="s">
        <v>33</v>
      </c>
      <c r="C17">
        <v>3054.318209074861</v>
      </c>
      <c r="D17">
        <v>2796.2450712039476</v>
      </c>
      <c r="E17">
        <v>2644.2786630962364</v>
      </c>
      <c r="F17">
        <v>2492.3122549885256</v>
      </c>
      <c r="G17">
        <v>2340.3458468808144</v>
      </c>
      <c r="H17">
        <v>2188.3794387731036</v>
      </c>
      <c r="I17">
        <v>2036.4130306653924</v>
      </c>
      <c r="J17">
        <v>1884.4466225576816</v>
      </c>
      <c r="K17">
        <v>1732.4802144499708</v>
      </c>
      <c r="L17">
        <v>1580.5138063422601</v>
      </c>
      <c r="M17">
        <v>1428.5473982345493</v>
      </c>
      <c r="N17">
        <v>1276.5809901268385</v>
      </c>
      <c r="O17">
        <v>1124.6145820191289</v>
      </c>
      <c r="P17">
        <v>1111.2667070863747</v>
      </c>
      <c r="Q17">
        <v>1097.9188321536203</v>
      </c>
      <c r="R17">
        <v>1084.5709572208661</v>
      </c>
      <c r="S17">
        <v>1071.223082288112</v>
      </c>
      <c r="T17">
        <v>1057.8752073553576</v>
      </c>
      <c r="U17">
        <v>1044.5273324226034</v>
      </c>
      <c r="V17">
        <v>1031.1794574898493</v>
      </c>
      <c r="W17">
        <v>1017.831582557095</v>
      </c>
      <c r="X17">
        <v>1004.4837076243407</v>
      </c>
      <c r="Y17">
        <v>991.13583269158642</v>
      </c>
      <c r="Z17">
        <v>977.78795775883225</v>
      </c>
      <c r="AA17">
        <v>964.44008282607797</v>
      </c>
      <c r="AB17">
        <v>951.09220789332369</v>
      </c>
      <c r="AC17">
        <v>937.74433296056952</v>
      </c>
      <c r="AD17">
        <v>924.39645802781524</v>
      </c>
      <c r="AE17">
        <v>911.04858309506096</v>
      </c>
      <c r="AF17">
        <v>897.70070816230668</v>
      </c>
      <c r="AG17">
        <v>884.35283322955252</v>
      </c>
      <c r="AH17">
        <v>871.00495829679824</v>
      </c>
      <c r="AI17">
        <v>857.6570833640435</v>
      </c>
    </row>
    <row r="18" spans="1:35" x14ac:dyDescent="0.2">
      <c r="B18" t="s">
        <v>34</v>
      </c>
      <c r="C18">
        <v>3054.318209074861</v>
      </c>
      <c r="D18">
        <v>2796.2450712039476</v>
      </c>
      <c r="E18">
        <v>2762.9653874516584</v>
      </c>
      <c r="F18">
        <v>2729.6857036993697</v>
      </c>
      <c r="G18">
        <v>2696.4060199470809</v>
      </c>
      <c r="H18">
        <v>2663.1263361947922</v>
      </c>
      <c r="I18">
        <v>2629.8466524425035</v>
      </c>
      <c r="J18">
        <v>2596.5669686902143</v>
      </c>
      <c r="K18">
        <v>2563.2872849379255</v>
      </c>
      <c r="L18">
        <v>2530.0076011856368</v>
      </c>
      <c r="M18">
        <v>2496.727917433348</v>
      </c>
      <c r="N18">
        <v>2463.4482336810588</v>
      </c>
      <c r="O18">
        <v>2430.1685499287696</v>
      </c>
      <c r="P18">
        <v>2364.8908515332878</v>
      </c>
      <c r="Q18">
        <v>2299.613153137806</v>
      </c>
      <c r="R18">
        <v>2234.3354547423241</v>
      </c>
      <c r="S18">
        <v>2169.0577563468419</v>
      </c>
      <c r="T18">
        <v>2103.78005795136</v>
      </c>
      <c r="U18">
        <v>2038.5023595558782</v>
      </c>
      <c r="V18">
        <v>1973.2246611603962</v>
      </c>
      <c r="W18">
        <v>1907.9469627649139</v>
      </c>
      <c r="X18">
        <v>1842.6692643694319</v>
      </c>
      <c r="Y18">
        <v>1777.3915659739496</v>
      </c>
      <c r="Z18">
        <v>1712.1138675784675</v>
      </c>
      <c r="AA18">
        <v>1646.8361691829853</v>
      </c>
      <c r="AB18">
        <v>1581.5584707875032</v>
      </c>
      <c r="AC18">
        <v>1516.2807723920212</v>
      </c>
      <c r="AD18">
        <v>1451.0030739965389</v>
      </c>
      <c r="AE18">
        <v>1385.7253756010568</v>
      </c>
      <c r="AF18">
        <v>1320.4476772055746</v>
      </c>
      <c r="AG18">
        <v>1255.1699788100925</v>
      </c>
      <c r="AH18">
        <v>1189.8922804146105</v>
      </c>
      <c r="AI18">
        <v>1124.6145820191289</v>
      </c>
    </row>
    <row r="20" spans="1:35" ht="16" thickBot="1" x14ac:dyDescent="0.25">
      <c r="A20" s="14" t="s">
        <v>10</v>
      </c>
      <c r="B20" s="15"/>
      <c r="C20" s="15"/>
      <c r="D20" s="15"/>
      <c r="E20" s="15"/>
      <c r="F20" s="16"/>
    </row>
    <row r="21" spans="1:35" x14ac:dyDescent="0.2">
      <c r="A21" s="17" t="s">
        <v>17</v>
      </c>
      <c r="B21" s="18"/>
      <c r="C21" s="18"/>
      <c r="D21" s="18"/>
      <c r="E21" s="18"/>
      <c r="F21" s="19"/>
    </row>
    <row r="22" spans="1:35" x14ac:dyDescent="0.2">
      <c r="A22" s="17" t="s">
        <v>18</v>
      </c>
      <c r="B22" s="18"/>
      <c r="C22" s="18"/>
      <c r="D22" s="18"/>
      <c r="E22" s="18"/>
      <c r="F22" s="19"/>
    </row>
    <row r="23" spans="1:35" ht="16" thickBot="1" x14ac:dyDescent="0.25">
      <c r="A23" s="14" t="s">
        <v>11</v>
      </c>
      <c r="B23" s="15"/>
      <c r="C23" s="15"/>
      <c r="D23" s="15"/>
      <c r="E23" s="15"/>
      <c r="F23" s="16"/>
    </row>
  </sheetData>
  <mergeCells count="4">
    <mergeCell ref="A20:F20"/>
    <mergeCell ref="A21:F21"/>
    <mergeCell ref="A22:F22"/>
    <mergeCell ref="A23:F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DC84-8E1C-4B41-A58F-99DEB8033653}">
  <dimension ref="A1:C10"/>
  <sheetViews>
    <sheetView workbookViewId="0"/>
  </sheetViews>
  <sheetFormatPr baseColWidth="10" defaultColWidth="8.83203125" defaultRowHeight="15" x14ac:dyDescent="0.2"/>
  <cols>
    <col min="1" max="1" width="17.5" customWidth="1"/>
    <col min="2" max="2" width="22" customWidth="1"/>
  </cols>
  <sheetData>
    <row r="1" spans="1:3" x14ac:dyDescent="0.2">
      <c r="A1" s="8" t="s">
        <v>38</v>
      </c>
      <c r="B1" s="8"/>
      <c r="C1" s="8"/>
    </row>
    <row r="3" spans="1:3" x14ac:dyDescent="0.2">
      <c r="A3" s="1" t="s">
        <v>39</v>
      </c>
      <c r="B3" s="9" t="s">
        <v>40</v>
      </c>
    </row>
    <row r="4" spans="1:3" x14ac:dyDescent="0.2">
      <c r="A4" t="s">
        <v>41</v>
      </c>
      <c r="B4" s="10">
        <v>0.63</v>
      </c>
    </row>
    <row r="5" spans="1:3" x14ac:dyDescent="0.2">
      <c r="A5" t="s">
        <v>42</v>
      </c>
      <c r="B5" s="10">
        <v>0.56000000000000005</v>
      </c>
    </row>
    <row r="6" spans="1:3" x14ac:dyDescent="0.2">
      <c r="A6" t="s">
        <v>43</v>
      </c>
      <c r="B6" s="10">
        <v>0.35</v>
      </c>
    </row>
    <row r="8" spans="1:3" x14ac:dyDescent="0.2">
      <c r="A8" t="s">
        <v>51</v>
      </c>
    </row>
    <row r="9" spans="1:3" x14ac:dyDescent="0.2">
      <c r="A9" t="s">
        <v>52</v>
      </c>
    </row>
    <row r="10" spans="1:3" x14ac:dyDescent="0.2">
      <c r="A10" t="s">
        <v>53</v>
      </c>
      <c r="B10" s="11">
        <f>AVERAGE(B4:B5)</f>
        <v>0.59499999999999997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3"/>
  </sheetPr>
  <dimension ref="A1:B33"/>
  <sheetViews>
    <sheetView workbookViewId="0"/>
  </sheetViews>
  <sheetFormatPr baseColWidth="10" defaultColWidth="8.83203125" defaultRowHeight="15" x14ac:dyDescent="0.2"/>
  <cols>
    <col min="1" max="1" width="12.33203125" customWidth="1"/>
    <col min="2" max="2" width="15.1640625" customWidth="1"/>
  </cols>
  <sheetData>
    <row r="1" spans="1:2" x14ac:dyDescent="0.2">
      <c r="A1" s="13" t="s">
        <v>54</v>
      </c>
      <c r="B1" t="s">
        <v>56</v>
      </c>
    </row>
    <row r="2" spans="1:2" x14ac:dyDescent="0.2">
      <c r="A2">
        <v>2019</v>
      </c>
      <c r="B2" s="7">
        <f>(INDEX('NREL ATB'!$C$11:$AI$11,1,MATCH('CpUDSC-totalcost'!A2,'NREL ATB'!$C$3:$AI$3,0))*1000)/'DC to AC'!$A$3</f>
        <v>3255232.9117624536</v>
      </c>
    </row>
    <row r="3" spans="1:2" x14ac:dyDescent="0.2">
      <c r="A3">
        <v>2020</v>
      </c>
      <c r="B3" s="7">
        <f>(INDEX('NREL ATB'!$C$11:$AI$11,1,MATCH('CpUDSC-totalcost'!A3,'NREL ATB'!$C$3:$AI$3,0))*1000)/'DC to AC'!$A$3</f>
        <v>3078322.0757814161</v>
      </c>
    </row>
    <row r="4" spans="1:2" x14ac:dyDescent="0.2">
      <c r="A4">
        <v>2021</v>
      </c>
      <c r="B4" s="7">
        <f>(INDEX('NREL ATB'!$C$11:$AI$11,1,MATCH('CpUDSC-totalcost'!A4,'NREL ATB'!$C$3:$AI$3,0))*1000)/'DC to AC'!$A$3</f>
        <v>2901411.2398003791</v>
      </c>
    </row>
    <row r="5" spans="1:2" x14ac:dyDescent="0.2">
      <c r="A5">
        <v>2022</v>
      </c>
      <c r="B5" s="7">
        <f>(INDEX('NREL ATB'!$C$11:$AI$11,1,MATCH('CpUDSC-totalcost'!A5,'NREL ATB'!$C$3:$AI$3,0))*1000)/'DC to AC'!$A$3</f>
        <v>2724500.4038193417</v>
      </c>
    </row>
    <row r="6" spans="1:2" x14ac:dyDescent="0.2">
      <c r="A6">
        <v>2023</v>
      </c>
      <c r="B6" s="7">
        <f>(INDEX('NREL ATB'!$C$11:$AI$11,1,MATCH('CpUDSC-totalcost'!A6,'NREL ATB'!$C$3:$AI$3,0))*1000)/'DC to AC'!$A$3</f>
        <v>2547589.5678383047</v>
      </c>
    </row>
    <row r="7" spans="1:2" x14ac:dyDescent="0.2">
      <c r="A7">
        <v>2024</v>
      </c>
      <c r="B7" s="7">
        <f>(INDEX('NREL ATB'!$C$11:$AI$11,1,MATCH('CpUDSC-totalcost'!A7,'NREL ATB'!$C$3:$AI$3,0))*1000)/'DC to AC'!$A$3</f>
        <v>2370678.7318572667</v>
      </c>
    </row>
    <row r="8" spans="1:2" x14ac:dyDescent="0.2">
      <c r="A8">
        <v>2025</v>
      </c>
      <c r="B8" s="7">
        <f>(INDEX('NREL ATB'!$C$11:$AI$11,1,MATCH('CpUDSC-totalcost'!A8,'NREL ATB'!$C$3:$AI$3,0))*1000)/'DC to AC'!$A$3</f>
        <v>2193767.8958762302</v>
      </c>
    </row>
    <row r="9" spans="1:2" x14ac:dyDescent="0.2">
      <c r="A9">
        <v>2026</v>
      </c>
      <c r="B9" s="7">
        <f>(INDEX('NREL ATB'!$C$11:$AI$11,1,MATCH('CpUDSC-totalcost'!A9,'NREL ATB'!$C$3:$AI$3,0))*1000)/'DC to AC'!$A$3</f>
        <v>2016857.059895193</v>
      </c>
    </row>
    <row r="10" spans="1:2" x14ac:dyDescent="0.2">
      <c r="A10">
        <v>2027</v>
      </c>
      <c r="B10" s="7">
        <f>(INDEX('NREL ATB'!$C$11:$AI$11,1,MATCH('CpUDSC-totalcost'!A10,'NREL ATB'!$C$3:$AI$3,0))*1000)/'DC to AC'!$A$3</f>
        <v>1839946.223914156</v>
      </c>
    </row>
    <row r="11" spans="1:2" x14ac:dyDescent="0.2">
      <c r="A11">
        <v>2028</v>
      </c>
      <c r="B11" s="7">
        <f>(INDEX('NREL ATB'!$C$11:$AI$11,1,MATCH('CpUDSC-totalcost'!A11,'NREL ATB'!$C$3:$AI$3,0))*1000)/'DC to AC'!$A$3</f>
        <v>1663035.387933119</v>
      </c>
    </row>
    <row r="12" spans="1:2" x14ac:dyDescent="0.2">
      <c r="A12">
        <v>2029</v>
      </c>
      <c r="B12" s="7">
        <f>(INDEX('NREL ATB'!$C$11:$AI$11,1,MATCH('CpUDSC-totalcost'!A12,'NREL ATB'!$C$3:$AI$3,0))*1000)/'DC to AC'!$A$3</f>
        <v>1486124.551952082</v>
      </c>
    </row>
    <row r="13" spans="1:2" x14ac:dyDescent="0.2">
      <c r="A13">
        <v>2030</v>
      </c>
      <c r="B13" s="7">
        <f>(INDEX('NREL ATB'!$C$11:$AI$11,1,MATCH('CpUDSC-totalcost'!A13,'NREL ATB'!$C$3:$AI$3,0))*1000)/'DC to AC'!$A$3</f>
        <v>1309213.7159710464</v>
      </c>
    </row>
    <row r="14" spans="1:2" x14ac:dyDescent="0.2">
      <c r="A14">
        <v>2031</v>
      </c>
      <c r="B14" s="7">
        <f>(INDEX('NREL ATB'!$C$11:$AI$11,1,MATCH('CpUDSC-totalcost'!A14,'NREL ATB'!$C$3:$AI$3,0))*1000)/'DC to AC'!$A$3</f>
        <v>1293674.8627315189</v>
      </c>
    </row>
    <row r="15" spans="1:2" x14ac:dyDescent="0.2">
      <c r="A15">
        <v>2032</v>
      </c>
      <c r="B15" s="7">
        <f>(INDEX('NREL ATB'!$C$11:$AI$11,1,MATCH('CpUDSC-totalcost'!A15,'NREL ATB'!$C$3:$AI$3,0))*1000)/'DC to AC'!$A$3</f>
        <v>1278136.009491991</v>
      </c>
    </row>
    <row r="16" spans="1:2" x14ac:dyDescent="0.2">
      <c r="A16">
        <v>2033</v>
      </c>
      <c r="B16" s="7">
        <f>(INDEX('NREL ATB'!$C$11:$AI$11,1,MATCH('CpUDSC-totalcost'!A16,'NREL ATB'!$C$3:$AI$3,0))*1000)/'DC to AC'!$A$3</f>
        <v>1262597.1562524636</v>
      </c>
    </row>
    <row r="17" spans="1:2" x14ac:dyDescent="0.2">
      <c r="A17">
        <v>2034</v>
      </c>
      <c r="B17" s="7">
        <f>(INDEX('NREL ATB'!$C$11:$AI$11,1,MATCH('CpUDSC-totalcost'!A17,'NREL ATB'!$C$3:$AI$3,0))*1000)/'DC to AC'!$A$3</f>
        <v>1247058.3030129359</v>
      </c>
    </row>
    <row r="18" spans="1:2" x14ac:dyDescent="0.2">
      <c r="A18">
        <v>2035</v>
      </c>
      <c r="B18" s="7">
        <f>(INDEX('NREL ATB'!$C$11:$AI$11,1,MATCH('CpUDSC-totalcost'!A18,'NREL ATB'!$C$3:$AI$3,0))*1000)/'DC to AC'!$A$3</f>
        <v>1231519.449773408</v>
      </c>
    </row>
    <row r="19" spans="1:2" x14ac:dyDescent="0.2">
      <c r="A19">
        <v>2036</v>
      </c>
      <c r="B19" s="7">
        <f>(INDEX('NREL ATB'!$C$11:$AI$11,1,MATCH('CpUDSC-totalcost'!A19,'NREL ATB'!$C$3:$AI$3,0))*1000)/'DC to AC'!$A$3</f>
        <v>1215980.5965338806</v>
      </c>
    </row>
    <row r="20" spans="1:2" x14ac:dyDescent="0.2">
      <c r="A20">
        <v>2037</v>
      </c>
      <c r="B20" s="7">
        <f>(INDEX('NREL ATB'!$C$11:$AI$11,1,MATCH('CpUDSC-totalcost'!A20,'NREL ATB'!$C$3:$AI$3,0))*1000)/'DC to AC'!$A$3</f>
        <v>1200441.7432943531</v>
      </c>
    </row>
    <row r="21" spans="1:2" x14ac:dyDescent="0.2">
      <c r="A21">
        <v>2038</v>
      </c>
      <c r="B21" s="7">
        <f>(INDEX('NREL ATB'!$C$11:$AI$11,1,MATCH('CpUDSC-totalcost'!A21,'NREL ATB'!$C$3:$AI$3,0))*1000)/'DC to AC'!$A$3</f>
        <v>1184902.8900548255</v>
      </c>
    </row>
    <row r="22" spans="1:2" x14ac:dyDescent="0.2">
      <c r="A22">
        <v>2039</v>
      </c>
      <c r="B22" s="7">
        <f>(INDEX('NREL ATB'!$C$11:$AI$11,1,MATCH('CpUDSC-totalcost'!A22,'NREL ATB'!$C$3:$AI$3,0))*1000)/'DC to AC'!$A$3</f>
        <v>1169364.0368152976</v>
      </c>
    </row>
    <row r="23" spans="1:2" x14ac:dyDescent="0.2">
      <c r="A23">
        <v>2040</v>
      </c>
      <c r="B23" s="7">
        <f>(INDEX('NREL ATB'!$C$11:$AI$11,1,MATCH('CpUDSC-totalcost'!A23,'NREL ATB'!$C$3:$AI$3,0))*1000)/'DC to AC'!$A$3</f>
        <v>1153825.1835757701</v>
      </c>
    </row>
    <row r="24" spans="1:2" x14ac:dyDescent="0.2">
      <c r="A24">
        <v>2041</v>
      </c>
      <c r="B24" s="7">
        <f>(INDEX('NREL ATB'!$C$11:$AI$11,1,MATCH('CpUDSC-totalcost'!A24,'NREL ATB'!$C$3:$AI$3,0))*1000)/'DC to AC'!$A$3</f>
        <v>1138286.3303362424</v>
      </c>
    </row>
    <row r="25" spans="1:2" x14ac:dyDescent="0.2">
      <c r="A25">
        <v>2042</v>
      </c>
      <c r="B25" s="7">
        <f>(INDEX('NREL ATB'!$C$11:$AI$11,1,MATCH('CpUDSC-totalcost'!A25,'NREL ATB'!$C$3:$AI$3,0))*1000)/'DC to AC'!$A$3</f>
        <v>1122747.4770967148</v>
      </c>
    </row>
    <row r="26" spans="1:2" x14ac:dyDescent="0.2">
      <c r="A26">
        <v>2043</v>
      </c>
      <c r="B26" s="7">
        <f>(INDEX('NREL ATB'!$C$11:$AI$11,1,MATCH('CpUDSC-totalcost'!A26,'NREL ATB'!$C$3:$AI$3,0))*1000)/'DC to AC'!$A$3</f>
        <v>1107208.6238571871</v>
      </c>
    </row>
    <row r="27" spans="1:2" x14ac:dyDescent="0.2">
      <c r="A27">
        <v>2044</v>
      </c>
      <c r="B27" s="7">
        <f>(INDEX('NREL ATB'!$C$11:$AI$11,1,MATCH('CpUDSC-totalcost'!A27,'NREL ATB'!$C$3:$AI$3,0))*1000)/'DC to AC'!$A$3</f>
        <v>1091669.7706176594</v>
      </c>
    </row>
    <row r="28" spans="1:2" x14ac:dyDescent="0.2">
      <c r="A28">
        <v>2045</v>
      </c>
      <c r="B28" s="7">
        <f>(INDEX('NREL ATB'!$C$11:$AI$11,1,MATCH('CpUDSC-totalcost'!A28,'NREL ATB'!$C$3:$AI$3,0))*1000)/'DC to AC'!$A$3</f>
        <v>1076130.9173781318</v>
      </c>
    </row>
    <row r="29" spans="1:2" x14ac:dyDescent="0.2">
      <c r="A29">
        <v>2046</v>
      </c>
      <c r="B29" s="7">
        <f>(INDEX('NREL ATB'!$C$11:$AI$11,1,MATCH('CpUDSC-totalcost'!A29,'NREL ATB'!$C$3:$AI$3,0))*1000)/'DC to AC'!$A$3</f>
        <v>1060592.0641386043</v>
      </c>
    </row>
    <row r="30" spans="1:2" x14ac:dyDescent="0.2">
      <c r="A30">
        <v>2047</v>
      </c>
      <c r="B30" s="7">
        <f>(INDEX('NREL ATB'!$C$11:$AI$11,1,MATCH('CpUDSC-totalcost'!A30,'NREL ATB'!$C$3:$AI$3,0))*1000)/'DC to AC'!$A$3</f>
        <v>1045053.2108990765</v>
      </c>
    </row>
    <row r="31" spans="1:2" x14ac:dyDescent="0.2">
      <c r="A31">
        <v>2048</v>
      </c>
      <c r="B31" s="7">
        <f>(INDEX('NREL ATB'!$C$11:$AI$11,1,MATCH('CpUDSC-totalcost'!A31,'NREL ATB'!$C$3:$AI$3,0))*1000)/'DC to AC'!$A$3</f>
        <v>1029514.3576595489</v>
      </c>
    </row>
    <row r="32" spans="1:2" x14ac:dyDescent="0.2">
      <c r="A32">
        <v>2049</v>
      </c>
      <c r="B32" s="7">
        <f>(INDEX('NREL ATB'!$C$11:$AI$11,1,MATCH('CpUDSC-totalcost'!A32,'NREL ATB'!$C$3:$AI$3,0))*1000)/'DC to AC'!$A$3</f>
        <v>1013975.5044200213</v>
      </c>
    </row>
    <row r="33" spans="1:2" x14ac:dyDescent="0.2">
      <c r="A33">
        <v>2050</v>
      </c>
      <c r="B33" s="7">
        <f>(INDEX('NREL ATB'!$C$11:$AI$11,1,MATCH('CpUDSC-totalcost'!A33,'NREL ATB'!$C$3:$AI$3,0))*1000)/'DC to AC'!$A$3</f>
        <v>998436.65118049306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C14F-5B4F-4B7E-AF1C-C0A6186374FC}">
  <sheetPr>
    <tabColor theme="3"/>
  </sheetPr>
  <dimension ref="A1:B33"/>
  <sheetViews>
    <sheetView workbookViewId="0"/>
  </sheetViews>
  <sheetFormatPr baseColWidth="10" defaultColWidth="8.83203125" defaultRowHeight="15" x14ac:dyDescent="0.2"/>
  <cols>
    <col min="1" max="1" width="12.33203125" customWidth="1"/>
    <col min="2" max="2" width="15.1640625" customWidth="1"/>
  </cols>
  <sheetData>
    <row r="1" spans="1:2" x14ac:dyDescent="0.2">
      <c r="A1" s="13" t="s">
        <v>54</v>
      </c>
      <c r="B1" t="s">
        <v>55</v>
      </c>
    </row>
    <row r="2" spans="1:2" x14ac:dyDescent="0.2">
      <c r="A2">
        <v>2019</v>
      </c>
      <c r="B2" s="7">
        <f>'Soft Cost Data'!$B$10*'CpUDSC-totalcost'!B2</f>
        <v>1936863.5824986598</v>
      </c>
    </row>
    <row r="3" spans="1:2" x14ac:dyDescent="0.2">
      <c r="A3">
        <v>2020</v>
      </c>
      <c r="B3" s="7">
        <f>'Soft Cost Data'!$B$10*'CpUDSC-totalcost'!B3</f>
        <v>1831601.6350899425</v>
      </c>
    </row>
    <row r="4" spans="1:2" x14ac:dyDescent="0.2">
      <c r="A4">
        <v>2021</v>
      </c>
      <c r="B4" s="7">
        <f>'Soft Cost Data'!$B$10*'CpUDSC-totalcost'!B4</f>
        <v>1726339.6876812256</v>
      </c>
    </row>
    <row r="5" spans="1:2" x14ac:dyDescent="0.2">
      <c r="A5">
        <v>2022</v>
      </c>
      <c r="B5" s="7">
        <f>'Soft Cost Data'!$B$10*'CpUDSC-totalcost'!B5</f>
        <v>1621077.7402725082</v>
      </c>
    </row>
    <row r="6" spans="1:2" x14ac:dyDescent="0.2">
      <c r="A6">
        <v>2023</v>
      </c>
      <c r="B6" s="7">
        <f>'Soft Cost Data'!$B$10*'CpUDSC-totalcost'!B6</f>
        <v>1515815.7928637911</v>
      </c>
    </row>
    <row r="7" spans="1:2" x14ac:dyDescent="0.2">
      <c r="A7">
        <v>2024</v>
      </c>
      <c r="B7" s="7">
        <f>'Soft Cost Data'!$B$10*'CpUDSC-totalcost'!B7</f>
        <v>1410553.8454550738</v>
      </c>
    </row>
    <row r="8" spans="1:2" x14ac:dyDescent="0.2">
      <c r="A8">
        <v>2025</v>
      </c>
      <c r="B8" s="7">
        <f>'Soft Cost Data'!$B$10*'CpUDSC-totalcost'!B8</f>
        <v>1305291.8980463569</v>
      </c>
    </row>
    <row r="9" spans="1:2" x14ac:dyDescent="0.2">
      <c r="A9">
        <v>2026</v>
      </c>
      <c r="B9" s="7">
        <f>'Soft Cost Data'!$B$10*'CpUDSC-totalcost'!B9</f>
        <v>1200029.9506376397</v>
      </c>
    </row>
    <row r="10" spans="1:2" x14ac:dyDescent="0.2">
      <c r="A10">
        <v>2027</v>
      </c>
      <c r="B10" s="7">
        <f>'Soft Cost Data'!$B$10*'CpUDSC-totalcost'!B10</f>
        <v>1094768.0032289228</v>
      </c>
    </row>
    <row r="11" spans="1:2" x14ac:dyDescent="0.2">
      <c r="A11">
        <v>2028</v>
      </c>
      <c r="B11" s="7">
        <f>'Soft Cost Data'!$B$10*'CpUDSC-totalcost'!B11</f>
        <v>989506.05582020571</v>
      </c>
    </row>
    <row r="12" spans="1:2" x14ac:dyDescent="0.2">
      <c r="A12">
        <v>2029</v>
      </c>
      <c r="B12" s="7">
        <f>'Soft Cost Data'!$B$10*'CpUDSC-totalcost'!B12</f>
        <v>884244.10841148871</v>
      </c>
    </row>
    <row r="13" spans="1:2" x14ac:dyDescent="0.2">
      <c r="A13">
        <v>2030</v>
      </c>
      <c r="B13" s="7">
        <f>'Soft Cost Data'!$B$10*'CpUDSC-totalcost'!B13</f>
        <v>778982.16100277251</v>
      </c>
    </row>
    <row r="14" spans="1:2" x14ac:dyDescent="0.2">
      <c r="A14">
        <v>2031</v>
      </c>
      <c r="B14" s="7">
        <f>'Soft Cost Data'!$B$10*'CpUDSC-totalcost'!B14</f>
        <v>769736.54332525376</v>
      </c>
    </row>
    <row r="15" spans="1:2" x14ac:dyDescent="0.2">
      <c r="A15">
        <v>2032</v>
      </c>
      <c r="B15" s="7">
        <f>'Soft Cost Data'!$B$10*'CpUDSC-totalcost'!B15</f>
        <v>760490.92564773466</v>
      </c>
    </row>
    <row r="16" spans="1:2" x14ac:dyDescent="0.2">
      <c r="A16">
        <v>2033</v>
      </c>
      <c r="B16" s="7">
        <f>'Soft Cost Data'!$B$10*'CpUDSC-totalcost'!B16</f>
        <v>751245.3079702158</v>
      </c>
    </row>
    <row r="17" spans="1:2" x14ac:dyDescent="0.2">
      <c r="A17">
        <v>2034</v>
      </c>
      <c r="B17" s="7">
        <f>'Soft Cost Data'!$B$10*'CpUDSC-totalcost'!B17</f>
        <v>741999.69029269682</v>
      </c>
    </row>
    <row r="18" spans="1:2" x14ac:dyDescent="0.2">
      <c r="A18">
        <v>2035</v>
      </c>
      <c r="B18" s="7">
        <f>'Soft Cost Data'!$B$10*'CpUDSC-totalcost'!B18</f>
        <v>732754.07261517772</v>
      </c>
    </row>
    <row r="19" spans="1:2" x14ac:dyDescent="0.2">
      <c r="A19">
        <v>2036</v>
      </c>
      <c r="B19" s="7">
        <f>'Soft Cost Data'!$B$10*'CpUDSC-totalcost'!B19</f>
        <v>723508.45493765885</v>
      </c>
    </row>
    <row r="20" spans="1:2" x14ac:dyDescent="0.2">
      <c r="A20">
        <v>2037</v>
      </c>
      <c r="B20" s="7">
        <f>'Soft Cost Data'!$B$10*'CpUDSC-totalcost'!B20</f>
        <v>714262.83726014011</v>
      </c>
    </row>
    <row r="21" spans="1:2" x14ac:dyDescent="0.2">
      <c r="A21">
        <v>2038</v>
      </c>
      <c r="B21" s="7">
        <f>'Soft Cost Data'!$B$10*'CpUDSC-totalcost'!B21</f>
        <v>705017.21958262112</v>
      </c>
    </row>
    <row r="22" spans="1:2" x14ac:dyDescent="0.2">
      <c r="A22">
        <v>2039</v>
      </c>
      <c r="B22" s="7">
        <f>'Soft Cost Data'!$B$10*'CpUDSC-totalcost'!B22</f>
        <v>695771.60190510203</v>
      </c>
    </row>
    <row r="23" spans="1:2" x14ac:dyDescent="0.2">
      <c r="A23">
        <v>2040</v>
      </c>
      <c r="B23" s="7">
        <f>'Soft Cost Data'!$B$10*'CpUDSC-totalcost'!B23</f>
        <v>686525.98422758316</v>
      </c>
    </row>
    <row r="24" spans="1:2" x14ac:dyDescent="0.2">
      <c r="A24">
        <v>2041</v>
      </c>
      <c r="B24" s="7">
        <f>'Soft Cost Data'!$B$10*'CpUDSC-totalcost'!B24</f>
        <v>677280.36655006418</v>
      </c>
    </row>
    <row r="25" spans="1:2" x14ac:dyDescent="0.2">
      <c r="A25">
        <v>2042</v>
      </c>
      <c r="B25" s="7">
        <f>'Soft Cost Data'!$B$10*'CpUDSC-totalcost'!B25</f>
        <v>668034.74887254531</v>
      </c>
    </row>
    <row r="26" spans="1:2" x14ac:dyDescent="0.2">
      <c r="A26">
        <v>2043</v>
      </c>
      <c r="B26" s="7">
        <f>'Soft Cost Data'!$B$10*'CpUDSC-totalcost'!B26</f>
        <v>658789.13119502633</v>
      </c>
    </row>
    <row r="27" spans="1:2" x14ac:dyDescent="0.2">
      <c r="A27">
        <v>2044</v>
      </c>
      <c r="B27" s="7">
        <f>'Soft Cost Data'!$B$10*'CpUDSC-totalcost'!B27</f>
        <v>649543.51351750735</v>
      </c>
    </row>
    <row r="28" spans="1:2" x14ac:dyDescent="0.2">
      <c r="A28">
        <v>2045</v>
      </c>
      <c r="B28" s="7">
        <f>'Soft Cost Data'!$B$10*'CpUDSC-totalcost'!B28</f>
        <v>640297.89583998837</v>
      </c>
    </row>
    <row r="29" spans="1:2" x14ac:dyDescent="0.2">
      <c r="A29">
        <v>2046</v>
      </c>
      <c r="B29" s="7">
        <f>'Soft Cost Data'!$B$10*'CpUDSC-totalcost'!B29</f>
        <v>631052.27816246951</v>
      </c>
    </row>
    <row r="30" spans="1:2" x14ac:dyDescent="0.2">
      <c r="A30">
        <v>2047</v>
      </c>
      <c r="B30" s="7">
        <f>'Soft Cost Data'!$B$10*'CpUDSC-totalcost'!B30</f>
        <v>621806.66048495052</v>
      </c>
    </row>
    <row r="31" spans="1:2" x14ac:dyDescent="0.2">
      <c r="A31">
        <v>2048</v>
      </c>
      <c r="B31" s="7">
        <f>'Soft Cost Data'!$B$10*'CpUDSC-totalcost'!B31</f>
        <v>612561.04280743154</v>
      </c>
    </row>
    <row r="32" spans="1:2" x14ac:dyDescent="0.2">
      <c r="A32">
        <v>2049</v>
      </c>
      <c r="B32" s="7">
        <f>'Soft Cost Data'!$B$10*'CpUDSC-totalcost'!B32</f>
        <v>603315.42512991268</v>
      </c>
    </row>
    <row r="33" spans="1:2" x14ac:dyDescent="0.2">
      <c r="A33">
        <v>2050</v>
      </c>
      <c r="B33" s="7">
        <f>'Soft Cost Data'!$B$10*'CpUDSC-totalcost'!B33</f>
        <v>594069.80745239335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DC to AC</vt:lpstr>
      <vt:lpstr>NREL ATB</vt:lpstr>
      <vt:lpstr>Soft Cost Data</vt:lpstr>
      <vt:lpstr>CpUDSC-totalcost</vt:lpstr>
      <vt:lpstr>CpUDSC-softcosts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2016-01-28T21:18:50Z</dcterms:created>
  <dcterms:modified xsi:type="dcterms:W3CDTF">2021-04-22T03:45:36Z</dcterms:modified>
</cp:coreProperties>
</file>