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18BF3F47-1A31-4002-9A4F-CB112E3D33B9}"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O1939" i="1"/>
  <c r="I109" i="19"/>
  <c r="Q1939" i="1"/>
  <c r="K109" i="19"/>
  <c r="L1939" i="1"/>
  <c r="F109" i="19"/>
  <c r="N1994" i="1"/>
  <c r="N1990" i="1"/>
  <c r="N1989" i="1"/>
  <c r="N1992" i="1"/>
  <c r="N1991" i="1"/>
  <c r="N1995" i="1"/>
  <c r="H112" i="19"/>
  <c r="N1993" i="1"/>
  <c r="P1939" i="1"/>
  <c r="J109" i="19"/>
  <c r="M1939" i="1"/>
  <c r="G109" i="19"/>
  <c r="J1994" i="1"/>
  <c r="J1993" i="1"/>
  <c r="J1991" i="1"/>
  <c r="J1992" i="1"/>
  <c r="J1995" i="1"/>
  <c r="J1989" i="1"/>
  <c r="D112" i="19"/>
  <c r="J1990" i="1"/>
  <c r="N1939" i="1"/>
  <c r="H109" i="19"/>
  <c r="J1939" i="1"/>
  <c r="D109" i="19"/>
  <c r="P1990" i="1"/>
  <c r="P1995" i="1"/>
  <c r="P1993" i="1"/>
  <c r="P1991" i="1"/>
  <c r="P1992" i="1"/>
  <c r="P1989" i="1"/>
  <c r="J112" i="19"/>
  <c r="P1994" i="1"/>
  <c r="R1992" i="1"/>
  <c r="R1991" i="1"/>
  <c r="R1995" i="1"/>
  <c r="R1989" i="1"/>
  <c r="R1993" i="1"/>
  <c r="R1990" i="1"/>
  <c r="L112" i="19"/>
  <c r="R1994" i="1"/>
  <c r="L1957" i="1"/>
  <c r="L1955" i="1"/>
  <c r="L1959" i="1"/>
  <c r="L1944" i="1"/>
  <c r="L1962" i="1"/>
  <c r="L1950" i="1"/>
  <c r="L1956" i="1"/>
  <c r="L1953" i="1"/>
  <c r="L1954" i="1"/>
  <c r="L1943" i="1"/>
  <c r="L1951" i="1"/>
  <c r="L1941" i="1"/>
  <c r="L1960" i="1"/>
  <c r="L1942" i="1"/>
  <c r="L1963" i="1"/>
  <c r="L1940" i="1"/>
  <c r="L1958" i="1"/>
  <c r="L1949" i="1"/>
  <c r="L1947" i="1"/>
  <c r="L1946" i="1"/>
  <c r="L1948" i="1"/>
  <c r="L1961" i="1"/>
  <c r="L1945" i="1"/>
  <c r="L1952" i="1"/>
  <c r="M1992" i="1"/>
  <c r="M1993" i="1"/>
  <c r="M1991" i="1"/>
  <c r="M1995" i="1"/>
  <c r="M1990" i="1"/>
  <c r="M1989" i="1"/>
  <c r="G112" i="19"/>
  <c r="M1994" i="1"/>
  <c r="Q1958" i="1"/>
  <c r="Q1946" i="1"/>
  <c r="Q1948" i="1"/>
  <c r="Q1955" i="1"/>
  <c r="Q1959" i="1"/>
  <c r="Q1947" i="1"/>
  <c r="Q1962" i="1"/>
  <c r="Q1943" i="1"/>
  <c r="Q1953" i="1"/>
  <c r="Q1949" i="1"/>
  <c r="Q1960" i="1"/>
  <c r="Q1956" i="1"/>
  <c r="Q1942" i="1"/>
  <c r="Q1961" i="1"/>
  <c r="Q1950" i="1"/>
  <c r="Q1952" i="1"/>
  <c r="Q1957" i="1"/>
  <c r="Q1944" i="1"/>
  <c r="Q1941" i="1"/>
  <c r="Q1954" i="1"/>
  <c r="Q1945" i="1"/>
  <c r="Q1963" i="1"/>
  <c r="Q1940" i="1"/>
  <c r="Q1951" i="1"/>
  <c r="P1945" i="1"/>
  <c r="P1959" i="1"/>
  <c r="P1942" i="1"/>
  <c r="P1952" i="1"/>
  <c r="P1950" i="1"/>
  <c r="P1961" i="1"/>
  <c r="P1957" i="1"/>
  <c r="P1954" i="1"/>
  <c r="P1949" i="1"/>
  <c r="P1962" i="1"/>
  <c r="P1956" i="1"/>
  <c r="P1955" i="1"/>
  <c r="P1953" i="1"/>
  <c r="P1941" i="1"/>
  <c r="P1946" i="1"/>
  <c r="P1963" i="1"/>
  <c r="P1944" i="1"/>
  <c r="P1958" i="1"/>
  <c r="P1960" i="1"/>
  <c r="P1951" i="1"/>
  <c r="P1947" i="1"/>
  <c r="P1940" i="1"/>
  <c r="P1943" i="1"/>
  <c r="P1948" i="1"/>
  <c r="O1975" i="1"/>
  <c r="O1966" i="1"/>
  <c r="O1969" i="1"/>
  <c r="O1972" i="1"/>
  <c r="O1988" i="1"/>
  <c r="O1979" i="1"/>
  <c r="O1977" i="1"/>
  <c r="O1987" i="1"/>
  <c r="O1981" i="1"/>
  <c r="O1983" i="1"/>
  <c r="O1965" i="1"/>
  <c r="O1982" i="1"/>
  <c r="O1985" i="1"/>
  <c r="O1973" i="1"/>
  <c r="O1964" i="1"/>
  <c r="O1967" i="1"/>
  <c r="O1986" i="1"/>
  <c r="O1974" i="1"/>
  <c r="O1976" i="1"/>
  <c r="O1984" i="1"/>
  <c r="O1978" i="1"/>
  <c r="O1980" i="1"/>
  <c r="O1970" i="1"/>
  <c r="O1971" i="1"/>
  <c r="I111" i="19"/>
  <c r="O1968" i="1"/>
  <c r="P1965" i="1"/>
  <c r="P1964" i="1"/>
  <c r="P1979" i="1"/>
  <c r="P1985" i="1"/>
  <c r="P1984" i="1"/>
  <c r="P1966" i="1"/>
  <c r="P1976" i="1"/>
  <c r="P1977" i="1"/>
  <c r="P1967" i="1"/>
  <c r="P1988" i="1"/>
  <c r="P1983" i="1"/>
  <c r="P1972" i="1"/>
  <c r="P1973" i="1"/>
  <c r="P1968" i="1"/>
  <c r="P1980" i="1"/>
  <c r="P1969" i="1"/>
  <c r="P1970" i="1"/>
  <c r="P1971" i="1"/>
  <c r="P1975" i="1"/>
  <c r="P1987" i="1"/>
  <c r="P1981" i="1"/>
  <c r="P1974" i="1"/>
  <c r="P1982" i="1"/>
  <c r="P1978" i="1"/>
  <c r="J110" i="19"/>
  <c r="J111" i="19"/>
  <c r="P1986" i="1"/>
  <c r="N1984" i="1"/>
  <c r="N1980" i="1"/>
  <c r="N1981" i="1"/>
  <c r="N1987" i="1"/>
  <c r="N1977" i="1"/>
  <c r="N1968" i="1"/>
  <c r="N1964" i="1"/>
  <c r="N1978" i="1"/>
  <c r="N1975" i="1"/>
  <c r="N1967" i="1"/>
  <c r="N1985" i="1"/>
  <c r="N1970" i="1"/>
  <c r="N1971" i="1"/>
  <c r="N1973" i="1"/>
  <c r="N1969" i="1"/>
  <c r="N1965" i="1"/>
  <c r="N1983" i="1"/>
  <c r="N1972" i="1"/>
  <c r="N1966" i="1"/>
  <c r="N1974" i="1"/>
  <c r="N1986" i="1"/>
  <c r="N1976" i="1"/>
  <c r="N1988" i="1"/>
  <c r="N1982" i="1"/>
  <c r="H111" i="19"/>
  <c r="N1979" i="1"/>
  <c r="L1987" i="1"/>
  <c r="L1975" i="1"/>
  <c r="L1973" i="1"/>
  <c r="L1979" i="1"/>
  <c r="L1971" i="1"/>
  <c r="L1985" i="1"/>
  <c r="L1983" i="1"/>
  <c r="L1976" i="1"/>
  <c r="L1977" i="1"/>
  <c r="L1966" i="1"/>
  <c r="L1972" i="1"/>
  <c r="L1969" i="1"/>
  <c r="L1984" i="1"/>
  <c r="L1964" i="1"/>
  <c r="L1974" i="1"/>
  <c r="L1986" i="1"/>
  <c r="L1982" i="1"/>
  <c r="L1967" i="1"/>
  <c r="L1970" i="1"/>
  <c r="L1981" i="1"/>
  <c r="L1978" i="1"/>
  <c r="L1968" i="1"/>
  <c r="L1965" i="1"/>
  <c r="L1988" i="1"/>
  <c r="F111" i="19"/>
  <c r="L1980" i="1"/>
  <c r="J1964" i="1"/>
  <c r="J1965" i="1"/>
  <c r="J1976" i="1"/>
  <c r="J1980" i="1"/>
  <c r="J1982" i="1"/>
  <c r="J1967" i="1"/>
  <c r="J1981" i="1"/>
  <c r="J1985" i="1"/>
  <c r="J1986" i="1"/>
  <c r="J1972" i="1"/>
  <c r="J1987" i="1"/>
  <c r="J1988" i="1"/>
  <c r="J1968" i="1"/>
  <c r="J1966" i="1"/>
  <c r="J1978" i="1"/>
  <c r="J1971" i="1"/>
  <c r="J1975" i="1"/>
  <c r="J1983" i="1"/>
  <c r="J1974" i="1"/>
  <c r="J1970" i="1"/>
  <c r="J1984" i="1"/>
  <c r="J1973" i="1"/>
  <c r="J1969" i="1"/>
  <c r="J1977" i="1"/>
  <c r="D111" i="19"/>
  <c r="J1979" i="1"/>
  <c r="R1988" i="1"/>
  <c r="R1987" i="1"/>
  <c r="R1977" i="1"/>
  <c r="R1967" i="1"/>
  <c r="R1970" i="1"/>
  <c r="R1964" i="1"/>
  <c r="R1980" i="1"/>
  <c r="R1982" i="1"/>
  <c r="R1969" i="1"/>
  <c r="R1974" i="1"/>
  <c r="R1976" i="1"/>
  <c r="R1985" i="1"/>
  <c r="R1983" i="1"/>
  <c r="R1973" i="1"/>
  <c r="R1978" i="1"/>
  <c r="R1986" i="1"/>
  <c r="R1966" i="1"/>
  <c r="R1981" i="1"/>
  <c r="R1965" i="1"/>
  <c r="R1975" i="1"/>
  <c r="R1968" i="1"/>
  <c r="R1971" i="1"/>
  <c r="R1984" i="1"/>
  <c r="R1972" i="1"/>
  <c r="L111" i="19"/>
  <c r="R1979" i="1"/>
  <c r="Q1970" i="1"/>
  <c r="Q1987" i="1"/>
  <c r="Q1971" i="1"/>
  <c r="Q1968" i="1"/>
  <c r="Q1988" i="1"/>
  <c r="Q1979" i="1"/>
  <c r="Q1974" i="1"/>
  <c r="Q1964" i="1"/>
  <c r="Q1976" i="1"/>
  <c r="Q1967" i="1"/>
  <c r="Q1982" i="1"/>
  <c r="Q1975" i="1"/>
  <c r="Q1969" i="1"/>
  <c r="Q1978" i="1"/>
  <c r="Q1983" i="1"/>
  <c r="Q1972" i="1"/>
  <c r="Q1966" i="1"/>
  <c r="Q1985" i="1"/>
  <c r="Q1986" i="1"/>
  <c r="Q1980" i="1"/>
  <c r="Q1973" i="1"/>
  <c r="Q1977" i="1"/>
  <c r="Q1984" i="1"/>
  <c r="Q1981" i="1"/>
  <c r="K111" i="19"/>
  <c r="Q1965" i="1"/>
  <c r="M1980" i="1"/>
  <c r="M1986" i="1"/>
  <c r="M1982" i="1"/>
  <c r="M1967" i="1"/>
  <c r="M1976" i="1"/>
  <c r="M1979" i="1"/>
  <c r="M1966" i="1"/>
  <c r="M1985" i="1"/>
  <c r="M1969" i="1"/>
  <c r="M1987" i="1"/>
  <c r="M1978" i="1"/>
  <c r="M1971" i="1"/>
  <c r="M1970" i="1"/>
  <c r="M1988" i="1"/>
  <c r="M1984" i="1"/>
  <c r="M1981" i="1"/>
  <c r="M1964" i="1"/>
  <c r="M1972" i="1"/>
  <c r="M1975" i="1"/>
  <c r="M1974" i="1"/>
  <c r="M1983" i="1"/>
  <c r="M1973" i="1"/>
  <c r="M1965" i="1"/>
  <c r="M1968" i="1"/>
  <c r="G111" i="19"/>
  <c r="M1977" i="1"/>
  <c r="J1963" i="1"/>
  <c r="J1953" i="1"/>
  <c r="J1947" i="1"/>
  <c r="J1960" i="1"/>
  <c r="J1957" i="1"/>
  <c r="J1958" i="1"/>
  <c r="J1962" i="1"/>
  <c r="J1940" i="1"/>
  <c r="J1949" i="1"/>
  <c r="J1941" i="1"/>
  <c r="J1959" i="1"/>
  <c r="J1948" i="1"/>
  <c r="J1952" i="1"/>
  <c r="J1946" i="1"/>
  <c r="J1950" i="1"/>
  <c r="J1944" i="1"/>
  <c r="J1954" i="1"/>
  <c r="J1945" i="1"/>
  <c r="J1961" i="1"/>
  <c r="J1956" i="1"/>
  <c r="J1955" i="1"/>
  <c r="J1943" i="1"/>
  <c r="J1951" i="1"/>
  <c r="D110" i="19"/>
  <c r="J1942" i="1"/>
  <c r="M1956" i="1"/>
  <c r="M1951" i="1"/>
  <c r="M1943" i="1"/>
  <c r="M1963" i="1"/>
  <c r="M1958" i="1"/>
  <c r="M1961" i="1"/>
  <c r="M1946" i="1"/>
  <c r="M1950" i="1"/>
  <c r="M1944" i="1"/>
  <c r="M1957" i="1"/>
  <c r="M1955" i="1"/>
  <c r="M1959" i="1"/>
  <c r="M1960" i="1"/>
  <c r="M1954" i="1"/>
  <c r="M1949" i="1"/>
  <c r="M1962" i="1"/>
  <c r="M1945" i="1"/>
  <c r="M1952" i="1"/>
  <c r="M1941" i="1"/>
  <c r="M1947" i="1"/>
  <c r="M1940" i="1"/>
  <c r="M1942" i="1"/>
  <c r="M1948" i="1"/>
  <c r="G110" i="19"/>
  <c r="M1953" i="1"/>
  <c r="O1952" i="1"/>
  <c r="O1945" i="1"/>
  <c r="O1957" i="1"/>
  <c r="O1958" i="1"/>
  <c r="O1960" i="1"/>
  <c r="O1942" i="1"/>
  <c r="O1949" i="1"/>
  <c r="O1963" i="1"/>
  <c r="O1944" i="1"/>
  <c r="O1943" i="1"/>
  <c r="O1941" i="1"/>
  <c r="O1955" i="1"/>
  <c r="O1962" i="1"/>
  <c r="O1959" i="1"/>
  <c r="O1954" i="1"/>
  <c r="O1953" i="1"/>
  <c r="O1947" i="1"/>
  <c r="O1961" i="1"/>
  <c r="O1948" i="1"/>
  <c r="O1946" i="1"/>
  <c r="O1956" i="1"/>
  <c r="O1940" i="1"/>
  <c r="O1950" i="1"/>
  <c r="O1951" i="1"/>
  <c r="R1941" i="1"/>
  <c r="R1947" i="1"/>
  <c r="R1948" i="1"/>
  <c r="R1950" i="1"/>
  <c r="R1962" i="1"/>
  <c r="R1963" i="1"/>
  <c r="R1955" i="1"/>
  <c r="R1960" i="1"/>
  <c r="R1944" i="1"/>
  <c r="R1959" i="1"/>
  <c r="R1954" i="1"/>
  <c r="R1952" i="1"/>
  <c r="R1956" i="1"/>
  <c r="R1958" i="1"/>
  <c r="R1946" i="1"/>
  <c r="R1945" i="1"/>
  <c r="R1951" i="1"/>
  <c r="R1949" i="1"/>
  <c r="R1953" i="1"/>
  <c r="R1942" i="1"/>
  <c r="R1940" i="1"/>
  <c r="R1943" i="1"/>
  <c r="R1957" i="1"/>
  <c r="L110" i="19"/>
  <c r="R1961" i="1"/>
  <c r="N1956" i="1"/>
  <c r="N1941" i="1"/>
  <c r="N1944" i="1"/>
  <c r="N1945" i="1"/>
  <c r="N1950" i="1"/>
  <c r="N1954" i="1"/>
  <c r="N1942" i="1"/>
  <c r="N1958" i="1"/>
  <c r="N1960" i="1"/>
  <c r="N1955" i="1"/>
  <c r="N1961" i="1"/>
  <c r="N1952" i="1"/>
  <c r="N1953" i="1"/>
  <c r="N1948" i="1"/>
  <c r="N1962" i="1"/>
  <c r="N1949" i="1"/>
  <c r="N1943" i="1"/>
  <c r="N1951" i="1"/>
  <c r="N1947" i="1"/>
  <c r="N1946" i="1"/>
  <c r="N1940" i="1"/>
  <c r="N1963" i="1"/>
  <c r="N1959" i="1"/>
  <c r="H110" i="19"/>
  <c r="N1957" i="1"/>
  <c r="O1994" i="1"/>
  <c r="O1993" i="1"/>
  <c r="O1992" i="1"/>
  <c r="O1995" i="1"/>
  <c r="O1989" i="1"/>
  <c r="O1991" i="1"/>
  <c r="I110" i="19"/>
  <c r="I112" i="19"/>
  <c r="O1990" i="1"/>
  <c r="L1994" i="1"/>
  <c r="L1992" i="1"/>
  <c r="L1990" i="1"/>
  <c r="L1993" i="1"/>
  <c r="L1995" i="1"/>
  <c r="L1989" i="1"/>
  <c r="F110" i="19"/>
  <c r="F112" i="19"/>
  <c r="L1991" i="1"/>
  <c r="Q1991" i="1"/>
  <c r="Q1993" i="1"/>
  <c r="Q1994" i="1"/>
  <c r="Q1989" i="1"/>
  <c r="Q1990" i="1"/>
  <c r="Q1992" i="1"/>
  <c r="K110" i="19"/>
  <c r="K112" i="19"/>
  <c r="Q19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<sst xmlns="http://schemas.openxmlformats.org/spreadsheetml/2006/main" count="42667" uniqueCount="4483">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</sst>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4012</v>
      </c>
      <c r="C1" s="380">
        <v>46283</v>
      </c>
      <c r="G1" s="381" t="s">
        <v>3999</v>
      </c>
      <c r="H1" s="381" t="s">
        <v>4000</v>
      </c>
    </row>
    <row r="2" spans="1:8" x14ac:dyDescent="0.25">
      <c r="B2" t="str">
        <f>_xlfn.XLOOKUP(B1,H:H,G:G,0,0,1)</f>
        <v>CT</v>
      </c>
      <c r="C2" t="str">
        <f>_xlfn.XLOOKUP(B2,G:G, H:H, 0,0,1)</f>
        <v>Connecticut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40.915905460000005</v>
      </c>
      <c r="E2" s="448">
        <f>SUMIFS('frozen policy trendline'!E:E,'frozen policy trendline'!$A:$A,About!$B$2)-SUMIFS('frozen policy trendline'!E:E,'frozen policy trendline'!$A:$A,About!$B$2,'frozen policy trendline'!$B:$B,"Output Total CO2e Emissions by Sector[LULUCF sector]")</f>
        <v>40.096240000000009</v>
      </c>
      <c r="F2" s="448">
        <f>SUMIFS('frozen policy trendline'!F:F,'frozen policy trendline'!$A:$A,About!$B$2)-SUMIFS('frozen policy trendline'!F:F,'frozen policy trendline'!$A:$A,About!$B$2,'frozen policy trendline'!$B:$B,"Output Total CO2e Emissions by Sector[LULUCF sector]")</f>
        <v>39.501139999999999</v>
      </c>
      <c r="G2" s="448">
        <f>SUMIFS('frozen policy trendline'!G:G,'frozen policy trendline'!$A:$A,About!$B$2)-SUMIFS('frozen policy trendline'!G:G,'frozen policy trendline'!$A:$A,About!$B$2,'frozen policy trendline'!$B:$B,"Output Total CO2e Emissions by Sector[LULUCF sector]")</f>
        <v>38.886760000000002</v>
      </c>
      <c r="H2" s="448">
        <f>SUMIFS('frozen policy trendline'!H:H,'frozen policy trendline'!$A:$A,About!$B$2)-SUMIFS('frozen policy trendline'!H:H,'frozen policy trendline'!$A:$A,About!$B$2,'frozen policy trendline'!$B:$B,"Output Total CO2e Emissions by Sector[LULUCF sector]")</f>
        <v>37.854889999999997</v>
      </c>
      <c r="I2" s="448">
        <f>SUMIFS('frozen policy trendline'!I:I,'frozen policy trendline'!$A:$A,About!$B$2)-SUMIFS('frozen policy trendline'!I:I,'frozen policy trendline'!$A:$A,About!$B$2,'frozen policy trendline'!$B:$B,"Output Total CO2e Emissions by Sector[LULUCF sector]")</f>
        <v>36.437780000000004</v>
      </c>
      <c r="J2" s="448">
        <f>SUMIFS('frozen policy trendline'!J:J,'frozen policy trendline'!$A:$A,About!$B$2)-SUMIFS('frozen policy trendline'!J:J,'frozen policy trendline'!$A:$A,About!$B$2,'frozen policy trendline'!$B:$B,"Output Total CO2e Emissions by Sector[LULUCF sector]")</f>
        <v>34.7835696</v>
      </c>
      <c r="K2" s="448">
        <f>SUMIFS('frozen policy trendline'!K:K,'frozen policy trendline'!$A:$A,About!$B$2)-SUMIFS('frozen policy trendline'!K:K,'frozen policy trendline'!$A:$A,About!$B$2,'frozen policy trendline'!$B:$B,"Output Total CO2e Emissions by Sector[LULUCF sector]")</f>
        <v>32.955507919999995</v>
      </c>
      <c r="L2" s="448">
        <f>SUMIFS('frozen policy trendline'!L:L,'frozen policy trendline'!$A:$A,About!$B$2)-SUMIFS('frozen policy trendline'!L:L,'frozen policy trendline'!$A:$A,About!$B$2,'frozen policy trendline'!$B:$B,"Output Total CO2e Emissions by Sector[LULUCF sector]")</f>
        <v>31.022425050000002</v>
      </c>
      <c r="M2" s="448">
        <f>SUMIFS('frozen policy trendline'!M:M,'frozen policy trendline'!$A:$A,About!$B$2)-SUMIFS('frozen policy trendline'!M:M,'frozen policy trendline'!$A:$A,About!$B$2,'frozen policy trendline'!$B:$B,"Output Total CO2e Emissions by Sector[LULUCF sector]")</f>
        <v>29.092660739999999</v>
      </c>
      <c r="N2" s="448">
        <f>SUMIFS('frozen policy trendline'!N:N,'frozen policy trendline'!$A:$A,About!$B$2)-SUMIFS('frozen policy trendline'!N:N,'frozen policy trendline'!$A:$A,About!$B$2,'frozen policy trendline'!$B:$B,"Output Total CO2e Emissions by Sector[LULUCF sector]")</f>
        <v>27.154288229999999</v>
      </c>
      <c r="O2" s="448">
        <f>SUMIFS('frozen policy trendline'!O:O,'frozen policy trendline'!$A:$A,About!$B$2)-SUMIFS('frozen policy trendline'!O:O,'frozen policy trendline'!$A:$A,About!$B$2,'frozen policy trendline'!$B:$B,"Output Total CO2e Emissions by Sector[LULUCF sector]")</f>
        <v>25.294398189999995</v>
      </c>
      <c r="P2" s="448">
        <f>SUMIFS('frozen policy trendline'!P:P,'frozen policy trendline'!$A:$A,About!$B$2)-SUMIFS('frozen policy trendline'!P:P,'frozen policy trendline'!$A:$A,About!$B$2,'frozen policy trendline'!$B:$B,"Output Total CO2e Emissions by Sector[LULUCF sector]")</f>
        <v>24.360458129999998</v>
      </c>
      <c r="Q2" s="448">
        <f>SUMIFS('frozen policy trendline'!Q:Q,'frozen policy trendline'!$A:$A,About!$B$2)-SUMIFS('frozen policy trendline'!Q:Q,'frozen policy trendline'!$A:$A,About!$B$2,'frozen policy trendline'!$B:$B,"Output Total CO2e Emissions by Sector[LULUCF sector]")</f>
        <v>23.90996818</v>
      </c>
      <c r="R2" s="448">
        <f>SUMIFS('frozen policy trendline'!R:R,'frozen policy trendline'!$A:$A,About!$B$2)-SUMIFS('frozen policy trendline'!R:R,'frozen policy trendline'!$A:$A,About!$B$2,'frozen policy trendline'!$B:$B,"Output Total CO2e Emissions by Sector[LULUCF sector]")</f>
        <v>23.425968159999996</v>
      </c>
      <c r="S2" s="448">
        <f>SUMIFS('frozen policy trendline'!S:S,'frozen policy trendline'!$A:$A,About!$B$2)-SUMIFS('frozen policy trendline'!S:S,'frozen policy trendline'!$A:$A,About!$B$2,'frozen policy trendline'!$B:$B,"Output Total CO2e Emissions by Sector[LULUCF sector]")</f>
        <v>22.934438100000001</v>
      </c>
      <c r="T2" s="448">
        <f>SUMIFS('frozen policy trendline'!T:T,'frozen policy trendline'!$A:$A,About!$B$2)-SUMIFS('frozen policy trendline'!T:T,'frozen policy trendline'!$A:$A,About!$B$2,'frozen policy trendline'!$B:$B,"Output Total CO2e Emissions by Sector[LULUCF sector]")</f>
        <v>22.466428040000004</v>
      </c>
      <c r="U2" s="448">
        <f>SUMIFS('frozen policy trendline'!U:U,'frozen policy trendline'!$A:$A,About!$B$2)-SUMIFS('frozen policy trendline'!U:U,'frozen policy trendline'!$A:$A,About!$B$2,'frozen policy trendline'!$B:$B,"Output Total CO2e Emissions by Sector[LULUCF sector]")</f>
        <v>22.060477989999995</v>
      </c>
      <c r="V2" s="448">
        <f>SUMIFS('frozen policy trendline'!V:V,'frozen policy trendline'!$A:$A,About!$B$2)-SUMIFS('frozen policy trendline'!V:V,'frozen policy trendline'!$A:$A,About!$B$2,'frozen policy trendline'!$B:$B,"Output Total CO2e Emissions by Sector[LULUCF sector]")</f>
        <v>21.685060960000001</v>
      </c>
      <c r="W2" s="448">
        <f>SUMIFS('frozen policy trendline'!W:W,'frozen policy trendline'!$A:$A,About!$B$2)-SUMIFS('frozen policy trendline'!W:W,'frozen policy trendline'!$A:$A,About!$B$2,'frozen policy trendline'!$B:$B,"Output Total CO2e Emissions by Sector[LULUCF sector]")</f>
        <v>21.377203939999994</v>
      </c>
      <c r="X2" s="448">
        <f>SUMIFS('frozen policy trendline'!X:X,'frozen policy trendline'!$A:$A,About!$B$2)-SUMIFS('frozen policy trendline'!X:X,'frozen policy trendline'!$A:$A,About!$B$2,'frozen policy trendline'!$B:$B,"Output Total CO2e Emissions by Sector[LULUCF sector]")</f>
        <v>21.113496959999999</v>
      </c>
      <c r="Y2" s="448">
        <f>SUMIFS('frozen policy trendline'!Y:Y,'frozen policy trendline'!$A:$A,About!$B$2)-SUMIFS('frozen policy trendline'!Y:Y,'frozen policy trendline'!$A:$A,About!$B$2,'frozen policy trendline'!$B:$B,"Output Total CO2e Emissions by Sector[LULUCF sector]")</f>
        <v>20.873849999999997</v>
      </c>
      <c r="Z2" s="448">
        <f>SUMIFS('frozen policy trendline'!Z:Z,'frozen policy trendline'!$A:$A,About!$B$2)-SUMIFS('frozen policy trendline'!Z:Z,'frozen policy trendline'!$A:$A,About!$B$2,'frozen policy trendline'!$B:$B,"Output Total CO2e Emissions by Sector[LULUCF sector]")</f>
        <v>20.601599999999998</v>
      </c>
      <c r="AA2" s="448">
        <f>SUMIFS('frozen policy trendline'!AA:AA,'frozen policy trendline'!$A:$A,About!$B$2)-SUMIFS('frozen policy trendline'!AA:AA,'frozen policy trendline'!$A:$A,About!$B$2,'frozen policy trendline'!$B:$B,"Output Total CO2e Emissions by Sector[LULUCF sector]")</f>
        <v>20.379279999999998</v>
      </c>
      <c r="AB2" s="448">
        <f>SUMIFS('frozen policy trendline'!AB:AB,'frozen policy trendline'!$A:$A,About!$B$2)-SUMIFS('frozen policy trendline'!AB:AB,'frozen policy trendline'!$A:$A,About!$B$2,'frozen policy trendline'!$B:$B,"Output Total CO2e Emissions by Sector[LULUCF sector]")</f>
        <v>20.169329999999999</v>
      </c>
      <c r="AC2" s="448">
        <f>SUMIFS('frozen policy trendline'!AC:AC,'frozen policy trendline'!$A:$A,About!$B$2)-SUMIFS('frozen policy trendline'!AC:AC,'frozen policy trendline'!$A:$A,About!$B$2,'frozen policy trendline'!$B:$B,"Output Total CO2e Emissions by Sector[LULUCF sector]")</f>
        <v>20.029260000000001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x14ac:dyDescent="0.2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44</v>
      </c>
      <c r="H8" t="s">
        <v>4142</v>
      </c>
      <c r="I8" s="412">
        <v>2030</v>
      </c>
      <c r="J8" s="412">
        <f t="shared" si="0"/>
        <v>24.200000000000003</v>
      </c>
      <c r="K8" s="412">
        <f t="shared" si="1"/>
        <v>24.200000000000003</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CT</v>
      </c>
      <c r="C1" s="419">
        <f>SUM(C4:C87)</f>
        <v>42.712065073150598</v>
      </c>
      <c r="D1" s="419">
        <f t="shared" ref="D1:AG1" si="0">SUM(D4:D87)</f>
        <v>41.969091373574102</v>
      </c>
      <c r="E1" s="419">
        <f t="shared" si="0"/>
        <v>41.959235902576594</v>
      </c>
      <c r="F1" s="419">
        <f t="shared" si="0"/>
        <v>39.626965847428501</v>
      </c>
      <c r="G1" s="419">
        <f t="shared" si="0"/>
        <v>39.140327380092494</v>
      </c>
      <c r="H1" s="419">
        <f t="shared" si="0"/>
        <v>38.525058046885192</v>
      </c>
      <c r="I1" s="419">
        <f t="shared" si="0"/>
        <v>41.281732013579301</v>
      </c>
      <c r="J1" s="419">
        <f t="shared" si="0"/>
        <v>44.9604505128043</v>
      </c>
      <c r="K1" s="419">
        <f t="shared" si="0"/>
        <v>42.220366991181002</v>
      </c>
      <c r="L1" s="419">
        <f t="shared" si="0"/>
        <v>43.078059295413809</v>
      </c>
      <c r="M1" s="419">
        <f t="shared" si="0"/>
        <v>45.454231750999995</v>
      </c>
      <c r="N1" s="419">
        <f t="shared" si="0"/>
        <v>43.926706863542094</v>
      </c>
      <c r="O1" s="419">
        <f t="shared" si="0"/>
        <v>42.130327204062894</v>
      </c>
      <c r="P1" s="419">
        <f t="shared" si="0"/>
        <v>45.714860714065004</v>
      </c>
      <c r="Q1" s="419">
        <f t="shared" si="0"/>
        <v>47.797774092176496</v>
      </c>
      <c r="R1" s="419">
        <f t="shared" si="0"/>
        <v>46.029345381320496</v>
      </c>
      <c r="S1" s="419">
        <f t="shared" si="0"/>
        <v>44.060493896550696</v>
      </c>
      <c r="T1" s="419">
        <f t="shared" si="0"/>
        <v>43.210628934538001</v>
      </c>
      <c r="U1" s="419">
        <f t="shared" si="0"/>
        <v>39.974384453328817</v>
      </c>
      <c r="V1" s="419">
        <f t="shared" si="0"/>
        <v>38.723755776145005</v>
      </c>
      <c r="W1" s="419">
        <f t="shared" si="0"/>
        <v>38.874570350485016</v>
      </c>
      <c r="X1" s="419">
        <f t="shared" si="0"/>
        <v>37.657609162117282</v>
      </c>
      <c r="Y1" s="419">
        <f t="shared" si="0"/>
        <v>36.530763942555694</v>
      </c>
      <c r="Z1" s="419">
        <f t="shared" si="0"/>
        <v>37.2356082535645</v>
      </c>
      <c r="AA1" s="419">
        <f t="shared" si="0"/>
        <v>37.870397343649699</v>
      </c>
      <c r="AB1" s="419">
        <f t="shared" si="0"/>
        <v>38.9876930789517</v>
      </c>
      <c r="AC1" s="419">
        <f t="shared" si="0"/>
        <v>36.632816945684702</v>
      </c>
      <c r="AD1" s="419">
        <f t="shared" si="0"/>
        <v>35.737676755936</v>
      </c>
      <c r="AE1" s="419">
        <f t="shared" si="0"/>
        <v>39.562125700730498</v>
      </c>
      <c r="AF1" s="419">
        <f t="shared" si="0"/>
        <v>38.821499565367489</v>
      </c>
      <c r="AG1" s="419">
        <f t="shared" si="0"/>
        <v>36.204760284000905</v>
      </c>
      <c r="AH1" s="419">
        <f>SUM(AH4:AH87)</f>
        <v>38.149881906066092</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423" t="s">
        <v>2216</v>
      </c>
      <c r="B5" s="424" t="s">
        <v>4212</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423" t="s">
        <v>2216</v>
      </c>
      <c r="B6" s="424" t="s">
        <v>4216</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423" t="s">
        <v>2216</v>
      </c>
      <c r="B7" s="424" t="s">
        <v>4218</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423" t="s">
        <v>2216</v>
      </c>
      <c r="B8" s="424" t="s">
        <v>4220</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423" t="s">
        <v>2216</v>
      </c>
      <c r="B9" s="424" t="s">
        <v>4230</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423" t="s">
        <v>2216</v>
      </c>
      <c r="B10" s="424" t="s">
        <v>4239</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423" t="s">
        <v>2216</v>
      </c>
      <c r="B17" s="424" t="s">
        <v>4247</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1.6651466420599999E-2</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6.9759745406999998E-3</v>
      </c>
      <c r="T33" s="425">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25">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4.2294281306999998E-3</v>
      </c>
      <c r="AD33" s="425">
        <f>SUMIFS('EPA Export Aggregation'!AG:AG,'EPA Export Aggregation'!$A:$A,$B33,'EPA Export Aggregation'!$D:$D,$A$1)*IF($A33="CH4",About!$D$58,IF($A33="N2O",About!$D$59,1))</f>
        <v>1.2971156924200001E-2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3.2978302505699997E-2</v>
      </c>
      <c r="AH33" s="425">
        <f>SUMIFS('EPA Export Aggregation'!AK:AK,'EPA Export Aggregation'!$A:$A,$B33,'EPA Export Aggregation'!$D:$D,$A$1)*IF($A33="CH4",About!$D$58,IF($A33="N2O",About!$D$59,1))</f>
        <v>3.4466479090099998E-2</v>
      </c>
    </row>
    <row r="34" spans="1:34" x14ac:dyDescent="0.25">
      <c r="A34" s="423" t="s">
        <v>2216</v>
      </c>
      <c r="B34" s="424" t="s">
        <v>4251</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2026-09-18T19:01:33Z</dcterms:modified>
</cp:coreProperties>
</file>