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DE/bldgs/BCEU/"/>
    </mc:Choice>
  </mc:AlternateContent>
  <xr:revisionPtr revIDLastSave="0" documentId="8_{975A54BF-82E0-CC48-9AAF-E4A38DCFD6C8}"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AT143" i="36" s="1"/>
  <c r="AG11" i="21"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AT182" i="36" s="1"/>
  <c r="AG11" i="16"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O182" i="36" l="1"/>
  <c r="AB11" i="16" s="1"/>
  <c r="AG182" i="36"/>
  <c r="T11" i="16" s="1"/>
  <c r="Y182" i="36"/>
  <c r="L11" i="16" s="1"/>
  <c r="AO156" i="36"/>
  <c r="AB11" i="14" s="1"/>
  <c r="AG156" i="36"/>
  <c r="T11" i="14" s="1"/>
  <c r="Y156" i="36"/>
  <c r="L11" i="14" s="1"/>
  <c r="AK151" i="36"/>
  <c r="X6" i="14" s="1"/>
  <c r="U151" i="36"/>
  <c r="H6" i="14" s="1"/>
  <c r="AN143" i="36"/>
  <c r="AA11" i="21" s="1"/>
  <c r="X143" i="36"/>
  <c r="K11" i="21" s="1"/>
  <c r="X182" i="36"/>
  <c r="K11" i="16" s="1"/>
  <c r="AN156" i="36"/>
  <c r="AA11" i="14" s="1"/>
  <c r="AF156" i="36"/>
  <c r="S11" i="14" s="1"/>
  <c r="X156" i="36"/>
  <c r="K11" i="14" s="1"/>
  <c r="AR151" i="36"/>
  <c r="AE6" i="14" s="1"/>
  <c r="AJ151" i="36"/>
  <c r="W6" i="14" s="1"/>
  <c r="AB151" i="36"/>
  <c r="O6" i="14" s="1"/>
  <c r="T151" i="36"/>
  <c r="G6" i="14" s="1"/>
  <c r="AM143" i="36"/>
  <c r="Z11" i="21" s="1"/>
  <c r="W143" i="36"/>
  <c r="J11" i="21" s="1"/>
  <c r="AM182" i="36"/>
  <c r="Z11" i="16" s="1"/>
  <c r="AE182" i="36"/>
  <c r="R11" i="16" s="1"/>
  <c r="W182" i="36"/>
  <c r="J11" i="16" s="1"/>
  <c r="AM156" i="36"/>
  <c r="Z11" i="14" s="1"/>
  <c r="AE156" i="36"/>
  <c r="R11" i="14" s="1"/>
  <c r="W156" i="36"/>
  <c r="J11" i="14" s="1"/>
  <c r="AQ151" i="36"/>
  <c r="AD6" i="14" s="1"/>
  <c r="AI151" i="36"/>
  <c r="V6" i="14" s="1"/>
  <c r="AA151" i="36"/>
  <c r="N6" i="14" s="1"/>
  <c r="S151" i="36"/>
  <c r="F6" i="14" s="1"/>
  <c r="AD143" i="36"/>
  <c r="Q11" i="21" s="1"/>
  <c r="AL156" i="36"/>
  <c r="Y11" i="14" s="1"/>
  <c r="V156" i="36"/>
  <c r="I11" i="14" s="1"/>
  <c r="AP151" i="36"/>
  <c r="AC6" i="14" s="1"/>
  <c r="AH151" i="36"/>
  <c r="U6" i="14" s="1"/>
  <c r="Z151" i="36"/>
  <c r="M6" i="14" s="1"/>
  <c r="R151" i="36"/>
  <c r="E6" i="14" s="1"/>
  <c r="AS143" i="36"/>
  <c r="AF11" i="21" s="1"/>
  <c r="AK143" i="36"/>
  <c r="X11" i="21" s="1"/>
  <c r="U143" i="36"/>
  <c r="H11" i="21" s="1"/>
  <c r="AS182" i="36"/>
  <c r="AF11" i="16" s="1"/>
  <c r="AK182" i="36"/>
  <c r="X11" i="16" s="1"/>
  <c r="U182" i="36"/>
  <c r="H11" i="16" s="1"/>
  <c r="AS156" i="36"/>
  <c r="AF11" i="14" s="1"/>
  <c r="AK156" i="36"/>
  <c r="X11" i="14" s="1"/>
  <c r="U156" i="36"/>
  <c r="H11" i="14" s="1"/>
  <c r="AO151" i="36"/>
  <c r="AB6" i="14" s="1"/>
  <c r="AG151" i="36"/>
  <c r="T6" i="14" s="1"/>
  <c r="Y151" i="36"/>
  <c r="L6" i="14" s="1"/>
  <c r="T143" i="36"/>
  <c r="G11" i="21" s="1"/>
  <c r="AL143" i="36"/>
  <c r="Y11" i="21" s="1"/>
  <c r="AR156" i="36"/>
  <c r="AE11" i="14" s="1"/>
  <c r="AJ156" i="36"/>
  <c r="W11" i="14" s="1"/>
  <c r="AB156" i="36"/>
  <c r="O11" i="14" s="1"/>
  <c r="T156" i="36"/>
  <c r="G11" i="14" s="1"/>
  <c r="AN151" i="36"/>
  <c r="AA6" i="14" s="1"/>
  <c r="AF151" i="36"/>
  <c r="S6" i="14" s="1"/>
  <c r="X151" i="36"/>
  <c r="K6" i="14" s="1"/>
  <c r="AQ143" i="36"/>
  <c r="AD11" i="21" s="1"/>
  <c r="AI143" i="36"/>
  <c r="V11" i="21" s="1"/>
  <c r="AA143" i="36"/>
  <c r="N11" i="21" s="1"/>
  <c r="S143" i="36"/>
  <c r="F11" i="21" s="1"/>
  <c r="V143" i="36"/>
  <c r="I11" i="21" s="1"/>
  <c r="AL182" i="36"/>
  <c r="Y11" i="16" s="1"/>
  <c r="V182" i="36"/>
  <c r="I11" i="16" s="1"/>
  <c r="AD156" i="36"/>
  <c r="Q11" i="14" s="1"/>
  <c r="AC143" i="36"/>
  <c r="P11" i="21" s="1"/>
  <c r="AC182" i="36"/>
  <c r="P11" i="16" s="1"/>
  <c r="AC156" i="36"/>
  <c r="P11" i="14" s="1"/>
  <c r="AR143" i="36"/>
  <c r="AE11" i="21" s="1"/>
  <c r="AJ143" i="36"/>
  <c r="W11" i="21" s="1"/>
  <c r="AB182" i="36"/>
  <c r="O11" i="16" s="1"/>
  <c r="AA182" i="36"/>
  <c r="N11" i="16" s="1"/>
  <c r="AQ156" i="36"/>
  <c r="AD11" i="14" s="1"/>
  <c r="AI156" i="36"/>
  <c r="V11" i="14" s="1"/>
  <c r="AA156" i="36"/>
  <c r="N11" i="14" s="1"/>
  <c r="S156" i="36"/>
  <c r="F11" i="14" s="1"/>
  <c r="AM151" i="36"/>
  <c r="Z6" i="14" s="1"/>
  <c r="AE151" i="36"/>
  <c r="R6" i="14" s="1"/>
  <c r="W151" i="36"/>
  <c r="J6" i="14" s="1"/>
  <c r="AP143" i="36"/>
  <c r="AC11" i="21" s="1"/>
  <c r="AH143" i="36"/>
  <c r="U11" i="21" s="1"/>
  <c r="Z143" i="36"/>
  <c r="M11" i="21" s="1"/>
  <c r="R143" i="36"/>
  <c r="E11" i="21" s="1"/>
  <c r="AS151" i="36"/>
  <c r="AF6" i="14" s="1"/>
  <c r="AC151" i="36"/>
  <c r="P6" i="14" s="1"/>
  <c r="AF143" i="36"/>
  <c r="S11" i="21" s="1"/>
  <c r="AN182" i="36"/>
  <c r="AA11" i="16" s="1"/>
  <c r="AF182" i="36"/>
  <c r="S11" i="16" s="1"/>
  <c r="AE143" i="36"/>
  <c r="R11" i="21" s="1"/>
  <c r="AD182" i="36"/>
  <c r="Q11" i="16" s="1"/>
  <c r="AB143" i="36"/>
  <c r="O11" i="21" s="1"/>
  <c r="AR182" i="36"/>
  <c r="AE11" i="16" s="1"/>
  <c r="AJ182" i="36"/>
  <c r="W11" i="16" s="1"/>
  <c r="T182" i="36"/>
  <c r="G11" i="16" s="1"/>
  <c r="AQ182" i="36"/>
  <c r="AD11" i="16" s="1"/>
  <c r="AI182" i="36"/>
  <c r="V11" i="16" s="1"/>
  <c r="S182" i="36"/>
  <c r="F11" i="16" s="1"/>
  <c r="AP182" i="36"/>
  <c r="AC11" i="16" s="1"/>
  <c r="AH182" i="36"/>
  <c r="U11" i="16" s="1"/>
  <c r="Z182" i="36"/>
  <c r="M11" i="16" s="1"/>
  <c r="R182" i="36"/>
  <c r="E11" i="16" s="1"/>
  <c r="AP156" i="36"/>
  <c r="AC11" i="14" s="1"/>
  <c r="AH156" i="36"/>
  <c r="U11" i="14" s="1"/>
  <c r="Z156" i="36"/>
  <c r="M11" i="14" s="1"/>
  <c r="R156" i="36"/>
  <c r="E11" i="14" s="1"/>
  <c r="AL151" i="36"/>
  <c r="Y6" i="14" s="1"/>
  <c r="AD151" i="36"/>
  <c r="Q6" i="14" s="1"/>
  <c r="V151" i="36"/>
  <c r="I6" i="14" s="1"/>
  <c r="AO143" i="36"/>
  <c r="AB11" i="21" s="1"/>
  <c r="AG143" i="36"/>
  <c r="T11" i="21" s="1"/>
  <c r="Y143" i="36"/>
  <c r="L11" i="21"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R108" i="30"/>
  <c r="K108" i="36"/>
  <c r="Q108" i="30"/>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<sst xmlns="http://schemas.openxmlformats.org/spreadsheetml/2006/main" count="211474" uniqueCount="1097">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</sst>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17640999999999.996</c:v>
                </c:pt>
                <c:pt idx="1">
                  <c:v>17640999999999.996</c:v>
                </c:pt>
                <c:pt idx="2">
                  <c:v>17680046891044.496</c:v>
                </c:pt>
                <c:pt idx="3">
                  <c:v>17726259260941.27</c:v>
                </c:pt>
                <c:pt idx="4">
                  <c:v>17778564895420.793</c:v>
                </c:pt>
                <c:pt idx="5">
                  <c:v>17834732622131.66</c:v>
                </c:pt>
                <c:pt idx="6">
                  <c:v>17894530004665.961</c:v>
                </c:pt>
                <c:pt idx="7">
                  <c:v>17969643290759.629</c:v>
                </c:pt>
                <c:pt idx="8">
                  <c:v>18049843253181.574</c:v>
                </c:pt>
                <c:pt idx="9">
                  <c:v>18130439835408.684</c:v>
                </c:pt>
                <c:pt idx="10">
                  <c:v>18206952504478.34</c:v>
                </c:pt>
                <c:pt idx="11">
                  <c:v>18296555319900.414</c:v>
                </c:pt>
                <c:pt idx="12">
                  <c:v>18394993274306.371</c:v>
                </c:pt>
                <c:pt idx="13">
                  <c:v>18503818994792.336</c:v>
                </c:pt>
                <c:pt idx="14">
                  <c:v>18628276293675.266</c:v>
                </c:pt>
                <c:pt idx="15">
                  <c:v>18763596594814.855</c:v>
                </c:pt>
                <c:pt idx="16">
                  <c:v>18907900671185.004</c:v>
                </c:pt>
                <c:pt idx="17">
                  <c:v>19052126594082.539</c:v>
                </c:pt>
                <c:pt idx="18">
                  <c:v>19207724210216.887</c:v>
                </c:pt>
                <c:pt idx="19">
                  <c:v>19361451227864.855</c:v>
                </c:pt>
                <c:pt idx="20">
                  <c:v>19510146567853.461</c:v>
                </c:pt>
                <c:pt idx="21">
                  <c:v>19627850195879.152</c:v>
                </c:pt>
                <c:pt idx="22">
                  <c:v>19741919218429.398</c:v>
                </c:pt>
                <c:pt idx="23">
                  <c:v>19859779674566.414</c:v>
                </c:pt>
                <c:pt idx="24">
                  <c:v>19976945847818.406</c:v>
                </c:pt>
                <c:pt idx="25">
                  <c:v>20094724046965.711</c:v>
                </c:pt>
                <c:pt idx="26">
                  <c:v>20205606594043.566</c:v>
                </c:pt>
                <c:pt idx="27">
                  <c:v>20310013090313.77</c:v>
                </c:pt>
                <c:pt idx="28">
                  <c:v>20406821053383.031</c:v>
                </c:pt>
                <c:pt idx="29">
                  <c:v>20502053853779.844</c:v>
                </c:pt>
                <c:pt idx="30">
                  <c:v>20593315615121.719</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14318000000000</c:v>
                </c:pt>
                <c:pt idx="1">
                  <c:v>14318000000000</c:v>
                </c:pt>
                <c:pt idx="2">
                  <c:v>14401616352873.199</c:v>
                </c:pt>
                <c:pt idx="3">
                  <c:v>14473778435997.848</c:v>
                </c:pt>
                <c:pt idx="4">
                  <c:v>14545439083004.963</c:v>
                </c:pt>
                <c:pt idx="5">
                  <c:v>14609970500415.518</c:v>
                </c:pt>
                <c:pt idx="6">
                  <c:v>14670544023035.271</c:v>
                </c:pt>
                <c:pt idx="7">
                  <c:v>14728533496496.699</c:v>
                </c:pt>
                <c:pt idx="8">
                  <c:v>14786655117222.34</c:v>
                </c:pt>
                <c:pt idx="9">
                  <c:v>14849308177613.729</c:v>
                </c:pt>
                <c:pt idx="10">
                  <c:v>14917078804528.66</c:v>
                </c:pt>
                <c:pt idx="11">
                  <c:v>14994487941876.566</c:v>
                </c:pt>
                <c:pt idx="12">
                  <c:v>15084444766374.982</c:v>
                </c:pt>
                <c:pt idx="13">
                  <c:v>15184647390026.41</c:v>
                </c:pt>
                <c:pt idx="14">
                  <c:v>15294534537752.562</c:v>
                </c:pt>
                <c:pt idx="15">
                  <c:v>15412983284437.217</c:v>
                </c:pt>
                <c:pt idx="16">
                  <c:v>15535430275153.641</c:v>
                </c:pt>
                <c:pt idx="17">
                  <c:v>15667035494758.244</c:v>
                </c:pt>
                <c:pt idx="18">
                  <c:v>15805502396324.574</c:v>
                </c:pt>
                <c:pt idx="19">
                  <c:v>15952627487784.734</c:v>
                </c:pt>
                <c:pt idx="20">
                  <c:v>16107204194374.512</c:v>
                </c:pt>
                <c:pt idx="21">
                  <c:v>16270744233495.762</c:v>
                </c:pt>
                <c:pt idx="22">
                  <c:v>16442464511405.492</c:v>
                </c:pt>
                <c:pt idx="23">
                  <c:v>16624835157705.061</c:v>
                </c:pt>
                <c:pt idx="24">
                  <c:v>16815092614432.629</c:v>
                </c:pt>
                <c:pt idx="25">
                  <c:v>17011992094663.832</c:v>
                </c:pt>
                <c:pt idx="26">
                  <c:v>17219844260089.494</c:v>
                </c:pt>
                <c:pt idx="27">
                  <c:v>17431158610147.205</c:v>
                </c:pt>
                <c:pt idx="28">
                  <c:v>17650837479187.516</c:v>
                </c:pt>
                <c:pt idx="29">
                  <c:v>17878290726965.363</c:v>
                </c:pt>
                <c:pt idx="30">
                  <c:v>18113335327765.949</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732</v>
      </c>
      <c r="C1" s="95">
        <v>45275</v>
      </c>
      <c r="E1" s="128" t="s">
        <v>915</v>
      </c>
      <c r="F1" s="129" t="str">
        <f>B1</f>
        <v>Delaware</v>
      </c>
      <c r="H1" t="s">
        <v>712</v>
      </c>
      <c r="I1" t="s">
        <v>817</v>
      </c>
    </row>
    <row r="2" spans="1:9" x14ac:dyDescent="0.2">
      <c r="B2" t="str">
        <f>VLOOKUP(B1,H2:I52,2)</f>
        <v>DE</v>
      </c>
      <c r="E2" s="128" t="s">
        <v>817</v>
      </c>
      <c r="F2" s="130" t="str">
        <f>LOOKUP(F1,H:H,I:I)</f>
        <v>DE</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0.17387882999915147</v>
      </c>
      <c r="H5" s="100" t="s">
        <v>724</v>
      </c>
      <c r="I5" s="100" t="s">
        <v>725</v>
      </c>
    </row>
    <row r="6" spans="1:9" x14ac:dyDescent="0.2">
      <c r="B6" t="s">
        <v>551</v>
      </c>
      <c r="E6" s="119" t="s">
        <v>910</v>
      </c>
      <c r="F6" s="120">
        <f>SUMIFS('Rural Urban'!F:F,'Rural Urban'!B:B,About!F2) / 100</f>
        <v>0.8261211700008485</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0.17387882999915147</v>
      </c>
      <c r="R11" s="207">
        <f>1-Q11</f>
        <v>0.8261211700008485</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DE</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36290000000000</v>
      </c>
      <c r="G23" s="6">
        <f>BF2</f>
        <v>1.1695032E+16</v>
      </c>
      <c r="H23" s="207">
        <f>IFERROR(F23/G23,0)</f>
        <v>3.1030269947102326E-3</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2398000000000</v>
      </c>
      <c r="G25" s="6">
        <f t="shared" si="2"/>
        <v>473453000000000</v>
      </c>
      <c r="H25" s="207">
        <f t="shared" si="3"/>
        <v>5.0649166865560048E-3</v>
      </c>
    </row>
    <row r="26" spans="1:58" x14ac:dyDescent="0.2">
      <c r="C26" s="204" t="s">
        <v>966</v>
      </c>
      <c r="D26" s="204" t="s">
        <v>635</v>
      </c>
      <c r="E26" t="s">
        <v>1022</v>
      </c>
      <c r="F26">
        <f t="shared" si="1"/>
        <v>17641000000000</v>
      </c>
      <c r="G26" s="6">
        <f t="shared" si="2"/>
        <v>5017299000000000</v>
      </c>
      <c r="H26" s="213">
        <f t="shared" si="3"/>
        <v>3.5160352213412039E-3</v>
      </c>
    </row>
    <row r="27" spans="1:58" x14ac:dyDescent="0.2">
      <c r="C27" s="204" t="s">
        <v>968</v>
      </c>
      <c r="D27" s="204" t="s">
        <v>969</v>
      </c>
      <c r="E27" t="s">
        <v>1022</v>
      </c>
      <c r="F27">
        <f t="shared" si="1"/>
        <v>54000000000</v>
      </c>
      <c r="G27" s="6">
        <f t="shared" si="2"/>
        <v>9410000000000</v>
      </c>
      <c r="H27" s="207">
        <f t="shared" si="3"/>
        <v>5.7385759829968117E-3</v>
      </c>
    </row>
    <row r="28" spans="1:58" x14ac:dyDescent="0.2">
      <c r="C28" s="204" t="s">
        <v>971</v>
      </c>
      <c r="D28" s="204" t="s">
        <v>972</v>
      </c>
      <c r="E28" t="s">
        <v>1022</v>
      </c>
      <c r="F28">
        <f t="shared" si="1"/>
        <v>12001000000000</v>
      </c>
      <c r="G28" s="6">
        <f t="shared" si="2"/>
        <v>4914171000000000</v>
      </c>
      <c r="H28" s="213">
        <f t="shared" si="3"/>
        <v>2.4421209599747341E-3</v>
      </c>
    </row>
    <row r="29" spans="1:58" x14ac:dyDescent="0.2">
      <c r="C29" s="204" t="s">
        <v>974</v>
      </c>
      <c r="D29" s="204" t="s">
        <v>975</v>
      </c>
      <c r="E29" t="s">
        <v>1022</v>
      </c>
      <c r="F29">
        <f t="shared" si="1"/>
        <v>2402000000000</v>
      </c>
      <c r="G29" s="6">
        <f t="shared" si="2"/>
        <v>484129000000000</v>
      </c>
      <c r="H29" s="207">
        <f t="shared" si="3"/>
        <v>4.961487537412549E-3</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464000000000</v>
      </c>
      <c r="G31" s="6">
        <f t="shared" si="2"/>
        <v>438967000000000</v>
      </c>
      <c r="H31" s="207">
        <f t="shared" si="3"/>
        <v>1.0570270658158813E-3</v>
      </c>
    </row>
    <row r="32" spans="1:58" x14ac:dyDescent="0.2">
      <c r="C32" s="204" t="s">
        <v>983</v>
      </c>
      <c r="D32" s="204" t="s">
        <v>983</v>
      </c>
      <c r="E32" t="s">
        <v>1013</v>
      </c>
      <c r="F32">
        <f t="shared" si="1"/>
        <v>33837000000000</v>
      </c>
      <c r="G32" s="6">
        <f t="shared" si="2"/>
        <v>9178628000000000</v>
      </c>
      <c r="H32" s="207">
        <f t="shared" si="3"/>
        <v>3.6864986793233149E-3</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2397000000000</v>
      </c>
      <c r="G34" s="6">
        <f t="shared" si="2"/>
        <v>707192000000000</v>
      </c>
      <c r="H34" s="207">
        <f t="shared" si="3"/>
        <v>3.3894614192468242E-3</v>
      </c>
    </row>
    <row r="35" spans="3:8" x14ac:dyDescent="0.2">
      <c r="C35" s="204" t="s">
        <v>990</v>
      </c>
      <c r="D35" s="204" t="s">
        <v>635</v>
      </c>
      <c r="E35" t="s">
        <v>1013</v>
      </c>
      <c r="F35">
        <f t="shared" si="1"/>
        <v>14318000000000</v>
      </c>
      <c r="G35" s="6">
        <f t="shared" si="2"/>
        <v>4532636000000000</v>
      </c>
      <c r="H35" s="213">
        <f t="shared" si="3"/>
        <v>3.158868261206062E-3</v>
      </c>
    </row>
    <row r="36" spans="3:8" x14ac:dyDescent="0.2">
      <c r="C36" s="204" t="s">
        <v>992</v>
      </c>
      <c r="D36" s="204" t="s">
        <v>969</v>
      </c>
      <c r="E36" t="s">
        <v>1013</v>
      </c>
      <c r="F36">
        <f t="shared" si="1"/>
        <v>9000000000</v>
      </c>
      <c r="G36" s="6">
        <f t="shared" si="2"/>
        <v>1434000000000</v>
      </c>
      <c r="H36" s="207">
        <f t="shared" si="3"/>
        <v>6.2761506276150627E-3</v>
      </c>
    </row>
    <row r="37" spans="3:8" x14ac:dyDescent="0.2">
      <c r="C37" s="204" t="s">
        <v>994</v>
      </c>
      <c r="D37" s="204" t="s">
        <v>972</v>
      </c>
      <c r="E37" t="s">
        <v>1013</v>
      </c>
      <c r="F37">
        <f t="shared" si="1"/>
        <v>16062000000000</v>
      </c>
      <c r="G37" s="6">
        <f t="shared" si="2"/>
        <v>3434314000000000</v>
      </c>
      <c r="H37" s="213">
        <f t="shared" si="3"/>
        <v>4.6769165545142346E-3</v>
      </c>
    </row>
    <row r="38" spans="3:8" x14ac:dyDescent="0.2">
      <c r="C38" s="204" t="s">
        <v>996</v>
      </c>
      <c r="D38" s="204" t="s">
        <v>975</v>
      </c>
      <c r="E38" t="s">
        <v>1013</v>
      </c>
      <c r="F38">
        <f t="shared" si="1"/>
        <v>657000000000</v>
      </c>
      <c r="G38" s="6">
        <f t="shared" si="2"/>
        <v>216973000000000</v>
      </c>
      <c r="H38" s="207">
        <f t="shared" si="3"/>
        <v>3.0280265286464214E-3</v>
      </c>
    </row>
    <row r="39" spans="3:8" x14ac:dyDescent="0.2">
      <c r="C39" s="204" t="s">
        <v>998</v>
      </c>
      <c r="D39" s="204" t="s">
        <v>978</v>
      </c>
      <c r="E39" t="s">
        <v>1013</v>
      </c>
      <c r="F39">
        <f t="shared" si="1"/>
        <v>2000000000</v>
      </c>
      <c r="G39" s="6">
        <f t="shared" si="2"/>
        <v>3163000000000</v>
      </c>
      <c r="H39" s="207">
        <f t="shared" si="3"/>
        <v>6.3231109705975345E-4</v>
      </c>
    </row>
    <row r="40" spans="3:8" ht="16" thickBot="1" x14ac:dyDescent="0.25">
      <c r="C40" s="205" t="s">
        <v>1001</v>
      </c>
      <c r="D40" s="205" t="s">
        <v>981</v>
      </c>
      <c r="E40" t="s">
        <v>1013</v>
      </c>
      <c r="F40">
        <f t="shared" si="1"/>
        <v>83000000000</v>
      </c>
      <c r="G40" s="6">
        <f t="shared" si="2"/>
        <v>122008000000000</v>
      </c>
      <c r="H40" s="207">
        <f t="shared" si="3"/>
        <v>6.8028326011409092E-4</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Delaware</v>
      </c>
      <c r="H2" s="1" t="s">
        <v>354</v>
      </c>
      <c r="I2" s="1"/>
      <c r="J2" s="1"/>
      <c r="K2" s="1"/>
      <c r="L2" s="1"/>
      <c r="M2" s="1"/>
      <c r="P2" s="1" t="s">
        <v>1087</v>
      </c>
      <c r="Q2">
        <f>SUMIFS(BDEQ!C:C,BDEQ!$AG:$AG,About!$B$2,BDEQ!$AH:$AH,Calculations!$I4)*BDEQ!$C$2</f>
        <v>195412575.80000001</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0.18294338066415353</v>
      </c>
      <c r="K4" s="207">
        <f>$B$12</f>
        <v>0.8261211700008485</v>
      </c>
      <c r="L4" s="209" t="s">
        <v>1022</v>
      </c>
      <c r="M4" s="12" t="s">
        <v>1015</v>
      </c>
      <c r="N4" s="1" t="s">
        <v>635</v>
      </c>
      <c r="O4" s="7">
        <f>P4</f>
        <v>2666144303722.793</v>
      </c>
      <c r="P4" s="7">
        <f>Q4</f>
        <v>2666144303722.793</v>
      </c>
      <c r="Q4" s="45">
        <f>SUMIFS('SEDS 2021'!$F$23:$F$40,'SEDS 2021'!E$23:E$40,Calculations!L4,'SEDS 2021'!D$23:D$40,Calculations!N4)*J4*K4</f>
        <v>2666144303722.793</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2672720605621.1475</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2677076767025.5396</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2678447825966.9834</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2677526813523.0312</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2675244365294.5361</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2672555219022.7388</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2665997660786.6948</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2659849761137.1704</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2651016037948.8223</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2642771221961.6982</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2634626261492.7822</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2626575648462.5352</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2621507697118.2109</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2616821626042.644</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2616697047678.9482</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2618620926802.2671</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2622530679757.4707</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2627944237942.8823</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2635885712888.5674</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2635596897148.4033</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2635597406323.6782</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2637286335336.0659</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2639238623759.3833</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2642093465200.4072</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2643937270783.1182</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2645902419730.8125</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2648176033614.7969</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2650779864819.2349</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2653755278814.457</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0.8261211700008485</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0.72101796832654053</v>
      </c>
      <c r="K6" s="207">
        <f t="shared" si="0"/>
        <v>0.8261211700008485</v>
      </c>
      <c r="L6" s="209" t="s">
        <v>1022</v>
      </c>
      <c r="M6" s="12" t="s">
        <v>1015</v>
      </c>
      <c r="N6" s="1" t="s">
        <v>972</v>
      </c>
      <c r="O6" s="7">
        <f t="shared" si="1"/>
        <v>7148374139234.2617</v>
      </c>
      <c r="P6" s="7">
        <f t="shared" si="1"/>
        <v>7148374139234.2617</v>
      </c>
      <c r="Q6" s="45">
        <f>SUMIFS('SEDS 2021'!$F$23:$F$40,'SEDS 2021'!E$23:E$40,Calculations!L6,'SEDS 2021'!D$23:D$40,Calculations!N6)*J6*K6</f>
        <v>7148374139234.2617</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7139042336349.0479</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7124996935798.4473</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7106551881190.7988</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7086293701415.6162</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7069592791975.792</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7060524741758.5928</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7049447760324.8408</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7047054122099.918</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7045015734530.4902</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7050372319029.1807</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7061479310821.0459</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7075387381064.1211</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7096388081507.1826</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7115509471837.7705</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7145280950396.0352</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7177832503037.5029</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7210981402823.7197</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7246433017418.7305</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7286899011015.9258</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7298636906115.001</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7309888151195.2715</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7326359973309.0674</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7345333493269.0332</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7370116301700.3984</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7394052796285.082</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7418963366231.5566</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7443702000718.1963</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7466883108835.585</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7487632455073.876</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0.99133870558261705</v>
      </c>
      <c r="K7" s="207">
        <f t="shared" si="0"/>
        <v>0.8261211700008485</v>
      </c>
      <c r="L7" s="209" t="s">
        <v>1022</v>
      </c>
      <c r="M7" s="12" t="s">
        <v>1015</v>
      </c>
      <c r="N7" s="1" t="s">
        <v>964</v>
      </c>
      <c r="O7" s="7">
        <f t="shared" si="1"/>
        <v>1963880207392.6458</v>
      </c>
      <c r="P7" s="7">
        <f t="shared" si="1"/>
        <v>1963880207392.6458</v>
      </c>
      <c r="Q7" s="45">
        <f>SUMIFS('SEDS 2021'!$F$23:$F$40,'SEDS 2021'!E$23:E$40,Calculations!L7,'SEDS 2021'!D$23:D$40,Calculations!N7)*J7*K7</f>
        <v>1963880207392.6458</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1955343480445.8728</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1943895345333.0906</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1928924422559.0002</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1909637315256.2026</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1886071399124.6565</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1857068843368.0393</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1818487297239.6377</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1771607953673.2688</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1714140317595.5667</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1648359494427.0754</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1575784643353.6846</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1497022809690.3325</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1413829796947.0073</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1325892445914.78</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1237026879654.292</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1146969466241.9968</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1055978871629.5782</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965269617212.93909</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875785790355.42773</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784468246864.91602</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696282095301.41553</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612296477235.44495</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532795032546.66113</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458757683311.37677</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390630409481.31476</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329320624378.67694</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275179077773.40509</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228158417671.87143</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187975311205.55939</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0.8261211700008485</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0.8261211700008485</v>
      </c>
      <c r="L9" s="209" t="s">
        <v>1022</v>
      </c>
      <c r="M9" s="12" t="s">
        <v>1015</v>
      </c>
      <c r="N9" s="1" t="s">
        <v>981</v>
      </c>
      <c r="O9" s="7">
        <f t="shared" si="1"/>
        <v>383320222880.39368</v>
      </c>
      <c r="P9" s="7">
        <f t="shared" si="1"/>
        <v>383320222880.39368</v>
      </c>
      <c r="Q9" s="45">
        <f>SUMIFS('SEDS 2021'!$F$23:$F$40,'SEDS 2021'!E$23:E$40,Calculations!L9,'SEDS 2021'!D$23:D$40,Calculations!N9)*J9*K9</f>
        <v>383320222880.39368</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382196343919.47815</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380917441564.54407</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379535930866.80603</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377989241955.76868</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376570969552.07019</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375322587423.06091</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373852976374.15375</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372566412474.61627</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371083425880.44104</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369739764251.70795</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368660515403.52271</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367602146308.81805</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366942165697.48438</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366472852384.99615</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366729251512.44873</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367477961954.68408</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368496601446.30798</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369823984796.23492</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371379159039.63037</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372433536033.3894</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373328271984.55646</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374230984396.03412</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374891488751.62952</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375461658506.51599</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375694702418.35815</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375848056449.57697</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376001586295.57343</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376160387691.40698</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376328948982.64935</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0.8261211700008485</v>
      </c>
      <c r="L10" s="209" t="s">
        <v>1022</v>
      </c>
      <c r="M10" s="12" t="s">
        <v>1015</v>
      </c>
      <c r="N10" s="1" t="s">
        <v>969</v>
      </c>
      <c r="O10" s="7">
        <f t="shared" si="1"/>
        <v>44610543180.045822</v>
      </c>
      <c r="P10" s="7">
        <f t="shared" si="1"/>
        <v>44610543180.045822</v>
      </c>
      <c r="Q10" s="45">
        <f>SUMIFS('SEDS 2021'!$F$23:$F$40,'SEDS 2021'!E$23:E$40,Calculations!L10,'SEDS 2021'!D$23:D$40,Calculations!N10)*J10*K10</f>
        <v>44610543180.045822</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44489042002.153168</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44316566782.725975</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44075934913.263397</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43735830528.632172</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43296283970.963509</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42724802605.562141</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41943165429.049355</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40982189936.136345</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39794732041.202637</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38433277488.2314</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36939355541.135735</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35312763287.031929</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33596521665.076</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31781827546.077881</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29935959540.909145</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28055264462.038376</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26145088127.67168</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24239934415.506691</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22366254757.706734</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20523958493.681877</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18763532335.207241</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17121675886.072649</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15610157636.119234</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14252960129.17767</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13050319071.251644</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12015490859.114603</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11148745291.853626</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10442819990.454803</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9885153334.8796711</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0.8261211700008485</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0.8261211700008485</v>
      </c>
      <c r="C12" s="207">
        <f>'Rural Urban'!Q11</f>
        <v>0.17387882999915147</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0.82898193422084276</v>
      </c>
      <c r="K12" s="207">
        <f t="shared" si="0"/>
        <v>0.8261211700008485</v>
      </c>
      <c r="L12" s="209" t="s">
        <v>1022</v>
      </c>
      <c r="M12" s="12" t="s">
        <v>1015</v>
      </c>
      <c r="N12" s="1" t="s">
        <v>975</v>
      </c>
      <c r="O12" s="7">
        <f t="shared" si="1"/>
        <v>1644984540030.23</v>
      </c>
      <c r="P12" s="7">
        <f t="shared" si="1"/>
        <v>1644984540030.23</v>
      </c>
      <c r="Q12" s="45">
        <f>SUMIFS('SEDS 2021'!$F$23:$F$40,'SEDS 2021'!E$23:E$40,Calculations!L12,'SEDS 2021'!D$23:D$40,Calculations!N12)*J12*K12</f>
        <v>1644984540030.23</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1652187056850.9656</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1658842116220.4165</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1665178523530.646</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1670879983666.5547</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1677134383080.7747</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1684209369417.6147</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1690190039026.5178</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1696893067402.3977</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1702650846109.9697</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1708626623206.6458</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1714948642334.647</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1720254652449.1873</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1725772416836.8403</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1729829322838.6318</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1734517560704.2791</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1738511835551.0825</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1741241315468.3596</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1743768982095.6501</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1746543590741.2297</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1746193034252.0955</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1745607695685.967</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1746364649066.6101</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1747942505803.9949</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1751217014056.2139</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1754695079403.6338</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1758944151434.874</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1763792026528.8574</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1768978558916.9565</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1774319370761.21</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0.8261211700008485</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0.1004200610479786</v>
      </c>
      <c r="K17" s="207">
        <f>$B$12</f>
        <v>0.8261211700008485</v>
      </c>
      <c r="L17" s="209" t="s">
        <v>1022</v>
      </c>
      <c r="M17" s="12" t="s">
        <v>1018</v>
      </c>
      <c r="N17" s="1" t="s">
        <v>635</v>
      </c>
      <c r="O17" s="7">
        <f>P17</f>
        <v>1463482159182.7288</v>
      </c>
      <c r="P17" s="7">
        <f>Q17</f>
        <v>1463482159182.7288</v>
      </c>
      <c r="Q17" s="45">
        <f>SUMIFS('SEDS 2021'!$F$23:$F$40,'SEDS 2021'!E$23:E$40,Calculations!L17,'SEDS 2021'!D$23:D$40,Calculations!N17)*J17*K17</f>
        <v>1463482159182.7288</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1434471719125.2683</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1406872618613.2639</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1380951325649.1345</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1356331513139.6528</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1334582374262.72</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1315112250268.7476</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1297796324228.1047</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1282348557883.4282</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1267811104153.3049</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1255659464428.157</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1245116399387.5447</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1235823232314.6562</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1227493250711.1929</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1220057181484.281</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1213564950731.2158</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1207514150637.7349</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1202811648389.8921</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1198866058977.6355</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1195571031445.2017</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1192878961252.6531</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1190267766642.4324</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1188626349957.1863</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1187380988950.9077</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1186011355915.9353</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1185450918283.0466</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1185179247379.53</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1184692760297.7603</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1184860607620.9338</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1185116635456.3591</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0.8261211700008485</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0.8261211700008485</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0.8261211700008485</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0.8261211700008485</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0.8261211700008485</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0.8261211700008485</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0.8261211700008485</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0.8261211700008485</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0.8261211700008485</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4.5652690462306217E-2</v>
      </c>
      <c r="K30" s="207">
        <f>$B$12</f>
        <v>0.8261211700008485</v>
      </c>
      <c r="L30" s="209" t="s">
        <v>1022</v>
      </c>
      <c r="M30" s="12" t="s">
        <v>1019</v>
      </c>
      <c r="N30" s="1" t="s">
        <v>635</v>
      </c>
      <c r="O30" s="7">
        <f>P30</f>
        <v>665324212244.35767</v>
      </c>
      <c r="P30" s="7">
        <f>Q30</f>
        <v>665324212244.35767</v>
      </c>
      <c r="Q30" s="45">
        <f>SUMIFS('SEDS 2021'!$F$23:$F$40,'SEDS 2021'!E$23:E$40,Calculations!L30,'SEDS 2021'!D$23:D$40,Calculations!N30)*J30*K30</f>
        <v>665324212244.35767</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665964699910.76941</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667004623238.42993</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668395720097.49243</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671850957678.84619</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677261464659.30933</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683257464568.58215</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689309266844.05273</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695398007345.29639</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701892103534.73315</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709328793552.9314</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717609563663.0293</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726588026271.91504</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735587031690.67896</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744724707594.74011</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752349673711.71277</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759680127275.19958</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766818061930.57312</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773811895195.74719</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780696123565.64478</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787121389598.66443</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793770631454.9325</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800718597163.43115</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808024245887.15662</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815680990977.85095</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823662448093.94714</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831922651558.72864</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840411386456.6311</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849100480034.35779</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857979615309.02502</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0.8261211700008485</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0.8261211700008485</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0.8261211700008485</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0.8261211700008485</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0.8261211700008485</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0.8261211700008485</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0.8261211700008485</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0.8261211700008485</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0.8261211700008485</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0.28340725008437762</v>
      </c>
      <c r="K43" s="207">
        <f>$B$12</f>
        <v>0.8261211700008485</v>
      </c>
      <c r="L43" s="209" t="s">
        <v>1022</v>
      </c>
      <c r="M43" s="12" t="s">
        <v>1014</v>
      </c>
      <c r="N43" s="1" t="s">
        <v>635</v>
      </c>
      <c r="O43" s="7">
        <f>P43</f>
        <v>4130264908755.2363</v>
      </c>
      <c r="P43" s="7">
        <f>Q43</f>
        <v>4130264908755.2363</v>
      </c>
      <c r="Q43" s="45">
        <f>SUMIFS('SEDS 2021'!$F$23:$F$40,'SEDS 2021'!E$23:E$40,Calculations!L43,'SEDS 2021'!D$23:D$40,Calculations!N43)*J43*K43</f>
        <v>4130264908755.2363</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4117577270334.311</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4105810513216.4927</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4096329805587.7451</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4090118659932.8462</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4088182955519.917</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4090603130152.4585</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4097230461378.0693</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4107254736778.2563</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4121146184423.2505</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4139192954011.334</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4160469722110.6069</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4184266324252.9429</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4210962119286.3916</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4240325948219.9556</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4271937935081.3374</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4304664778918.709</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4337945865758.3232</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4371457751911.6572</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4405071898304.5605</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4435370551208.1816</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4465947441891.2568</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4496797804176.0059</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4527948087626.6309</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4559441268281.9922</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4591306089543.4971</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4623557198529.1797</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4656227581888.3193</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4689290744904.4141</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4722716172495.7705</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0.8261211700008485</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0.27680490740071834</v>
      </c>
      <c r="K45" s="207">
        <f t="shared" si="8"/>
        <v>0.8261211700008485</v>
      </c>
      <c r="L45" s="209" t="s">
        <v>1022</v>
      </c>
      <c r="M45" s="12" t="s">
        <v>1014</v>
      </c>
      <c r="N45" s="1" t="s">
        <v>972</v>
      </c>
      <c r="O45" s="7">
        <f t="shared" ref="O45:O52" si="10">P45</f>
        <v>2744321401960.2598</v>
      </c>
      <c r="P45" s="7">
        <f t="shared" si="9"/>
        <v>2744321401960.2598</v>
      </c>
      <c r="Q45" s="45">
        <f>SUMIFS('SEDS 2021'!$F$23:$F$40,'SEDS 2021'!E$23:E$40,Calculations!L45,'SEDS 2021'!D$23:D$40,Calculations!N45)*J45*K45</f>
        <v>2744321401960.2598</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2761998339758.8667</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2780138569598.6138</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2799104323234.1958</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2819311350128.7129</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2841339740969.6489</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2864721171964.3936</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2888726130889.5518</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2912698411639.1978</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2937183661912.9438</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2962072323658.7251</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2986570946162.7749</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3010702097937.0854</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3035488196362.7622</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3061194608669.5908</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3087672052340.7065</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3114346892248.3467</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3141138917506.3691</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3167803209095.8115</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3194281655667.9966</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3215989673006.1987</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3237740834075.1553</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3259672121556.1162</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3281868119143.3159</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3304346561495.5205</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3327077282704.8428</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3350067751233.249</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3373243405708.0762</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3396665169336.7661</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3420389279588.9419</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8.6612944173830014E-3</v>
      </c>
      <c r="K46" s="207">
        <f t="shared" si="8"/>
        <v>0.8261211700008485</v>
      </c>
      <c r="L46" s="209" t="s">
        <v>1022</v>
      </c>
      <c r="M46" s="12" t="s">
        <v>1014</v>
      </c>
      <c r="N46" s="1" t="s">
        <v>964</v>
      </c>
      <c r="O46" s="7">
        <f t="shared" si="10"/>
        <v>17158358269.389009</v>
      </c>
      <c r="P46" s="7">
        <f t="shared" si="9"/>
        <v>17158358269.389009</v>
      </c>
      <c r="Q46" s="45">
        <f>SUMIFS('SEDS 2021'!$F$23:$F$40,'SEDS 2021'!E$23:E$40,Calculations!L46,'SEDS 2021'!D$23:D$40,Calculations!N46)*J46*K46</f>
        <v>17158358269.389009</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16585383677.052979</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16179519716.074987</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15910972728.282362</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15751985874.726551</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15680777233.11573</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15673259730.745739</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15708002232.215904</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15768627977.175776</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15849837215.120983</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15945163912.795496</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16046039427.14731</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16150030964.818905</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16261712080.639223</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16381156278.358871</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16506446167.915514</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16633456478.864594</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16761607144.99675</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16889370347.775606</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17016268604.586079</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17129650673.961212</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17243370233.166306</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17358337571.933395</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17475102769.50898</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17593796444.743813</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17714058476.86874</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17835819584.421692</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17958560500.702869</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18082568205.953373</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18208262038.631725</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0.8261211700008485</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0.8261211700008485</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0.8261211700008485</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0.8261211700008485</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0.17101806577915718</v>
      </c>
      <c r="K51" s="207">
        <f t="shared" si="8"/>
        <v>0.8261211700008485</v>
      </c>
      <c r="L51" s="209" t="s">
        <v>1022</v>
      </c>
      <c r="M51" s="12" t="s">
        <v>1014</v>
      </c>
      <c r="N51" s="1" t="s">
        <v>975</v>
      </c>
      <c r="O51" s="7">
        <f t="shared" si="10"/>
        <v>339358510311.80804</v>
      </c>
      <c r="P51" s="7">
        <f t="shared" si="9"/>
        <v>339358510311.80804</v>
      </c>
      <c r="Q51" s="45">
        <f>SUMIFS('SEDS 2021'!$F$23:$F$40,'SEDS 2021'!E$23:E$40,Calculations!L51,'SEDS 2021'!D$23:D$40,Calculations!N51)*J51*K51</f>
        <v>339358510311.80804</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336586281982.74994</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334815659473.44598</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333961927874.56458</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333887407997.69385</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334482909159.56409</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335578050608.19086</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337026741727.31592</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338692482206.79822</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340601791425.19446</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342708947840.45325</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344886132780.72211</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347075774409.62933</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349338173298.13599</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351684081231.33246</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354108458171.30182</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356549359093.46466</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359001024565.73206</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361442300187.16797</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363870294005.79846</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366508759265.43231</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369140201315.04938</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371775175930.7558</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374421513992.29309</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377082781389.29938</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379759640529.48663</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382454096579.612</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385163390694.94409</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387893444084.24432</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390649815412.13043</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0.8261211700008485</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0.3875766177411839</v>
      </c>
      <c r="K56" s="207">
        <f>$B$12</f>
        <v>0.8261211700008485</v>
      </c>
      <c r="L56" s="209" t="s">
        <v>1022</v>
      </c>
      <c r="M56" s="12" t="s">
        <v>1016</v>
      </c>
      <c r="N56" s="1" t="s">
        <v>635</v>
      </c>
      <c r="O56" s="7">
        <f>P56</f>
        <v>5648387976079.8516</v>
      </c>
      <c r="P56" s="7">
        <f>Q56</f>
        <v>5648387976079.8516</v>
      </c>
      <c r="Q56" s="45">
        <f>SUMIFS('SEDS 2021'!$F$23:$F$40,'SEDS 2021'!E$23:E$40,Calculations!L56,'SEDS 2021'!D$23:D$40,Calculations!N56)*J56*K56</f>
        <v>5648387976079.8516</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5715126728308.0469</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5787273518293.4492</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5863124155039.6836</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5937822236173.3291</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6007778904333.4512</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6083574675847.7158</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6161023913413.3643</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6233089106313.6621</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6299283475089.4141</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6368219253907.2568</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6438671419273.7559</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6513143366159.7158</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6593663308023.6055</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6679074908990.7646</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6765667417535.9688</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6848885129273.8389</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6937801341761.7402</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7022824797250.1602</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7100520343319.167</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7164014769213.165</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7223634156478.833</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7283155334079.1855</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7340785930619.2568</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7397449860147.3135</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7447922633344.5215</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7491970259704.3135</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7528999122361.2314</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7563149019726.0684</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7593006288085.4863</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0.8261211700008485</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0.8261211700008485</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0.8261211700008485</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0.8261211700008485</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0.8261211700008485</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0.8261211700008485</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0.8261211700008485</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0.8261211700008485</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0.8261211700008485</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0.18294338066415353</v>
      </c>
      <c r="K69" s="210">
        <f>$C$12</f>
        <v>0.17387882999915147</v>
      </c>
      <c r="L69" s="209" t="s">
        <v>1022</v>
      </c>
      <c r="M69" s="12" t="s">
        <v>1015</v>
      </c>
      <c r="N69" s="1" t="s">
        <v>635</v>
      </c>
      <c r="O69" s="7">
        <f>P69</f>
        <v>561159874573.53918</v>
      </c>
      <c r="P69" s="7">
        <f>Q69</f>
        <v>561159874573.53918</v>
      </c>
      <c r="Q69" s="45">
        <f>SUMIFS('SEDS 2021'!$F$23:$F$40,'SEDS 2021'!E$23:E$40,Calculations!L69,'SEDS 2021'!D$23:D$40,Calculations!N69)*J69*K69</f>
        <v>561159874573.53918</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562544029490.9176</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563460897712.90295</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563749472964.63989</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563555621781.5636</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563075220792.0769</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562509219551.07715</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561129009728.18469</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559835023280.63928</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557975734948.24512</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556240397555.30798</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554526077370.62732</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552831615074.64978</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551764932023.4906</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550778625673.40454</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550752404895.01367</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551157335628.14343</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551980245503.98633</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553119670563.64282</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554791161892.23547</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554730373057.85059</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554730480227.11853</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555085959557.86279</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555496869771.99878</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556097745899.64709</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556485823059.64453</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556899440107.85413</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557377981678.23486</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557926026129.56213</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558552279908.11108</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0.17387882999915147</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0.72101796832654053</v>
      </c>
      <c r="K71" s="210">
        <f t="shared" si="14"/>
        <v>0.17387882999915147</v>
      </c>
      <c r="L71" s="209" t="s">
        <v>1022</v>
      </c>
      <c r="M71" s="12" t="s">
        <v>1015</v>
      </c>
      <c r="N71" s="1" t="s">
        <v>972</v>
      </c>
      <c r="O71" s="7">
        <f t="shared" si="15"/>
        <v>1504562498652.5503</v>
      </c>
      <c r="P71" s="7">
        <f t="shared" si="16"/>
        <v>1504562498652.5503</v>
      </c>
      <c r="Q71" s="45">
        <f>SUMIFS('SEDS 2021'!$F$23:$F$40,'SEDS 2021'!E$23:E$40,Calculations!L71,'SEDS 2021'!D$23:D$40,Calculations!N71)*J71*K71</f>
        <v>1504562498652.5503</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1502598376407.0664</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1499642154119.9587</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1495759909443.3757</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1491496045103.4536</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1487980901443.2136</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1486072292852.3713</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1483740852088.5168</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1483237048253.0693</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1482808016219.3586</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1483935449674.9412</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1486273206904.4014</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1489200524432.6633</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1493620671688.0574</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1497645268925.5745</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1503911456074.6709</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1510762782603.3792</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1517739836478.6365</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1525201556975.8306</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1533718684822.1321</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1536189232171.1099</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1538557351282.0015</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1542024277516.4399</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1546017751562.8694</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1551233942468.7803</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1556272004467.1934</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1561515086129.0525</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1566721979471.7195</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1571601050610.3167</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1575968293792.2795</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0.99133870558261705</v>
      </c>
      <c r="K72" s="210">
        <f t="shared" si="14"/>
        <v>0.17387882999915147</v>
      </c>
      <c r="L72" s="209" t="s">
        <v>1022</v>
      </c>
      <c r="M72" s="12" t="s">
        <v>1015</v>
      </c>
      <c r="N72" s="1" t="s">
        <v>964</v>
      </c>
      <c r="O72" s="7">
        <f t="shared" si="15"/>
        <v>413350008594.46985</v>
      </c>
      <c r="P72" s="7">
        <f t="shared" si="16"/>
        <v>413350008594.46985</v>
      </c>
      <c r="Q72" s="45">
        <f>SUMIFS('SEDS 2021'!$F$23:$F$40,'SEDS 2021'!E$23:E$40,Calculations!L72,'SEDS 2021'!D$23:D$40,Calculations!N72)*J72*K72</f>
        <v>413350008594.46985</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411553230897.16718</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409143671123.89478</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405992648452.5307</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401933171739.35669</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396973107679.01172</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390868760465.70819</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382748263928.4292</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372881278664.70557</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360785710015.86243</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346940413485.20142</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331665135898.51166</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315087645836.17932</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297577498117.89844</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279068780188.91394</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260364695062.30975</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241409754497.27896</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222258401515.82928</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203166263944.72168</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184332049687.9744</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165111881754.84845</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146550797239.88126</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128873824979.19997</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112140664411.8297</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96557565795.368149</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82218397287.447174</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69314147779.914139</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57918641745.297539</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48021912716.753143</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39564325873.788574</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0.17387882999915147</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0.17387882999915147</v>
      </c>
      <c r="L74" s="209" t="s">
        <v>1022</v>
      </c>
      <c r="M74" s="12" t="s">
        <v>1015</v>
      </c>
      <c r="N74" s="1" t="s">
        <v>981</v>
      </c>
      <c r="O74" s="7">
        <f t="shared" si="15"/>
        <v>80679777119.606277</v>
      </c>
      <c r="P74" s="7">
        <f t="shared" si="16"/>
        <v>80679777119.606277</v>
      </c>
      <c r="Q74" s="45">
        <f>SUMIFS('SEDS 2021'!$F$23:$F$40,'SEDS 2021'!E$23:E$40,Calculations!L74,'SEDS 2021'!D$23:D$40,Calculations!N74)*J74*K74</f>
        <v>80679777119.606277</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80443227366.518051</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80174048881.285828</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79883273783.785599</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79557732606.546967</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79259220045.520447</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78996465340.924545</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78687147217.848801</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78416356159.957748</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78104222803.177475</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77821414033.225937</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77594257855.881897</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77371496369.338318</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77232586169.856674</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77133806895.530136</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77187772805.027664</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77345358520.575775</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77559757871.937653</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77839140451.911255</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78166467589.510376</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78388388833.887466</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78576709441.077499</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78766708903.182175</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78905729338.356537</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79025736491.641891</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79074786684.520386</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79107064055.555389</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79139378431.413574</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79172802342.956406</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79208280480.024765</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0.17387882999915147</v>
      </c>
      <c r="L75" s="209" t="s">
        <v>1022</v>
      </c>
      <c r="M75" s="12" t="s">
        <v>1015</v>
      </c>
      <c r="N75" s="1" t="s">
        <v>969</v>
      </c>
      <c r="O75" s="7">
        <f t="shared" si="15"/>
        <v>9389456819.9541798</v>
      </c>
      <c r="P75" s="7">
        <f t="shared" si="16"/>
        <v>9389456819.9541798</v>
      </c>
      <c r="Q75" s="45">
        <f>SUMIFS('SEDS 2021'!$F$23:$F$40,'SEDS 2021'!E$23:E$40,Calculations!L75,'SEDS 2021'!D$23:D$40,Calculations!N75)*J75*K75</f>
        <v>9389456819.9541798</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9363883715.8834152</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9327581790.1528149</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9276934512.9227467</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9205350640.4537754</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9112836559.0418396</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8992553342.9826202</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8828037334.1073799</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8625774881.051733</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8375843276.6551085</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8089289519.9375401</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7774854531.8221998</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7432495603.9799786</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7071267619.4444456</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6689317729.1911669</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6300806478.3884821</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5904964958.0714617</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5502918335.6475286</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5101928855.5698681</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4707563914.2972307</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4319804429.9347601</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3949276652.8349962</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3603704975.4964395</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3285566384.7325749</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2999908634.8113108</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2746781336.2324543</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2528974644.7802577</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2346545346.7365642</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2197964884.2919331</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2080589335.616859</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0.17387882999915147</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0.82898193422084276</v>
      </c>
      <c r="K77" s="210">
        <f t="shared" si="14"/>
        <v>0.17387882999915147</v>
      </c>
      <c r="L77" s="209" t="s">
        <v>1022</v>
      </c>
      <c r="M77" s="12" t="s">
        <v>1015</v>
      </c>
      <c r="N77" s="1" t="s">
        <v>975</v>
      </c>
      <c r="O77" s="7">
        <f t="shared" si="15"/>
        <v>346230065968.23438</v>
      </c>
      <c r="P77" s="7">
        <f t="shared" si="16"/>
        <v>346230065968.23438</v>
      </c>
      <c r="Q77" s="45">
        <f>SUMIFS('SEDS 2021'!$F$23:$F$40,'SEDS 2021'!E$23:E$40,Calculations!L77,'SEDS 2021'!D$23:D$40,Calculations!N77)*J77*K77</f>
        <v>346230065968.23438</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347746024211.7901</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349146755701.0144</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350480418521.32397</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351680440084.40485</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352996842195.84192</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354485958310.01733</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355744746817.04285</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357155574639.61023</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358367449920.64874</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359625208670.37878</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360955843121.02234</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362072631873.30548</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363233989856.58429</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364087871943.89038</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365074634351.68054</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365915334072.59015</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366489824585.30975</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367021838207.21069</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367605827242.37659</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367532043450.85455</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367408843624.08856</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367568164281.84387</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367900265544.18347</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368589471540.10028</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369321521456.30005</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370215849915.85687</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371236212158.02411</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372327853694.57312</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373451967382.06458</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0.17387882999915147</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0.1004200610479786</v>
      </c>
      <c r="K82" s="210">
        <f>$C$12</f>
        <v>0.17387882999915147</v>
      </c>
      <c r="L82" s="209" t="s">
        <v>1022</v>
      </c>
      <c r="M82" s="12" t="s">
        <v>1018</v>
      </c>
      <c r="N82" s="1" t="s">
        <v>635</v>
      </c>
      <c r="O82" s="7">
        <f>P82</f>
        <v>308028137764.66162</v>
      </c>
      <c r="P82" s="7">
        <f>Q82</f>
        <v>308028137764.66162</v>
      </c>
      <c r="Q82" s="45">
        <f>SUMIFS('SEDS 2021'!$F$23:$F$40,'SEDS 2021'!E$23:E$40,Calculations!L82,'SEDS 2021'!D$23:D$40,Calculations!N82)*J82*K82</f>
        <v>308028137764.66162</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301922131093.81628</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296113177782.46198</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290657362998.45947</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285475478851.92108</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280897803132.26093</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276799805764.62677</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273155215758.18045</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269903828872.51349</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266844041110.67944</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264286410372.34869</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262067346292.60269</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260111355965.39828</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258358093238.66876</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256792977776.28836</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255426517832.61411</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254152968528.93008</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253163203808.43219</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252332751211.92081</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251639226396.2403</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251072609739.56332</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250523015466.69803</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250177536349.18384</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249915417518.96667</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249627142386.58032</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249509183613.17899</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249452003358.55817</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249349609414.83713</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249384937278.63205</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249438825040.00116</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0.17387882999915147</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0.17387882999915147</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0.17387882999915147</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0.17387882999915147</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0.17387882999915147</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0.17387882999915147</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0.17387882999915147</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0.17387882999915147</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0.17387882999915147</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4.5652690462306217E-2</v>
      </c>
      <c r="K95" s="210">
        <f>$C$12</f>
        <v>0.17387882999915147</v>
      </c>
      <c r="L95" s="209" t="s">
        <v>1022</v>
      </c>
      <c r="M95" s="12" t="s">
        <v>1019</v>
      </c>
      <c r="N95" s="1" t="s">
        <v>635</v>
      </c>
      <c r="O95" s="7">
        <f>P95</f>
        <v>140034900201.18625</v>
      </c>
      <c r="P95" s="7">
        <f>Q95</f>
        <v>140034900201.18625</v>
      </c>
      <c r="Q95" s="45">
        <f>SUMIFS('SEDS 2021'!$F$23:$F$40,'SEDS 2021'!E$23:E$40,Calculations!L95,'SEDS 2021'!D$23:D$40,Calculations!N95)*J95*K95</f>
        <v>140034900201.18625</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140169707600.03845</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140388586691.95456</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140681379448.09351</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141408624663.24066</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142547407516.9281</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143809422687.04935</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145083182926.17255</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146364717782.0383</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147731570355.63843</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149296816479.79883</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151039721359.27832</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152929473892.33902</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154823550197.59711</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156746813337.20163</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158351687095.85501</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159894572976.60406</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161396938212.54819</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162868973538.01547</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164317939643.56088</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165670305108.60956</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167069812149.86853</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168532193447.11423</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170069858499.88715</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171681420975.60764</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173361327598.78955</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175099903689.2796</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176886580203.3541</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178715427447.45352</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180584273942.40747</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0.17387882999915147</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0.17387882999915147</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0.17387882999915147</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0.17387882999915147</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0.17387882999915147</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0.17387882999915147</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0.17387882999915147</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0.17387882999915147</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0.17387882999915147</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0.28340725008437762</v>
      </c>
      <c r="K108" s="210">
        <f>$C$12</f>
        <v>0.17387882999915147</v>
      </c>
      <c r="L108" s="209" t="s">
        <v>1022</v>
      </c>
      <c r="M108" s="12" t="s">
        <v>1014</v>
      </c>
      <c r="N108" s="1" t="s">
        <v>635</v>
      </c>
      <c r="O108" s="7">
        <f>P108</f>
        <v>869322389983.26953</v>
      </c>
      <c r="P108" s="7">
        <f>Q108</f>
        <v>869322389983.26953</v>
      </c>
      <c r="Q108" s="45">
        <f>SUMIFS('SEDS 2021'!$F$23:$F$40,'SEDS 2021'!E$23:E$40,Calculations!L108,'SEDS 2021'!D$23:D$40,Calculations!N108)*J108*K108</f>
        <v>869322389983.26953</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866651944285.7207</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864175322169.22375</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862179859021.79114</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860872560796.48718</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860465141121.54541</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860974530238.76111</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862369425614.12695</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864479296830.92676</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867403115698.20459</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871201530864.39258</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875679783786.12927</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880688401757.34094</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886307230780.09607</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892487617392.45959</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899141187702.73254</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906029408853.14954</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913034284954.75854</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920087738814.80249</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927162716019.67468</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933539860812.40112</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939975568030.72559</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946468834507.74438</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953025227246.75525</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959653791680.34851</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966360577609.9198</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973148667904.95471</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980025005469.46118</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986984013796.65845</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994019270188.64807</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0.17387882999915147</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0.27680490740071834</v>
      </c>
      <c r="K110" s="210">
        <f t="shared" si="23"/>
        <v>0.17387882999915147</v>
      </c>
      <c r="L110" s="209" t="s">
        <v>1022</v>
      </c>
      <c r="M110" s="12" t="s">
        <v>1014</v>
      </c>
      <c r="N110" s="1" t="s">
        <v>972</v>
      </c>
      <c r="O110" s="7">
        <f t="shared" si="24"/>
        <v>577614291755.76135</v>
      </c>
      <c r="P110" s="7">
        <f t="shared" si="25"/>
        <v>577614291755.76135</v>
      </c>
      <c r="Q110" s="45">
        <f>SUMIFS('SEDS 2021'!$F$23:$F$40,'SEDS 2021'!E$23:E$40,Calculations!L110,'SEDS 2021'!D$23:D$40,Calculations!N110)*J110*K110</f>
        <v>577614291755.76135</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581334866138.79822</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585152952461.95544</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589144791882.078</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593397889758.96252</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598034341365.91272</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602955575698.96814</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608008047810.38965</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613053641944.18408</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618207203945.05981</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623445674452.47534</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628602050989.33459</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633681083689.88232</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638897967061.23584</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644308554584.83423</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649881425846.44031</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655495844314.31519</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661134927507.36279</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666747125805.49341</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672320208153.8877</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676889228769.06445</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681467330111.98169</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686083343774.43347</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690755072609.46899</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695486249340.36035</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700270524761.979</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705109470807.68738</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709987394084.41858</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714917117476.28992</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719910477631.21118</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8.6612944173830014E-3</v>
      </c>
      <c r="K111" s="210">
        <f t="shared" si="23"/>
        <v>0.17387882999915147</v>
      </c>
      <c r="L111" s="209" t="s">
        <v>1022</v>
      </c>
      <c r="M111" s="12" t="s">
        <v>1014</v>
      </c>
      <c r="N111" s="1" t="s">
        <v>964</v>
      </c>
      <c r="O111" s="7">
        <f t="shared" si="24"/>
        <v>3611425743.4954271</v>
      </c>
      <c r="P111" s="7">
        <f t="shared" si="25"/>
        <v>3611425743.4954271</v>
      </c>
      <c r="Q111" s="45">
        <f>SUMIFS('SEDS 2021'!$F$23:$F$40,'SEDS 2021'!E$23:E$40,Calculations!L111,'SEDS 2021'!D$23:D$40,Calculations!N111)*J111*K111</f>
        <v>3611425743.4954271</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3490828238.7316556</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3405403541.6819458</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3348880796.9166346</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3315417850.9404378</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3300430127.9056849</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3298847872.7062345</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3306160341.7800746</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3318920617.1298013</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3336013227.5019832</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3356077226.9021072</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3377309120.0528879</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3399196861.89605</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3422703076.7916408</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3447843235.5284743</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3474213773.166203</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3500946418.5306015</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3527919081.5004272</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3554810192.6628599</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3581519253.2999501</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3605383478.4060693</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3629318737.0831718</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3653516623.6388659</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3678092916.6529303</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3703075108.2824111</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3728387401.6826415</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3754015214.7559781</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3779849254.2298403</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3805949922.6097765</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3832405480.6536388</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0.17387882999915147</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0.17387882999915147</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0.17387882999915147</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0.17387882999915147</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0.17101806577915718</v>
      </c>
      <c r="K116" s="210">
        <f t="shared" si="23"/>
        <v>0.17387882999915147</v>
      </c>
      <c r="L116" s="209" t="s">
        <v>1022</v>
      </c>
      <c r="M116" s="12" t="s">
        <v>1014</v>
      </c>
      <c r="N116" s="1" t="s">
        <v>975</v>
      </c>
      <c r="O116" s="7">
        <f t="shared" si="24"/>
        <v>71426883689.727448</v>
      </c>
      <c r="P116" s="7">
        <f t="shared" si="25"/>
        <v>71426883689.727448</v>
      </c>
      <c r="Q116" s="45">
        <f>SUMIFS('SEDS 2021'!$F$23:$F$40,'SEDS 2021'!E$23:E$40,Calculations!L116,'SEDS 2021'!D$23:D$40,Calculations!N116)*J116*K116</f>
        <v>71426883689.727448</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70843395654.495728</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70470721788.399765</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70291031620.737488</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70275346961.546448</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70400685772.666641</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70631186963.87883</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70936101939.999557</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71286700636.864227</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71688564752.029068</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72132070989.873123</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72590316564.315109</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73051183975.026108</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73527365055.973969</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74021122801.837708</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74531396404.67778</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75045147912.206741</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75561165101.146149</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76074995473.947617</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76586030343.600235</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77141364438.643539</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77695220315.254868</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78249819712.890472</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78806810845.22261</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79366944247.088898</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79930359339.535706</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80497478162.406998</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81067720044.596085</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81642331259.517807</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82222481773.679733</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0.17387882999915147</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0.3875766177411839</v>
      </c>
      <c r="K121" s="210">
        <f>$C$12</f>
        <v>0.17387882999915147</v>
      </c>
      <c r="L121" s="209" t="s">
        <v>1022</v>
      </c>
      <c r="M121" s="12" t="s">
        <v>1016</v>
      </c>
      <c r="N121" s="1" t="s">
        <v>635</v>
      </c>
      <c r="O121" s="7">
        <f>P121</f>
        <v>1188851137492.374</v>
      </c>
      <c r="P121" s="7">
        <f>Q121</f>
        <v>1188851137492.374</v>
      </c>
      <c r="Q121" s="45">
        <f>SUMIFS('SEDS 2021'!$F$23:$F$40,'SEDS 2021'!E$23:E$40,Calculations!L121,'SEDS 2021'!D$23:D$40,Calculations!N121)*J121*K121</f>
        <v>1188851137492.374</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1202898055274.4592</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1218083236197.5476</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1234047988646.7705</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1249770155590.739</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1264494368033.217</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1280447572657.8726</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1296748792504.6265</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1311916799184.7532</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1325849137216.0474</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1340358476767.1868</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1355186979570.0154</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1370861550640.8381</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1387809080605.3328</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1405786188303.116</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1424011848919.6042</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1441527195187.9641</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1460241940139.1633</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1478137352458.395</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1494490414378.6099</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1507854478739.6587</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1520402939763.8569</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1532930729992.6321</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1545060597937.4646</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1556987005500.0293</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1567610322113.9033</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1576881298350.5642</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1584674991998.4072</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1591862732022.5286</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1598146975881.4541</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0.17387882999915147</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0.17387882999915147</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0.17387882999915147</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0.17387882999915147</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0.17387882999915147</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0.17387882999915147</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0.17387882999915147</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0.17387882999915147</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0.17387882999915147</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2.5443870000691468E-2</v>
      </c>
      <c r="K134" s="12">
        <v>1</v>
      </c>
      <c r="L134" s="12" t="s">
        <v>1013</v>
      </c>
      <c r="M134" s="12" t="s">
        <v>1015</v>
      </c>
      <c r="N134" s="1" t="s">
        <v>635</v>
      </c>
      <c r="O134" s="7">
        <f>P134</f>
        <v>364305330669.90045</v>
      </c>
      <c r="P134" s="7">
        <f>Q134</f>
        <v>364305330669.90045</v>
      </c>
      <c r="Q134" s="45">
        <f>SUMIFS('SEDS 2021'!$F$23:$F$40,'SEDS 2021'!E$23:E$40,Calculations!L134,'SEDS 2021'!D$23:D$40,Calculations!N134)*J134*K134</f>
        <v>364305330669.90045</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367223748551.2113</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369955720274.15869</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372438018856.5918</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374781877020.4104</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376973621471.63971</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379062752965.55823</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381130265548.80573</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383054706364.15515</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384793568578.04498</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386393899380.27734</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387713684988.81665</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388818718965.96588</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389675625011.41919</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390379892215.43109</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390822532466.55176</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391115112476.64087</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391420083725.88367</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391679105561.73962</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391981444191.63715</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392254395141.479</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392554092665.35089</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392856445164.00549</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393267542290.26428</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393635503276.89594</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394060965971.50067</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394437691095.30432</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394785843374.85822</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395126959281.14716</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395438732998.55872</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0.38115467791567476</v>
      </c>
      <c r="K136" s="12">
        <v>1</v>
      </c>
      <c r="L136" s="12" t="s">
        <v>1013</v>
      </c>
      <c r="M136" s="12" t="s">
        <v>1015</v>
      </c>
      <c r="N136" s="1" t="s">
        <v>972</v>
      </c>
      <c r="O136" s="7">
        <f t="shared" si="29"/>
        <v>6122106436681.5684</v>
      </c>
      <c r="P136" s="7">
        <f t="shared" si="30"/>
        <v>6122106436681.5684</v>
      </c>
      <c r="Q136" s="45">
        <f>SUMIFS('SEDS 2021'!$F$23:$F$40,'SEDS 2021'!E$23:E$40,Calculations!L136,'SEDS 2021'!D$23:D$40,Calculations!N136)*J136*K136</f>
        <v>6122106436681.5684</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6087354977816.6396</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6050855465191.0469</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6011765333667.9561</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5972212264345.5088</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5932724514218.2002</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5894787257731.8086</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5860801824262.7695</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5830275703848.0098</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5803981215909.9316</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5783479296806.2686</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5767602283348.4697</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5757689739384.8945</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5752895328689.7324</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5753719848951.7432</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5757171209682.6523</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5763275605918.3242</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5772901031248.083</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5783941704023.8604</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5796825662171.4775</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5809705058401.5293</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5823030525256.959</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5836201955319.917</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5850657979811.1396</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5864081977872.7793</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5877975247224.7939</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5890797235779.1553</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5902905938664.9033</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5914675625223.4609</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5925816305079.4092</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0.39611739449709432</v>
      </c>
      <c r="K137" s="12">
        <v>1</v>
      </c>
      <c r="L137" s="12" t="s">
        <v>1013</v>
      </c>
      <c r="M137" s="12" t="s">
        <v>1015</v>
      </c>
      <c r="N137" s="1" t="s">
        <v>964</v>
      </c>
      <c r="O137" s="7">
        <f t="shared" si="29"/>
        <v>949493394609.53503</v>
      </c>
      <c r="P137" s="7">
        <f t="shared" si="30"/>
        <v>949493394609.53503</v>
      </c>
      <c r="Q137" s="45">
        <f>SUMIFS('SEDS 2021'!$F$23:$F$40,'SEDS 2021'!E$23:E$40,Calculations!L137,'SEDS 2021'!D$23:D$40,Calculations!N137)*J137*K137</f>
        <v>949493394609.53503</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965367618262.86157</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980777621763.24109</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995501229936.953</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1009765790916.7223</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1023496599159.4357</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1036759051061.3759</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1049762173029.6852</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1062231680914.4724</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1074162984988.4934</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1085703505852.667</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1096590423636.8766</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1107064505376.0681</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1117144507654.5347</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1126784316491.23</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1135408491037.6897</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1143001963171.3142</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1149717926230.665</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1155287663355.8174</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1159930357432.2166</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1163542385315.1624</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1166421632075.48</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1168745510581.5481</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1170989461182.4788</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1172985691458.2078</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1175106546924.2471</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1177181618833.8394</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1179291225868.3245</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1181482717095.7458</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1183669635121.7942</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83000000000</v>
      </c>
      <c r="P139" s="7">
        <f t="shared" si="30"/>
        <v>83000000000</v>
      </c>
      <c r="Q139" s="45">
        <f>SUMIFS('SEDS 2021'!$F$23:$F$40,'SEDS 2021'!E$23:E$40,Calculations!L139,'SEDS 2021'!D$23:D$40,Calculations!N139)*J139*K139</f>
        <v>83000000000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9000000000</v>
      </c>
      <c r="P140" s="7">
        <f t="shared" si="30"/>
        <v>9000000000</v>
      </c>
      <c r="Q140" s="45">
        <f>SUMIFS('SEDS 2021'!$F$23:$F$40,'SEDS 2021'!E$23:E$40,Calculations!L140,'SEDS 2021'!D$23:D$40,Calculations!N140)*J140*K140</f>
        <v>9000000000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2000000000</v>
      </c>
      <c r="P141" s="7">
        <f t="shared" si="30"/>
        <v>2000000000</v>
      </c>
      <c r="Q141" s="45">
        <f>SUMIFS('SEDS 2021'!$F$23:$F$40,'SEDS 2021'!E$23:E$40,Calculations!L141,'SEDS 2021'!D$23:D$40,Calculations!N141)*J141*K141</f>
        <v>2000000000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657000000000</v>
      </c>
      <c r="P142" s="7">
        <f t="shared" si="30"/>
        <v>657000000000</v>
      </c>
      <c r="Q142" s="45">
        <f>SUMIFS('SEDS 2021'!$F$23:$F$40,'SEDS 2021'!E$23:E$40,Calculations!L142,'SEDS 2021'!D$23:D$40,Calculations!N142)*J142*K142</f>
        <v>657000000000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0.20921925565611493</v>
      </c>
      <c r="K147" s="12">
        <v>1</v>
      </c>
      <c r="L147" s="12" t="s">
        <v>1013</v>
      </c>
      <c r="M147" s="12" t="s">
        <v>1018</v>
      </c>
      <c r="N147" s="1" t="s">
        <v>635</v>
      </c>
      <c r="O147" s="7">
        <f>P147</f>
        <v>2995601302484.2534</v>
      </c>
      <c r="P147" s="7">
        <f>Q147</f>
        <v>2995601302484.2534</v>
      </c>
      <c r="Q147" s="45">
        <f>SUMIFS('SEDS 2021'!$F$23:$F$40,'SEDS 2021'!E$23:E$40,Calculations!L147,'SEDS 2021'!D$23:D$40,Calculations!N147)*J147*K147</f>
        <v>2995601302484.2534</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3006030728461.1748</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3013770329615.4038</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3018258577789.6362</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3019766892888.7979</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3018448419226.3701</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3014837074163.2144</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3009180031087.8188</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3001176689808.7739</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2990993796588.0498</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2981055028210.9561</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2971536267746.062</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2963193047191.9023</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2955340969577.1035</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2948943309427.1445</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2943582897348.9204</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2939229227029.1426</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2937420724416.8306</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2937860570879.5181</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2940486723638.1704</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2945191894125.9854</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2952015248175.2822</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2961603627618.6299</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2973434274667.7983</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2987622101513.6626</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3004321476390.8984</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3022715595257.0005</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3042655281498.3828</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3064593385481.0747</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3087677619134.936</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7.5363983836231668E-3</v>
      </c>
      <c r="K149" s="12">
        <v>1</v>
      </c>
      <c r="L149" s="12" t="s">
        <v>1013</v>
      </c>
      <c r="M149" s="12" t="s">
        <v>1018</v>
      </c>
      <c r="N149" s="1" t="s">
        <v>972</v>
      </c>
      <c r="O149" s="7">
        <f t="shared" si="31"/>
        <v>121049630837.75531</v>
      </c>
      <c r="P149" s="7">
        <f t="shared" si="32"/>
        <v>121049630837.75531</v>
      </c>
      <c r="Q149" s="45">
        <f>SUMIFS('SEDS 2021'!$F$23:$F$40,'SEDS 2021'!E$23:E$40,Calculations!L149,'SEDS 2021'!D$23:D$40,Calculations!N149)*J149*K149</f>
        <v>121049630837.75531</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120255512855.36931</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119391339809.0766</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118434628432.05942</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117376224791.96484</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116213964882.43295</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114939603288.81166</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113557700246.59189</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112062988445.47804</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110448581150.80983</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108705442338.69589</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106830193153.05263</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104827372728.00839</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102702587027.65887</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100441792084.23476</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98054997721.923508</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95549814941.877991</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92949739592.769485</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90277766986.888138</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87557353378.821991</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84830250205.561996</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82141740096.527161</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79550305371.380829</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77093426964.924133</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74819524055.038406</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72755310632.187851</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70916072137.108139</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69309921947.553848</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67933716746.034447</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66772318813.44709</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1788949.3021482499</v>
      </c>
      <c r="S158">
        <f>SUMIFS('NREL Scaling Data'!$F:$F,'NREL Scaling Data'!$B:$B,UPPER(About!$B$1),'NREL Scaling Data'!$E:$E,Calculations!$M160,'NREL Scaling Data'!$A:$A,Q$3,'NREL Scaling Data'!$C:$C,Calculations!$L160,'NREL Scaling Data'!$D:$D,Calculations!$N160)</f>
        <v>1814352.0095611999</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0.11686046840889135</v>
      </c>
      <c r="K160" s="12">
        <v>1</v>
      </c>
      <c r="L160" s="12" t="s">
        <v>1013</v>
      </c>
      <c r="M160" s="12" t="s">
        <v>1019</v>
      </c>
      <c r="N160" s="1" t="s">
        <v>635</v>
      </c>
      <c r="O160" s="7">
        <f>P160</f>
        <v>1673208186678.5063</v>
      </c>
      <c r="P160" s="7">
        <f>Q160</f>
        <v>1673208186678.5063</v>
      </c>
      <c r="Q160" s="45">
        <f>SUMIFS('SEDS 2021'!$F$23:$F$40,'SEDS 2021'!E$23:E$40,Calculations!L160,'SEDS 2021'!D$23:D$40,Calculations!N160)*J160*K160</f>
        <v>1673208186678.5063</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1649781631201.3108</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1610915845797.5408</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1568473469102.2278</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1527088472883.2803</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1486319919666.2722</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1446773065634.1077</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1409553748272.8962</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1375753429270.8823</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1345690789310.7422</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1320289363156.3413</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1299276903074.2856</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1281738564755.5903</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1266497893398.4744</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1252875326881.8389</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1240055081400.637</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1228689489677.6208</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1219122143861.4124</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1210679880450.6221</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1203016986838.844</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1196777761610.6768</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1192492882531.6941</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1190017081149.4014</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1189104105697.2329</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1189689185588.3284</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1191563074334.4038</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1194757707627.4146</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1199296468920.3264</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1205255420041.1458</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1212701288775.3206</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0.20241753559448725</v>
      </c>
      <c r="K173" s="12">
        <v>1</v>
      </c>
      <c r="L173" s="12" t="s">
        <v>1013</v>
      </c>
      <c r="M173" s="12" t="s">
        <v>1014</v>
      </c>
      <c r="N173" s="1" t="s">
        <v>635</v>
      </c>
      <c r="O173" s="7">
        <f>P173</f>
        <v>2898214274641.8682</v>
      </c>
      <c r="P173" s="7">
        <f>Q173</f>
        <v>2898214274641.8682</v>
      </c>
      <c r="Q173" s="45">
        <f>SUMIFS('SEDS 2021'!$F$23:$F$40,'SEDS 2021'!E$23:E$40,Calculations!L173,'SEDS 2021'!D$23:D$40,Calculations!N173)*J173*K173</f>
        <v>2898214274641.8682</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2928762212317.5537</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2956027724389.3335</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2977971363733.7148</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2992572754765.1519</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2999496986222.1719</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3000923878551.0527</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2999688879425.0205</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2997787030730.521</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2996861716488.2271</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2998570410848.2017</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3003135742334.5654</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3010933445940.8091</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3021701314097.0762</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3034576960594.2222</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3048551523772.2637</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3063822045286.6177</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3080735213410.8647</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3098869665209.2368</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3117669756614.3398</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3137680046766.8008</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3158793293884.8184</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3181345525447.2759</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3205306180414.7954</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3230535122835.085</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3257076085604.0132</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3284324797631.7739</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3311945014766.231</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3340111946041.4893</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3368497805305.9575</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0.33978556835194879</v>
      </c>
      <c r="K175" s="12">
        <v>1</v>
      </c>
      <c r="L175" s="12" t="s">
        <v>1013</v>
      </c>
      <c r="M175" s="12" t="s">
        <v>1014</v>
      </c>
      <c r="N175" s="1" t="s">
        <v>972</v>
      </c>
      <c r="O175" s="7">
        <f t="shared" si="35"/>
        <v>5457635798869.001</v>
      </c>
      <c r="P175" s="7">
        <f t="shared" si="36"/>
        <v>5457635798869.001</v>
      </c>
      <c r="Q175" s="45">
        <f>SUMIFS('SEDS 2021'!$F$23:$F$40,'SEDS 2021'!E$23:E$40,Calculations!L175,'SEDS 2021'!D$23:D$40,Calculations!N175)*J175*K175</f>
        <v>5457635798869.001</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5539240595863.4062</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5616443357763.0654</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5689556012494.1406</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5758688347298.2119</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5826117105073.2539</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5894460292631.333</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5965359953963.9121</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6037364074187.2344</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6110354856203.6699</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6183551714812.5527</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6256081045579.0898</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6328956642581.4033</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6403271320530.1348</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6477436261406.7109</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6551028407027.1963</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6625251892878.6826</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6700157552408.6162</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6776983889097.2637</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6853678905525.1045</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6930183287692.377</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7006094423910.1582</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7083120198974.9639</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7160291133500.6846</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7239341358423.752</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7318878480504.7764</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7397769502518.6064</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7476443917404.4053</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7554901437077.1045</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7633145438129.8369</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3.1143636224311058E-2</v>
      </c>
      <c r="K176" s="12">
        <v>1</v>
      </c>
      <c r="L176" s="12" t="s">
        <v>1013</v>
      </c>
      <c r="M176" s="12" t="s">
        <v>1014</v>
      </c>
      <c r="N176" s="1" t="s">
        <v>964</v>
      </c>
      <c r="O176" s="7">
        <f t="shared" si="35"/>
        <v>74651296029.673599</v>
      </c>
      <c r="P176" s="7">
        <f t="shared" si="36"/>
        <v>74651296029.673599</v>
      </c>
      <c r="Q176" s="45">
        <f>SUMIFS('SEDS 2021'!$F$23:$F$40,'SEDS 2021'!E$23:E$40,Calculations!L176,'SEDS 2021'!D$23:D$40,Calculations!N176)*J176*K176</f>
        <v>74651296029.673599</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71394712768.475113</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68120162878.461212</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64886675685.20401</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61770197235.470345</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58861295190.131432</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56244468008.216377</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53995809309.478737</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52136695632.445137</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50671253719.879608</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49569344588.905769</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48762896883.805389</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48190927802.09079</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47774568369.923592</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47448024283.025635</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47153879351.034363</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46878417106.407936</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46606522687.600838</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46335940376.62529</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46055286404.296677</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45757980586.420998</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45441394021.253494</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45111576480.050957</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44762597754.942978</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44406279224.646629</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44037605308.301292</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43649460554.542992</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43246982276.492439</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42831409812.425949</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42401508804.028854</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0.44605887033981506</v>
      </c>
      <c r="K186" s="12">
        <v>1</v>
      </c>
      <c r="L186" s="12" t="s">
        <v>1013</v>
      </c>
      <c r="M186" s="12" t="s">
        <v>1016</v>
      </c>
      <c r="N186" s="1" t="s">
        <v>635</v>
      </c>
      <c r="O186" s="7">
        <f>P186</f>
        <v>6386670905525.4717</v>
      </c>
      <c r="P186" s="7">
        <f>Q186</f>
        <v>6386670905525.4717</v>
      </c>
      <c r="Q186" s="45">
        <f>SUMIFS('SEDS 2021'!$F$23:$F$40,'SEDS 2021'!E$23:E$40,Calculations!L186,'SEDS 2021'!D$23:D$40,Calculations!N186)*J186*K186</f>
        <v>6386670905525.4717</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6449818032341.9473</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6523108815921.4092</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6608297653522.792</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6695760502857.877</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6789305076448.8174</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6886936725182.7676</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6987102192887.7998</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7091536321439.3965</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7198738933563.5967</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7308179240280.792</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7422782168231.2529</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7539963613172.1436</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7661318735668.4893</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7786207795318.5801</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7912418240165.2686</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8044179620288.2227</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8176804230909.582</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8313538265683.6172</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8454049283091.5205</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8598840135850.8193</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8746608994148.3477</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8899012478325.748</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9053980511362.5391</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9210510181449.8594</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9372822657788.6777</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9534922818535.7129</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9702154870627.7188</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9873203016120.5059</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10049019881551.176</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0.27152335534875333</v>
      </c>
      <c r="K188" s="12">
        <v>1</v>
      </c>
      <c r="L188" s="12" t="s">
        <v>1013</v>
      </c>
      <c r="M188" s="12" t="s">
        <v>1016</v>
      </c>
      <c r="N188" s="1" t="s">
        <v>972</v>
      </c>
      <c r="O188" s="7">
        <f t="shared" si="37"/>
        <v>4361208133611.6758</v>
      </c>
      <c r="P188" s="7">
        <f t="shared" si="38"/>
        <v>4361208133611.6758</v>
      </c>
      <c r="Q188" s="45">
        <f>SUMIFS('SEDS 2021'!$F$23:$F$40,'SEDS 2021'!E$23:E$40,Calculations!L188,'SEDS 2021'!D$23:D$40,Calculations!N188)*J188*K188</f>
        <v>4361208133611.6758</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4346169139151.0713</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4341350394675.9927</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4334933757039.4697</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4326148477775.4028</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4317244139805.1772</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4297298673401.8003</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4280423668367.4741</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4268248349102.0884</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4262796713610.1128</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4259425472351.856</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4258397807730.3779</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4260183688322.5713</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4259851577194.9004</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4252382209946.1353</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4246216222217.2905</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4241798517594.4932</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4240532735560.7192</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4239417343471.5684</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4241811050089.875</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4243803716855.8999</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4242913909683.6436</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4238822049940.8369</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4233489473154.999</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4227461342875.375</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4221984642392.6567</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4217892782649.8291</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4212290757213.2505</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4208399417396.5742</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4204081972736.8315</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0.57273896927859458</v>
      </c>
      <c r="K189" s="12">
        <v>1</v>
      </c>
      <c r="L189" s="12" t="s">
        <v>1013</v>
      </c>
      <c r="M189" s="12" t="s">
        <v>1016</v>
      </c>
      <c r="N189" s="1" t="s">
        <v>964</v>
      </c>
      <c r="O189" s="7">
        <f t="shared" si="37"/>
        <v>1372855309360.7913</v>
      </c>
      <c r="P189" s="7">
        <f t="shared" si="38"/>
        <v>1372855309360.7913</v>
      </c>
      <c r="Q189" s="45">
        <f>SUMIFS('SEDS 2021'!$F$23:$F$40,'SEDS 2021'!E$23:E$40,Calculations!L189,'SEDS 2021'!D$23:D$40,Calculations!N189)*J189*K189</f>
        <v>1372855309360.7913</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1374384445558.7825</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1374004142255.6555</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1372419545159.2927</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1368101518071.7053</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1364013257563.0911</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1361485825194.3926</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1361802744613.6648</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1361763129686.2568</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1359489232852.9783</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1356351730602.1799</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1352826002062.7742</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1352746772207.9558</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1352635850411.2122</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1353047845656.2666</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1350987869430.9944</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1350869024648.7678</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1351780167979.1763</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1352057472471.0403</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1352429852788.6841</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1353832221218.9653</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1356478498369.8906</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1359449617925.5684</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1362206816873.2397</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1364338099967.8477</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1365542393761.0811</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1365843467209.3894</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1366754610539.8003</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1367887597463.6982</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1368315438679.7166</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17640999999999.996</v>
      </c>
      <c r="Q199" s="7">
        <f t="shared" ref="Q199:AT199" si="40">SUM(Q4,Q17,Q30,Q43,Q56,Q69,Q82,Q95,Q108,Q121)</f>
        <v>17640999999999.996</v>
      </c>
      <c r="R199" s="7">
        <f t="shared" si="40"/>
        <v>17680046891044.496</v>
      </c>
      <c r="S199" s="7">
        <f t="shared" si="40"/>
        <v>17726259260941.27</v>
      </c>
      <c r="T199" s="7">
        <f t="shared" si="40"/>
        <v>17778564895420.793</v>
      </c>
      <c r="U199" s="7">
        <f t="shared" si="40"/>
        <v>17834732622131.66</v>
      </c>
      <c r="V199" s="7">
        <f t="shared" si="40"/>
        <v>17894530004665.961</v>
      </c>
      <c r="W199" s="7">
        <f t="shared" si="40"/>
        <v>17969643290759.629</v>
      </c>
      <c r="X199" s="7">
        <f t="shared" si="40"/>
        <v>18049843253181.574</v>
      </c>
      <c r="Y199" s="7">
        <f t="shared" si="40"/>
        <v>18130439835408.684</v>
      </c>
      <c r="Z199" s="7">
        <f t="shared" si="40"/>
        <v>18206952504478.34</v>
      </c>
      <c r="AA199" s="7">
        <f t="shared" si="40"/>
        <v>18296555319900.414</v>
      </c>
      <c r="AB199" s="7">
        <f t="shared" si="40"/>
        <v>18394993274306.371</v>
      </c>
      <c r="AC199" s="7">
        <f t="shared" si="40"/>
        <v>18503818994792.336</v>
      </c>
      <c r="AD199" s="7">
        <f t="shared" si="40"/>
        <v>18628276293675.266</v>
      </c>
      <c r="AE199" s="7">
        <f t="shared" si="40"/>
        <v>18763596594814.855</v>
      </c>
      <c r="AF199" s="7">
        <f t="shared" si="40"/>
        <v>18907900671185.004</v>
      </c>
      <c r="AG199" s="7">
        <f t="shared" si="40"/>
        <v>19052126594082.539</v>
      </c>
      <c r="AH199" s="7">
        <f t="shared" si="40"/>
        <v>19207724210216.887</v>
      </c>
      <c r="AI199" s="7">
        <f t="shared" si="40"/>
        <v>19361451227864.855</v>
      </c>
      <c r="AJ199" s="7">
        <f t="shared" si="40"/>
        <v>19510146567853.461</v>
      </c>
      <c r="AK199" s="7">
        <f t="shared" si="40"/>
        <v>19627850195879.152</v>
      </c>
      <c r="AL199" s="7">
        <f t="shared" si="40"/>
        <v>19741919218429.398</v>
      </c>
      <c r="AM199" s="7">
        <f t="shared" si="40"/>
        <v>19859779674566.414</v>
      </c>
      <c r="AN199" s="7">
        <f t="shared" si="40"/>
        <v>19976945847818.406</v>
      </c>
      <c r="AO199" s="7">
        <f t="shared" si="40"/>
        <v>20094724046965.711</v>
      </c>
      <c r="AP199" s="7">
        <f t="shared" si="40"/>
        <v>20205606594043.566</v>
      </c>
      <c r="AQ199" s="7">
        <f t="shared" si="40"/>
        <v>20310013090313.77</v>
      </c>
      <c r="AR199" s="7">
        <f t="shared" si="40"/>
        <v>20406821053383.031</v>
      </c>
      <c r="AS199" s="7">
        <f t="shared" si="40"/>
        <v>20502053853779.844</v>
      </c>
      <c r="AT199" s="7">
        <f t="shared" si="40"/>
        <v>20593315615121.719</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14318000000000</v>
      </c>
      <c r="Q202" s="7">
        <f t="shared" ref="Q202:AT202" si="41">SUM(Q134,Q147,Q160,Q173,Q186)</f>
        <v>14318000000000</v>
      </c>
      <c r="R202" s="7">
        <f t="shared" si="41"/>
        <v>14401616352873.199</v>
      </c>
      <c r="S202" s="7">
        <f t="shared" si="41"/>
        <v>14473778435997.848</v>
      </c>
      <c r="T202" s="7">
        <f t="shared" si="41"/>
        <v>14545439083004.963</v>
      </c>
      <c r="U202" s="7">
        <f t="shared" si="41"/>
        <v>14609970500415.518</v>
      </c>
      <c r="V202" s="7">
        <f t="shared" si="41"/>
        <v>14670544023035.271</v>
      </c>
      <c r="W202" s="7">
        <f t="shared" si="41"/>
        <v>14728533496496.699</v>
      </c>
      <c r="X202" s="7">
        <f t="shared" si="41"/>
        <v>14786655117222.34</v>
      </c>
      <c r="Y202" s="7">
        <f t="shared" si="41"/>
        <v>14849308177613.729</v>
      </c>
      <c r="Z202" s="7">
        <f t="shared" si="41"/>
        <v>14917078804528.66</v>
      </c>
      <c r="AA202" s="7">
        <f t="shared" si="41"/>
        <v>14994487941876.566</v>
      </c>
      <c r="AB202" s="7">
        <f t="shared" si="41"/>
        <v>15084444766374.982</v>
      </c>
      <c r="AC202" s="7">
        <f t="shared" si="41"/>
        <v>15184647390026.41</v>
      </c>
      <c r="AD202" s="7">
        <f t="shared" si="41"/>
        <v>15294534537752.562</v>
      </c>
      <c r="AE202" s="7">
        <f t="shared" si="41"/>
        <v>15412983284437.217</v>
      </c>
      <c r="AF202" s="7">
        <f t="shared" si="41"/>
        <v>15535430275153.641</v>
      </c>
      <c r="AG202" s="7">
        <f t="shared" si="41"/>
        <v>15667035494758.244</v>
      </c>
      <c r="AH202" s="7">
        <f t="shared" si="41"/>
        <v>15805502396324.574</v>
      </c>
      <c r="AI202" s="7">
        <f t="shared" si="41"/>
        <v>15952627487784.734</v>
      </c>
      <c r="AJ202" s="7">
        <f t="shared" si="41"/>
        <v>16107204194374.512</v>
      </c>
      <c r="AK202" s="7">
        <f t="shared" si="41"/>
        <v>16270744233495.762</v>
      </c>
      <c r="AL202" s="7">
        <f t="shared" si="41"/>
        <v>16442464511405.492</v>
      </c>
      <c r="AM202" s="7">
        <f t="shared" si="41"/>
        <v>16624835157705.061</v>
      </c>
      <c r="AN202" s="7">
        <f t="shared" si="41"/>
        <v>16815092614432.629</v>
      </c>
      <c r="AO202" s="7">
        <f t="shared" si="41"/>
        <v>17011992094663.832</v>
      </c>
      <c r="AP202" s="7">
        <f t="shared" si="41"/>
        <v>17219844260089.494</v>
      </c>
      <c r="AQ202" s="7">
        <f t="shared" si="41"/>
        <v>17431158610147.205</v>
      </c>
      <c r="AR202" s="7">
        <f t="shared" si="41"/>
        <v>17650837479187.516</v>
      </c>
      <c r="AS202" s="7">
        <f t="shared" si="41"/>
        <v>17878290726965.363</v>
      </c>
      <c r="AT202" s="7">
        <f t="shared" si="41"/>
        <v>18113335327765.949</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34933872331602.832</v>
      </c>
      <c r="D16" s="142" t="s">
        <v>1091</v>
      </c>
      <c r="E16" s="212">
        <f>'SEDS 2021'!H26</f>
        <v>3.5160352213412039E-3</v>
      </c>
      <c r="F16" s="207">
        <f>'SEDS 2021'!H28</f>
        <v>2.4421209599747341E-3</v>
      </c>
      <c r="G16" s="142" t="s">
        <v>819</v>
      </c>
      <c r="H16" s="142"/>
      <c r="I16" s="142"/>
    </row>
    <row r="17" spans="1:12" x14ac:dyDescent="0.2">
      <c r="A17" s="139"/>
      <c r="B17" s="146" t="s">
        <v>715</v>
      </c>
      <c r="C17" s="147">
        <f>C16/C15</f>
        <v>3.0530554290210377E-3</v>
      </c>
      <c r="D17" s="142" t="s">
        <v>1092</v>
      </c>
      <c r="E17" s="212">
        <f>'SEDS 2021'!H35</f>
        <v>3.158868261206062E-3</v>
      </c>
      <c r="F17" s="212">
        <f>'SEDS 2021'!H37</f>
        <v>4.6769165545142346E-3</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1.0358995825732007</v>
      </c>
      <c r="D29" s="152">
        <f>D28*F16</f>
        <v>-2.4185056502917788</v>
      </c>
      <c r="E29" s="152">
        <f>E28*$E$17</f>
        <v>-0.12870101153270194</v>
      </c>
      <c r="F29" s="158">
        <f>F28*$F$17</f>
        <v>-8.6721912288742375E-2</v>
      </c>
      <c r="G29" s="177">
        <f>G28*C17</f>
        <v>1.6150663219521289E-2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0.8557785751587631</v>
      </c>
      <c r="D32" s="159">
        <f>D29*About!F6</f>
        <v>-1.9979787174727073</v>
      </c>
      <c r="E32" s="241">
        <f>E29</f>
        <v>-0.12870101153270194</v>
      </c>
      <c r="F32" s="243">
        <f>F29</f>
        <v>-8.6721912288742375E-2</v>
      </c>
      <c r="G32" s="173">
        <f>G29*About!F6</f>
        <v>1.3342404795200598E-2</v>
      </c>
      <c r="H32" s="142"/>
      <c r="I32" s="142"/>
      <c r="K32" s="100"/>
      <c r="L32" s="100"/>
    </row>
    <row r="33" spans="1:12" x14ac:dyDescent="0.2">
      <c r="A33" s="139"/>
      <c r="B33" s="146" t="s">
        <v>710</v>
      </c>
      <c r="C33" s="160">
        <f>C29*About!F5</f>
        <v>0.18012100741443754</v>
      </c>
      <c r="D33" s="160">
        <f>D29*About!F5</f>
        <v>-0.4205269328190715</v>
      </c>
      <c r="E33" s="242"/>
      <c r="F33" s="244"/>
      <c r="G33" s="174">
        <f>G29*About!F5</f>
        <v>2.8082584243206907E-3</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855778575158.76306</v>
      </c>
      <c r="D38" s="156">
        <f>D32*Trillion</f>
        <v>-1997978717472.7073</v>
      </c>
      <c r="E38" s="238">
        <f>E32*Trillion</f>
        <v>-128701011532.70193</v>
      </c>
      <c r="F38" s="240">
        <f>F32*Trillion</f>
        <v>-86721912288.742371</v>
      </c>
      <c r="G38" s="168">
        <f>G32*Trillion</f>
        <v>13342404795.200598</v>
      </c>
      <c r="H38" s="142"/>
      <c r="I38" s="142"/>
      <c r="K38" s="100"/>
      <c r="L38" s="100"/>
    </row>
    <row r="39" spans="1:12" ht="16" thickBot="1" x14ac:dyDescent="0.25">
      <c r="A39" s="139"/>
      <c r="B39" s="169" t="s">
        <v>710</v>
      </c>
      <c r="C39" s="170">
        <f>C33*Trillion</f>
        <v>180121007414.43753</v>
      </c>
      <c r="D39" s="171">
        <f>D33*Trillion</f>
        <v>-420526932819.07147</v>
      </c>
      <c r="E39" s="239"/>
      <c r="F39" s="239"/>
      <c r="G39" s="172">
        <f>G33*Trillion</f>
        <v>2808258424.3206906</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Delaware</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29533366.920524269</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0.18294338066415353</v>
      </c>
      <c r="K4">
        <f>IF(ISBLANK(Calculations!K4),"",Calculations!K4)</f>
        <v>0.8261211700008485</v>
      </c>
      <c r="L4" t="str">
        <f>IF(ISBLANK(Calculations!L4),"",Calculations!L4)</f>
        <v>RESIDENTIAL</v>
      </c>
      <c r="M4" t="str">
        <f>IF(ISBLANK(Calculations!M4),"",Calculations!M4)</f>
        <v>heating</v>
      </c>
      <c r="N4" t="str">
        <f>IF(ISBLANK(Calculations!N4),"",Calculations!N4)</f>
        <v>electricity</v>
      </c>
      <c r="O4">
        <f>IF(ISBLANK(Calculations!O4),"",Calculations!O4)</f>
        <v>2666144303722.793</v>
      </c>
      <c r="P4">
        <f>IF(ISBLANK(Calculations!P4),"",Calculations!P4)</f>
        <v>2666144303722.793</v>
      </c>
      <c r="Q4">
        <f>IF(ISBLANK(Calculations!Q4),"",Calculations!Q4)-(SUMIFS(BDEQ!C:C,BDEQ!$AG:$AG,About!$B$2,BDEQ!$AH:$AH,$I4)*BDEQ!$C$2*$J4*$K4)</f>
        <v>2666114770355.8726</v>
      </c>
      <c r="R4">
        <f>IF(ISBLANK(Calculations!R4),"",Calculations!R4)-(SUMIFS(BDEQ!D:D,BDEQ!$AG:$AG,About!$B$2,BDEQ!$AH:$AH,$I4)*BDEQ!$C$2*$J4*$K4)</f>
        <v>2672673748911.0371</v>
      </c>
      <c r="S4" s="99">
        <f>IF(ISBLANK(Calculations!S4),"",Calculations!S4+ ('IRA Buildings Changes'!$G$38/($AB$3-$R$3)*(S3-$R$3)))-(SUMIFS(BDEQ!D:D,BDEQ!$AG:$AG,About!$B$2,BDEQ!$AH:$AH,$I4)*BDEQ!$C$2*$J4*$K4)</f>
        <v>2678364150794.9492</v>
      </c>
      <c r="T4" s="99">
        <f>IF(ISBLANK(Calculations!T4),"",Calculations!T4+ ('IRA Buildings Changes'!$G$38/($AB$3-$R$3)*(T3-$R$3)))-(SUMIFS(BDEQ!E:E,BDEQ!$AG:$AG,About!$B$2,BDEQ!$AH:$AH,$I4)*BDEQ!$C$2*$J4*$K4)</f>
        <v>2681078574874.1108</v>
      </c>
      <c r="U4" s="99">
        <f>IF(ISBLANK(Calculations!U4),"",Calculations!U4+ ('IRA Buildings Changes'!$G$38/($AB$3-$R$3)*(U3-$R$3)))-(SUMIFS(BDEQ!F:F,BDEQ!$AG:$AG,About!$B$2,BDEQ!$AH:$AH,$I4)*BDEQ!$C$2*$J4*$K4)</f>
        <v>2681487672518.8628</v>
      </c>
      <c r="V4" s="99">
        <f>IF(ISBLANK(Calculations!V4),"",Calculations!V4+ ('IRA Buildings Changes'!$G$38/($AB$3-$R$3)*(V3-$R$3)))-(SUMIFS(BDEQ!G:G,BDEQ!$AG:$AG,About!$B$2,BDEQ!$AH:$AH,$I4)*BDEQ!$C$2*$J4*$K4)</f>
        <v>2680536611325.6597</v>
      </c>
      <c r="W4" s="99">
        <f>IF(ISBLANK(Calculations!W4),"",Calculations!W4+ ('IRA Buildings Changes'!$G$38/($AB$3-$R$3)*(W3-$R$3)))-(SUMIFS(BDEQ!H:H,BDEQ!$AG:$AG,About!$B$2,BDEQ!$AH:$AH,$I4)*BDEQ!$C$2*$J4*$K4)</f>
        <v>2679178485413.7065</v>
      </c>
      <c r="X4" s="99">
        <f>IF(ISBLANK(Calculations!X4),"",Calculations!X4+ ('IRA Buildings Changes'!$G$38/($AB$3-$R$3)*(X3-$R$3)))-(SUMIFS(BDEQ!I:I,BDEQ!$AG:$AG,About!$B$2,BDEQ!$AH:$AH,$I4)*BDEQ!$C$2*$J4*$K4)</f>
        <v>2673952461384.3618</v>
      </c>
      <c r="Y4" s="99">
        <f>IF(ISBLANK(Calculations!Y4),"",Calculations!Y4+ ('IRA Buildings Changes'!$G$38/($AB$3-$R$3)*(Y3-$R$3)))-(SUMIFS(BDEQ!J:J,BDEQ!$AG:$AG,About!$B$2,BDEQ!$AH:$AH,$I4)*BDEQ!$C$2*$J4*$K4)</f>
        <v>2669116612613.0024</v>
      </c>
      <c r="Z4" s="99">
        <f>IF(ISBLANK(Calculations!Z4),"",Calculations!Z4+ ('IRA Buildings Changes'!$G$38/($AB$3-$R$3)*(Z3-$R$3)))-(SUMIFS(BDEQ!K:K,BDEQ!$AG:$AG,About!$B$2,BDEQ!$AH:$AH,$I4)*BDEQ!$C$2*$J4*$K4)</f>
        <v>2661612567709.1489</v>
      </c>
      <c r="AA4" s="99">
        <f>IF(ISBLANK(Calculations!AA4),"",Calculations!AA4+ ('IRA Buildings Changes'!$G$38/($AB$3-$R$3)*(AA3-$R$3)))-(SUMIFS(BDEQ!L:L,BDEQ!$AG:$AG,About!$B$2,BDEQ!$AH:$AH,$I4)*BDEQ!$C$2*$J4*$K4)</f>
        <v>2654722538804.8232</v>
      </c>
      <c r="AB4" s="98">
        <f>IF(ISBLANK(Calculations!AB4),"",Calculations!AB4 + 'IRA Buildings Changes'!G38)-(SUMIFS(BDEQ!D:D,BDEQ!$AG:$AG,About!$B$2,BDEQ!$AH:$AH,$I4)*BDEQ!$C$2*$J4*$K4)</f>
        <v>2647921809577.8726</v>
      </c>
      <c r="AC4" s="99">
        <f>IF(ISBLANK(Calculations!AC4),"",Calculations!AC4+ 'IRA Buildings Changes'!$G$38)-(SUMIFS(BDEQ!D:D,BDEQ!$AG:$AG,About!$B$2,BDEQ!$AH:$AH,$I4)*BDEQ!$C$2*$J4*$K4)</f>
        <v>2639871196547.6255</v>
      </c>
      <c r="AD4" s="99">
        <f>IF(ISBLANK(Calculations!AD4),"",Calculations!AD4+ 'IRA Buildings Changes'!$G$38)-(SUMIFS(BDEQ!E:E,BDEQ!$AG:$AG,About!$B$2,BDEQ!$AH:$AH,$I4)*BDEQ!$C$2*$J4*$K4)</f>
        <v>2634812369861.499</v>
      </c>
      <c r="AE4" s="99">
        <f>IF(ISBLANK(Calculations!AE4),"",Calculations!AE4+ 'IRA Buildings Changes'!$G$38)-(SUMIFS(BDEQ!F:F,BDEQ!$AG:$AG,About!$B$2,BDEQ!$AH:$AH,$I4)*BDEQ!$C$2*$J4*$K4)</f>
        <v>2630122168395.1162</v>
      </c>
      <c r="AF4" s="99">
        <f>IF(ISBLANK(Calculations!AF4),"",Calculations!AF4+ 'IRA Buildings Changes'!$G$38)-(SUMIFS(BDEQ!G:G,BDEQ!$AG:$AG,About!$B$2,BDEQ!$AH:$AH,$I4)*BDEQ!$C$2*$J4*$K4)</f>
        <v>2629994736587.1924</v>
      </c>
      <c r="AG4" s="99">
        <f>IF(ISBLANK(Calculations!AG4),"",Calculations!AG4+ 'IRA Buildings Changes'!$G$38)-(SUMIFS(BDEQ!H:H,BDEQ!$AG:$AG,About!$B$2,BDEQ!$AH:$AH,$I4)*BDEQ!$C$2*$J4*$K4)</f>
        <v>2631915395590.8354</v>
      </c>
      <c r="AH4" s="99">
        <f>IF(ISBLANK(Calculations!AH4),"",Calculations!AH4+ 'IRA Buildings Changes'!$G$38)-(SUMIFS(BDEQ!I:I,BDEQ!$AG:$AG,About!$B$2,BDEQ!$AH:$AH,$I4)*BDEQ!$C$2*$J4*$K4)</f>
        <v>2635822442273.2183</v>
      </c>
      <c r="AI4" s="99">
        <f>IF(ISBLANK(Calculations!AI4),"",Calculations!AI4+ 'IRA Buildings Changes'!$G$38)-(SUMIFS(BDEQ!J:J,BDEQ!$AG:$AG,About!$B$2,BDEQ!$AH:$AH,$I4)*BDEQ!$C$2*$J4*$K4)</f>
        <v>2641213810857.2744</v>
      </c>
      <c r="AJ4" s="99">
        <f>IF(ISBLANK(Calculations!AJ4),"",Calculations!AJ4+ 'IRA Buildings Changes'!$G$38)-(SUMIFS(BDEQ!K:K,BDEQ!$AG:$AG,About!$B$2,BDEQ!$AH:$AH,$I4)*BDEQ!$C$2*$J4*$K4)</f>
        <v>2649150723607.9341</v>
      </c>
      <c r="AK4" s="99">
        <f>IF(ISBLANK(Calculations!AK4),"",Calculations!AK4+ 'IRA Buildings Changes'!$G$38)-(SUMIFS(BDEQ!L:L,BDEQ!$AG:$AG,About!$B$2,BDEQ!$AH:$AH,$I4)*BDEQ!$C$2*$J4*$K4)</f>
        <v>2648882454471.0483</v>
      </c>
      <c r="AL4" s="99">
        <f>IF(ISBLANK(Calculations!AL4),"",Calculations!AL4+ 'IRA Buildings Changes'!$G$38)-(SUMIFS(BDEQ!M:M,BDEQ!$AG:$AG,About!$B$2,BDEQ!$AH:$AH,$I4)*BDEQ!$C$2*$J4*$K4)</f>
        <v>2648880498195.2227</v>
      </c>
      <c r="AM4" s="99">
        <f>IF(ISBLANK(Calculations!AM4),"",Calculations!AM4+ 'IRA Buildings Changes'!$G$38)-(SUMIFS(BDEQ!N:N,BDEQ!$AG:$AG,About!$B$2,BDEQ!$AH:$AH,$I4)*BDEQ!$C$2*$J4*$K4)</f>
        <v>2650567716961.3784</v>
      </c>
      <c r="AN4" s="99">
        <f>IF(ISBLANK(Calculations!AN4),"",Calculations!AN4+ 'IRA Buildings Changes'!$G$38)-(SUMIFS(BDEQ!O:O,BDEQ!$AG:$AG,About!$B$2,BDEQ!$AH:$AH,$I4)*BDEQ!$C$2*$J4*$K4)</f>
        <v>2652517582971.1763</v>
      </c>
      <c r="AO4" s="99">
        <f>IF(ISBLANK(Calculations!AO4),"",Calculations!AO4+ 'IRA Buildings Changes'!$G$38)-(SUMIFS(BDEQ!P:P,BDEQ!$AG:$AG,About!$B$2,BDEQ!$AH:$AH,$I4)*BDEQ!$C$2*$J4*$K4)</f>
        <v>2655370307273.6392</v>
      </c>
      <c r="AP4" s="99">
        <f>IF(ISBLANK(Calculations!AP4),"",Calculations!AP4+ 'IRA Buildings Changes'!$G$38)-(SUMIFS(BDEQ!Q:Q,BDEQ!$AG:$AG,About!$B$2,BDEQ!$AH:$AH,$I4)*BDEQ!$C$2*$J4*$K4)</f>
        <v>2657213186449.9844</v>
      </c>
      <c r="AQ4" s="99">
        <f>IF(ISBLANK(Calculations!AQ4),"",Calculations!AQ4+ 'IRA Buildings Changes'!$G$38)-(SUMIFS(BDEQ!R:R,BDEQ!$AG:$AG,About!$B$2,BDEQ!$AH:$AH,$I4)*BDEQ!$C$2*$J4*$K4)</f>
        <v>2659175884519.332</v>
      </c>
      <c r="AR4" s="99">
        <f>IF(ISBLANK(Calculations!AR4),"",Calculations!AR4+ 'IRA Buildings Changes'!$G$38)-(SUMIFS(BDEQ!S:S,BDEQ!$AG:$AG,About!$B$2,BDEQ!$AH:$AH,$I4)*BDEQ!$C$2*$J4*$K4)</f>
        <v>2661447069064.3872</v>
      </c>
      <c r="AS4" s="99">
        <f>IF(ISBLANK(Calculations!AS4),"",Calculations!AS4+ 'IRA Buildings Changes'!$G$38)-(SUMIFS(BDEQ!T:T,BDEQ!$AG:$AG,About!$B$2,BDEQ!$AH:$AH,$I4)*BDEQ!$C$2*$J4*$K4)</f>
        <v>2664048682090.4409</v>
      </c>
      <c r="AT4" s="99">
        <f>IF(ISBLANK(Calculations!AT4),"",Calculations!AT4+ 'IRA Buildings Changes'!$G$38)-(SUMIFS(BDEQ!U:U,BDEQ!$AG:$AG,About!$B$2,BDEQ!$AH:$AH,$I4)*BDEQ!$C$2*$J4*$K4)</f>
        <v>2667020764024.9604</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0.8261211700008485</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0.72101796832654053</v>
      </c>
      <c r="K6">
        <f>IF(ISBLANK(Calculations!K6),"",Calculations!K6)</f>
        <v>0.8261211700008485</v>
      </c>
      <c r="L6" t="str">
        <f>IF(ISBLANK(Calculations!L6),"",Calculations!L6)</f>
        <v>RESIDENTIAL</v>
      </c>
      <c r="M6" t="str">
        <f>IF(ISBLANK(Calculations!M6),"",Calculations!M6)</f>
        <v>heating</v>
      </c>
      <c r="N6" t="str">
        <f>IF(ISBLANK(Calculations!N6),"",Calculations!N6)</f>
        <v>natural gas</v>
      </c>
      <c r="O6">
        <f>IF(ISBLANK(Calculations!O6),"",Calculations!O6)</f>
        <v>7148374139234.2617</v>
      </c>
      <c r="P6">
        <f>IF(ISBLANK(Calculations!P6),"",Calculations!P6)</f>
        <v>7148374139234.2617</v>
      </c>
      <c r="Q6">
        <f>IF(ISBLANK(Calculations!Q6),"",Calculations!Q6)</f>
        <v>7148374139234.2617</v>
      </c>
      <c r="R6">
        <f>IF(ISBLANK(Calculations!R6),"",Calculations!R6)</f>
        <v>7139042336349.0479</v>
      </c>
      <c r="S6" s="99">
        <f>IF(ISBLANK(Calculations!S6),"",Calculations!S6 + ('IRA Buildings Changes'!$D$38/($AB$3-$R$3)*(S3-$R$3)))</f>
        <v>6925199064051.1768</v>
      </c>
      <c r="T6" s="99">
        <f>IF(ISBLANK(Calculations!T6),"",Calculations!T6 + ('IRA Buildings Changes'!$D$38/($AB$3-$R$3)*(T3-$R$3)))</f>
        <v>6706956137696.2578</v>
      </c>
      <c r="U6" s="99">
        <f>IF(ISBLANK(Calculations!U6),"",Calculations!U6 + ('IRA Buildings Changes'!$D$38/($AB$3-$R$3)*(U3-$R$3)))</f>
        <v>6486900086173.8037</v>
      </c>
      <c r="V6" s="99">
        <f>IF(ISBLANK(Calculations!V6),"",Calculations!V6 + ('IRA Buildings Changes'!$D$38/($AB$3-$R$3)*(V3-$R$3)))</f>
        <v>6270401304986.709</v>
      </c>
      <c r="W6" s="99">
        <f>IF(ISBLANK(Calculations!W6),"",Calculations!W6 + ('IRA Buildings Changes'!$D$38/($AB$3-$R$3)*(W3-$R$3)))</f>
        <v>6061535383022.2393</v>
      </c>
      <c r="X6" s="99">
        <f>IF(ISBLANK(Calculations!X6),"",Calculations!X6 + ('IRA Buildings Changes'!$D$38/($AB$3-$R$3)*(X3-$R$3)))</f>
        <v>5850660529841.2168</v>
      </c>
      <c r="Y6" s="99">
        <f>IF(ISBLANK(Calculations!Y6),"",Calculations!Y6 + ('IRA Buildings Changes'!$D$38/($AB$3-$R$3)*(Y3-$R$3)))</f>
        <v>5648469019869.0234</v>
      </c>
      <c r="Z6" s="99">
        <f>IF(ISBLANK(Calculations!Z6),"",Calculations!Z6 + ('IRA Buildings Changes'!$D$38/($AB$3-$R$3)*(Z3-$R$3)))</f>
        <v>5446632760552.3242</v>
      </c>
      <c r="AA6" s="99">
        <f>IF(ISBLANK(Calculations!AA6),"",Calculations!AA6 + ('IRA Buildings Changes'!$D$38/($AB$3-$R$3)*(AA3-$R$3)))</f>
        <v>5252191473303.7441</v>
      </c>
      <c r="AB6" s="98">
        <f>IF(ISBLANK(Calculations!AB6),"",Calculations!AB6 + 'IRA Buildings Changes'!D38)</f>
        <v>5063500593348.3389</v>
      </c>
      <c r="AC6" s="99">
        <f>IF(ISBLANK(Calculations!AC6),"",Calculations!AC6  + 'IRA Buildings Changes'!$D$38)</f>
        <v>5077408663591.4141</v>
      </c>
      <c r="AD6" s="99">
        <f>IF(ISBLANK(Calculations!AD6),"",Calculations!AD6  + 'IRA Buildings Changes'!$D$38)</f>
        <v>5098409364034.4756</v>
      </c>
      <c r="AE6" s="99">
        <f>IF(ISBLANK(Calculations!AE6),"",Calculations!AE6  + 'IRA Buildings Changes'!$D$38)</f>
        <v>5117530754365.0635</v>
      </c>
      <c r="AF6" s="99">
        <f>IF(ISBLANK(Calculations!AF6),"",Calculations!AF6  + 'IRA Buildings Changes'!$D$38)</f>
        <v>5147302232923.3281</v>
      </c>
      <c r="AG6" s="99">
        <f>IF(ISBLANK(Calculations!AG6),"",Calculations!AG6  + 'IRA Buildings Changes'!$D$38)</f>
        <v>5179853785564.7959</v>
      </c>
      <c r="AH6" s="99">
        <f>IF(ISBLANK(Calculations!AH6),"",Calculations!AH6  + 'IRA Buildings Changes'!$D$38)</f>
        <v>5213002685351.0127</v>
      </c>
      <c r="AI6" s="99">
        <f>IF(ISBLANK(Calculations!AI6),"",Calculations!AI6  + 'IRA Buildings Changes'!$D$38)</f>
        <v>5248454299946.0234</v>
      </c>
      <c r="AJ6" s="99">
        <f>IF(ISBLANK(Calculations!AJ6),"",Calculations!AJ6  + 'IRA Buildings Changes'!$D$38)</f>
        <v>5288920293543.2188</v>
      </c>
      <c r="AK6" s="99">
        <f>IF(ISBLANK(Calculations!AK6),"",Calculations!AK6  + 'IRA Buildings Changes'!$D$38)</f>
        <v>5300658188642.2939</v>
      </c>
      <c r="AL6" s="99">
        <f>IF(ISBLANK(Calculations!AL6),"",Calculations!AL6  + 'IRA Buildings Changes'!$D$38)</f>
        <v>5311909433722.5645</v>
      </c>
      <c r="AM6" s="99">
        <f>IF(ISBLANK(Calculations!AM6),"",Calculations!AM6  + 'IRA Buildings Changes'!$D$38)</f>
        <v>5328381255836.3604</v>
      </c>
      <c r="AN6" s="99">
        <f>IF(ISBLANK(Calculations!AN6),"",Calculations!AN6  + 'IRA Buildings Changes'!$D$38)</f>
        <v>5347354775796.3262</v>
      </c>
      <c r="AO6" s="99">
        <f>IF(ISBLANK(Calculations!AO6),"",Calculations!AO6  + 'IRA Buildings Changes'!$D$38)</f>
        <v>5372137584227.6914</v>
      </c>
      <c r="AP6" s="99">
        <f>IF(ISBLANK(Calculations!AP6),"",Calculations!AP6  + 'IRA Buildings Changes'!$D$38)</f>
        <v>5396074078812.375</v>
      </c>
      <c r="AQ6" s="99">
        <f>IF(ISBLANK(Calculations!AQ6),"",Calculations!AQ6  + 'IRA Buildings Changes'!$D$38)</f>
        <v>5420984648758.8496</v>
      </c>
      <c r="AR6" s="99">
        <f>IF(ISBLANK(Calculations!AR6),"",Calculations!AR6  + 'IRA Buildings Changes'!$D$38)</f>
        <v>5445723283245.4893</v>
      </c>
      <c r="AS6" s="99">
        <f>IF(ISBLANK(Calculations!AS6),"",Calculations!AS6  + 'IRA Buildings Changes'!$D$38)</f>
        <v>5468904391362.8779</v>
      </c>
      <c r="AT6" s="99">
        <f>IF(ISBLANK(Calculations!AT6),"",Calculations!AT6  + 'IRA Buildings Changes'!$D$38)</f>
        <v>5489653737601.1689</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0.99133870558261705</v>
      </c>
      <c r="K7">
        <f>IF(ISBLANK(Calculations!K7),"",Calculations!K7)</f>
        <v>0.8261211700008485</v>
      </c>
      <c r="L7" t="str">
        <f>IF(ISBLANK(Calculations!L7),"",Calculations!L7)</f>
        <v>RESIDENTIAL</v>
      </c>
      <c r="M7" t="str">
        <f>IF(ISBLANK(Calculations!M7),"",Calculations!M7)</f>
        <v>heating</v>
      </c>
      <c r="N7" t="str">
        <f>IF(ISBLANK(Calculations!N7),"",Calculations!N7)</f>
        <v>petroleum diesel</v>
      </c>
      <c r="O7">
        <f>IF(ISBLANK(Calculations!O7),"",Calculations!O7)</f>
        <v>1963880207392.6458</v>
      </c>
      <c r="P7">
        <f>IF(ISBLANK(Calculations!P7),"",Calculations!P7)</f>
        <v>1963880207392.6458</v>
      </c>
      <c r="Q7">
        <f>IF(ISBLANK(Calculations!Q7),"",Calculations!Q7)</f>
        <v>1963880207392.6458</v>
      </c>
      <c r="R7">
        <f>IF(ISBLANK(Calculations!R7),"",Calculations!R7)</f>
        <v>1955343480445.8728</v>
      </c>
      <c r="S7">
        <f>IF(ISBLANK(Calculations!S7),"",Calculations!S7)</f>
        <v>1943895345333.0906</v>
      </c>
      <c r="T7">
        <f>IF(ISBLANK(Calculations!T7),"",Calculations!T7)</f>
        <v>1928924422559.0002</v>
      </c>
      <c r="U7">
        <f>IF(ISBLANK(Calculations!U7),"",Calculations!U7)</f>
        <v>1909637315256.2026</v>
      </c>
      <c r="V7">
        <f>IF(ISBLANK(Calculations!V7),"",Calculations!V7)</f>
        <v>1886071399124.6565</v>
      </c>
      <c r="W7">
        <f>IF(ISBLANK(Calculations!W7),"",Calculations!W7)</f>
        <v>1857068843368.0393</v>
      </c>
      <c r="X7">
        <f>IF(ISBLANK(Calculations!X7),"",Calculations!X7)</f>
        <v>1818487297239.6377</v>
      </c>
      <c r="Y7">
        <f>IF(ISBLANK(Calculations!Y7),"",Calculations!Y7)</f>
        <v>1771607953673.2688</v>
      </c>
      <c r="Z7">
        <f>IF(ISBLANK(Calculations!Z7),"",Calculations!Z7)</f>
        <v>1714140317595.5667</v>
      </c>
      <c r="AA7">
        <f>IF(ISBLANK(Calculations!AA7),"",Calculations!AA7)</f>
        <v>1648359494427.0754</v>
      </c>
      <c r="AB7">
        <f>IF(ISBLANK(Calculations!AB7),"",Calculations!AB7)</f>
        <v>1575784643353.6846</v>
      </c>
      <c r="AC7">
        <f>IF(ISBLANK(Calculations!AC7),"",Calculations!AC7)</f>
        <v>1497022809690.3325</v>
      </c>
      <c r="AD7">
        <f>IF(ISBLANK(Calculations!AD7),"",Calculations!AD7)</f>
        <v>1413829796947.0073</v>
      </c>
      <c r="AE7">
        <f>IF(ISBLANK(Calculations!AE7),"",Calculations!AE7)</f>
        <v>1325892445914.78</v>
      </c>
      <c r="AF7">
        <f>IF(ISBLANK(Calculations!AF7),"",Calculations!AF7)</f>
        <v>1237026879654.292</v>
      </c>
      <c r="AG7">
        <f>IF(ISBLANK(Calculations!AG7),"",Calculations!AG7)</f>
        <v>1146969466241.9968</v>
      </c>
      <c r="AH7">
        <f>IF(ISBLANK(Calculations!AH7),"",Calculations!AH7)</f>
        <v>1055978871629.5782</v>
      </c>
      <c r="AI7">
        <f>IF(ISBLANK(Calculations!AI7),"",Calculations!AI7)</f>
        <v>965269617212.93909</v>
      </c>
      <c r="AJ7">
        <f>IF(ISBLANK(Calculations!AJ7),"",Calculations!AJ7)</f>
        <v>875785790355.42773</v>
      </c>
      <c r="AK7">
        <f>IF(ISBLANK(Calculations!AK7),"",Calculations!AK7)</f>
        <v>784468246864.91602</v>
      </c>
      <c r="AL7">
        <f>IF(ISBLANK(Calculations!AL7),"",Calculations!AL7)</f>
        <v>696282095301.41553</v>
      </c>
      <c r="AM7">
        <f>IF(ISBLANK(Calculations!AM7),"",Calculations!AM7)</f>
        <v>612296477235.44495</v>
      </c>
      <c r="AN7">
        <f>IF(ISBLANK(Calculations!AN7),"",Calculations!AN7)</f>
        <v>532795032546.66113</v>
      </c>
      <c r="AO7">
        <f>IF(ISBLANK(Calculations!AO7),"",Calculations!AO7)</f>
        <v>458757683311.37677</v>
      </c>
      <c r="AP7">
        <f>IF(ISBLANK(Calculations!AP7),"",Calculations!AP7)</f>
        <v>390630409481.31476</v>
      </c>
      <c r="AQ7">
        <f>IF(ISBLANK(Calculations!AQ7),"",Calculations!AQ7)</f>
        <v>329320624378.67694</v>
      </c>
      <c r="AR7">
        <f>IF(ISBLANK(Calculations!AR7),"",Calculations!AR7)</f>
        <v>275179077773.40509</v>
      </c>
      <c r="AS7">
        <f>IF(ISBLANK(Calculations!AS7),"",Calculations!AS7)</f>
        <v>228158417671.87143</v>
      </c>
      <c r="AT7">
        <f>IF(ISBLANK(Calculations!AT7),"",Calculations!AT7)</f>
        <v>187975311205.55939</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0.8261211700008485</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0.8261211700008485</v>
      </c>
      <c r="L9" t="str">
        <f>IF(ISBLANK(Calculations!L9),"",Calculations!L9)</f>
        <v>RESIDENTIAL</v>
      </c>
      <c r="M9" t="str">
        <f>IF(ISBLANK(Calculations!M9),"",Calculations!M9)</f>
        <v>heating</v>
      </c>
      <c r="N9" t="str">
        <f>IF(ISBLANK(Calculations!N9),"",Calculations!N9)</f>
        <v>biomass</v>
      </c>
      <c r="O9">
        <f>IF(ISBLANK(Calculations!O9),"",Calculations!O9)</f>
        <v>383320222880.39368</v>
      </c>
      <c r="P9">
        <f>IF(ISBLANK(Calculations!P9),"",Calculations!P9)</f>
        <v>383320222880.39368</v>
      </c>
      <c r="Q9">
        <f>IF(ISBLANK(Calculations!Q9),"",Calculations!Q9)</f>
        <v>383320222880.39368</v>
      </c>
      <c r="R9">
        <f>IF(ISBLANK(Calculations!R9),"",Calculations!R9)</f>
        <v>382196343919.47815</v>
      </c>
      <c r="S9">
        <f>IF(ISBLANK(Calculations!S9),"",Calculations!S9)</f>
        <v>380917441564.54407</v>
      </c>
      <c r="T9">
        <f>IF(ISBLANK(Calculations!T9),"",Calculations!T9)</f>
        <v>379535930866.80603</v>
      </c>
      <c r="U9">
        <f>IF(ISBLANK(Calculations!U9),"",Calculations!U9)</f>
        <v>377989241955.76868</v>
      </c>
      <c r="V9">
        <f>IF(ISBLANK(Calculations!V9),"",Calculations!V9)</f>
        <v>376570969552.07019</v>
      </c>
      <c r="W9">
        <f>IF(ISBLANK(Calculations!W9),"",Calculations!W9)</f>
        <v>375322587423.06091</v>
      </c>
      <c r="X9">
        <f>IF(ISBLANK(Calculations!X9),"",Calculations!X9)</f>
        <v>373852976374.15375</v>
      </c>
      <c r="Y9">
        <f>IF(ISBLANK(Calculations!Y9),"",Calculations!Y9)</f>
        <v>372566412474.61627</v>
      </c>
      <c r="Z9">
        <f>IF(ISBLANK(Calculations!Z9),"",Calculations!Z9)</f>
        <v>371083425880.44104</v>
      </c>
      <c r="AA9">
        <f>IF(ISBLANK(Calculations!AA9),"",Calculations!AA9)</f>
        <v>369739764251.70795</v>
      </c>
      <c r="AB9">
        <f>IF(ISBLANK(Calculations!AB9),"",Calculations!AB9)</f>
        <v>368660515403.52271</v>
      </c>
      <c r="AC9">
        <f>IF(ISBLANK(Calculations!AC9),"",Calculations!AC9)</f>
        <v>367602146308.81805</v>
      </c>
      <c r="AD9">
        <f>IF(ISBLANK(Calculations!AD9),"",Calculations!AD9)</f>
        <v>366942165697.48438</v>
      </c>
      <c r="AE9">
        <f>IF(ISBLANK(Calculations!AE9),"",Calculations!AE9)</f>
        <v>366472852384.99615</v>
      </c>
      <c r="AF9">
        <f>IF(ISBLANK(Calculations!AF9),"",Calculations!AF9)</f>
        <v>366729251512.44873</v>
      </c>
      <c r="AG9">
        <f>IF(ISBLANK(Calculations!AG9),"",Calculations!AG9)</f>
        <v>367477961954.68408</v>
      </c>
      <c r="AH9">
        <f>IF(ISBLANK(Calculations!AH9),"",Calculations!AH9)</f>
        <v>368496601446.30798</v>
      </c>
      <c r="AI9">
        <f>IF(ISBLANK(Calculations!AI9),"",Calculations!AI9)</f>
        <v>369823984796.23492</v>
      </c>
      <c r="AJ9">
        <f>IF(ISBLANK(Calculations!AJ9),"",Calculations!AJ9)</f>
        <v>371379159039.63037</v>
      </c>
      <c r="AK9">
        <f>IF(ISBLANK(Calculations!AK9),"",Calculations!AK9)</f>
        <v>372433536033.3894</v>
      </c>
      <c r="AL9">
        <f>IF(ISBLANK(Calculations!AL9),"",Calculations!AL9)</f>
        <v>373328271984.55646</v>
      </c>
      <c r="AM9">
        <f>IF(ISBLANK(Calculations!AM9),"",Calculations!AM9)</f>
        <v>374230984396.03412</v>
      </c>
      <c r="AN9">
        <f>IF(ISBLANK(Calculations!AN9),"",Calculations!AN9)</f>
        <v>374891488751.62952</v>
      </c>
      <c r="AO9">
        <f>IF(ISBLANK(Calculations!AO9),"",Calculations!AO9)</f>
        <v>375461658506.51599</v>
      </c>
      <c r="AP9">
        <f>IF(ISBLANK(Calculations!AP9),"",Calculations!AP9)</f>
        <v>375694702418.35815</v>
      </c>
      <c r="AQ9">
        <f>IF(ISBLANK(Calculations!AQ9),"",Calculations!AQ9)</f>
        <v>375848056449.57697</v>
      </c>
      <c r="AR9">
        <f>IF(ISBLANK(Calculations!AR9),"",Calculations!AR9)</f>
        <v>376001586295.57343</v>
      </c>
      <c r="AS9">
        <f>IF(ISBLANK(Calculations!AS9),"",Calculations!AS9)</f>
        <v>376160387691.40698</v>
      </c>
      <c r="AT9">
        <f>IF(ISBLANK(Calculations!AT9),"",Calculations!AT9)</f>
        <v>376328948982.64935</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0.8261211700008485</v>
      </c>
      <c r="L10" t="str">
        <f>IF(ISBLANK(Calculations!L10),"",Calculations!L10)</f>
        <v>RESIDENTIAL</v>
      </c>
      <c r="M10" t="str">
        <f>IF(ISBLANK(Calculations!M10),"",Calculations!M10)</f>
        <v>heating</v>
      </c>
      <c r="N10" t="str">
        <f>IF(ISBLANK(Calculations!N10),"",Calculations!N10)</f>
        <v>kerosene</v>
      </c>
      <c r="O10">
        <f>IF(ISBLANK(Calculations!O10),"",Calculations!O10)</f>
        <v>44610543180.045822</v>
      </c>
      <c r="P10">
        <f>IF(ISBLANK(Calculations!P10),"",Calculations!P10)</f>
        <v>44610543180.045822</v>
      </c>
      <c r="Q10">
        <f>IF(ISBLANK(Calculations!Q10),"",Calculations!Q10)</f>
        <v>44610543180.045822</v>
      </c>
      <c r="R10">
        <f>IF(ISBLANK(Calculations!R10),"",Calculations!R10)</f>
        <v>44489042002.153168</v>
      </c>
      <c r="S10">
        <f>IF(ISBLANK(Calculations!S10),"",Calculations!S10)</f>
        <v>44316566782.725975</v>
      </c>
      <c r="T10">
        <f>IF(ISBLANK(Calculations!T10),"",Calculations!T10)</f>
        <v>44075934913.263397</v>
      </c>
      <c r="U10">
        <f>IF(ISBLANK(Calculations!U10),"",Calculations!U10)</f>
        <v>43735830528.632172</v>
      </c>
      <c r="V10">
        <f>IF(ISBLANK(Calculations!V10),"",Calculations!V10)</f>
        <v>43296283970.963509</v>
      </c>
      <c r="W10">
        <f>IF(ISBLANK(Calculations!W10),"",Calculations!W10)</f>
        <v>42724802605.562141</v>
      </c>
      <c r="X10">
        <f>IF(ISBLANK(Calculations!X10),"",Calculations!X10)</f>
        <v>41943165429.049355</v>
      </c>
      <c r="Y10">
        <f>IF(ISBLANK(Calculations!Y10),"",Calculations!Y10)</f>
        <v>40982189936.136345</v>
      </c>
      <c r="Z10">
        <f>IF(ISBLANK(Calculations!Z10),"",Calculations!Z10)</f>
        <v>39794732041.202637</v>
      </c>
      <c r="AA10">
        <f>IF(ISBLANK(Calculations!AA10),"",Calculations!AA10)</f>
        <v>38433277488.2314</v>
      </c>
      <c r="AB10">
        <f>IF(ISBLANK(Calculations!AB10),"",Calculations!AB10)</f>
        <v>36939355541.135735</v>
      </c>
      <c r="AC10">
        <f>IF(ISBLANK(Calculations!AC10),"",Calculations!AC10)</f>
        <v>35312763287.031929</v>
      </c>
      <c r="AD10">
        <f>IF(ISBLANK(Calculations!AD10),"",Calculations!AD10)</f>
        <v>33596521665.076</v>
      </c>
      <c r="AE10">
        <f>IF(ISBLANK(Calculations!AE10),"",Calculations!AE10)</f>
        <v>31781827546.077881</v>
      </c>
      <c r="AF10">
        <f>IF(ISBLANK(Calculations!AF10),"",Calculations!AF10)</f>
        <v>29935959540.909145</v>
      </c>
      <c r="AG10">
        <f>IF(ISBLANK(Calculations!AG10),"",Calculations!AG10)</f>
        <v>28055264462.038376</v>
      </c>
      <c r="AH10">
        <f>IF(ISBLANK(Calculations!AH10),"",Calculations!AH10)</f>
        <v>26145088127.67168</v>
      </c>
      <c r="AI10">
        <f>IF(ISBLANK(Calculations!AI10),"",Calculations!AI10)</f>
        <v>24239934415.506691</v>
      </c>
      <c r="AJ10">
        <f>IF(ISBLANK(Calculations!AJ10),"",Calculations!AJ10)</f>
        <v>22366254757.706734</v>
      </c>
      <c r="AK10">
        <f>IF(ISBLANK(Calculations!AK10),"",Calculations!AK10)</f>
        <v>20523958493.681877</v>
      </c>
      <c r="AL10">
        <f>IF(ISBLANK(Calculations!AL10),"",Calculations!AL10)</f>
        <v>18763532335.207241</v>
      </c>
      <c r="AM10">
        <f>IF(ISBLANK(Calculations!AM10),"",Calculations!AM10)</f>
        <v>17121675886.072649</v>
      </c>
      <c r="AN10">
        <f>IF(ISBLANK(Calculations!AN10),"",Calculations!AN10)</f>
        <v>15610157636.119234</v>
      </c>
      <c r="AO10">
        <f>IF(ISBLANK(Calculations!AO10),"",Calculations!AO10)</f>
        <v>14252960129.17767</v>
      </c>
      <c r="AP10">
        <f>IF(ISBLANK(Calculations!AP10),"",Calculations!AP10)</f>
        <v>13050319071.251644</v>
      </c>
      <c r="AQ10">
        <f>IF(ISBLANK(Calculations!AQ10),"",Calculations!AQ10)</f>
        <v>12015490859.114603</v>
      </c>
      <c r="AR10">
        <f>IF(ISBLANK(Calculations!AR10),"",Calculations!AR10)</f>
        <v>11148745291.853626</v>
      </c>
      <c r="AS10">
        <f>IF(ISBLANK(Calculations!AS10),"",Calculations!AS10)</f>
        <v>10442819990.454803</v>
      </c>
      <c r="AT10">
        <f>IF(ISBLANK(Calculations!AT10),"",Calculations!AT10)</f>
        <v>9885153334.8796711</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0.8261211700008485</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0.8261211700008485</v>
      </c>
      <c r="C12">
        <f>IF(ISBLANK(Calculations!C12),"",Calculations!C12)</f>
        <v>0.17387882999915147</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0.82898193422084276</v>
      </c>
      <c r="K12">
        <f>IF(ISBLANK(Calculations!K12),"",Calculations!K12)</f>
        <v>0.8261211700008485</v>
      </c>
      <c r="L12" t="str">
        <f>IF(ISBLANK(Calculations!L12),"",Calculations!L12)</f>
        <v>RESIDENTIAL</v>
      </c>
      <c r="M12" t="str">
        <f>IF(ISBLANK(Calculations!M12),"",Calculations!M12)</f>
        <v>heating</v>
      </c>
      <c r="N12" t="str">
        <f>IF(ISBLANK(Calculations!N12),"",Calculations!N12)</f>
        <v>LPG propane or butane</v>
      </c>
      <c r="O12">
        <f>IF(ISBLANK(Calculations!O12),"",Calculations!O12)</f>
        <v>1644984540030.23</v>
      </c>
      <c r="P12">
        <f>IF(ISBLANK(Calculations!P12),"",Calculations!P12)</f>
        <v>1644984540030.23</v>
      </c>
      <c r="Q12">
        <f>IF(ISBLANK(Calculations!Q12),"",Calculations!Q12)</f>
        <v>1644984540030.23</v>
      </c>
      <c r="R12">
        <f>IF(ISBLANK(Calculations!R12),"",Calculations!R12)</f>
        <v>1652187056850.9656</v>
      </c>
      <c r="S12">
        <f>IF(ISBLANK(Calculations!S12),"",Calculations!S12)</f>
        <v>1658842116220.4165</v>
      </c>
      <c r="T12">
        <f>IF(ISBLANK(Calculations!T12),"",Calculations!T12)</f>
        <v>1665178523530.646</v>
      </c>
      <c r="U12">
        <f>IF(ISBLANK(Calculations!U12),"",Calculations!U12)</f>
        <v>1670879983666.5547</v>
      </c>
      <c r="V12">
        <f>IF(ISBLANK(Calculations!V12),"",Calculations!V12)</f>
        <v>1677134383080.7747</v>
      </c>
      <c r="W12">
        <f>IF(ISBLANK(Calculations!W12),"",Calculations!W12)</f>
        <v>1684209369417.6147</v>
      </c>
      <c r="X12">
        <f>IF(ISBLANK(Calculations!X12),"",Calculations!X12)</f>
        <v>1690190039026.5178</v>
      </c>
      <c r="Y12">
        <f>IF(ISBLANK(Calculations!Y12),"",Calculations!Y12)</f>
        <v>1696893067402.3977</v>
      </c>
      <c r="Z12">
        <f>IF(ISBLANK(Calculations!Z12),"",Calculations!Z12)</f>
        <v>1702650846109.9697</v>
      </c>
      <c r="AA12">
        <f>IF(ISBLANK(Calculations!AA12),"",Calculations!AA12)</f>
        <v>1708626623206.6458</v>
      </c>
      <c r="AB12">
        <f>IF(ISBLANK(Calculations!AB12),"",Calculations!AB12)</f>
        <v>1714948642334.647</v>
      </c>
      <c r="AC12">
        <f>IF(ISBLANK(Calculations!AC12),"",Calculations!AC12)</f>
        <v>1720254652449.1873</v>
      </c>
      <c r="AD12">
        <f>IF(ISBLANK(Calculations!AD12),"",Calculations!AD12)</f>
        <v>1725772416836.8403</v>
      </c>
      <c r="AE12">
        <f>IF(ISBLANK(Calculations!AE12),"",Calculations!AE12)</f>
        <v>1729829322838.6318</v>
      </c>
      <c r="AF12">
        <f>IF(ISBLANK(Calculations!AF12),"",Calculations!AF12)</f>
        <v>1734517560704.2791</v>
      </c>
      <c r="AG12">
        <f>IF(ISBLANK(Calculations!AG12),"",Calculations!AG12)</f>
        <v>1738511835551.0825</v>
      </c>
      <c r="AH12">
        <f>IF(ISBLANK(Calculations!AH12),"",Calculations!AH12)</f>
        <v>1741241315468.3596</v>
      </c>
      <c r="AI12">
        <f>IF(ISBLANK(Calculations!AI12),"",Calculations!AI12)</f>
        <v>1743768982095.6501</v>
      </c>
      <c r="AJ12">
        <f>IF(ISBLANK(Calculations!AJ12),"",Calculations!AJ12)</f>
        <v>1746543590741.2297</v>
      </c>
      <c r="AK12">
        <f>IF(ISBLANK(Calculations!AK12),"",Calculations!AK12)</f>
        <v>1746193034252.0955</v>
      </c>
      <c r="AL12">
        <f>IF(ISBLANK(Calculations!AL12),"",Calculations!AL12)</f>
        <v>1745607695685.967</v>
      </c>
      <c r="AM12">
        <f>IF(ISBLANK(Calculations!AM12),"",Calculations!AM12)</f>
        <v>1746364649066.6101</v>
      </c>
      <c r="AN12">
        <f>IF(ISBLANK(Calculations!AN12),"",Calculations!AN12)</f>
        <v>1747942505803.9949</v>
      </c>
      <c r="AO12">
        <f>IF(ISBLANK(Calculations!AO12),"",Calculations!AO12)</f>
        <v>1751217014056.2139</v>
      </c>
      <c r="AP12">
        <f>IF(ISBLANK(Calculations!AP12),"",Calculations!AP12)</f>
        <v>1754695079403.6338</v>
      </c>
      <c r="AQ12">
        <f>IF(ISBLANK(Calculations!AQ12),"",Calculations!AQ12)</f>
        <v>1758944151434.874</v>
      </c>
      <c r="AR12">
        <f>IF(ISBLANK(Calculations!AR12),"",Calculations!AR12)</f>
        <v>1763792026528.8574</v>
      </c>
      <c r="AS12">
        <f>IF(ISBLANK(Calculations!AS12),"",Calculations!AS12)</f>
        <v>1768978558916.9565</v>
      </c>
      <c r="AT12">
        <f>IF(ISBLANK(Calculations!AT12),"",Calculations!AT12)</f>
        <v>1774319370761.21</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0.8261211700008485</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0.1004200610479786</v>
      </c>
      <c r="K17">
        <f>IF(ISBLANK(Calculations!K17),"",Calculations!K17)</f>
        <v>0.8261211700008485</v>
      </c>
      <c r="L17" t="str">
        <f>IF(ISBLANK(Calculations!L17),"",Calculations!L17)</f>
        <v>RESIDENTIAL</v>
      </c>
      <c r="M17" t="str">
        <f>IF(ISBLANK(Calculations!M17),"",Calculations!M17)</f>
        <v>cooling</v>
      </c>
      <c r="N17" t="str">
        <f>IF(ISBLANK(Calculations!N17),"",Calculations!N17)</f>
        <v>electricity</v>
      </c>
      <c r="O17">
        <f>P17</f>
        <v>1463482159182.7288</v>
      </c>
      <c r="P17">
        <f>IF(ISBLANK(Calculations!P17),"",Calculations!P17)</f>
        <v>1463482159182.7288</v>
      </c>
      <c r="Q17">
        <f>IF(ISBLANK(Calculations!Q17),"",Calculations!Q17)</f>
        <v>1463482159182.7288</v>
      </c>
      <c r="R17">
        <f>IF(ISBLANK(Calculations!R17),"",Calculations!R17)</f>
        <v>1434471719125.2683</v>
      </c>
      <c r="S17" s="99">
        <f>IF(ISBLANK(Calculations!S17),"",Calculations!S17 + ('IRA Buildings Changes'!$C$38/($AB$16-$R$16)*(S16-$R$16)))</f>
        <v>1492450476129.1401</v>
      </c>
      <c r="T17" s="99">
        <f>IF(ISBLANK(Calculations!T17),"",Calculations!T17 + ('IRA Buildings Changes'!$C$38/($AB$16-$R$16)*(T16-$R$16)))</f>
        <v>1552107040680.8872</v>
      </c>
      <c r="U17" s="99">
        <f>IF(ISBLANK(Calculations!U17),"",Calculations!U17 + ('IRA Buildings Changes'!$C$38/($AB$16-$R$16)*(U16-$R$16)))</f>
        <v>1613065085687.2817</v>
      </c>
      <c r="V17" s="99">
        <f>IF(ISBLANK(Calculations!V17),"",Calculations!V17 + ('IRA Buildings Changes'!$C$38/($AB$16-$R$16)*(V16-$R$16)))</f>
        <v>1676893804326.2251</v>
      </c>
      <c r="W17" s="99">
        <f>IF(ISBLANK(Calculations!W17),"",Calculations!W17 + ('IRA Buildings Changes'!$C$38/($AB$16-$R$16)*(W16-$R$16)))</f>
        <v>1743001537848.1292</v>
      </c>
      <c r="X17" s="99">
        <f>IF(ISBLANK(Calculations!X17),"",Calculations!X17 + ('IRA Buildings Changes'!$C$38/($AB$16-$R$16)*(X16-$R$16)))</f>
        <v>1811263469323.3625</v>
      </c>
      <c r="Y17" s="99">
        <f>IF(ISBLANK(Calculations!Y17),"",Calculations!Y17 + ('IRA Buildings Changes'!$C$38/($AB$16-$R$16)*(Y16-$R$16)))</f>
        <v>1881393560494.5625</v>
      </c>
      <c r="Z17" s="99">
        <f>IF(ISBLANK(Calculations!Z17),"",Calculations!Z17 + ('IRA Buildings Changes'!$C$38/($AB$16-$R$16)*(Z16-$R$16)))</f>
        <v>1952433964280.3154</v>
      </c>
      <c r="AA17" s="99">
        <f>IF(ISBLANK(Calculations!AA17),"",Calculations!AA17 + ('IRA Buildings Changes'!$C$38/($AB$16-$R$16)*(AA16-$R$16)))</f>
        <v>2025860182071.0439</v>
      </c>
      <c r="AB17" s="98">
        <f>IF(ISBLANK(Calculations!AB17),"",Calculations!AB17 + 'IRA Buildings Changes'!$C$38)</f>
        <v>2100894974546.3076</v>
      </c>
      <c r="AC17" s="99">
        <f>IF(ISBLANK(Calculations!AC17),"",Calculations!AC17 + 'IRA Buildings Changes'!$C$38)</f>
        <v>2091601807473.4194</v>
      </c>
      <c r="AD17" s="99">
        <f>IF(ISBLANK(Calculations!AD17),"",Calculations!AD17 + 'IRA Buildings Changes'!$C$38)</f>
        <v>2083271825869.9561</v>
      </c>
      <c r="AE17" s="99">
        <f>IF(ISBLANK(Calculations!AE17),"",Calculations!AE17 + 'IRA Buildings Changes'!$C$38)</f>
        <v>2075835756643.0439</v>
      </c>
      <c r="AF17" s="99">
        <f>IF(ISBLANK(Calculations!AF17),"",Calculations!AF17 + 'IRA Buildings Changes'!$C$38)</f>
        <v>2069343525889.979</v>
      </c>
      <c r="AG17" s="99">
        <f>IF(ISBLANK(Calculations!AG17),"",Calculations!AG17 + 'IRA Buildings Changes'!$C$38)</f>
        <v>2063292725796.498</v>
      </c>
      <c r="AH17" s="99">
        <f>IF(ISBLANK(Calculations!AH17),"",Calculations!AH17 + 'IRA Buildings Changes'!$C$38)</f>
        <v>2058590223548.6553</v>
      </c>
      <c r="AI17" s="99">
        <f>IF(ISBLANK(Calculations!AI17),"",Calculations!AI17 + 'IRA Buildings Changes'!$C$38)</f>
        <v>2054644634136.3984</v>
      </c>
      <c r="AJ17" s="99">
        <f>IF(ISBLANK(Calculations!AJ17),"",Calculations!AJ17 + 'IRA Buildings Changes'!$C$38)</f>
        <v>2051349606603.9648</v>
      </c>
      <c r="AK17" s="99">
        <f>IF(ISBLANK(Calculations!AK17),"",Calculations!AK17 + 'IRA Buildings Changes'!$C$38)</f>
        <v>2048657536411.416</v>
      </c>
      <c r="AL17" s="99">
        <f>IF(ISBLANK(Calculations!AL17),"",Calculations!AL17 + 'IRA Buildings Changes'!$C$38)</f>
        <v>2046046341801.1953</v>
      </c>
      <c r="AM17" s="99">
        <f>IF(ISBLANK(Calculations!AM17),"",Calculations!AM17 + 'IRA Buildings Changes'!$C$38)</f>
        <v>2044404925115.9492</v>
      </c>
      <c r="AN17" s="99">
        <f>IF(ISBLANK(Calculations!AN17),"",Calculations!AN17 + 'IRA Buildings Changes'!$C$38)</f>
        <v>2043159564109.6709</v>
      </c>
      <c r="AO17" s="99">
        <f>IF(ISBLANK(Calculations!AO17),"",Calculations!AO17 + 'IRA Buildings Changes'!$C$38)</f>
        <v>2041789931074.6982</v>
      </c>
      <c r="AP17" s="99">
        <f>IF(ISBLANK(Calculations!AP17),"",Calculations!AP17 + 'IRA Buildings Changes'!$C$38)</f>
        <v>2041229493441.8096</v>
      </c>
      <c r="AQ17" s="99">
        <f>IF(ISBLANK(Calculations!AQ17),"",Calculations!AQ17 + 'IRA Buildings Changes'!$C$38)</f>
        <v>2040957822538.293</v>
      </c>
      <c r="AR17" s="99">
        <f>IF(ISBLANK(Calculations!AR17),"",Calculations!AR17 + 'IRA Buildings Changes'!$C$38)</f>
        <v>2040471335456.5234</v>
      </c>
      <c r="AS17" s="99">
        <f>IF(ISBLANK(Calculations!AS17),"",Calculations!AS17 + 'IRA Buildings Changes'!$C$38)</f>
        <v>2040639182779.6968</v>
      </c>
      <c r="AT17" s="99">
        <f>IF(ISBLANK(Calculations!AT17),"",Calculations!AT17 + 'IRA Buildings Changes'!$C$38)</f>
        <v>2040895210615.1221</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0.8261211700008485</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0.8261211700008485</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0.8261211700008485</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0.8261211700008485</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0.8261211700008485</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0.8261211700008485</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0.8261211700008485</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0.8261211700008485</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0.8261211700008485</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4.5652690462306217E-2</v>
      </c>
      <c r="K30">
        <f>IF(ISBLANK(Calculations!K30),"",Calculations!K30)</f>
        <v>0.8261211700008485</v>
      </c>
      <c r="L30" t="str">
        <f>IF(ISBLANK(Calculations!L30),"",Calculations!L30)</f>
        <v>RESIDENTIAL</v>
      </c>
      <c r="M30" t="str">
        <f>IF(ISBLANK(Calculations!M30),"",Calculations!M30)</f>
        <v>lighting</v>
      </c>
      <c r="N30" t="str">
        <f>IF(ISBLANK(Calculations!N30),"",Calculations!N30)</f>
        <v>electricity</v>
      </c>
      <c r="O30">
        <f t="shared" si="0"/>
        <v>665324212244.35767</v>
      </c>
      <c r="P30">
        <f>IF(ISBLANK(Calculations!P30),"",Calculations!P30)</f>
        <v>665324212244.35767</v>
      </c>
      <c r="Q30">
        <f>IF(ISBLANK(Calculations!Q30),"",Calculations!Q30)</f>
        <v>665324212244.35767</v>
      </c>
      <c r="R30">
        <f>IF(ISBLANK(Calculations!R30),"",Calculations!R30)</f>
        <v>665964699910.76941</v>
      </c>
      <c r="S30">
        <f>IF(ISBLANK(Calculations!S30),"",Calculations!S30)</f>
        <v>667004623238.42993</v>
      </c>
      <c r="T30">
        <f>IF(ISBLANK(Calculations!T30),"",Calculations!T30)</f>
        <v>668395720097.49243</v>
      </c>
      <c r="U30">
        <f>IF(ISBLANK(Calculations!U30),"",Calculations!U30)</f>
        <v>671850957678.84619</v>
      </c>
      <c r="V30">
        <f>IF(ISBLANK(Calculations!V30),"",Calculations!V30)</f>
        <v>677261464659.30933</v>
      </c>
      <c r="W30">
        <f>IF(ISBLANK(Calculations!W30),"",Calculations!W30)</f>
        <v>683257464568.58215</v>
      </c>
      <c r="X30">
        <f>IF(ISBLANK(Calculations!X30),"",Calculations!X30)</f>
        <v>689309266844.05273</v>
      </c>
      <c r="Y30">
        <f>IF(ISBLANK(Calculations!Y30),"",Calculations!Y30)</f>
        <v>695398007345.29639</v>
      </c>
      <c r="Z30">
        <f>IF(ISBLANK(Calculations!Z30),"",Calculations!Z30)</f>
        <v>701892103534.73315</v>
      </c>
      <c r="AA30">
        <f>IF(ISBLANK(Calculations!AA30),"",Calculations!AA30)</f>
        <v>709328793552.9314</v>
      </c>
      <c r="AB30">
        <f>IF(ISBLANK(Calculations!AB30),"",Calculations!AB30)</f>
        <v>717609563663.0293</v>
      </c>
      <c r="AC30">
        <f>IF(ISBLANK(Calculations!AC30),"",Calculations!AC30)</f>
        <v>726588026271.91504</v>
      </c>
      <c r="AD30">
        <f>IF(ISBLANK(Calculations!AD30),"",Calculations!AD30)</f>
        <v>735587031690.67896</v>
      </c>
      <c r="AE30">
        <f>IF(ISBLANK(Calculations!AE30),"",Calculations!AE30)</f>
        <v>744724707594.74011</v>
      </c>
      <c r="AF30">
        <f>IF(ISBLANK(Calculations!AF30),"",Calculations!AF30)</f>
        <v>752349673711.71277</v>
      </c>
      <c r="AG30">
        <f>IF(ISBLANK(Calculations!AG30),"",Calculations!AG30)</f>
        <v>759680127275.19958</v>
      </c>
      <c r="AH30">
        <f>IF(ISBLANK(Calculations!AH30),"",Calculations!AH30)</f>
        <v>766818061930.57312</v>
      </c>
      <c r="AI30">
        <f>IF(ISBLANK(Calculations!AI30),"",Calculations!AI30)</f>
        <v>773811895195.74719</v>
      </c>
      <c r="AJ30">
        <f>IF(ISBLANK(Calculations!AJ30),"",Calculations!AJ30)</f>
        <v>780696123565.64478</v>
      </c>
      <c r="AK30">
        <f>IF(ISBLANK(Calculations!AK30),"",Calculations!AK30)</f>
        <v>787121389598.66443</v>
      </c>
      <c r="AL30">
        <f>IF(ISBLANK(Calculations!AL30),"",Calculations!AL30)</f>
        <v>793770631454.9325</v>
      </c>
      <c r="AM30">
        <f>IF(ISBLANK(Calculations!AM30),"",Calculations!AM30)</f>
        <v>800718597163.43115</v>
      </c>
      <c r="AN30">
        <f>IF(ISBLANK(Calculations!AN30),"",Calculations!AN30)</f>
        <v>808024245887.15662</v>
      </c>
      <c r="AO30">
        <f>IF(ISBLANK(Calculations!AO30),"",Calculations!AO30)</f>
        <v>815680990977.85095</v>
      </c>
      <c r="AP30">
        <f>IF(ISBLANK(Calculations!AP30),"",Calculations!AP30)</f>
        <v>823662448093.94714</v>
      </c>
      <c r="AQ30">
        <f>IF(ISBLANK(Calculations!AQ30),"",Calculations!AQ30)</f>
        <v>831922651558.72864</v>
      </c>
      <c r="AR30">
        <f>IF(ISBLANK(Calculations!AR30),"",Calculations!AR30)</f>
        <v>840411386456.6311</v>
      </c>
      <c r="AS30">
        <f>IF(ISBLANK(Calculations!AS30),"",Calculations!AS30)</f>
        <v>849100480034.35779</v>
      </c>
      <c r="AT30">
        <f>IF(ISBLANK(Calculations!AT30),"",Calculations!AT30)</f>
        <v>857979615309.02502</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0.8261211700008485</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0.8261211700008485</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0.8261211700008485</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0.8261211700008485</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0.8261211700008485</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0.8261211700008485</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0.8261211700008485</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0.8261211700008485</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0.8261211700008485</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0.28340725008437762</v>
      </c>
      <c r="K43">
        <f>IF(ISBLANK(Calculations!K43),"",Calculations!K43)</f>
        <v>0.8261211700008485</v>
      </c>
      <c r="L43" t="str">
        <f>IF(ISBLANK(Calculations!L43),"",Calculations!L43)</f>
        <v>RESIDENTIAL</v>
      </c>
      <c r="M43" t="str">
        <f>IF(ISBLANK(Calculations!M43),"",Calculations!M43)</f>
        <v>appl</v>
      </c>
      <c r="N43" t="str">
        <f>IF(ISBLANK(Calculations!N43),"",Calculations!N43)</f>
        <v>electricity</v>
      </c>
      <c r="O43">
        <f t="shared" si="0"/>
        <v>4130264908755.2363</v>
      </c>
      <c r="P43">
        <f>IF(ISBLANK(Calculations!P43),"",Calculations!P43)</f>
        <v>4130264908755.2363</v>
      </c>
      <c r="Q43">
        <f>IF(ISBLANK(Calculations!Q43),"",Calculations!Q43)</f>
        <v>4130264908755.2363</v>
      </c>
      <c r="R43">
        <f>IF(ISBLANK(Calculations!R43),"",Calculations!R43)</f>
        <v>4117577270334.311</v>
      </c>
      <c r="S43">
        <f>IF(ISBLANK(Calculations!S43),"",Calculations!S43)</f>
        <v>4105810513216.4927</v>
      </c>
      <c r="T43">
        <f>IF(ISBLANK(Calculations!T43),"",Calculations!T43)</f>
        <v>4096329805587.7451</v>
      </c>
      <c r="U43">
        <f>IF(ISBLANK(Calculations!U43),"",Calculations!U43)</f>
        <v>4090118659932.8462</v>
      </c>
      <c r="V43">
        <f>IF(ISBLANK(Calculations!V43),"",Calculations!V43)</f>
        <v>4088182955519.917</v>
      </c>
      <c r="W43">
        <f>IF(ISBLANK(Calculations!W43),"",Calculations!W43)</f>
        <v>4090603130152.4585</v>
      </c>
      <c r="X43">
        <f>IF(ISBLANK(Calculations!X43),"",Calculations!X43)</f>
        <v>4097230461378.0693</v>
      </c>
      <c r="Y43">
        <f>IF(ISBLANK(Calculations!Y43),"",Calculations!Y43)</f>
        <v>4107254736778.2563</v>
      </c>
      <c r="Z43">
        <f>IF(ISBLANK(Calculations!Z43),"",Calculations!Z43)</f>
        <v>4121146184423.2505</v>
      </c>
      <c r="AA43">
        <f>IF(ISBLANK(Calculations!AA43),"",Calculations!AA43)</f>
        <v>4139192954011.334</v>
      </c>
      <c r="AB43">
        <f>IF(ISBLANK(Calculations!AB43),"",Calculations!AB43)</f>
        <v>4160469722110.6069</v>
      </c>
      <c r="AC43">
        <f>IF(ISBLANK(Calculations!AC43),"",Calculations!AC43)</f>
        <v>4184266324252.9429</v>
      </c>
      <c r="AD43">
        <f>IF(ISBLANK(Calculations!AD43),"",Calculations!AD43)</f>
        <v>4210962119286.3916</v>
      </c>
      <c r="AE43">
        <f>IF(ISBLANK(Calculations!AE43),"",Calculations!AE43)</f>
        <v>4240325948219.9556</v>
      </c>
      <c r="AF43">
        <f>IF(ISBLANK(Calculations!AF43),"",Calculations!AF43)</f>
        <v>4271937935081.3374</v>
      </c>
      <c r="AG43">
        <f>IF(ISBLANK(Calculations!AG43),"",Calculations!AG43)</f>
        <v>4304664778918.709</v>
      </c>
      <c r="AH43">
        <f>IF(ISBLANK(Calculations!AH43),"",Calculations!AH43)</f>
        <v>4337945865758.3232</v>
      </c>
      <c r="AI43">
        <f>IF(ISBLANK(Calculations!AI43),"",Calculations!AI43)</f>
        <v>4371457751911.6572</v>
      </c>
      <c r="AJ43">
        <f>IF(ISBLANK(Calculations!AJ43),"",Calculations!AJ43)</f>
        <v>4405071898304.5605</v>
      </c>
      <c r="AK43">
        <f>IF(ISBLANK(Calculations!AK43),"",Calculations!AK43)</f>
        <v>4435370551208.1816</v>
      </c>
      <c r="AL43">
        <f>IF(ISBLANK(Calculations!AL43),"",Calculations!AL43)</f>
        <v>4465947441891.2568</v>
      </c>
      <c r="AM43">
        <f>IF(ISBLANK(Calculations!AM43),"",Calculations!AM43)</f>
        <v>4496797804176.0059</v>
      </c>
      <c r="AN43">
        <f>IF(ISBLANK(Calculations!AN43),"",Calculations!AN43)</f>
        <v>4527948087626.6309</v>
      </c>
      <c r="AO43">
        <f>IF(ISBLANK(Calculations!AO43),"",Calculations!AO43)</f>
        <v>4559441268281.9922</v>
      </c>
      <c r="AP43">
        <f>IF(ISBLANK(Calculations!AP43),"",Calculations!AP43)</f>
        <v>4591306089543.4971</v>
      </c>
      <c r="AQ43">
        <f>IF(ISBLANK(Calculations!AQ43),"",Calculations!AQ43)</f>
        <v>4623557198529.1797</v>
      </c>
      <c r="AR43">
        <f>IF(ISBLANK(Calculations!AR43),"",Calculations!AR43)</f>
        <v>4656227581888.3193</v>
      </c>
      <c r="AS43">
        <f>IF(ISBLANK(Calculations!AS43),"",Calculations!AS43)</f>
        <v>4689290744904.4141</v>
      </c>
      <c r="AT43">
        <f>IF(ISBLANK(Calculations!AT43),"",Calculations!AT43)</f>
        <v>4722716172495.7705</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0.8261211700008485</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0.27680490740071834</v>
      </c>
      <c r="K45">
        <f>IF(ISBLANK(Calculations!K45),"",Calculations!K45)</f>
        <v>0.8261211700008485</v>
      </c>
      <c r="L45" t="str">
        <f>IF(ISBLANK(Calculations!L45),"",Calculations!L45)</f>
        <v>RESIDENTIAL</v>
      </c>
      <c r="M45" t="str">
        <f>IF(ISBLANK(Calculations!M45),"",Calculations!M45)</f>
        <v>appl</v>
      </c>
      <c r="N45" t="str">
        <f>IF(ISBLANK(Calculations!N45),"",Calculations!N45)</f>
        <v>natural gas</v>
      </c>
      <c r="O45">
        <f t="shared" si="0"/>
        <v>2744321401960.2598</v>
      </c>
      <c r="P45">
        <f>IF(ISBLANK(Calculations!P45),"",Calculations!P45)</f>
        <v>2744321401960.2598</v>
      </c>
      <c r="Q45">
        <f>IF(ISBLANK(Calculations!Q45),"",Calculations!Q45)</f>
        <v>2744321401960.2598</v>
      </c>
      <c r="R45">
        <f>IF(ISBLANK(Calculations!R45),"",Calculations!R45)</f>
        <v>2761998339758.8667</v>
      </c>
      <c r="S45">
        <f>IF(ISBLANK(Calculations!S45),"",Calculations!S45)</f>
        <v>2780138569598.6138</v>
      </c>
      <c r="T45">
        <f>IF(ISBLANK(Calculations!T45),"",Calculations!T45)</f>
        <v>2799104323234.1958</v>
      </c>
      <c r="U45">
        <f>IF(ISBLANK(Calculations!U45),"",Calculations!U45)</f>
        <v>2819311350128.7129</v>
      </c>
      <c r="V45">
        <f>IF(ISBLANK(Calculations!V45),"",Calculations!V45)</f>
        <v>2841339740969.6489</v>
      </c>
      <c r="W45">
        <f>IF(ISBLANK(Calculations!W45),"",Calculations!W45)</f>
        <v>2864721171964.3936</v>
      </c>
      <c r="X45">
        <f>IF(ISBLANK(Calculations!X45),"",Calculations!X45)</f>
        <v>2888726130889.5518</v>
      </c>
      <c r="Y45">
        <f>IF(ISBLANK(Calculations!Y45),"",Calculations!Y45)</f>
        <v>2912698411639.1978</v>
      </c>
      <c r="Z45">
        <f>IF(ISBLANK(Calculations!Z45),"",Calculations!Z45)</f>
        <v>2937183661912.9438</v>
      </c>
      <c r="AA45">
        <f>IF(ISBLANK(Calculations!AA45),"",Calculations!AA45)</f>
        <v>2962072323658.7251</v>
      </c>
      <c r="AB45">
        <f>IF(ISBLANK(Calculations!AB45),"",Calculations!AB45)</f>
        <v>2986570946162.7749</v>
      </c>
      <c r="AC45">
        <f>IF(ISBLANK(Calculations!AC45),"",Calculations!AC45)</f>
        <v>3010702097937.0854</v>
      </c>
      <c r="AD45">
        <f>IF(ISBLANK(Calculations!AD45),"",Calculations!AD45)</f>
        <v>3035488196362.7622</v>
      </c>
      <c r="AE45">
        <f>IF(ISBLANK(Calculations!AE45),"",Calculations!AE45)</f>
        <v>3061194608669.5908</v>
      </c>
      <c r="AF45">
        <f>IF(ISBLANK(Calculations!AF45),"",Calculations!AF45)</f>
        <v>3087672052340.7065</v>
      </c>
      <c r="AG45">
        <f>IF(ISBLANK(Calculations!AG45),"",Calculations!AG45)</f>
        <v>3114346892248.3467</v>
      </c>
      <c r="AH45">
        <f>IF(ISBLANK(Calculations!AH45),"",Calculations!AH45)</f>
        <v>3141138917506.3691</v>
      </c>
      <c r="AI45">
        <f>IF(ISBLANK(Calculations!AI45),"",Calculations!AI45)</f>
        <v>3167803209095.8115</v>
      </c>
      <c r="AJ45">
        <f>IF(ISBLANK(Calculations!AJ45),"",Calculations!AJ45)</f>
        <v>3194281655667.9966</v>
      </c>
      <c r="AK45">
        <f>IF(ISBLANK(Calculations!AK45),"",Calculations!AK45)</f>
        <v>3215989673006.1987</v>
      </c>
      <c r="AL45">
        <f>IF(ISBLANK(Calculations!AL45),"",Calculations!AL45)</f>
        <v>3237740834075.1553</v>
      </c>
      <c r="AM45">
        <f>IF(ISBLANK(Calculations!AM45),"",Calculations!AM45)</f>
        <v>3259672121556.1162</v>
      </c>
      <c r="AN45">
        <f>IF(ISBLANK(Calculations!AN45),"",Calculations!AN45)</f>
        <v>3281868119143.3159</v>
      </c>
      <c r="AO45">
        <f>IF(ISBLANK(Calculations!AO45),"",Calculations!AO45)</f>
        <v>3304346561495.5205</v>
      </c>
      <c r="AP45">
        <f>IF(ISBLANK(Calculations!AP45),"",Calculations!AP45)</f>
        <v>3327077282704.8428</v>
      </c>
      <c r="AQ45">
        <f>IF(ISBLANK(Calculations!AQ45),"",Calculations!AQ45)</f>
        <v>3350067751233.249</v>
      </c>
      <c r="AR45">
        <f>IF(ISBLANK(Calculations!AR45),"",Calculations!AR45)</f>
        <v>3373243405708.0762</v>
      </c>
      <c r="AS45">
        <f>IF(ISBLANK(Calculations!AS45),"",Calculations!AS45)</f>
        <v>3396665169336.7661</v>
      </c>
      <c r="AT45">
        <f>IF(ISBLANK(Calculations!AT45),"",Calculations!AT45)</f>
        <v>3420389279588.9419</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8.6612944173830014E-3</v>
      </c>
      <c r="K46">
        <f>IF(ISBLANK(Calculations!K46),"",Calculations!K46)</f>
        <v>0.8261211700008485</v>
      </c>
      <c r="L46" t="str">
        <f>IF(ISBLANK(Calculations!L46),"",Calculations!L46)</f>
        <v>RESIDENTIAL</v>
      </c>
      <c r="M46" t="str">
        <f>IF(ISBLANK(Calculations!M46),"",Calculations!M46)</f>
        <v>appl</v>
      </c>
      <c r="N46" t="str">
        <f>IF(ISBLANK(Calculations!N46),"",Calculations!N46)</f>
        <v>petroleum diesel</v>
      </c>
      <c r="O46">
        <f t="shared" si="0"/>
        <v>17158358269.389009</v>
      </c>
      <c r="P46">
        <f>IF(ISBLANK(Calculations!P46),"",Calculations!P46)</f>
        <v>17158358269.389009</v>
      </c>
      <c r="Q46">
        <f>IF(ISBLANK(Calculations!Q46),"",Calculations!Q46)</f>
        <v>17158358269.389009</v>
      </c>
      <c r="R46">
        <f>IF(ISBLANK(Calculations!R46),"",Calculations!R46)</f>
        <v>16585383677.052979</v>
      </c>
      <c r="S46">
        <f>IF(ISBLANK(Calculations!S46),"",Calculations!S46)</f>
        <v>16179519716.074987</v>
      </c>
      <c r="T46">
        <f>IF(ISBLANK(Calculations!T46),"",Calculations!T46)</f>
        <v>15910972728.282362</v>
      </c>
      <c r="U46">
        <f>IF(ISBLANK(Calculations!U46),"",Calculations!U46)</f>
        <v>15751985874.726551</v>
      </c>
      <c r="V46">
        <f>IF(ISBLANK(Calculations!V46),"",Calculations!V46)</f>
        <v>15680777233.11573</v>
      </c>
      <c r="W46">
        <f>IF(ISBLANK(Calculations!W46),"",Calculations!W46)</f>
        <v>15673259730.745739</v>
      </c>
      <c r="X46">
        <f>IF(ISBLANK(Calculations!X46),"",Calculations!X46)</f>
        <v>15708002232.215904</v>
      </c>
      <c r="Y46">
        <f>IF(ISBLANK(Calculations!Y46),"",Calculations!Y46)</f>
        <v>15768627977.175776</v>
      </c>
      <c r="Z46">
        <f>IF(ISBLANK(Calculations!Z46),"",Calculations!Z46)</f>
        <v>15849837215.120983</v>
      </c>
      <c r="AA46">
        <f>IF(ISBLANK(Calculations!AA46),"",Calculations!AA46)</f>
        <v>15945163912.795496</v>
      </c>
      <c r="AB46">
        <f>IF(ISBLANK(Calculations!AB46),"",Calculations!AB46)</f>
        <v>16046039427.14731</v>
      </c>
      <c r="AC46">
        <f>IF(ISBLANK(Calculations!AC46),"",Calculations!AC46)</f>
        <v>16150030964.818905</v>
      </c>
      <c r="AD46">
        <f>IF(ISBLANK(Calculations!AD46),"",Calculations!AD46)</f>
        <v>16261712080.639223</v>
      </c>
      <c r="AE46">
        <f>IF(ISBLANK(Calculations!AE46),"",Calculations!AE46)</f>
        <v>16381156278.358871</v>
      </c>
      <c r="AF46">
        <f>IF(ISBLANK(Calculations!AF46),"",Calculations!AF46)</f>
        <v>16506446167.915514</v>
      </c>
      <c r="AG46">
        <f>IF(ISBLANK(Calculations!AG46),"",Calculations!AG46)</f>
        <v>16633456478.864594</v>
      </c>
      <c r="AH46">
        <f>IF(ISBLANK(Calculations!AH46),"",Calculations!AH46)</f>
        <v>16761607144.99675</v>
      </c>
      <c r="AI46">
        <f>IF(ISBLANK(Calculations!AI46),"",Calculations!AI46)</f>
        <v>16889370347.775606</v>
      </c>
      <c r="AJ46">
        <f>IF(ISBLANK(Calculations!AJ46),"",Calculations!AJ46)</f>
        <v>17016268604.586079</v>
      </c>
      <c r="AK46">
        <f>IF(ISBLANK(Calculations!AK46),"",Calculations!AK46)</f>
        <v>17129650673.961212</v>
      </c>
      <c r="AL46">
        <f>IF(ISBLANK(Calculations!AL46),"",Calculations!AL46)</f>
        <v>17243370233.166306</v>
      </c>
      <c r="AM46">
        <f>IF(ISBLANK(Calculations!AM46),"",Calculations!AM46)</f>
        <v>17358337571.933395</v>
      </c>
      <c r="AN46">
        <f>IF(ISBLANK(Calculations!AN46),"",Calculations!AN46)</f>
        <v>17475102769.50898</v>
      </c>
      <c r="AO46">
        <f>IF(ISBLANK(Calculations!AO46),"",Calculations!AO46)</f>
        <v>17593796444.743813</v>
      </c>
      <c r="AP46">
        <f>IF(ISBLANK(Calculations!AP46),"",Calculations!AP46)</f>
        <v>17714058476.86874</v>
      </c>
      <c r="AQ46">
        <f>IF(ISBLANK(Calculations!AQ46),"",Calculations!AQ46)</f>
        <v>17835819584.421692</v>
      </c>
      <c r="AR46">
        <f>IF(ISBLANK(Calculations!AR46),"",Calculations!AR46)</f>
        <v>17958560500.702869</v>
      </c>
      <c r="AS46">
        <f>IF(ISBLANK(Calculations!AS46),"",Calculations!AS46)</f>
        <v>18082568205.953373</v>
      </c>
      <c r="AT46">
        <f>IF(ISBLANK(Calculations!AT46),"",Calculations!AT46)</f>
        <v>18208262038.631725</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0.8261211700008485</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0.8261211700008485</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0.8261211700008485</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0.8261211700008485</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0.17101806577915718</v>
      </c>
      <c r="K51">
        <f>IF(ISBLANK(Calculations!K51),"",Calculations!K51)</f>
        <v>0.8261211700008485</v>
      </c>
      <c r="L51" t="str">
        <f>IF(ISBLANK(Calculations!L51),"",Calculations!L51)</f>
        <v>RESIDENTIAL</v>
      </c>
      <c r="M51" t="str">
        <f>IF(ISBLANK(Calculations!M51),"",Calculations!M51)</f>
        <v>appl</v>
      </c>
      <c r="N51" t="str">
        <f>IF(ISBLANK(Calculations!N51),"",Calculations!N51)</f>
        <v>LPG propane or butane</v>
      </c>
      <c r="O51">
        <f t="shared" si="0"/>
        <v>339358510311.80804</v>
      </c>
      <c r="P51">
        <f>IF(ISBLANK(Calculations!P51),"",Calculations!P51)</f>
        <v>339358510311.80804</v>
      </c>
      <c r="Q51">
        <f>IF(ISBLANK(Calculations!Q51),"",Calculations!Q51)</f>
        <v>339358510311.80804</v>
      </c>
      <c r="R51">
        <f>IF(ISBLANK(Calculations!R51),"",Calculations!R51)</f>
        <v>336586281982.74994</v>
      </c>
      <c r="S51">
        <f>IF(ISBLANK(Calculations!S51),"",Calculations!S51)</f>
        <v>334815659473.44598</v>
      </c>
      <c r="T51">
        <f>IF(ISBLANK(Calculations!T51),"",Calculations!T51)</f>
        <v>333961927874.56458</v>
      </c>
      <c r="U51">
        <f>IF(ISBLANK(Calculations!U51),"",Calculations!U51)</f>
        <v>333887407997.69385</v>
      </c>
      <c r="V51">
        <f>IF(ISBLANK(Calculations!V51),"",Calculations!V51)</f>
        <v>334482909159.56409</v>
      </c>
      <c r="W51">
        <f>IF(ISBLANK(Calculations!W51),"",Calculations!W51)</f>
        <v>335578050608.19086</v>
      </c>
      <c r="X51">
        <f>IF(ISBLANK(Calculations!X51),"",Calculations!X51)</f>
        <v>337026741727.31592</v>
      </c>
      <c r="Y51">
        <f>IF(ISBLANK(Calculations!Y51),"",Calculations!Y51)</f>
        <v>338692482206.79822</v>
      </c>
      <c r="Z51">
        <f>IF(ISBLANK(Calculations!Z51),"",Calculations!Z51)</f>
        <v>340601791425.19446</v>
      </c>
      <c r="AA51">
        <f>IF(ISBLANK(Calculations!AA51),"",Calculations!AA51)</f>
        <v>342708947840.45325</v>
      </c>
      <c r="AB51">
        <f>IF(ISBLANK(Calculations!AB51),"",Calculations!AB51)</f>
        <v>344886132780.72211</v>
      </c>
      <c r="AC51">
        <f>IF(ISBLANK(Calculations!AC51),"",Calculations!AC51)</f>
        <v>347075774409.62933</v>
      </c>
      <c r="AD51">
        <f>IF(ISBLANK(Calculations!AD51),"",Calculations!AD51)</f>
        <v>349338173298.13599</v>
      </c>
      <c r="AE51">
        <f>IF(ISBLANK(Calculations!AE51),"",Calculations!AE51)</f>
        <v>351684081231.33246</v>
      </c>
      <c r="AF51">
        <f>IF(ISBLANK(Calculations!AF51),"",Calculations!AF51)</f>
        <v>354108458171.30182</v>
      </c>
      <c r="AG51">
        <f>IF(ISBLANK(Calculations!AG51),"",Calculations!AG51)</f>
        <v>356549359093.46466</v>
      </c>
      <c r="AH51">
        <f>IF(ISBLANK(Calculations!AH51),"",Calculations!AH51)</f>
        <v>359001024565.73206</v>
      </c>
      <c r="AI51">
        <f>IF(ISBLANK(Calculations!AI51),"",Calculations!AI51)</f>
        <v>361442300187.16797</v>
      </c>
      <c r="AJ51">
        <f>IF(ISBLANK(Calculations!AJ51),"",Calculations!AJ51)</f>
        <v>363870294005.79846</v>
      </c>
      <c r="AK51">
        <f>IF(ISBLANK(Calculations!AK51),"",Calculations!AK51)</f>
        <v>366508759265.43231</v>
      </c>
      <c r="AL51">
        <f>IF(ISBLANK(Calculations!AL51),"",Calculations!AL51)</f>
        <v>369140201315.04938</v>
      </c>
      <c r="AM51">
        <f>IF(ISBLANK(Calculations!AM51),"",Calculations!AM51)</f>
        <v>371775175930.7558</v>
      </c>
      <c r="AN51">
        <f>IF(ISBLANK(Calculations!AN51),"",Calculations!AN51)</f>
        <v>374421513992.29309</v>
      </c>
      <c r="AO51">
        <f>IF(ISBLANK(Calculations!AO51),"",Calculations!AO51)</f>
        <v>377082781389.29938</v>
      </c>
      <c r="AP51">
        <f>IF(ISBLANK(Calculations!AP51),"",Calculations!AP51)</f>
        <v>379759640529.48663</v>
      </c>
      <c r="AQ51">
        <f>IF(ISBLANK(Calculations!AQ51),"",Calculations!AQ51)</f>
        <v>382454096579.612</v>
      </c>
      <c r="AR51">
        <f>IF(ISBLANK(Calculations!AR51),"",Calculations!AR51)</f>
        <v>385163390694.94409</v>
      </c>
      <c r="AS51">
        <f>IF(ISBLANK(Calculations!AS51),"",Calculations!AS51)</f>
        <v>387893444084.24432</v>
      </c>
      <c r="AT51">
        <f>IF(ISBLANK(Calculations!AT51),"",Calculations!AT51)</f>
        <v>390649815412.13043</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0.8261211700008485</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0.3875766177411839</v>
      </c>
      <c r="K56">
        <f>IF(ISBLANK(Calculations!K56),"",Calculations!K56)</f>
        <v>0.8261211700008485</v>
      </c>
      <c r="L56" t="str">
        <f>IF(ISBLANK(Calculations!L56),"",Calculations!L56)</f>
        <v>RESIDENTIAL</v>
      </c>
      <c r="M56" t="str">
        <f>IF(ISBLANK(Calculations!M56),"",Calculations!M56)</f>
        <v>other</v>
      </c>
      <c r="N56" t="str">
        <f>IF(ISBLANK(Calculations!N56),"",Calculations!N56)</f>
        <v>electricity</v>
      </c>
      <c r="O56">
        <f t="shared" si="0"/>
        <v>5648387976079.8516</v>
      </c>
      <c r="P56">
        <f>IF(ISBLANK(Calculations!P56),"",Calculations!P56)</f>
        <v>5648387976079.8516</v>
      </c>
      <c r="Q56">
        <f>IF(ISBLANK(Calculations!Q56),"",Calculations!Q56)</f>
        <v>5648387976079.8516</v>
      </c>
      <c r="R56">
        <f>IF(ISBLANK(Calculations!R56),"",Calculations!R56)</f>
        <v>5715126728308.0469</v>
      </c>
      <c r="S56">
        <f>IF(ISBLANK(Calculations!S56),"",Calculations!S56)</f>
        <v>5787273518293.4492</v>
      </c>
      <c r="T56">
        <f>IF(ISBLANK(Calculations!T56),"",Calculations!T56)</f>
        <v>5863124155039.6836</v>
      </c>
      <c r="U56">
        <f>IF(ISBLANK(Calculations!U56),"",Calculations!U56)</f>
        <v>5937822236173.3291</v>
      </c>
      <c r="V56">
        <f>IF(ISBLANK(Calculations!V56),"",Calculations!V56)</f>
        <v>6007778904333.4512</v>
      </c>
      <c r="W56">
        <f>IF(ISBLANK(Calculations!W56),"",Calculations!W56)</f>
        <v>6083574675847.7158</v>
      </c>
      <c r="X56">
        <f>IF(ISBLANK(Calculations!X56),"",Calculations!X56)</f>
        <v>6161023913413.3643</v>
      </c>
      <c r="Y56">
        <f>IF(ISBLANK(Calculations!Y56),"",Calculations!Y56)</f>
        <v>6233089106313.6621</v>
      </c>
      <c r="Z56">
        <f>IF(ISBLANK(Calculations!Z56),"",Calculations!Z56)</f>
        <v>6299283475089.4141</v>
      </c>
      <c r="AA56">
        <f>IF(ISBLANK(Calculations!AA56),"",Calculations!AA56)</f>
        <v>6368219253907.2568</v>
      </c>
      <c r="AB56">
        <f>IF(ISBLANK(Calculations!AB56),"",Calculations!AB56)</f>
        <v>6438671419273.7559</v>
      </c>
      <c r="AC56">
        <f>IF(ISBLANK(Calculations!AC56),"",Calculations!AC56)</f>
        <v>6513143366159.7158</v>
      </c>
      <c r="AD56">
        <f>IF(ISBLANK(Calculations!AD56),"",Calculations!AD56)</f>
        <v>6593663308023.6055</v>
      </c>
      <c r="AE56">
        <f>IF(ISBLANK(Calculations!AE56),"",Calculations!AE56)</f>
        <v>6679074908990.7646</v>
      </c>
      <c r="AF56">
        <f>IF(ISBLANK(Calculations!AF56),"",Calculations!AF56)</f>
        <v>6765667417535.9688</v>
      </c>
      <c r="AG56">
        <f>IF(ISBLANK(Calculations!AG56),"",Calculations!AG56)</f>
        <v>6848885129273.8389</v>
      </c>
      <c r="AH56">
        <f>IF(ISBLANK(Calculations!AH56),"",Calculations!AH56)</f>
        <v>6937801341761.7402</v>
      </c>
      <c r="AI56">
        <f>IF(ISBLANK(Calculations!AI56),"",Calculations!AI56)</f>
        <v>7022824797250.1602</v>
      </c>
      <c r="AJ56">
        <f>IF(ISBLANK(Calculations!AJ56),"",Calculations!AJ56)</f>
        <v>7100520343319.167</v>
      </c>
      <c r="AK56">
        <f>IF(ISBLANK(Calculations!AK56),"",Calculations!AK56)</f>
        <v>7164014769213.165</v>
      </c>
      <c r="AL56">
        <f>IF(ISBLANK(Calculations!AL56),"",Calculations!AL56)</f>
        <v>7223634156478.833</v>
      </c>
      <c r="AM56">
        <f>IF(ISBLANK(Calculations!AM56),"",Calculations!AM56)</f>
        <v>7283155334079.1855</v>
      </c>
      <c r="AN56">
        <f>IF(ISBLANK(Calculations!AN56),"",Calculations!AN56)</f>
        <v>7340785930619.2568</v>
      </c>
      <c r="AO56">
        <f>IF(ISBLANK(Calculations!AO56),"",Calculations!AO56)</f>
        <v>7397449860147.3135</v>
      </c>
      <c r="AP56">
        <f>IF(ISBLANK(Calculations!AP56),"",Calculations!AP56)</f>
        <v>7447922633344.5215</v>
      </c>
      <c r="AQ56">
        <f>IF(ISBLANK(Calculations!AQ56),"",Calculations!AQ56)</f>
        <v>7491970259704.3135</v>
      </c>
      <c r="AR56">
        <f>IF(ISBLANK(Calculations!AR56),"",Calculations!AR56)</f>
        <v>7528999122361.2314</v>
      </c>
      <c r="AS56">
        <f>IF(ISBLANK(Calculations!AS56),"",Calculations!AS56)</f>
        <v>7563149019726.0684</v>
      </c>
      <c r="AT56">
        <f>IF(ISBLANK(Calculations!AT56),"",Calculations!AT56)</f>
        <v>7593006288085.4863</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0.8261211700008485</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0.8261211700008485</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0.8261211700008485</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0.8261211700008485</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0.8261211700008485</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0.8261211700008485</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0.8261211700008485</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0.8261211700008485</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0.8261211700008485</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0.18294338066415353</v>
      </c>
      <c r="K69">
        <f>IF(ISBLANK(Calculations!K69),"",Calculations!K69)</f>
        <v>0.17387882999915147</v>
      </c>
      <c r="L69" t="str">
        <f>IF(ISBLANK(Calculations!L69),"",Calculations!L69)</f>
        <v>RESIDENTIAL</v>
      </c>
      <c r="M69" t="str">
        <f>IF(ISBLANK(Calculations!M69),"",Calculations!M69)</f>
        <v>heating</v>
      </c>
      <c r="N69" t="str">
        <f>IF(ISBLANK(Calculations!N69),"",Calculations!N69)</f>
        <v>electricity</v>
      </c>
      <c r="O69">
        <f t="shared" si="0"/>
        <v>559855685417.14526</v>
      </c>
      <c r="P69">
        <f>IF(ISBLANK(Calculations!P69),"",Calculations!P69)-(SUMIFS(BDEQ!B:B,BDEQ!$AG:$AG,About!$B$2,BDEQ!$AH:$AH,$I69)*BDEQ!$C$2*$J69*$K69)</f>
        <v>559855685417.14526</v>
      </c>
      <c r="Q69">
        <f>IF(ISBLANK(Calculations!Q69),"",Calculations!Q69)-(SUMIFS(BDEQ!C:C,BDEQ!$AG:$AG,About!$B$2,BDEQ!$AH:$AH,$I69)*BDEQ!$C$2*$J69*$K69)</f>
        <v>559855685417.14526</v>
      </c>
      <c r="R69">
        <f>IF(ISBLANK(Calculations!R69),"",Calculations!R69)-(SUMIFS(BDEQ!D:D,BDEQ!$AG:$AG,About!$B$2,BDEQ!$AH:$AH,$I69)*BDEQ!$C$2*$J69*$K69)</f>
        <v>561057558739.26917</v>
      </c>
      <c r="S69" s="99">
        <f>IF(ISBLANK(Calculations!S69),"",Calculations!S69+('IRA Buildings Changes'!$G$39/($AB$68-$R$68)*(S68-$R$68)))-(SUMIFS(BDEQ!E:E,BDEQ!$AG:$AG,About!$B$2,BDEQ!$AH:$AH,$I69)*BDEQ!$C$2*$J69*$K69)</f>
        <v>562069261763.63965</v>
      </c>
      <c r="T69" s="99">
        <f>IF(ISBLANK(Calculations!T69),"",Calculations!T69+('IRA Buildings Changes'!$G$39/($AB$68-$R$68)*(T68-$R$68)))-(SUMIFS(BDEQ!F:F,BDEQ!$AG:$AG,About!$B$2,BDEQ!$AH:$AH,$I69)*BDEQ!$C$2*$J69*$K69)</f>
        <v>562455887816.05151</v>
      </c>
      <c r="U69" s="99">
        <f>IF(ISBLANK(Calculations!U69),"",Calculations!U69+('IRA Buildings Changes'!$G$39/($AB$68-$R$68)*(U68-$R$68)))-(SUMIFS(BDEQ!G:G,BDEQ!$AG:$AG,About!$B$2,BDEQ!$AH:$AH,$I69)*BDEQ!$C$2*$J69*$K69)</f>
        <v>562416360783.04773</v>
      </c>
      <c r="V69" s="99">
        <f>IF(ISBLANK(Calculations!V69),"",Calculations!V69+('IRA Buildings Changes'!$G$39/($AB$68-$R$68)*(V68-$R$68)))-(SUMIFS(BDEQ!H:H,BDEQ!$AG:$AG,About!$B$2,BDEQ!$AH:$AH,$I69)*BDEQ!$C$2*$J69*$K69)</f>
        <v>562074275325.23096</v>
      </c>
      <c r="W69" s="99">
        <f>IF(ISBLANK(Calculations!W69),"",Calculations!W69+('IRA Buildings Changes'!$G$39/($AB$68-$R$68)*(W68-$R$68)))-(SUMIFS(BDEQ!I:I,BDEQ!$AG:$AG,About!$B$2,BDEQ!$AH:$AH,$I69)*BDEQ!$C$2*$J69*$K69)</f>
        <v>561668338533.15332</v>
      </c>
      <c r="X69" s="99">
        <f>IF(ISBLANK(Calculations!X69),"",Calculations!X69+('IRA Buildings Changes'!$G$39/($AB$68-$R$68)*(X68-$R$68)))-(SUMIFS(BDEQ!J:J,BDEQ!$AG:$AG,About!$B$2,BDEQ!$AH:$AH,$I69)*BDEQ!$C$2*$J69*$K69)</f>
        <v>560480164767.59839</v>
      </c>
      <c r="Y69" s="99">
        <f>IF(ISBLANK(Calculations!Y69),"",Calculations!Y69+('IRA Buildings Changes'!$G$39/($AB$68-$R$68)*(Y68-$R$68)))-(SUMIFS(BDEQ!K:K,BDEQ!$AG:$AG,About!$B$2,BDEQ!$AH:$AH,$I69)*BDEQ!$C$2*$J69*$K69)</f>
        <v>559351331300.36206</v>
      </c>
      <c r="Z69" s="99">
        <f>IF(ISBLANK(Calculations!Z69),"",Calculations!Z69+('IRA Buildings Changes'!$G$39/($AB$68-$R$68)*(Z68-$R$68)))-(SUMIFS(BDEQ!L:L,BDEQ!$AG:$AG,About!$B$2,BDEQ!$AH:$AH,$I69)*BDEQ!$C$2*$J69*$K69)</f>
        <v>557703543245.30994</v>
      </c>
      <c r="AA69" s="99">
        <f>IF(ISBLANK(Calculations!AA69),"",Calculations!AA69+('IRA Buildings Changes'!$G$39/($AB$68-$R$68)*(AA68-$R$68)))-(SUMIFS(BDEQ!M:M,BDEQ!$AG:$AG,About!$B$2,BDEQ!$AH:$AH,$I69)*BDEQ!$C$2*$J69*$K69)</f>
        <v>556140048937.90308</v>
      </c>
      <c r="AB69" s="98">
        <f>IF(ISBLANK(Calculations!AB69),"",Calculations!AB69 + 'IRA Buildings Changes'!$G$39)-(SUMIFS(BDEQ!N:N,BDEQ!$AG:$AG,About!$B$2,BDEQ!$AH:$AH,$I69)*BDEQ!$C$2*$J69*$K69)</f>
        <v>554633217248.8512</v>
      </c>
      <c r="AC69" s="99">
        <f>IF(ISBLANK(Calculations!AC69),"",Calculations!AC69 + 'IRA Buildings Changes'!$G$39)-(SUMIFS(BDEQ!O:O,BDEQ!$AG:$AG,About!$B$2,BDEQ!$AH:$AH,$I69)*BDEQ!$C$2*$J69*$K69)</f>
        <v>552828174898.4425</v>
      </c>
      <c r="AD69" s="99">
        <f>IF(ISBLANK(Calculations!AD69),"",Calculations!AD69 + 'IRA Buildings Changes'!$G$39)-(SUMIFS(BDEQ!P:P,BDEQ!$AG:$AG,About!$B$2,BDEQ!$AH:$AH,$I69)*BDEQ!$C$2*$J69*$K69)</f>
        <v>551664614332.48303</v>
      </c>
      <c r="AE69" s="99">
        <f>IF(ISBLANK(Calculations!AE69),"",Calculations!AE69 + 'IRA Buildings Changes'!$G$39)-(SUMIFS(BDEQ!Q:Q,BDEQ!$AG:$AG,About!$B$2,BDEQ!$AH:$AH,$I69)*BDEQ!$C$2*$J69*$K69)</f>
        <v>550638904644.62878</v>
      </c>
      <c r="AF69" s="99">
        <f>IF(ISBLANK(Calculations!AF69),"",Calculations!AF69 + 'IRA Buildings Changes'!$G$39)-(SUMIFS(BDEQ!R:R,BDEQ!$AG:$AG,About!$B$2,BDEQ!$AH:$AH,$I69)*BDEQ!$C$2*$J69*$K69)</f>
        <v>550504331473.5675</v>
      </c>
      <c r="AG69" s="99">
        <f>IF(ISBLANK(Calculations!AG69),"",Calculations!AG69 + 'IRA Buildings Changes'!$G$39)-(SUMIFS(BDEQ!S:S,BDEQ!$AG:$AG,About!$B$2,BDEQ!$AH:$AH,$I69)*BDEQ!$C$2*$J69*$K69)</f>
        <v>550801393286.10254</v>
      </c>
      <c r="AH69" s="99">
        <f>IF(ISBLANK(Calculations!AH69),"",Calculations!AH69 + 'IRA Buildings Changes'!$G$39)-(SUMIFS(BDEQ!T:T,BDEQ!$AG:$AG,About!$B$2,BDEQ!$AH:$AH,$I69)*BDEQ!$C$2*$J69*$K69)</f>
        <v>551527297282.02588</v>
      </c>
      <c r="AI69" s="99">
        <f>IF(ISBLANK(Calculations!AI69),"",Calculations!AI69 + 'IRA Buildings Changes'!$G$39)-(SUMIFS(BDEQ!U:U,BDEQ!$AG:$AG,About!$B$2,BDEQ!$AH:$AH,$I69)*BDEQ!$C$2*$J69*$K69)</f>
        <v>552514787977.66797</v>
      </c>
      <c r="AJ69" s="99">
        <f>IF(ISBLANK(Calculations!AJ69),"",Calculations!AJ69 + 'IRA Buildings Changes'!$G$39)-(SUMIFS(BDEQ!V:V,BDEQ!$AG:$AG,About!$B$2,BDEQ!$AH:$AH,$I69)*BDEQ!$C$2*$J69*$K69)</f>
        <v>554047227419.02759</v>
      </c>
      <c r="AK69" s="99">
        <f>IF(ISBLANK(Calculations!AK69),"",Calculations!AK69 + 'IRA Buildings Changes'!$G$39)-(SUMIFS(BDEQ!W:W,BDEQ!$AG:$AG,About!$B$2,BDEQ!$AH:$AH,$I69)*BDEQ!$C$2*$J69*$K69)</f>
        <v>553873754946.41174</v>
      </c>
      <c r="AL69" s="99">
        <f>IF(ISBLANK(Calculations!AL69),"",Calculations!AL69 + 'IRA Buildings Changes'!$G$39)-(SUMIFS(BDEQ!X:X,BDEQ!$AG:$AG,About!$B$2,BDEQ!$AH:$AH,$I69)*BDEQ!$C$2*$J69*$K69)</f>
        <v>553737799463.19238</v>
      </c>
      <c r="AM69" s="99">
        <f>IF(ISBLANK(Calculations!AM69),"",Calculations!AM69 + 'IRA Buildings Changes'!$G$39)-(SUMIFS(BDEQ!Y:Y,BDEQ!$AG:$AG,About!$B$2,BDEQ!$AH:$AH,$I69)*BDEQ!$C$2*$J69*$K69)</f>
        <v>553941951969.10535</v>
      </c>
      <c r="AN69" s="99">
        <f>IF(ISBLANK(Calculations!AN69),"",Calculations!AN69 + 'IRA Buildings Changes'!$G$39)-(SUMIFS(BDEQ!Z:Z,BDEQ!$AG:$AG,About!$B$2,BDEQ!$AH:$AH,$I69)*BDEQ!$C$2*$J69*$K69)</f>
        <v>554262830229.28101</v>
      </c>
      <c r="AO69" s="99">
        <f>IF(ISBLANK(Calculations!AO69),"",Calculations!AO69 + 'IRA Buildings Changes'!$G$39)-(SUMIFS(BDEQ!AA:AA,BDEQ!$AG:$AG,About!$B$2,BDEQ!$AH:$AH,$I69)*BDEQ!$C$2*$J69*$K69)</f>
        <v>554706930173.92554</v>
      </c>
      <c r="AP69" s="99">
        <f>IF(ISBLANK(Calculations!AP69),"",Calculations!AP69 + 'IRA Buildings Changes'!$G$39)-(SUMIFS(BDEQ!AB:AB,BDEQ!$AG:$AG,About!$B$2,BDEQ!$AH:$AH,$I69)*BDEQ!$C$2*$J69*$K69)</f>
        <v>554892745257.96667</v>
      </c>
      <c r="AQ69" s="99">
        <f>IF(ISBLANK(Calculations!AQ69),"",Calculations!AQ69 + 'IRA Buildings Changes'!$G$39)-(SUMIFS(BDEQ!AC:AC,BDEQ!$AG:$AG,About!$B$2,BDEQ!$AH:$AH,$I69)*BDEQ!$C$2*$J69*$K69)</f>
        <v>555192594787.479</v>
      </c>
      <c r="AR69" s="99">
        <f>IF(ISBLANK(Calculations!AR69),"",Calculations!AR69 + 'IRA Buildings Changes'!$G$39)-(SUMIFS(BDEQ!AD:AD,BDEQ!$AG:$AG,About!$B$2,BDEQ!$AH:$AH,$I69)*BDEQ!$C$2*$J69*$K69)</f>
        <v>555497160703.24548</v>
      </c>
      <c r="AS69" s="99">
        <f>IF(ISBLANK(Calculations!AS69),"",Calculations!AS69 + 'IRA Buildings Changes'!$G$39)-(SUMIFS(BDEQ!AE:AE,BDEQ!$AG:$AG,About!$B$2,BDEQ!$AH:$AH,$I69)*BDEQ!$C$2*$J69*$K69)</f>
        <v>555902873113.62427</v>
      </c>
      <c r="AT69" s="99">
        <f>IF(ISBLANK(Calculations!AT69),"",Calculations!AT69 + 'IRA Buildings Changes'!$G$39)-(SUMIFS(BDEQ!AF:AF,BDEQ!$AG:$AG,About!$B$2,BDEQ!$AH:$AH,$I69)*BDEQ!$C$2*$J69*$K69)</f>
        <v>556529126892.17322</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0.17387882999915147</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0.72101796832654053</v>
      </c>
      <c r="K71">
        <f>IF(ISBLANK(Calculations!K71),"",Calculations!K71)</f>
        <v>0.17387882999915147</v>
      </c>
      <c r="L71" t="str">
        <f>IF(ISBLANK(Calculations!L71),"",Calculations!L71)</f>
        <v>RESIDENTIAL</v>
      </c>
      <c r="M71" t="str">
        <f>IF(ISBLANK(Calculations!M71),"",Calculations!M71)</f>
        <v>heating</v>
      </c>
      <c r="N71" t="str">
        <f>IF(ISBLANK(Calculations!N71),"",Calculations!N71)</f>
        <v>natural gas</v>
      </c>
      <c r="O71">
        <f t="shared" si="0"/>
        <v>1504562498652.5503</v>
      </c>
      <c r="P71">
        <f>IF(ISBLANK(Calculations!P71),"",Calculations!P71)</f>
        <v>1504562498652.5503</v>
      </c>
      <c r="Q71">
        <f>IF(ISBLANK(Calculations!Q71),"",Calculations!Q71)</f>
        <v>1504562498652.5503</v>
      </c>
      <c r="R71">
        <f>IF(ISBLANK(Calculations!R71),"",Calculations!R71)</f>
        <v>1502598376407.0664</v>
      </c>
      <c r="S71" s="99">
        <f>IF(ISBLANK(Calculations!S71),"",Calculations!S71 + ('IRA Buildings Changes'!$D$39/($AB$68-$R$68)*(S68-$R$68)))</f>
        <v>1457589460838.0515</v>
      </c>
      <c r="T71" s="99">
        <f>IF(ISBLANK(Calculations!T71),"",Calculations!T71 + ('IRA Buildings Changes'!$D$39/($AB$68-$R$68)*(T68-$R$68)))</f>
        <v>1411654522879.5615</v>
      </c>
      <c r="U71" s="99">
        <f>IF(ISBLANK(Calculations!U71),"",Calculations!U71 + ('IRA Buildings Changes'!$D$39/($AB$68-$R$68)*(U68-$R$68)))</f>
        <v>1365337965257.7322</v>
      </c>
      <c r="V71" s="99">
        <f>IF(ISBLANK(Calculations!V71),"",Calculations!V71 + ('IRA Buildings Changes'!$D$39/($AB$68-$R$68)*(V68-$R$68)))</f>
        <v>1319770128315.585</v>
      </c>
      <c r="W71" s="99">
        <f>IF(ISBLANK(Calculations!W71),"",Calculations!W71 + ('IRA Buildings Changes'!$D$39/($AB$68-$R$68)*(W68-$R$68)))</f>
        <v>1275808826442.8354</v>
      </c>
      <c r="X71" s="99">
        <f>IF(ISBLANK(Calculations!X71),"",Calculations!X71 + ('IRA Buildings Changes'!$D$39/($AB$68-$R$68)*(X68-$R$68)))</f>
        <v>1231424692397.074</v>
      </c>
      <c r="Y71" s="99">
        <f>IF(ISBLANK(Calculations!Y71),"",Calculations!Y71 + ('IRA Buildings Changes'!$D$39/($AB$68-$R$68)*(Y68-$R$68)))</f>
        <v>1188868195279.7192</v>
      </c>
      <c r="Z71" s="99">
        <f>IF(ISBLANK(Calculations!Z71),"",Calculations!Z71 + ('IRA Buildings Changes'!$D$39/($AB$68-$R$68)*(Z68-$R$68)))</f>
        <v>1146386469964.1016</v>
      </c>
      <c r="AA71" s="99">
        <f>IF(ISBLANK(Calculations!AA71),"",Calculations!AA71 + ('IRA Buildings Changes'!$D$39/($AB$68-$R$68)*(AA68-$R$68)))</f>
        <v>1105461210137.7769</v>
      </c>
      <c r="AB71" s="98">
        <f>IF(ISBLANK(Calculations!AB71),"",Calculations!AB71 + 'IRA Buildings Changes'!D39)</f>
        <v>1065746274085.3298</v>
      </c>
      <c r="AC71" s="99">
        <f>IF(ISBLANK(Calculations!AC71),"",Calculations!AC71 + 'IRA Buildings Changes'!$D$39)</f>
        <v>1068673591613.5918</v>
      </c>
      <c r="AD71" s="99">
        <f>IF(ISBLANK(Calculations!AD71),"",Calculations!AD71 + 'IRA Buildings Changes'!$D$39)</f>
        <v>1073093738868.9858</v>
      </c>
      <c r="AE71" s="99">
        <f>IF(ISBLANK(Calculations!AE71),"",Calculations!AE71 + 'IRA Buildings Changes'!$D$39)</f>
        <v>1077118336106.5029</v>
      </c>
      <c r="AF71" s="99">
        <f>IF(ISBLANK(Calculations!AF71),"",Calculations!AF71 + 'IRA Buildings Changes'!$D$39)</f>
        <v>1083384523255.5994</v>
      </c>
      <c r="AG71" s="99">
        <f>IF(ISBLANK(Calculations!AG71),"",Calculations!AG71 + 'IRA Buildings Changes'!$D$39)</f>
        <v>1090235849784.3076</v>
      </c>
      <c r="AH71" s="99">
        <f>IF(ISBLANK(Calculations!AH71),"",Calculations!AH71 + 'IRA Buildings Changes'!$D$39)</f>
        <v>1097212903659.5649</v>
      </c>
      <c r="AI71" s="99">
        <f>IF(ISBLANK(Calculations!AI71),"",Calculations!AI71 + 'IRA Buildings Changes'!$D$39)</f>
        <v>1104674624156.759</v>
      </c>
      <c r="AJ71" s="99">
        <f>IF(ISBLANK(Calculations!AJ71),"",Calculations!AJ71 + 'IRA Buildings Changes'!$D$39)</f>
        <v>1113191752003.0605</v>
      </c>
      <c r="AK71" s="99">
        <f>IF(ISBLANK(Calculations!AK71),"",Calculations!AK71 + 'IRA Buildings Changes'!$D$39)</f>
        <v>1115662299352.0383</v>
      </c>
      <c r="AL71" s="99">
        <f>IF(ISBLANK(Calculations!AL71),"",Calculations!AL71 + 'IRA Buildings Changes'!$D$39)</f>
        <v>1118030418462.9299</v>
      </c>
      <c r="AM71" s="99">
        <f>IF(ISBLANK(Calculations!AM71),"",Calculations!AM71 + 'IRA Buildings Changes'!$D$39)</f>
        <v>1121497344697.3684</v>
      </c>
      <c r="AN71" s="99">
        <f>IF(ISBLANK(Calculations!AN71),"",Calculations!AN71 + 'IRA Buildings Changes'!$D$39)</f>
        <v>1125490818743.7979</v>
      </c>
      <c r="AO71" s="99">
        <f>IF(ISBLANK(Calculations!AO71),"",Calculations!AO71 + 'IRA Buildings Changes'!$D$39)</f>
        <v>1130707009649.7087</v>
      </c>
      <c r="AP71" s="99">
        <f>IF(ISBLANK(Calculations!AP71),"",Calculations!AP71 + 'IRA Buildings Changes'!$D$39)</f>
        <v>1135745071648.1218</v>
      </c>
      <c r="AQ71" s="99">
        <f>IF(ISBLANK(Calculations!AQ71),"",Calculations!AQ71 + 'IRA Buildings Changes'!$D$39)</f>
        <v>1140988153309.981</v>
      </c>
      <c r="AR71" s="99">
        <f>IF(ISBLANK(Calculations!AR71),"",Calculations!AR71 + 'IRA Buildings Changes'!$D$39)</f>
        <v>1146195046652.6479</v>
      </c>
      <c r="AS71" s="99">
        <f>IF(ISBLANK(Calculations!AS71),"",Calculations!AS71 + 'IRA Buildings Changes'!$D$39)</f>
        <v>1151074117791.2451</v>
      </c>
      <c r="AT71" s="99">
        <f>IF(ISBLANK(Calculations!AT71),"",Calculations!AT71 + 'IRA Buildings Changes'!$D$39)</f>
        <v>1155441360973.208</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0.99133870558261705</v>
      </c>
      <c r="K72">
        <f>IF(ISBLANK(Calculations!K72),"",Calculations!K72)</f>
        <v>0.17387882999915147</v>
      </c>
      <c r="L72" t="str">
        <f>IF(ISBLANK(Calculations!L72),"",Calculations!L72)</f>
        <v>RESIDENTIAL</v>
      </c>
      <c r="M72" t="str">
        <f>IF(ISBLANK(Calculations!M72),"",Calculations!M72)</f>
        <v>heating</v>
      </c>
      <c r="N72" t="str">
        <f>IF(ISBLANK(Calculations!N72),"",Calculations!N72)</f>
        <v>petroleum diesel</v>
      </c>
      <c r="O72">
        <f t="shared" si="0"/>
        <v>413350008594.46985</v>
      </c>
      <c r="P72">
        <f>IF(ISBLANK(Calculations!P72),"",Calculations!P72)</f>
        <v>413350008594.46985</v>
      </c>
      <c r="Q72">
        <f>IF(ISBLANK(Calculations!Q72),"",Calculations!Q72)</f>
        <v>413350008594.46985</v>
      </c>
      <c r="R72">
        <f>IF(ISBLANK(Calculations!R72),"",Calculations!R72)</f>
        <v>411553230897.16718</v>
      </c>
      <c r="S72">
        <f>IF(ISBLANK(Calculations!S72),"",Calculations!S72)</f>
        <v>409143671123.89478</v>
      </c>
      <c r="T72">
        <f>IF(ISBLANK(Calculations!T72),"",Calculations!T72)</f>
        <v>405992648452.5307</v>
      </c>
      <c r="U72">
        <f>IF(ISBLANK(Calculations!U72),"",Calculations!U72)</f>
        <v>401933171739.35669</v>
      </c>
      <c r="V72">
        <f>IF(ISBLANK(Calculations!V72),"",Calculations!V72)</f>
        <v>396973107679.01172</v>
      </c>
      <c r="W72">
        <f>IF(ISBLANK(Calculations!W72),"",Calculations!W72)</f>
        <v>390868760465.70819</v>
      </c>
      <c r="X72">
        <f>IF(ISBLANK(Calculations!X72),"",Calculations!X72)</f>
        <v>382748263928.4292</v>
      </c>
      <c r="Y72">
        <f>IF(ISBLANK(Calculations!Y72),"",Calculations!Y72)</f>
        <v>372881278664.70557</v>
      </c>
      <c r="Z72">
        <f>IF(ISBLANK(Calculations!Z72),"",Calculations!Z72)</f>
        <v>360785710015.86243</v>
      </c>
      <c r="AA72">
        <f>IF(ISBLANK(Calculations!AA72),"",Calculations!AA72)</f>
        <v>346940413485.20142</v>
      </c>
      <c r="AB72">
        <f>IF(ISBLANK(Calculations!AB72),"",Calculations!AB72)</f>
        <v>331665135898.51166</v>
      </c>
      <c r="AC72">
        <f>IF(ISBLANK(Calculations!AC72),"",Calculations!AC72)</f>
        <v>315087645836.17932</v>
      </c>
      <c r="AD72">
        <f>IF(ISBLANK(Calculations!AD72),"",Calculations!AD72)</f>
        <v>297577498117.89844</v>
      </c>
      <c r="AE72">
        <f>IF(ISBLANK(Calculations!AE72),"",Calculations!AE72)</f>
        <v>279068780188.91394</v>
      </c>
      <c r="AF72">
        <f>IF(ISBLANK(Calculations!AF72),"",Calculations!AF72)</f>
        <v>260364695062.30975</v>
      </c>
      <c r="AG72">
        <f>IF(ISBLANK(Calculations!AG72),"",Calculations!AG72)</f>
        <v>241409754497.27896</v>
      </c>
      <c r="AH72">
        <f>IF(ISBLANK(Calculations!AH72),"",Calculations!AH72)</f>
        <v>222258401515.82928</v>
      </c>
      <c r="AI72">
        <f>IF(ISBLANK(Calculations!AI72),"",Calculations!AI72)</f>
        <v>203166263944.72168</v>
      </c>
      <c r="AJ72">
        <f>IF(ISBLANK(Calculations!AJ72),"",Calculations!AJ72)</f>
        <v>184332049687.9744</v>
      </c>
      <c r="AK72">
        <f>IF(ISBLANK(Calculations!AK72),"",Calculations!AK72)</f>
        <v>165111881754.84845</v>
      </c>
      <c r="AL72">
        <f>IF(ISBLANK(Calculations!AL72),"",Calculations!AL72)</f>
        <v>146550797239.88126</v>
      </c>
      <c r="AM72">
        <f>IF(ISBLANK(Calculations!AM72),"",Calculations!AM72)</f>
        <v>128873824979.19997</v>
      </c>
      <c r="AN72">
        <f>IF(ISBLANK(Calculations!AN72),"",Calculations!AN72)</f>
        <v>112140664411.8297</v>
      </c>
      <c r="AO72">
        <f>IF(ISBLANK(Calculations!AO72),"",Calculations!AO72)</f>
        <v>96557565795.368149</v>
      </c>
      <c r="AP72">
        <f>IF(ISBLANK(Calculations!AP72),"",Calculations!AP72)</f>
        <v>82218397287.447174</v>
      </c>
      <c r="AQ72">
        <f>IF(ISBLANK(Calculations!AQ72),"",Calculations!AQ72)</f>
        <v>69314147779.914139</v>
      </c>
      <c r="AR72">
        <f>IF(ISBLANK(Calculations!AR72),"",Calculations!AR72)</f>
        <v>57918641745.297539</v>
      </c>
      <c r="AS72">
        <f>IF(ISBLANK(Calculations!AS72),"",Calculations!AS72)</f>
        <v>48021912716.753143</v>
      </c>
      <c r="AT72">
        <f>IF(ISBLANK(Calculations!AT72),"",Calculations!AT72)</f>
        <v>39564325873.788574</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0.17387882999915147</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0.17387882999915147</v>
      </c>
      <c r="L74" t="str">
        <f>IF(ISBLANK(Calculations!L74),"",Calculations!L74)</f>
        <v>RESIDENTIAL</v>
      </c>
      <c r="M74" t="str">
        <f>IF(ISBLANK(Calculations!M74),"",Calculations!M74)</f>
        <v>heating</v>
      </c>
      <c r="N74" t="str">
        <f>IF(ISBLANK(Calculations!N74),"",Calculations!N74)</f>
        <v>biomass</v>
      </c>
      <c r="O74">
        <f t="shared" si="0"/>
        <v>80679777119.606277</v>
      </c>
      <c r="P74">
        <f>IF(ISBLANK(Calculations!P74),"",Calculations!P74)</f>
        <v>80679777119.606277</v>
      </c>
      <c r="Q74">
        <f>IF(ISBLANK(Calculations!Q74),"",Calculations!Q74)</f>
        <v>80679777119.606277</v>
      </c>
      <c r="R74">
        <f>IF(ISBLANK(Calculations!R74),"",Calculations!R74)</f>
        <v>80443227366.518051</v>
      </c>
      <c r="S74">
        <f>IF(ISBLANK(Calculations!S74),"",Calculations!S74)</f>
        <v>80174048881.285828</v>
      </c>
      <c r="T74">
        <f>IF(ISBLANK(Calculations!T74),"",Calculations!T74)</f>
        <v>79883273783.785599</v>
      </c>
      <c r="U74">
        <f>IF(ISBLANK(Calculations!U74),"",Calculations!U74)</f>
        <v>79557732606.546967</v>
      </c>
      <c r="V74">
        <f>IF(ISBLANK(Calculations!V74),"",Calculations!V74)</f>
        <v>79259220045.520447</v>
      </c>
      <c r="W74">
        <f>IF(ISBLANK(Calculations!W74),"",Calculations!W74)</f>
        <v>78996465340.924545</v>
      </c>
      <c r="X74">
        <f>IF(ISBLANK(Calculations!X74),"",Calculations!X74)</f>
        <v>78687147217.848801</v>
      </c>
      <c r="Y74">
        <f>IF(ISBLANK(Calculations!Y74),"",Calculations!Y74)</f>
        <v>78416356159.957748</v>
      </c>
      <c r="Z74">
        <f>IF(ISBLANK(Calculations!Z74),"",Calculations!Z74)</f>
        <v>78104222803.177475</v>
      </c>
      <c r="AA74">
        <f>IF(ISBLANK(Calculations!AA74),"",Calculations!AA74)</f>
        <v>77821414033.225937</v>
      </c>
      <c r="AB74">
        <f>IF(ISBLANK(Calculations!AB74),"",Calculations!AB74)</f>
        <v>77594257855.881897</v>
      </c>
      <c r="AC74">
        <f>IF(ISBLANK(Calculations!AC74),"",Calculations!AC74)</f>
        <v>77371496369.338318</v>
      </c>
      <c r="AD74">
        <f>IF(ISBLANK(Calculations!AD74),"",Calculations!AD74)</f>
        <v>77232586169.856674</v>
      </c>
      <c r="AE74">
        <f>IF(ISBLANK(Calculations!AE74),"",Calculations!AE74)</f>
        <v>77133806895.530136</v>
      </c>
      <c r="AF74">
        <f>IF(ISBLANK(Calculations!AF74),"",Calculations!AF74)</f>
        <v>77187772805.027664</v>
      </c>
      <c r="AG74">
        <f>IF(ISBLANK(Calculations!AG74),"",Calculations!AG74)</f>
        <v>77345358520.575775</v>
      </c>
      <c r="AH74">
        <f>IF(ISBLANK(Calculations!AH74),"",Calculations!AH74)</f>
        <v>77559757871.937653</v>
      </c>
      <c r="AI74">
        <f>IF(ISBLANK(Calculations!AI74),"",Calculations!AI74)</f>
        <v>77839140451.911255</v>
      </c>
      <c r="AJ74">
        <f>IF(ISBLANK(Calculations!AJ74),"",Calculations!AJ74)</f>
        <v>78166467589.510376</v>
      </c>
      <c r="AK74">
        <f>IF(ISBLANK(Calculations!AK74),"",Calculations!AK74)</f>
        <v>78388388833.887466</v>
      </c>
      <c r="AL74">
        <f>IF(ISBLANK(Calculations!AL74),"",Calculations!AL74)</f>
        <v>78576709441.077499</v>
      </c>
      <c r="AM74">
        <f>IF(ISBLANK(Calculations!AM74),"",Calculations!AM74)</f>
        <v>78766708903.182175</v>
      </c>
      <c r="AN74">
        <f>IF(ISBLANK(Calculations!AN74),"",Calculations!AN74)</f>
        <v>78905729338.356537</v>
      </c>
      <c r="AO74">
        <f>IF(ISBLANK(Calculations!AO74),"",Calculations!AO74)</f>
        <v>79025736491.641891</v>
      </c>
      <c r="AP74">
        <f>IF(ISBLANK(Calculations!AP74),"",Calculations!AP74)</f>
        <v>79074786684.520386</v>
      </c>
      <c r="AQ74">
        <f>IF(ISBLANK(Calculations!AQ74),"",Calculations!AQ74)</f>
        <v>79107064055.555389</v>
      </c>
      <c r="AR74">
        <f>IF(ISBLANK(Calculations!AR74),"",Calculations!AR74)</f>
        <v>79139378431.413574</v>
      </c>
      <c r="AS74">
        <f>IF(ISBLANK(Calculations!AS74),"",Calculations!AS74)</f>
        <v>79172802342.956406</v>
      </c>
      <c r="AT74">
        <f>IF(ISBLANK(Calculations!AT74),"",Calculations!AT74)</f>
        <v>79208280480.024765</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0.17387882999915147</v>
      </c>
      <c r="L75" t="str">
        <f>IF(ISBLANK(Calculations!L75),"",Calculations!L75)</f>
        <v>RESIDENTIAL</v>
      </c>
      <c r="M75" t="str">
        <f>IF(ISBLANK(Calculations!M75),"",Calculations!M75)</f>
        <v>heating</v>
      </c>
      <c r="N75" t="str">
        <f>IF(ISBLANK(Calculations!N75),"",Calculations!N75)</f>
        <v>kerosene</v>
      </c>
      <c r="O75">
        <f t="shared" si="0"/>
        <v>9389456819.9541798</v>
      </c>
      <c r="P75">
        <f>IF(ISBLANK(Calculations!P75),"",Calculations!P75)</f>
        <v>9389456819.9541798</v>
      </c>
      <c r="Q75">
        <f>IF(ISBLANK(Calculations!Q75),"",Calculations!Q75)</f>
        <v>9389456819.9541798</v>
      </c>
      <c r="R75">
        <f>IF(ISBLANK(Calculations!R75),"",Calculations!R75)</f>
        <v>9363883715.8834152</v>
      </c>
      <c r="S75">
        <f>IF(ISBLANK(Calculations!S75),"",Calculations!S75)</f>
        <v>9327581790.1528149</v>
      </c>
      <c r="T75">
        <f>IF(ISBLANK(Calculations!T75),"",Calculations!T75)</f>
        <v>9276934512.9227467</v>
      </c>
      <c r="U75">
        <f>IF(ISBLANK(Calculations!U75),"",Calculations!U75)</f>
        <v>9205350640.4537754</v>
      </c>
      <c r="V75">
        <f>IF(ISBLANK(Calculations!V75),"",Calculations!V75)</f>
        <v>9112836559.0418396</v>
      </c>
      <c r="W75">
        <f>IF(ISBLANK(Calculations!W75),"",Calculations!W75)</f>
        <v>8992553342.9826202</v>
      </c>
      <c r="X75">
        <f>IF(ISBLANK(Calculations!X75),"",Calculations!X75)</f>
        <v>8828037334.1073799</v>
      </c>
      <c r="Y75">
        <f>IF(ISBLANK(Calculations!Y75),"",Calculations!Y75)</f>
        <v>8625774881.051733</v>
      </c>
      <c r="Z75">
        <f>IF(ISBLANK(Calculations!Z75),"",Calculations!Z75)</f>
        <v>8375843276.6551085</v>
      </c>
      <c r="AA75">
        <f>IF(ISBLANK(Calculations!AA75),"",Calculations!AA75)</f>
        <v>8089289519.9375401</v>
      </c>
      <c r="AB75">
        <f>IF(ISBLANK(Calculations!AB75),"",Calculations!AB75)</f>
        <v>7774854531.8221998</v>
      </c>
      <c r="AC75">
        <f>IF(ISBLANK(Calculations!AC75),"",Calculations!AC75)</f>
        <v>7432495603.9799786</v>
      </c>
      <c r="AD75">
        <f>IF(ISBLANK(Calculations!AD75),"",Calculations!AD75)</f>
        <v>7071267619.4444456</v>
      </c>
      <c r="AE75">
        <f>IF(ISBLANK(Calculations!AE75),"",Calculations!AE75)</f>
        <v>6689317729.1911669</v>
      </c>
      <c r="AF75">
        <f>IF(ISBLANK(Calculations!AF75),"",Calculations!AF75)</f>
        <v>6300806478.3884821</v>
      </c>
      <c r="AG75">
        <f>IF(ISBLANK(Calculations!AG75),"",Calculations!AG75)</f>
        <v>5904964958.0714617</v>
      </c>
      <c r="AH75">
        <f>IF(ISBLANK(Calculations!AH75),"",Calculations!AH75)</f>
        <v>5502918335.6475286</v>
      </c>
      <c r="AI75">
        <f>IF(ISBLANK(Calculations!AI75),"",Calculations!AI75)</f>
        <v>5101928855.5698681</v>
      </c>
      <c r="AJ75">
        <f>IF(ISBLANK(Calculations!AJ75),"",Calculations!AJ75)</f>
        <v>4707563914.2972307</v>
      </c>
      <c r="AK75">
        <f>IF(ISBLANK(Calculations!AK75),"",Calculations!AK75)</f>
        <v>4319804429.9347601</v>
      </c>
      <c r="AL75">
        <f>IF(ISBLANK(Calculations!AL75),"",Calculations!AL75)</f>
        <v>3949276652.8349962</v>
      </c>
      <c r="AM75">
        <f>IF(ISBLANK(Calculations!AM75),"",Calculations!AM75)</f>
        <v>3603704975.4964395</v>
      </c>
      <c r="AN75">
        <f>IF(ISBLANK(Calculations!AN75),"",Calculations!AN75)</f>
        <v>3285566384.7325749</v>
      </c>
      <c r="AO75">
        <f>IF(ISBLANK(Calculations!AO75),"",Calculations!AO75)</f>
        <v>2999908634.8113108</v>
      </c>
      <c r="AP75">
        <f>IF(ISBLANK(Calculations!AP75),"",Calculations!AP75)</f>
        <v>2746781336.2324543</v>
      </c>
      <c r="AQ75">
        <f>IF(ISBLANK(Calculations!AQ75),"",Calculations!AQ75)</f>
        <v>2528974644.7802577</v>
      </c>
      <c r="AR75">
        <f>IF(ISBLANK(Calculations!AR75),"",Calculations!AR75)</f>
        <v>2346545346.7365642</v>
      </c>
      <c r="AS75">
        <f>IF(ISBLANK(Calculations!AS75),"",Calculations!AS75)</f>
        <v>2197964884.2919331</v>
      </c>
      <c r="AT75">
        <f>IF(ISBLANK(Calculations!AT75),"",Calculations!AT75)</f>
        <v>2080589335.616859</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0.17387882999915147</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0.82898193422084276</v>
      </c>
      <c r="K77">
        <f>IF(ISBLANK(Calculations!K77),"",Calculations!K77)</f>
        <v>0.17387882999915147</v>
      </c>
      <c r="L77" t="str">
        <f>IF(ISBLANK(Calculations!L77),"",Calculations!L77)</f>
        <v>RESIDENTIAL</v>
      </c>
      <c r="M77" t="str">
        <f>IF(ISBLANK(Calculations!M77),"",Calculations!M77)</f>
        <v>heating</v>
      </c>
      <c r="N77" t="str">
        <f>IF(ISBLANK(Calculations!N77),"",Calculations!N77)</f>
        <v>LPG propane or butane</v>
      </c>
      <c r="O77">
        <f t="shared" si="0"/>
        <v>346230065968.23438</v>
      </c>
      <c r="P77">
        <f>IF(ISBLANK(Calculations!P77),"",Calculations!P77)</f>
        <v>346230065968.23438</v>
      </c>
      <c r="Q77">
        <f>IF(ISBLANK(Calculations!Q77),"",Calculations!Q77)</f>
        <v>346230065968.23438</v>
      </c>
      <c r="R77">
        <f>IF(ISBLANK(Calculations!R77),"",Calculations!R77)</f>
        <v>347746024211.7901</v>
      </c>
      <c r="S77">
        <f>IF(ISBLANK(Calculations!S77),"",Calculations!S77)</f>
        <v>349146755701.0144</v>
      </c>
      <c r="T77">
        <f>IF(ISBLANK(Calculations!T77),"",Calculations!T77)</f>
        <v>350480418521.32397</v>
      </c>
      <c r="U77">
        <f>IF(ISBLANK(Calculations!U77),"",Calculations!U77)</f>
        <v>351680440084.40485</v>
      </c>
      <c r="V77">
        <f>IF(ISBLANK(Calculations!V77),"",Calculations!V77)</f>
        <v>352996842195.84192</v>
      </c>
      <c r="W77">
        <f>IF(ISBLANK(Calculations!W77),"",Calculations!W77)</f>
        <v>354485958310.01733</v>
      </c>
      <c r="X77">
        <f>IF(ISBLANK(Calculations!X77),"",Calculations!X77)</f>
        <v>355744746817.04285</v>
      </c>
      <c r="Y77">
        <f>IF(ISBLANK(Calculations!Y77),"",Calculations!Y77)</f>
        <v>357155574639.61023</v>
      </c>
      <c r="Z77">
        <f>IF(ISBLANK(Calculations!Z77),"",Calculations!Z77)</f>
        <v>358367449920.64874</v>
      </c>
      <c r="AA77">
        <f>IF(ISBLANK(Calculations!AA77),"",Calculations!AA77)</f>
        <v>359625208670.37878</v>
      </c>
      <c r="AB77">
        <f>IF(ISBLANK(Calculations!AB77),"",Calculations!AB77)</f>
        <v>360955843121.02234</v>
      </c>
      <c r="AC77">
        <f>IF(ISBLANK(Calculations!AC77),"",Calculations!AC77)</f>
        <v>362072631873.30548</v>
      </c>
      <c r="AD77">
        <f>IF(ISBLANK(Calculations!AD77),"",Calculations!AD77)</f>
        <v>363233989856.58429</v>
      </c>
      <c r="AE77">
        <f>IF(ISBLANK(Calculations!AE77),"",Calculations!AE77)</f>
        <v>364087871943.89038</v>
      </c>
      <c r="AF77">
        <f>IF(ISBLANK(Calculations!AF77),"",Calculations!AF77)</f>
        <v>365074634351.68054</v>
      </c>
      <c r="AG77">
        <f>IF(ISBLANK(Calculations!AG77),"",Calculations!AG77)</f>
        <v>365915334072.59015</v>
      </c>
      <c r="AH77">
        <f>IF(ISBLANK(Calculations!AH77),"",Calculations!AH77)</f>
        <v>366489824585.30975</v>
      </c>
      <c r="AI77">
        <f>IF(ISBLANK(Calculations!AI77),"",Calculations!AI77)</f>
        <v>367021838207.21069</v>
      </c>
      <c r="AJ77">
        <f>IF(ISBLANK(Calculations!AJ77),"",Calculations!AJ77)</f>
        <v>367605827242.37659</v>
      </c>
      <c r="AK77">
        <f>IF(ISBLANK(Calculations!AK77),"",Calculations!AK77)</f>
        <v>367532043450.85455</v>
      </c>
      <c r="AL77">
        <f>IF(ISBLANK(Calculations!AL77),"",Calculations!AL77)</f>
        <v>367408843624.08856</v>
      </c>
      <c r="AM77">
        <f>IF(ISBLANK(Calculations!AM77),"",Calculations!AM77)</f>
        <v>367568164281.84387</v>
      </c>
      <c r="AN77">
        <f>IF(ISBLANK(Calculations!AN77),"",Calculations!AN77)</f>
        <v>367900265544.18347</v>
      </c>
      <c r="AO77">
        <f>IF(ISBLANK(Calculations!AO77),"",Calculations!AO77)</f>
        <v>368589471540.10028</v>
      </c>
      <c r="AP77">
        <f>IF(ISBLANK(Calculations!AP77),"",Calculations!AP77)</f>
        <v>369321521456.30005</v>
      </c>
      <c r="AQ77">
        <f>IF(ISBLANK(Calculations!AQ77),"",Calculations!AQ77)</f>
        <v>370215849915.85687</v>
      </c>
      <c r="AR77">
        <f>IF(ISBLANK(Calculations!AR77),"",Calculations!AR77)</f>
        <v>371236212158.02411</v>
      </c>
      <c r="AS77">
        <f>IF(ISBLANK(Calculations!AS77),"",Calculations!AS77)</f>
        <v>372327853694.57312</v>
      </c>
      <c r="AT77">
        <f>IF(ISBLANK(Calculations!AT77),"",Calculations!AT77)</f>
        <v>373451967382.06458</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0.17387882999915147</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0.1004200610479786</v>
      </c>
      <c r="K82">
        <f>IF(ISBLANK(Calculations!K82),"",Calculations!K82)</f>
        <v>0.17387882999915147</v>
      </c>
      <c r="L82" t="str">
        <f>IF(ISBLANK(Calculations!L82),"",Calculations!L82)</f>
        <v>RESIDENTIAL</v>
      </c>
      <c r="M82" t="str">
        <f>IF(ISBLANK(Calculations!M82),"",Calculations!M82)</f>
        <v>cooling</v>
      </c>
      <c r="N82" t="str">
        <f>IF(ISBLANK(Calculations!N82),"",Calculations!N82)</f>
        <v>electricity</v>
      </c>
      <c r="O82">
        <f t="shared" ref="O82:O145" si="1">P82</f>
        <v>307312250946.4137</v>
      </c>
      <c r="P82">
        <f>IF(ISBLANK(Calculations!P82),"",Calculations!P82)-(SUMIFS(BDEQ!B:B,BDEQ!$AG:$AG,About!$B$2,BDEQ!$AH:$AH,$I82)*BDEQ!$C$2*$J82*$K82)</f>
        <v>307312250946.4137</v>
      </c>
      <c r="Q82">
        <f>IF(ISBLANK(Calculations!Q82),"",Calculations!Q82)-(SUMIFS(BDEQ!C:C,BDEQ!$AG:$AG,About!$B$2,BDEQ!$AH:$AH,$I82)*BDEQ!$C$2*$J82*$K82)</f>
        <v>307312250946.4137</v>
      </c>
      <c r="R82">
        <f>IF(ISBLANK(Calculations!R82),"",Calculations!R82)-(SUMIFS(BDEQ!D:D,BDEQ!$AG:$AG,About!$B$2,BDEQ!$AH:$AH,$I82)*BDEQ!$C$2*$J82*$K82)</f>
        <v>301106187477.35602</v>
      </c>
      <c r="S82" s="99">
        <f>IF(ISBLANK(Calculations!S82),"",Calculations!S82 + ('IRA Buildings Changes'!$C$39/($AB$81-$R$81)*(S81-$R$81)))-(SUMIFS(BDEQ!E:E,BDEQ!$AG:$AG,About!$B$2,BDEQ!$AH:$AH,$I82)*BDEQ!$C$2*$J82*$K82)</f>
        <v>313207241945.52417</v>
      </c>
      <c r="T82" s="99">
        <f>IF(ISBLANK(Calculations!T82),"",Calculations!T82 + ('IRA Buildings Changes'!$C$39/($AB$81-$R$81)*(T81-$R$81)))-(SUMIFS(BDEQ!F:F,BDEQ!$AG:$AG,About!$B$2,BDEQ!$AH:$AH,$I82)*BDEQ!$C$2*$J82*$K82)</f>
        <v>325663200245.38824</v>
      </c>
      <c r="U82" s="99">
        <f>IF(ISBLANK(Calculations!U82),"",Calculations!U82 + ('IRA Buildings Changes'!$C$39/($AB$81-$R$81)*(U81-$R$81)))-(SUMIFS(BDEQ!G:G,BDEQ!$AG:$AG,About!$B$2,BDEQ!$AH:$AH,$I82)*BDEQ!$C$2*$J82*$K82)</f>
        <v>338423978374.56006</v>
      </c>
      <c r="V82" s="99">
        <f>IF(ISBLANK(Calculations!V82),"",Calculations!V82 + ('IRA Buildings Changes'!$C$39/($AB$81-$R$81)*(V81-$R$81)))-(SUMIFS(BDEQ!H:H,BDEQ!$AG:$AG,About!$B$2,BDEQ!$AH:$AH,$I82)*BDEQ!$C$2*$J82*$K82)</f>
        <v>351780177586.50708</v>
      </c>
      <c r="W82" s="99">
        <f>IF(ISBLANK(Calculations!W82),"",Calculations!W82 + ('IRA Buildings Changes'!$C$39/($AB$81-$R$81)*(W81-$R$81)))-(SUMIFS(BDEQ!I:I,BDEQ!$AG:$AG,About!$B$2,BDEQ!$AH:$AH,$I82)*BDEQ!$C$2*$J82*$K82)</f>
        <v>365627993421.16388</v>
      </c>
      <c r="X82" s="99">
        <f>IF(ISBLANK(Calculations!X82),"",Calculations!X82 + ('IRA Buildings Changes'!$C$39/($AB$81-$R$81)*(X81-$R$81)))-(SUMIFS(BDEQ!J:J,BDEQ!$AG:$AG,About!$B$2,BDEQ!$AH:$AH,$I82)*BDEQ!$C$2*$J82*$K82)</f>
        <v>379946766259.18329</v>
      </c>
      <c r="Y82" s="99">
        <f>IF(ISBLANK(Calculations!Y82),"",Calculations!Y82 + ('IRA Buildings Changes'!$C$39/($AB$81-$R$81)*(Y81-$R$81)))-(SUMIFS(BDEQ!K:K,BDEQ!$AG:$AG,About!$B$2,BDEQ!$AH:$AH,$I82)*BDEQ!$C$2*$J82*$K82)</f>
        <v>394643985738.53705</v>
      </c>
      <c r="Z82" s="99">
        <f>IF(ISBLANK(Calculations!Z82),"",Calculations!Z82 + ('IRA Buildings Changes'!$C$39/($AB$81-$R$81)*(Z81-$R$81)))-(SUMIFS(BDEQ!L:L,BDEQ!$AG:$AG,About!$B$2,BDEQ!$AH:$AH,$I82)*BDEQ!$C$2*$J82*$K82)</f>
        <v>409558244991.06879</v>
      </c>
      <c r="AA82" s="99">
        <f>IF(ISBLANK(Calculations!AA82),"",Calculations!AA82 + ('IRA Buildings Changes'!$C$39/($AB$81-$R$81)*(AA81-$R$81)))-(SUMIFS(BDEQ!M:M,BDEQ!$AG:$AG,About!$B$2,BDEQ!$AH:$AH,$I82)*BDEQ!$C$2*$J82*$K82)</f>
        <v>424952892905.72174</v>
      </c>
      <c r="AB82" s="98">
        <f>IF(ISBLANK(Calculations!AB82),"",Calculations!AB82 + 'IRA Buildings Changes'!C39)-(SUMIFS(BDEQ!N:N,BDEQ!$AG:$AG,About!$B$2,BDEQ!$AH:$AH,$I82)*BDEQ!$C$2*$J82*$K82)</f>
        <v>440705673719.8653</v>
      </c>
      <c r="AC82" s="99">
        <f>IF(ISBLANK(Calculations!AC82),"",Calculations!AC82  + 'IRA Buildings Changes'!$C$39)-(SUMIFS(BDEQ!O:O,BDEQ!$AG:$AG,About!$B$2,BDEQ!$AH:$AH,$I82)*BDEQ!$C$2*$J82*$K82)</f>
        <v>438688984526.28839</v>
      </c>
      <c r="AD82" s="99">
        <f>IF(ISBLANK(Calculations!AD82),"",Calculations!AD82  + 'IRA Buildings Changes'!$C$39)-(SUMIFS(BDEQ!P:P,BDEQ!$AG:$AG,About!$B$2,BDEQ!$AH:$AH,$I82)*BDEQ!$C$2*$J82*$K82)</f>
        <v>436882544439.90198</v>
      </c>
      <c r="AE82" s="99">
        <f>IF(ISBLANK(Calculations!AE82),"",Calculations!AE82  + 'IRA Buildings Changes'!$C$39)-(SUMIFS(BDEQ!Q:Q,BDEQ!$AG:$AG,About!$B$2,BDEQ!$AH:$AH,$I82)*BDEQ!$C$2*$J82*$K82)</f>
        <v>435295799960.00916</v>
      </c>
      <c r="AF82" s="99">
        <f>IF(ISBLANK(Calculations!AF82),"",Calculations!AF82  + 'IRA Buildings Changes'!$C$39)-(SUMIFS(BDEQ!R:R,BDEQ!$AG:$AG,About!$B$2,BDEQ!$AH:$AH,$I82)*BDEQ!$C$2*$J82*$K82)</f>
        <v>433869863943.20691</v>
      </c>
      <c r="AG82" s="99">
        <f>IF(ISBLANK(Calculations!AG82),"",Calculations!AG82  + 'IRA Buildings Changes'!$C$39)-(SUMIFS(BDEQ!S:S,BDEQ!$AG:$AG,About!$B$2,BDEQ!$AH:$AH,$I82)*BDEQ!$C$2*$J82*$K82)</f>
        <v>432537103950.664</v>
      </c>
      <c r="AH82" s="99">
        <f>IF(ISBLANK(Calculations!AH82),"",Calculations!AH82  + 'IRA Buildings Changes'!$C$39)-(SUMIFS(BDEQ!T:T,BDEQ!$AG:$AG,About!$B$2,BDEQ!$AH:$AH,$I82)*BDEQ!$C$2*$J82*$K82)</f>
        <v>431494091409.18359</v>
      </c>
      <c r="AI82" s="99">
        <f>IF(ISBLANK(Calculations!AI82),"",Calculations!AI82  + 'IRA Buildings Changes'!$C$39)-(SUMIFS(BDEQ!U:U,BDEQ!$AG:$AG,About!$B$2,BDEQ!$AH:$AH,$I82)*BDEQ!$C$2*$J82*$K82)</f>
        <v>430580240014.34332</v>
      </c>
      <c r="AJ82" s="99">
        <f>IF(ISBLANK(Calculations!AJ82),"",Calculations!AJ82  + 'IRA Buildings Changes'!$C$39)-(SUMIFS(BDEQ!V:V,BDEQ!$AG:$AG,About!$B$2,BDEQ!$AH:$AH,$I82)*BDEQ!$C$2*$J82*$K82)</f>
        <v>429810387763.6167</v>
      </c>
      <c r="AK82" s="99">
        <f>IF(ISBLANK(Calculations!AK82),"",Calculations!AK82  + 'IRA Buildings Changes'!$C$39)-(SUMIFS(BDEQ!W:W,BDEQ!$AG:$AG,About!$B$2,BDEQ!$AH:$AH,$I82)*BDEQ!$C$2*$J82*$K82)</f>
        <v>429181917555.36987</v>
      </c>
      <c r="AL82" s="99">
        <f>IF(ISBLANK(Calculations!AL82),"",Calculations!AL82  + 'IRA Buildings Changes'!$C$39)-(SUMIFS(BDEQ!X:X,BDEQ!$AG:$AG,About!$B$2,BDEQ!$AH:$AH,$I82)*BDEQ!$C$2*$J82*$K82)</f>
        <v>428557636678.26929</v>
      </c>
      <c r="AM82" s="99">
        <f>IF(ISBLANK(Calculations!AM82),"",Calculations!AM82  + 'IRA Buildings Changes'!$C$39)-(SUMIFS(BDEQ!Y:Y,BDEQ!$AG:$AG,About!$B$2,BDEQ!$AH:$AH,$I82)*BDEQ!$C$2*$J82*$K82)</f>
        <v>428129092248.78485</v>
      </c>
      <c r="AN82" s="99">
        <f>IF(ISBLANK(Calculations!AN82),"",Calculations!AN82  + 'IRA Buildings Changes'!$C$39)-(SUMIFS(BDEQ!Z:Z,BDEQ!$AG:$AG,About!$B$2,BDEQ!$AH:$AH,$I82)*BDEQ!$C$2*$J82*$K82)</f>
        <v>427817553678.53589</v>
      </c>
      <c r="AO82" s="99">
        <f>IF(ISBLANK(Calculations!AO82),"",Calculations!AO82  + 'IRA Buildings Changes'!$C$39)-(SUMIFS(BDEQ!AA:AA,BDEQ!$AG:$AG,About!$B$2,BDEQ!$AH:$AH,$I82)*BDEQ!$C$2*$J82*$K82)</f>
        <v>427443222008.81567</v>
      </c>
      <c r="AP82" s="99">
        <f>IF(ISBLANK(Calculations!AP82),"",Calculations!AP82  + 'IRA Buildings Changes'!$C$39)-(SUMIFS(BDEQ!AB:AB,BDEQ!$AG:$AG,About!$B$2,BDEQ!$AH:$AH,$I82)*BDEQ!$C$2*$J82*$K82)</f>
        <v>427214238884.92139</v>
      </c>
      <c r="AQ82" s="99">
        <f>IF(ISBLANK(Calculations!AQ82),"",Calculations!AQ82  + 'IRA Buildings Changes'!$C$39)-(SUMIFS(BDEQ!AC:AC,BDEQ!$AG:$AG,About!$B$2,BDEQ!$AH:$AH,$I82)*BDEQ!$C$2*$J82*$K82)</f>
        <v>427094610122.29016</v>
      </c>
      <c r="AR82" s="99">
        <f>IF(ISBLANK(Calculations!AR82),"",Calculations!AR82  + 'IRA Buildings Changes'!$C$39)-(SUMIFS(BDEQ!AD:AD,BDEQ!$AG:$AG,About!$B$2,BDEQ!$AH:$AH,$I82)*BDEQ!$C$2*$J82*$K82)</f>
        <v>426896718621.92725</v>
      </c>
      <c r="AS82" s="99">
        <f>IF(ISBLANK(Calculations!AS82),"",Calculations!AS82  + 'IRA Buildings Changes'!$C$39)-(SUMIFS(BDEQ!AE:AE,BDEQ!$AG:$AG,About!$B$2,BDEQ!$AH:$AH,$I82)*BDEQ!$C$2*$J82*$K82)</f>
        <v>426853918530.56335</v>
      </c>
      <c r="AT82" s="99">
        <f>IF(ISBLANK(Calculations!AT82),"",Calculations!AT82  + 'IRA Buildings Changes'!$C$39)-(SUMIFS(BDEQ!AF:AF,BDEQ!$AG:$AG,About!$B$2,BDEQ!$AH:$AH,$I82)*BDEQ!$C$2*$J82*$K82)</f>
        <v>426907806291.9325</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0.17387882999915147</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0.17387882999915147</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0.17387882999915147</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0.17387882999915147</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0.17387882999915147</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0.17387882999915147</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0.17387882999915147</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0.17387882999915147</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0.17387882999915147</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4.5652690462306217E-2</v>
      </c>
      <c r="K95">
        <f>IF(ISBLANK(Calculations!K95),"",Calculations!K95)</f>
        <v>0.17387882999915147</v>
      </c>
      <c r="L95" t="str">
        <f>IF(ISBLANK(Calculations!L95),"",Calculations!L95)</f>
        <v>RESIDENTIAL</v>
      </c>
      <c r="M95" t="str">
        <f>IF(ISBLANK(Calculations!M95),"",Calculations!M95)</f>
        <v>lighting</v>
      </c>
      <c r="N95" t="str">
        <f>IF(ISBLANK(Calculations!N95),"",Calculations!N95)</f>
        <v>electricity</v>
      </c>
      <c r="O95">
        <f t="shared" si="1"/>
        <v>139709445715.51425</v>
      </c>
      <c r="P95">
        <f>IF(ISBLANK(Calculations!P95),"",Calculations!P95)-(SUMIFS(BDEQ!B:B,BDEQ!$AG:$AG,About!$B$2,BDEQ!$AH:$AH,$I95)*BDEQ!$C$2*$J95*$K95)</f>
        <v>139709445715.51425</v>
      </c>
      <c r="Q95">
        <f>IF(ISBLANK(Calculations!Q95),"",Calculations!Q95)-(SUMIFS(BDEQ!C:C,BDEQ!$AG:$AG,About!$B$2,BDEQ!$AH:$AH,$I95)*BDEQ!$C$2*$J95*$K95)</f>
        <v>139709445715.51425</v>
      </c>
      <c r="R95">
        <f>IF(ISBLANK(Calculations!R95),"",Calculations!R95)-(SUMIFS(BDEQ!D:D,BDEQ!$AG:$AG,About!$B$2,BDEQ!$AH:$AH,$I95)*BDEQ!$C$2*$J95*$K95)</f>
        <v>139798765569.44998</v>
      </c>
      <c r="S95">
        <f>IF(ISBLANK(Calculations!S95),"",Calculations!S95)-(SUMIFS(BDEQ!E:E,BDEQ!$AG:$AG,About!$B$2,BDEQ!$AH:$AH,$I95)*BDEQ!$C$2*$J95*$K95)</f>
        <v>139971231441.33484</v>
      </c>
      <c r="T95">
        <f>IF(ISBLANK(Calculations!T95),"",Calculations!T95)-(SUMIFS(BDEQ!F:F,BDEQ!$AG:$AG,About!$B$2,BDEQ!$AH:$AH,$I95)*BDEQ!$C$2*$J95*$K95)</f>
        <v>140218413515.22183</v>
      </c>
      <c r="U95">
        <f>IF(ISBLANK(Calculations!U95),"",Calculations!U95)-(SUMIFS(BDEQ!G:G,BDEQ!$AG:$AG,About!$B$2,BDEQ!$AH:$AH,$I95)*BDEQ!$C$2*$J95*$K95)</f>
        <v>140914090807.09521</v>
      </c>
      <c r="V95">
        <f>IF(ISBLANK(Calculations!V95),"",Calculations!V95)-(SUMIFS(BDEQ!H:H,BDEQ!$AG:$AG,About!$B$2,BDEQ!$AH:$AH,$I95)*BDEQ!$C$2*$J95*$K95)</f>
        <v>142017310859.43237</v>
      </c>
      <c r="W95">
        <f>IF(ISBLANK(Calculations!W95),"",Calculations!W95)-(SUMIFS(BDEQ!I:I,BDEQ!$AG:$AG,About!$B$2,BDEQ!$AH:$AH,$I95)*BDEQ!$C$2*$J95*$K95)</f>
        <v>143249190571.80875</v>
      </c>
      <c r="X95">
        <f>IF(ISBLANK(Calculations!X95),"",Calculations!X95)-(SUMIFS(BDEQ!J:J,BDEQ!$AG:$AG,About!$B$2,BDEQ!$AH:$AH,$I95)*BDEQ!$C$2*$J95*$K95)</f>
        <v>144500793722.98254</v>
      </c>
      <c r="Y95">
        <f>IF(ISBLANK(Calculations!Y95),"",Calculations!Y95)-(SUMIFS(BDEQ!K:K,BDEQ!$AG:$AG,About!$B$2,BDEQ!$AH:$AH,$I95)*BDEQ!$C$2*$J95*$K95)</f>
        <v>145753462941.01971</v>
      </c>
      <c r="Z95">
        <f>IF(ISBLANK(Calculations!Z95),"",Calculations!Z95)-(SUMIFS(BDEQ!L:L,BDEQ!$AG:$AG,About!$B$2,BDEQ!$AH:$AH,$I95)*BDEQ!$C$2*$J95*$K95)</f>
        <v>147103015634.4455</v>
      </c>
      <c r="AA95">
        <f>IF(ISBLANK(Calculations!AA95),"",Calculations!AA95)-(SUMIFS(BDEQ!M:M,BDEQ!$AG:$AG,About!$B$2,BDEQ!$AH:$AH,$I95)*BDEQ!$C$2*$J95*$K95)</f>
        <v>148641065606.17609</v>
      </c>
      <c r="AB95">
        <f>IF(ISBLANK(Calculations!AB95),"",Calculations!AB95)-(SUMIFS(BDEQ!N:N,BDEQ!$AG:$AG,About!$B$2,BDEQ!$AH:$AH,$I95)*BDEQ!$C$2*$J95*$K95)</f>
        <v>150365669483.55984</v>
      </c>
      <c r="AC95">
        <f>IF(ISBLANK(Calculations!AC95),"",Calculations!AC95)-(SUMIFS(BDEQ!O:O,BDEQ!$AG:$AG,About!$B$2,BDEQ!$AH:$AH,$I95)*BDEQ!$C$2*$J95*$K95)</f>
        <v>152227827265.8407</v>
      </c>
      <c r="AD95">
        <f>IF(ISBLANK(Calculations!AD95),"",Calculations!AD95)-(SUMIFS(BDEQ!P:P,BDEQ!$AG:$AG,About!$B$2,BDEQ!$AH:$AH,$I95)*BDEQ!$C$2*$J95*$K95)</f>
        <v>154097728226.90277</v>
      </c>
      <c r="AE95">
        <f>IF(ISBLANK(Calculations!AE95),"",Calculations!AE95)-(SUMIFS(BDEQ!Q:Q,BDEQ!$AG:$AG,About!$B$2,BDEQ!$AH:$AH,$I95)*BDEQ!$C$2*$J95*$K95)</f>
        <v>156011158442.37646</v>
      </c>
      <c r="AF95">
        <f>IF(ISBLANK(Calculations!AF95),"",Calculations!AF95)-(SUMIFS(BDEQ!R:R,BDEQ!$AG:$AG,About!$B$2,BDEQ!$AH:$AH,$I95)*BDEQ!$C$2*$J95*$K95)</f>
        <v>157588993353.13342</v>
      </c>
      <c r="AG95">
        <f>IF(ISBLANK(Calculations!AG95),"",Calculations!AG95)-(SUMIFS(BDEQ!S:S,BDEQ!$AG:$AG,About!$B$2,BDEQ!$AH:$AH,$I95)*BDEQ!$C$2*$J95*$K95)</f>
        <v>159104961034.2486</v>
      </c>
      <c r="AH95">
        <f>IF(ISBLANK(Calculations!AH95),"",Calculations!AH95)-(SUMIFS(BDEQ!T:T,BDEQ!$AG:$AG,About!$B$2,BDEQ!$AH:$AH,$I95)*BDEQ!$C$2*$J95*$K95)</f>
        <v>160583118893.06372</v>
      </c>
      <c r="AI95">
        <f>IF(ISBLANK(Calculations!AI95),"",Calculations!AI95)-(SUMIFS(BDEQ!U:U,BDEQ!$AG:$AG,About!$B$2,BDEQ!$AH:$AH,$I95)*BDEQ!$C$2*$J95*$K95)</f>
        <v>162017239687.45721</v>
      </c>
      <c r="AJ95">
        <f>IF(ISBLANK(Calculations!AJ95),"",Calculations!AJ95)-(SUMIFS(BDEQ!V:V,BDEQ!$AG:$AG,About!$B$2,BDEQ!$AH:$AH,$I95)*BDEQ!$C$2*$J95*$K95)</f>
        <v>163431506025.54999</v>
      </c>
      <c r="AK95">
        <f>IF(ISBLANK(Calculations!AK95),"",Calculations!AK95)-(SUMIFS(BDEQ!W:W,BDEQ!$AG:$AG,About!$B$2,BDEQ!$AH:$AH,$I95)*BDEQ!$C$2*$J95*$K95)</f>
        <v>164755751800.02747</v>
      </c>
      <c r="AL95">
        <f>IF(ISBLANK(Calculations!AL95),"",Calculations!AL95)-(SUMIFS(BDEQ!X:X,BDEQ!$AG:$AG,About!$B$2,BDEQ!$AH:$AH,$I95)*BDEQ!$C$2*$J95*$K95)</f>
        <v>166121305023.79965</v>
      </c>
      <c r="AM95">
        <f>IF(ISBLANK(Calculations!AM95),"",Calculations!AM95)-(SUMIFS(BDEQ!Y:Y,BDEQ!$AG:$AG,About!$B$2,BDEQ!$AH:$AH,$I95)*BDEQ!$C$2*$J95*$K95)</f>
        <v>167545923398.61774</v>
      </c>
      <c r="AN95">
        <f>IF(ISBLANK(Calculations!AN95),"",Calculations!AN95)-(SUMIFS(BDEQ!Z:Z,BDEQ!$AG:$AG,About!$B$2,BDEQ!$AH:$AH,$I95)*BDEQ!$C$2*$J95*$K95)</f>
        <v>169061121385.83768</v>
      </c>
      <c r="AO95">
        <f>IF(ISBLANK(Calculations!AO95),"",Calculations!AO95)-(SUMIFS(BDEQ!AA:AA,BDEQ!$AG:$AG,About!$B$2,BDEQ!$AH:$AH,$I95)*BDEQ!$C$2*$J95*$K95)</f>
        <v>170633561076.52734</v>
      </c>
      <c r="AP95">
        <f>IF(ISBLANK(Calculations!AP95),"",Calculations!AP95)-(SUMIFS(BDEQ!AB:AB,BDEQ!$AG:$AG,About!$B$2,BDEQ!$AH:$AH,$I95)*BDEQ!$C$2*$J95*$K95)</f>
        <v>172262994116.50348</v>
      </c>
      <c r="AQ95">
        <f>IF(ISBLANK(Calculations!AQ95),"",Calculations!AQ95)-(SUMIFS(BDEQ!AC:AC,BDEQ!$AG:$AG,About!$B$2,BDEQ!$AH:$AH,$I95)*BDEQ!$C$2*$J95*$K95)</f>
        <v>173973180038.97052</v>
      </c>
      <c r="AR95">
        <f>IF(ISBLANK(Calculations!AR95),"",Calculations!AR95)-(SUMIFS(BDEQ!AD:AD,BDEQ!$AG:$AG,About!$B$2,BDEQ!$AH:$AH,$I95)*BDEQ!$C$2*$J95*$K95)</f>
        <v>175716441717.92365</v>
      </c>
      <c r="AS95">
        <f>IF(ISBLANK(Calculations!AS95),"",Calculations!AS95)-(SUMIFS(BDEQ!AE:AE,BDEQ!$AG:$AG,About!$B$2,BDEQ!$AH:$AH,$I95)*BDEQ!$C$2*$J95*$K95)</f>
        <v>177509770647.09579</v>
      </c>
      <c r="AT95">
        <f>IF(ISBLANK(Calculations!AT95),"",Calculations!AT95)-(SUMIFS(BDEQ!AF:AF,BDEQ!$AG:$AG,About!$B$2,BDEQ!$AH:$AH,$I95)*BDEQ!$C$2*$J95*$K95)</f>
        <v>179378617142.04974</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0.17387882999915147</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0.17387882999915147</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0.17387882999915147</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0.17387882999915147</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0.17387882999915147</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0.17387882999915147</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0.17387882999915147</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0.17387882999915147</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0.17387882999915147</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0.28340725008437762</v>
      </c>
      <c r="K108">
        <f>IF(ISBLANK(Calculations!K108),"",Calculations!K108)</f>
        <v>0.17387882999915147</v>
      </c>
      <c r="L108" t="str">
        <f>IF(ISBLANK(Calculations!L108),"",Calculations!L108)</f>
        <v>RESIDENTIAL</v>
      </c>
      <c r="M108" t="str">
        <f>IF(ISBLANK(Calculations!M108),"",Calculations!M108)</f>
        <v>appl</v>
      </c>
      <c r="N108" t="str">
        <f>IF(ISBLANK(Calculations!N108),"",Calculations!N108)</f>
        <v>electricity</v>
      </c>
      <c r="O108">
        <f t="shared" si="1"/>
        <v>867302001702.14343</v>
      </c>
      <c r="P108">
        <f>IF(ISBLANK(Calculations!P108),"",Calculations!P108)-(SUMIFS(BDEQ!B:B,BDEQ!$AG:$AG,About!$B$2,BDEQ!$AH:$AH,$I108)*BDEQ!$C$2*$J108*$K108)</f>
        <v>867302001702.14343</v>
      </c>
      <c r="Q108">
        <f>IF(ISBLANK(Calculations!Q108),"",Calculations!Q108)-(SUMIFS(BDEQ!C:C,BDEQ!$AG:$AG,About!$B$2,BDEQ!$AH:$AH,$I108)*BDEQ!$C$2*$J108*$K108)</f>
        <v>867302001702.14343</v>
      </c>
      <c r="R108">
        <f>IF(ISBLANK(Calculations!R108),"",Calculations!R108)-(SUMIFS(BDEQ!D:D,BDEQ!$AG:$AG,About!$B$2,BDEQ!$AH:$AH,$I108)*BDEQ!$C$2*$J108*$K108)</f>
        <v>864349173961.22925</v>
      </c>
      <c r="S108">
        <f>IF(ISBLANK(Calculations!S108),"",Calculations!S108)-(SUMIFS(BDEQ!E:E,BDEQ!$AG:$AG,About!$B$2,BDEQ!$AH:$AH,$I108)*BDEQ!$C$2*$J108*$K108)</f>
        <v>861584423304.58691</v>
      </c>
      <c r="T108">
        <f>IF(ISBLANK(Calculations!T108),"",Calculations!T108)-(SUMIFS(BDEQ!F:F,BDEQ!$AG:$AG,About!$B$2,BDEQ!$AH:$AH,$I108)*BDEQ!$C$2*$J108*$K108)</f>
        <v>859305813689.75879</v>
      </c>
      <c r="U108">
        <f>IF(ISBLANK(Calculations!U108),"",Calculations!U108)-(SUMIFS(BDEQ!G:G,BDEQ!$AG:$AG,About!$B$2,BDEQ!$AH:$AH,$I108)*BDEQ!$C$2*$J108*$K108)</f>
        <v>857802545013.74768</v>
      </c>
      <c r="V108">
        <f>IF(ISBLANK(Calculations!V108),"",Calculations!V108)-(SUMIFS(BDEQ!H:H,BDEQ!$AG:$AG,About!$B$2,BDEQ!$AH:$AH,$I108)*BDEQ!$C$2*$J108*$K108)</f>
        <v>857174355092.10376</v>
      </c>
      <c r="W108">
        <f>IF(ISBLANK(Calculations!W108),"",Calculations!W108)-(SUMIFS(BDEQ!I:I,BDEQ!$AG:$AG,About!$B$2,BDEQ!$AH:$AH,$I108)*BDEQ!$C$2*$J108*$K108)</f>
        <v>857496666358.63806</v>
      </c>
      <c r="X108">
        <f>IF(ISBLANK(Calculations!X108),"",Calculations!X108)-(SUMIFS(BDEQ!J:J,BDEQ!$AG:$AG,About!$B$2,BDEQ!$AH:$AH,$I108)*BDEQ!$C$2*$J108*$K108)</f>
        <v>858754012789.96521</v>
      </c>
      <c r="Y108">
        <f>IF(ISBLANK(Calculations!Y108),"",Calculations!Y108)-(SUMIFS(BDEQ!K:K,BDEQ!$AG:$AG,About!$B$2,BDEQ!$AH:$AH,$I108)*BDEQ!$C$2*$J108*$K108)</f>
        <v>860684689068.72095</v>
      </c>
      <c r="Z108">
        <f>IF(ISBLANK(Calculations!Z108),"",Calculations!Z108)-(SUMIFS(BDEQ!L:L,BDEQ!$AG:$AG,About!$B$2,BDEQ!$AH:$AH,$I108)*BDEQ!$C$2*$J108*$K108)</f>
        <v>863501112042.84668</v>
      </c>
      <c r="AA108">
        <f>IF(ISBLANK(Calculations!AA108),"",Calculations!AA108)-(SUMIFS(BDEQ!M:M,BDEQ!$AG:$AG,About!$B$2,BDEQ!$AH:$AH,$I108)*BDEQ!$C$2*$J108*$K108)</f>
        <v>867130696266.21484</v>
      </c>
      <c r="AB108">
        <f>IF(ISBLANK(Calculations!AB108),"",Calculations!AB108)-(SUMIFS(BDEQ!N:N,BDEQ!$AG:$AG,About!$B$2,BDEQ!$AH:$AH,$I108)*BDEQ!$C$2*$J108*$K108)</f>
        <v>871495338431.93225</v>
      </c>
      <c r="AC108">
        <f>IF(ISBLANK(Calculations!AC108),"",Calculations!AC108)-(SUMIFS(BDEQ!O:O,BDEQ!$AG:$AG,About!$B$2,BDEQ!$AH:$AH,$I108)*BDEQ!$C$2*$J108*$K108)</f>
        <v>876332651002.38696</v>
      </c>
      <c r="AD108">
        <f>IF(ISBLANK(Calculations!AD108),"",Calculations!AD108)-(SUMIFS(BDEQ!P:P,BDEQ!$AG:$AG,About!$B$2,BDEQ!$AH:$AH,$I108)*BDEQ!$C$2*$J108*$K108)</f>
        <v>881801401951.9978</v>
      </c>
      <c r="AE108">
        <f>IF(ISBLANK(Calculations!AE108),"",Calculations!AE108)-(SUMIFS(BDEQ!Q:Q,BDEQ!$AG:$AG,About!$B$2,BDEQ!$AH:$AH,$I108)*BDEQ!$C$2*$J108*$K108)</f>
        <v>887920746773.396</v>
      </c>
      <c r="AF108">
        <f>IF(ISBLANK(Calculations!AF108),"",Calculations!AF108)-(SUMIFS(BDEQ!R:R,BDEQ!$AG:$AG,About!$B$2,BDEQ!$AH:$AH,$I108)*BDEQ!$C$2*$J108*$K108)</f>
        <v>894406462671.36218</v>
      </c>
      <c r="AG108">
        <f>IF(ISBLANK(Calculations!AG108),"",Calculations!AG108)-(SUMIFS(BDEQ!S:S,BDEQ!$AG:$AG,About!$B$2,BDEQ!$AH:$AH,$I108)*BDEQ!$C$2*$J108*$K108)</f>
        <v>901127578381.59143</v>
      </c>
      <c r="AH108">
        <f>IF(ISBLANK(Calculations!AH108),"",Calculations!AH108)-(SUMIFS(BDEQ!T:T,BDEQ!$AG:$AG,About!$B$2,BDEQ!$AH:$AH,$I108)*BDEQ!$C$2*$J108*$K108)</f>
        <v>907982177552.87244</v>
      </c>
      <c r="AI108">
        <f>IF(ISBLANK(Calculations!AI108),"",Calculations!AI108)-(SUMIFS(BDEQ!U:U,BDEQ!$AG:$AG,About!$B$2,BDEQ!$AH:$AH,$I108)*BDEQ!$C$2*$J108*$K108)</f>
        <v>914800261867.74719</v>
      </c>
      <c r="AJ108">
        <f>IF(ISBLANK(Calculations!AJ108),"",Calculations!AJ108)-(SUMIFS(BDEQ!V:V,BDEQ!$AG:$AG,About!$B$2,BDEQ!$AH:$AH,$I108)*BDEQ!$C$2*$J108*$K108)</f>
        <v>921659826452.40503</v>
      </c>
      <c r="AK108">
        <f>IF(ISBLANK(Calculations!AK108),"",Calculations!AK108)-(SUMIFS(BDEQ!W:W,BDEQ!$AG:$AG,About!$B$2,BDEQ!$AH:$AH,$I108)*BDEQ!$C$2*$J108*$K108)</f>
        <v>927862407071.64453</v>
      </c>
      <c r="AL108">
        <f>IF(ISBLANK(Calculations!AL108),"",Calculations!AL108)-(SUMIFS(BDEQ!X:X,BDEQ!$AG:$AG,About!$B$2,BDEQ!$AH:$AH,$I108)*BDEQ!$C$2*$J108*$K108)</f>
        <v>934087332451.12561</v>
      </c>
      <c r="AM108">
        <f>IF(ISBLANK(Calculations!AM108),"",Calculations!AM108)-(SUMIFS(BDEQ!Y:Y,BDEQ!$AG:$AG,About!$B$2,BDEQ!$AH:$AH,$I108)*BDEQ!$C$2*$J108*$K108)</f>
        <v>940346170554.00073</v>
      </c>
      <c r="AN108">
        <f>IF(ISBLANK(Calculations!AN108),"",Calculations!AN108)-(SUMIFS(BDEQ!Z:Z,BDEQ!$AG:$AG,About!$B$2,BDEQ!$AH:$AH,$I108)*BDEQ!$C$2*$J108*$K108)</f>
        <v>946763090039.59851</v>
      </c>
      <c r="AO108">
        <f>IF(ISBLANK(Calculations!AO108),"",Calculations!AO108)-(SUMIFS(BDEQ!AA:AA,BDEQ!$AG:$AG,About!$B$2,BDEQ!$AH:$AH,$I108)*BDEQ!$C$2*$J108*$K108)</f>
        <v>953148784210.58643</v>
      </c>
      <c r="AP108">
        <f>IF(ISBLANK(Calculations!AP108),"",Calculations!AP108)-(SUMIFS(BDEQ!AB:AB,BDEQ!$AG:$AG,About!$B$2,BDEQ!$AH:$AH,$I108)*BDEQ!$C$2*$J108*$K108)</f>
        <v>959542235279.20215</v>
      </c>
      <c r="AQ108">
        <f>IF(ISBLANK(Calculations!AQ108),"",Calculations!AQ108)-(SUMIFS(BDEQ!AC:AC,BDEQ!$AG:$AG,About!$B$2,BDEQ!$AH:$AH,$I108)*BDEQ!$C$2*$J108*$K108)</f>
        <v>966154082304.29272</v>
      </c>
      <c r="AR108">
        <f>IF(ISBLANK(Calculations!AR108),"",Calculations!AR108)-(SUMIFS(BDEQ!AD:AD,BDEQ!$AG:$AG,About!$B$2,BDEQ!$AH:$AH,$I108)*BDEQ!$C$2*$J108*$K108)</f>
        <v>972760904996.61926</v>
      </c>
      <c r="AS108">
        <f>IF(ISBLANK(Calculations!AS108),"",Calculations!AS108)-(SUMIFS(BDEQ!AE:AE,BDEQ!$AG:$AG,About!$B$2,BDEQ!$AH:$AH,$I108)*BDEQ!$C$2*$J108*$K108)</f>
        <v>979499419244.29492</v>
      </c>
      <c r="AT108">
        <f>IF(ISBLANK(Calculations!AT108),"",Calculations!AT108)-(SUMIFS(BDEQ!AF:AF,BDEQ!$AG:$AG,About!$B$2,BDEQ!$AH:$AH,$I108)*BDEQ!$C$2*$J108*$K108)</f>
        <v>986534675636.28455</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0.17387882999915147</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0.27680490740071834</v>
      </c>
      <c r="K110">
        <f>IF(ISBLANK(Calculations!K110),"",Calculations!K110)</f>
        <v>0.17387882999915147</v>
      </c>
      <c r="L110" t="str">
        <f>IF(ISBLANK(Calculations!L110),"",Calculations!L110)</f>
        <v>RESIDENTIAL</v>
      </c>
      <c r="M110" t="str">
        <f>IF(ISBLANK(Calculations!M110),"",Calculations!M110)</f>
        <v>appl</v>
      </c>
      <c r="N110" t="str">
        <f>IF(ISBLANK(Calculations!N110),"",Calculations!N110)</f>
        <v>natural gas</v>
      </c>
      <c r="O110">
        <f t="shared" si="1"/>
        <v>577614291755.76135</v>
      </c>
      <c r="P110">
        <f>IF(ISBLANK(Calculations!P110),"",Calculations!P110)</f>
        <v>577614291755.76135</v>
      </c>
      <c r="Q110">
        <f>IF(ISBLANK(Calculations!Q110),"",Calculations!Q110)</f>
        <v>577614291755.76135</v>
      </c>
      <c r="R110">
        <f>IF(ISBLANK(Calculations!R110),"",Calculations!R110)</f>
        <v>581334866138.79822</v>
      </c>
      <c r="S110">
        <f>IF(ISBLANK(Calculations!S110),"",Calculations!S110)</f>
        <v>585152952461.95544</v>
      </c>
      <c r="T110">
        <f>IF(ISBLANK(Calculations!T110),"",Calculations!T110)</f>
        <v>589144791882.078</v>
      </c>
      <c r="U110">
        <f>IF(ISBLANK(Calculations!U110),"",Calculations!U110)</f>
        <v>593397889758.96252</v>
      </c>
      <c r="V110">
        <f>IF(ISBLANK(Calculations!V110),"",Calculations!V110)</f>
        <v>598034341365.91272</v>
      </c>
      <c r="W110">
        <f>IF(ISBLANK(Calculations!W110),"",Calculations!W110)</f>
        <v>602955575698.96814</v>
      </c>
      <c r="X110">
        <f>IF(ISBLANK(Calculations!X110),"",Calculations!X110)</f>
        <v>608008047810.38965</v>
      </c>
      <c r="Y110">
        <f>IF(ISBLANK(Calculations!Y110),"",Calculations!Y110)</f>
        <v>613053641944.18408</v>
      </c>
      <c r="Z110">
        <f>IF(ISBLANK(Calculations!Z110),"",Calculations!Z110)</f>
        <v>618207203945.05981</v>
      </c>
      <c r="AA110">
        <f>IF(ISBLANK(Calculations!AA110),"",Calculations!AA110)</f>
        <v>623445674452.47534</v>
      </c>
      <c r="AB110">
        <f>IF(ISBLANK(Calculations!AB110),"",Calculations!AB110)</f>
        <v>628602050989.33459</v>
      </c>
      <c r="AC110">
        <f>IF(ISBLANK(Calculations!AC110),"",Calculations!AC110)</f>
        <v>633681083689.88232</v>
      </c>
      <c r="AD110">
        <f>IF(ISBLANK(Calculations!AD110),"",Calculations!AD110)</f>
        <v>638897967061.23584</v>
      </c>
      <c r="AE110">
        <f>IF(ISBLANK(Calculations!AE110),"",Calculations!AE110)</f>
        <v>644308554584.83423</v>
      </c>
      <c r="AF110">
        <f>IF(ISBLANK(Calculations!AF110),"",Calculations!AF110)</f>
        <v>649881425846.44031</v>
      </c>
      <c r="AG110">
        <f>IF(ISBLANK(Calculations!AG110),"",Calculations!AG110)</f>
        <v>655495844314.31519</v>
      </c>
      <c r="AH110">
        <f>IF(ISBLANK(Calculations!AH110),"",Calculations!AH110)</f>
        <v>661134927507.36279</v>
      </c>
      <c r="AI110">
        <f>IF(ISBLANK(Calculations!AI110),"",Calculations!AI110)</f>
        <v>666747125805.49341</v>
      </c>
      <c r="AJ110">
        <f>IF(ISBLANK(Calculations!AJ110),"",Calculations!AJ110)</f>
        <v>672320208153.8877</v>
      </c>
      <c r="AK110">
        <f>IF(ISBLANK(Calculations!AK110),"",Calculations!AK110)</f>
        <v>676889228769.06445</v>
      </c>
      <c r="AL110">
        <f>IF(ISBLANK(Calculations!AL110),"",Calculations!AL110)</f>
        <v>681467330111.98169</v>
      </c>
      <c r="AM110">
        <f>IF(ISBLANK(Calculations!AM110),"",Calculations!AM110)</f>
        <v>686083343774.43347</v>
      </c>
      <c r="AN110">
        <f>IF(ISBLANK(Calculations!AN110),"",Calculations!AN110)</f>
        <v>690755072609.46899</v>
      </c>
      <c r="AO110">
        <f>IF(ISBLANK(Calculations!AO110),"",Calculations!AO110)</f>
        <v>695486249340.36035</v>
      </c>
      <c r="AP110">
        <f>IF(ISBLANK(Calculations!AP110),"",Calculations!AP110)</f>
        <v>700270524761.979</v>
      </c>
      <c r="AQ110">
        <f>IF(ISBLANK(Calculations!AQ110),"",Calculations!AQ110)</f>
        <v>705109470807.68738</v>
      </c>
      <c r="AR110">
        <f>IF(ISBLANK(Calculations!AR110),"",Calculations!AR110)</f>
        <v>709987394084.41858</v>
      </c>
      <c r="AS110">
        <f>IF(ISBLANK(Calculations!AS110),"",Calculations!AS110)</f>
        <v>714917117476.28992</v>
      </c>
      <c r="AT110">
        <f>IF(ISBLANK(Calculations!AT110),"",Calculations!AT110)</f>
        <v>719910477631.21118</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8.6612944173830014E-3</v>
      </c>
      <c r="K111">
        <f>IF(ISBLANK(Calculations!K111),"",Calculations!K111)</f>
        <v>0.17387882999915147</v>
      </c>
      <c r="L111" t="str">
        <f>IF(ISBLANK(Calculations!L111),"",Calculations!L111)</f>
        <v>RESIDENTIAL</v>
      </c>
      <c r="M111" t="str">
        <f>IF(ISBLANK(Calculations!M111),"",Calculations!M111)</f>
        <v>appl</v>
      </c>
      <c r="N111" t="str">
        <f>IF(ISBLANK(Calculations!N111),"",Calculations!N111)</f>
        <v>petroleum diesel</v>
      </c>
      <c r="O111">
        <f t="shared" si="1"/>
        <v>3611425743.4954271</v>
      </c>
      <c r="P111">
        <f>IF(ISBLANK(Calculations!P111),"",Calculations!P111)</f>
        <v>3611425743.4954271</v>
      </c>
      <c r="Q111">
        <f>IF(ISBLANK(Calculations!Q111),"",Calculations!Q111)</f>
        <v>3611425743.4954271</v>
      </c>
      <c r="R111">
        <f>IF(ISBLANK(Calculations!R111),"",Calculations!R111)</f>
        <v>3490828238.7316556</v>
      </c>
      <c r="S111">
        <f>IF(ISBLANK(Calculations!S111),"",Calculations!S111)</f>
        <v>3405403541.6819458</v>
      </c>
      <c r="T111">
        <f>IF(ISBLANK(Calculations!T111),"",Calculations!T111)</f>
        <v>3348880796.9166346</v>
      </c>
      <c r="U111">
        <f>IF(ISBLANK(Calculations!U111),"",Calculations!U111)</f>
        <v>3315417850.9404378</v>
      </c>
      <c r="V111">
        <f>IF(ISBLANK(Calculations!V111),"",Calculations!V111)</f>
        <v>3300430127.9056849</v>
      </c>
      <c r="W111">
        <f>IF(ISBLANK(Calculations!W111),"",Calculations!W111)</f>
        <v>3298847872.7062345</v>
      </c>
      <c r="X111">
        <f>IF(ISBLANK(Calculations!X111),"",Calculations!X111)</f>
        <v>3306160341.7800746</v>
      </c>
      <c r="Y111">
        <f>IF(ISBLANK(Calculations!Y111),"",Calculations!Y111)</f>
        <v>3318920617.1298013</v>
      </c>
      <c r="Z111">
        <f>IF(ISBLANK(Calculations!Z111),"",Calculations!Z111)</f>
        <v>3336013227.5019832</v>
      </c>
      <c r="AA111">
        <f>IF(ISBLANK(Calculations!AA111),"",Calculations!AA111)</f>
        <v>3356077226.9021072</v>
      </c>
      <c r="AB111">
        <f>IF(ISBLANK(Calculations!AB111),"",Calculations!AB111)</f>
        <v>3377309120.0528879</v>
      </c>
      <c r="AC111">
        <f>IF(ISBLANK(Calculations!AC111),"",Calculations!AC111)</f>
        <v>3399196861.89605</v>
      </c>
      <c r="AD111">
        <f>IF(ISBLANK(Calculations!AD111),"",Calculations!AD111)</f>
        <v>3422703076.7916408</v>
      </c>
      <c r="AE111">
        <f>IF(ISBLANK(Calculations!AE111),"",Calculations!AE111)</f>
        <v>3447843235.5284743</v>
      </c>
      <c r="AF111">
        <f>IF(ISBLANK(Calculations!AF111),"",Calculations!AF111)</f>
        <v>3474213773.166203</v>
      </c>
      <c r="AG111">
        <f>IF(ISBLANK(Calculations!AG111),"",Calculations!AG111)</f>
        <v>3500946418.5306015</v>
      </c>
      <c r="AH111">
        <f>IF(ISBLANK(Calculations!AH111),"",Calculations!AH111)</f>
        <v>3527919081.5004272</v>
      </c>
      <c r="AI111">
        <f>IF(ISBLANK(Calculations!AI111),"",Calculations!AI111)</f>
        <v>3554810192.6628599</v>
      </c>
      <c r="AJ111">
        <f>IF(ISBLANK(Calculations!AJ111),"",Calculations!AJ111)</f>
        <v>3581519253.2999501</v>
      </c>
      <c r="AK111">
        <f>IF(ISBLANK(Calculations!AK111),"",Calculations!AK111)</f>
        <v>3605383478.4060693</v>
      </c>
      <c r="AL111">
        <f>IF(ISBLANK(Calculations!AL111),"",Calculations!AL111)</f>
        <v>3629318737.0831718</v>
      </c>
      <c r="AM111">
        <f>IF(ISBLANK(Calculations!AM111),"",Calculations!AM111)</f>
        <v>3653516623.6388659</v>
      </c>
      <c r="AN111">
        <f>IF(ISBLANK(Calculations!AN111),"",Calculations!AN111)</f>
        <v>3678092916.6529303</v>
      </c>
      <c r="AO111">
        <f>IF(ISBLANK(Calculations!AO111),"",Calculations!AO111)</f>
        <v>3703075108.2824111</v>
      </c>
      <c r="AP111">
        <f>IF(ISBLANK(Calculations!AP111),"",Calculations!AP111)</f>
        <v>3728387401.6826415</v>
      </c>
      <c r="AQ111">
        <f>IF(ISBLANK(Calculations!AQ111),"",Calculations!AQ111)</f>
        <v>3754015214.7559781</v>
      </c>
      <c r="AR111">
        <f>IF(ISBLANK(Calculations!AR111),"",Calculations!AR111)</f>
        <v>3779849254.2298403</v>
      </c>
      <c r="AS111">
        <f>IF(ISBLANK(Calculations!AS111),"",Calculations!AS111)</f>
        <v>3805949922.6097765</v>
      </c>
      <c r="AT111">
        <f>IF(ISBLANK(Calculations!AT111),"",Calculations!AT111)</f>
        <v>3832405480.6536388</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0.17387882999915147</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0.17387882999915147</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0.17387882999915147</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0.17387882999915147</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0.17101806577915718</v>
      </c>
      <c r="K116">
        <f>IF(ISBLANK(Calculations!K116),"",Calculations!K116)</f>
        <v>0.17387882999915147</v>
      </c>
      <c r="L116" t="str">
        <f>IF(ISBLANK(Calculations!L116),"",Calculations!L116)</f>
        <v>RESIDENTIAL</v>
      </c>
      <c r="M116" t="str">
        <f>IF(ISBLANK(Calculations!M116),"",Calculations!M116)</f>
        <v>appl</v>
      </c>
      <c r="N116" t="str">
        <f>IF(ISBLANK(Calculations!N116),"",Calculations!N116)</f>
        <v>LPG propane or butane</v>
      </c>
      <c r="O116">
        <f t="shared" si="1"/>
        <v>71426883689.727448</v>
      </c>
      <c r="P116">
        <f>IF(ISBLANK(Calculations!P116),"",Calculations!P116)</f>
        <v>71426883689.727448</v>
      </c>
      <c r="Q116">
        <f>IF(ISBLANK(Calculations!Q116),"",Calculations!Q116)</f>
        <v>71426883689.727448</v>
      </c>
      <c r="R116">
        <f>IF(ISBLANK(Calculations!R116),"",Calculations!R116)</f>
        <v>70843395654.495728</v>
      </c>
      <c r="S116">
        <f>IF(ISBLANK(Calculations!S116),"",Calculations!S116)</f>
        <v>70470721788.399765</v>
      </c>
      <c r="T116">
        <f>IF(ISBLANK(Calculations!T116),"",Calculations!T116)</f>
        <v>70291031620.737488</v>
      </c>
      <c r="U116">
        <f>IF(ISBLANK(Calculations!U116),"",Calculations!U116)</f>
        <v>70275346961.546448</v>
      </c>
      <c r="V116">
        <f>IF(ISBLANK(Calculations!V116),"",Calculations!V116)</f>
        <v>70400685772.666641</v>
      </c>
      <c r="W116">
        <f>IF(ISBLANK(Calculations!W116),"",Calculations!W116)</f>
        <v>70631186963.87883</v>
      </c>
      <c r="X116">
        <f>IF(ISBLANK(Calculations!X116),"",Calculations!X116)</f>
        <v>70936101939.999557</v>
      </c>
      <c r="Y116">
        <f>IF(ISBLANK(Calculations!Y116),"",Calculations!Y116)</f>
        <v>71286700636.864227</v>
      </c>
      <c r="Z116">
        <f>IF(ISBLANK(Calculations!Z116),"",Calculations!Z116)</f>
        <v>71688564752.029068</v>
      </c>
      <c r="AA116">
        <f>IF(ISBLANK(Calculations!AA116),"",Calculations!AA116)</f>
        <v>72132070989.873123</v>
      </c>
      <c r="AB116">
        <f>IF(ISBLANK(Calculations!AB116),"",Calculations!AB116)</f>
        <v>72590316564.315109</v>
      </c>
      <c r="AC116">
        <f>IF(ISBLANK(Calculations!AC116),"",Calculations!AC116)</f>
        <v>73051183975.026108</v>
      </c>
      <c r="AD116">
        <f>IF(ISBLANK(Calculations!AD116),"",Calculations!AD116)</f>
        <v>73527365055.973969</v>
      </c>
      <c r="AE116">
        <f>IF(ISBLANK(Calculations!AE116),"",Calculations!AE116)</f>
        <v>74021122801.837708</v>
      </c>
      <c r="AF116">
        <f>IF(ISBLANK(Calculations!AF116),"",Calculations!AF116)</f>
        <v>74531396404.67778</v>
      </c>
      <c r="AG116">
        <f>IF(ISBLANK(Calculations!AG116),"",Calculations!AG116)</f>
        <v>75045147912.206741</v>
      </c>
      <c r="AH116">
        <f>IF(ISBLANK(Calculations!AH116),"",Calculations!AH116)</f>
        <v>75561165101.146149</v>
      </c>
      <c r="AI116">
        <f>IF(ISBLANK(Calculations!AI116),"",Calculations!AI116)</f>
        <v>76074995473.947617</v>
      </c>
      <c r="AJ116">
        <f>IF(ISBLANK(Calculations!AJ116),"",Calculations!AJ116)</f>
        <v>76586030343.600235</v>
      </c>
      <c r="AK116">
        <f>IF(ISBLANK(Calculations!AK116),"",Calculations!AK116)</f>
        <v>77141364438.643539</v>
      </c>
      <c r="AL116">
        <f>IF(ISBLANK(Calculations!AL116),"",Calculations!AL116)</f>
        <v>77695220315.254868</v>
      </c>
      <c r="AM116">
        <f>IF(ISBLANK(Calculations!AM116),"",Calculations!AM116)</f>
        <v>78249819712.890472</v>
      </c>
      <c r="AN116">
        <f>IF(ISBLANK(Calculations!AN116),"",Calculations!AN116)</f>
        <v>78806810845.22261</v>
      </c>
      <c r="AO116">
        <f>IF(ISBLANK(Calculations!AO116),"",Calculations!AO116)</f>
        <v>79366944247.088898</v>
      </c>
      <c r="AP116">
        <f>IF(ISBLANK(Calculations!AP116),"",Calculations!AP116)</f>
        <v>79930359339.535706</v>
      </c>
      <c r="AQ116">
        <f>IF(ISBLANK(Calculations!AQ116),"",Calculations!AQ116)</f>
        <v>80497478162.406998</v>
      </c>
      <c r="AR116">
        <f>IF(ISBLANK(Calculations!AR116),"",Calculations!AR116)</f>
        <v>81067720044.596085</v>
      </c>
      <c r="AS116">
        <f>IF(ISBLANK(Calculations!AS116),"",Calculations!AS116)</f>
        <v>81642331259.517807</v>
      </c>
      <c r="AT116">
        <f>IF(ISBLANK(Calculations!AT116),"",Calculations!AT116)</f>
        <v>82222481773.679733</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0.17387882999915147</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0.3875766177411839</v>
      </c>
      <c r="K121">
        <f>IF(ISBLANK(Calculations!K121),"",Calculations!K121)</f>
        <v>0.17387882999915147</v>
      </c>
      <c r="L121" t="str">
        <f>IF(ISBLANK(Calculations!L121),"",Calculations!L121)</f>
        <v>RESIDENTIAL</v>
      </c>
      <c r="M121" t="str">
        <f>IF(ISBLANK(Calculations!M121),"",Calculations!M121)</f>
        <v>other</v>
      </c>
      <c r="N121" t="str">
        <f>IF(ISBLANK(Calculations!N121),"",Calculations!N121)</f>
        <v>electricity</v>
      </c>
      <c r="O121">
        <f t="shared" si="1"/>
        <v>1186088133877.2949</v>
      </c>
      <c r="P121">
        <f>IF(ISBLANK(Calculations!P121),"",Calculations!P121)-(SUMIFS(BDEQ!B:B,BDEQ!$AG:$AG,About!$B$2,BDEQ!$AH:$AH,$I121)*BDEQ!$C$2*$J121*$K121)</f>
        <v>1186088133877.2949</v>
      </c>
      <c r="Q121">
        <f>IF(ISBLANK(Calculations!Q121),"",Calculations!Q121)-(SUMIFS(BDEQ!C:C,BDEQ!$AG:$AG,About!$B$2,BDEQ!$AH:$AH,$I121)*BDEQ!$C$2*$J121*$K121)</f>
        <v>1186088133877.2949</v>
      </c>
      <c r="R121">
        <f>IF(ISBLANK(Calculations!R121),"",Calculations!R121)-(SUMIFS(BDEQ!D:D,BDEQ!$AG:$AG,About!$B$2,BDEQ!$AH:$AH,$I121)*BDEQ!$C$2*$J121*$K121)</f>
        <v>1199748877074.0588</v>
      </c>
      <c r="S121">
        <f>IF(ISBLANK(Calculations!S121),"",Calculations!S121)-(SUMIFS(BDEQ!E:E,BDEQ!$AG:$AG,About!$B$2,BDEQ!$AH:$AH,$I121)*BDEQ!$C$2*$J121*$K121)</f>
        <v>1214540024728.658</v>
      </c>
      <c r="T121">
        <f>IF(ISBLANK(Calculations!T121),"",Calculations!T121)-(SUMIFS(BDEQ!F:F,BDEQ!$AG:$AG,About!$B$2,BDEQ!$AH:$AH,$I121)*BDEQ!$C$2*$J121*$K121)</f>
        <v>1230117557196.2966</v>
      </c>
      <c r="U121">
        <f>IF(ISBLANK(Calculations!U121),"",Calculations!U121)-(SUMIFS(BDEQ!G:G,BDEQ!$AG:$AG,About!$B$2,BDEQ!$AH:$AH,$I121)*BDEQ!$C$2*$J121*$K121)</f>
        <v>1245571722653.219</v>
      </c>
      <c r="V121">
        <f>IF(ISBLANK(Calculations!V121),"",Calculations!V121)-(SUMIFS(BDEQ!H:H,BDEQ!$AG:$AG,About!$B$2,BDEQ!$AH:$AH,$I121)*BDEQ!$C$2*$J121*$K121)</f>
        <v>1259994018382.2422</v>
      </c>
      <c r="W121">
        <f>IF(ISBLANK(Calculations!W121),"",Calculations!W121)-(SUMIFS(BDEQ!I:I,BDEQ!$AG:$AG,About!$B$2,BDEQ!$AH:$AH,$I121)*BDEQ!$C$2*$J121*$K121)</f>
        <v>1275691382690.1812</v>
      </c>
      <c r="X121">
        <f>IF(ISBLANK(Calculations!X121),"",Calculations!X121)-(SUMIFS(BDEQ!J:J,BDEQ!$AG:$AG,About!$B$2,BDEQ!$AH:$AH,$I121)*BDEQ!$C$2*$J121*$K121)</f>
        <v>1291804496006.5322</v>
      </c>
      <c r="Y121">
        <f>IF(ISBLANK(Calculations!Y121),"",Calculations!Y121)-(SUMIFS(BDEQ!K:K,BDEQ!$AG:$AG,About!$B$2,BDEQ!$AH:$AH,$I121)*BDEQ!$C$2*$J121*$K121)</f>
        <v>1306727442731.4788</v>
      </c>
      <c r="Z121">
        <f>IF(ISBLANK(Calculations!Z121),"",Calculations!Z121)-(SUMIFS(BDEQ!L:L,BDEQ!$AG:$AG,About!$B$2,BDEQ!$AH:$AH,$I121)*BDEQ!$C$2*$J121*$K121)</f>
        <v>1320512910359.7935</v>
      </c>
      <c r="AA121">
        <f>IF(ISBLANK(Calculations!AA121),"",Calculations!AA121)-(SUMIFS(BDEQ!M:M,BDEQ!$AG:$AG,About!$B$2,BDEQ!$AH:$AH,$I121)*BDEQ!$C$2*$J121*$K121)</f>
        <v>1334791363348.3318</v>
      </c>
      <c r="AB121">
        <f>IF(ISBLANK(Calculations!AB121),"",Calculations!AB121)-(SUMIFS(BDEQ!N:N,BDEQ!$AG:$AG,About!$B$2,BDEQ!$AH:$AH,$I121)*BDEQ!$C$2*$J121*$K121)</f>
        <v>1349464496545.9585</v>
      </c>
      <c r="AC121">
        <f>IF(ISBLANK(Calculations!AC121),"",Calculations!AC121)-(SUMIFS(BDEQ!O:O,BDEQ!$AG:$AG,About!$B$2,BDEQ!$AH:$AH,$I121)*BDEQ!$C$2*$J121*$K121)</f>
        <v>1364904797082.7478</v>
      </c>
      <c r="AD121">
        <f>IF(ISBLANK(Calculations!AD121),"",Calculations!AD121)-(SUMIFS(BDEQ!P:P,BDEQ!$AG:$AG,About!$B$2,BDEQ!$AH:$AH,$I121)*BDEQ!$C$2*$J121*$K121)</f>
        <v>1381647086172.2507</v>
      </c>
      <c r="AE121">
        <f>IF(ISBLANK(Calculations!AE121),"",Calculations!AE121)-(SUMIFS(BDEQ!Q:Q,BDEQ!$AG:$AG,About!$B$2,BDEQ!$AH:$AH,$I121)*BDEQ!$C$2*$J121*$K121)</f>
        <v>1399540715515.5593</v>
      </c>
      <c r="AF121">
        <f>IF(ISBLANK(Calculations!AF121),"",Calculations!AF121)-(SUMIFS(BDEQ!R:R,BDEQ!$AG:$AG,About!$B$2,BDEQ!$AH:$AH,$I121)*BDEQ!$C$2*$J121*$K121)</f>
        <v>1417536825034.2</v>
      </c>
      <c r="AG121">
        <f>IF(ISBLANK(Calculations!AG121),"",Calculations!AG121)-(SUMIFS(BDEQ!S:S,BDEQ!$AG:$AG,About!$B$2,BDEQ!$AH:$AH,$I121)*BDEQ!$C$2*$J121*$K121)</f>
        <v>1434823644469.5491</v>
      </c>
      <c r="AH121">
        <f>IF(ISBLANK(Calculations!AH121),"",Calculations!AH121)-(SUMIFS(BDEQ!T:T,BDEQ!$AG:$AG,About!$B$2,BDEQ!$AH:$AH,$I121)*BDEQ!$C$2*$J121*$K121)</f>
        <v>1453332876596.4866</v>
      </c>
      <c r="AI121">
        <f>IF(ISBLANK(Calculations!AI121),"",Calculations!AI121)-(SUMIFS(BDEQ!U:U,BDEQ!$AG:$AG,About!$B$2,BDEQ!$AH:$AH,$I121)*BDEQ!$C$2*$J121*$K121)</f>
        <v>1470906406775.4104</v>
      </c>
      <c r="AJ121">
        <f>IF(ISBLANK(Calculations!AJ121),"",Calculations!AJ121)-(SUMIFS(BDEQ!V:V,BDEQ!$AG:$AG,About!$B$2,BDEQ!$AH:$AH,$I121)*BDEQ!$C$2*$J121*$K121)</f>
        <v>1486964878861.6086</v>
      </c>
      <c r="AK121">
        <f>IF(ISBLANK(Calculations!AK121),"",Calculations!AK121)-(SUMIFS(BDEQ!W:W,BDEQ!$AG:$AG,About!$B$2,BDEQ!$AH:$AH,$I121)*BDEQ!$C$2*$J121*$K121)</f>
        <v>1500090216119.1035</v>
      </c>
      <c r="AL121">
        <f>IF(ISBLANK(Calculations!AL121),"",Calculations!AL121)-(SUMIFS(BDEQ!X:X,BDEQ!$AG:$AG,About!$B$2,BDEQ!$AH:$AH,$I121)*BDEQ!$C$2*$J121*$K121)</f>
        <v>1512350420183.9053</v>
      </c>
      <c r="AM121">
        <f>IF(ISBLANK(Calculations!AM121),"",Calculations!AM121)-(SUMIFS(BDEQ!Y:Y,BDEQ!$AG:$AG,About!$B$2,BDEQ!$AH:$AH,$I121)*BDEQ!$C$2*$J121*$K121)</f>
        <v>1524557615380.8806</v>
      </c>
      <c r="AN121">
        <f>IF(ISBLANK(Calculations!AN121),"",Calculations!AN121)-(SUMIFS(BDEQ!Z:Z,BDEQ!$AG:$AG,About!$B$2,BDEQ!$AH:$AH,$I121)*BDEQ!$C$2*$J121*$K121)</f>
        <v>1536496745185.4324</v>
      </c>
      <c r="AO121">
        <f>IF(ISBLANK(Calculations!AO121),"",Calculations!AO121)-(SUMIFS(BDEQ!AA:AA,BDEQ!$AG:$AG,About!$B$2,BDEQ!$AH:$AH,$I121)*BDEQ!$C$2*$J121*$K121)</f>
        <v>1548091012921.29</v>
      </c>
      <c r="AP121">
        <f>IF(ISBLANK(Calculations!AP121),"",Calculations!AP121)-(SUMIFS(BDEQ!AB:AB,BDEQ!$AG:$AG,About!$B$2,BDEQ!$AH:$AH,$I121)*BDEQ!$C$2*$J121*$K121)</f>
        <v>1558285825092.905</v>
      </c>
      <c r="AQ121">
        <f>IF(ISBLANK(Calculations!AQ121),"",Calculations!AQ121)-(SUMIFS(BDEQ!AC:AC,BDEQ!$AG:$AG,About!$B$2,BDEQ!$AH:$AH,$I121)*BDEQ!$C$2*$J121*$K121)</f>
        <v>1567315777959.6826</v>
      </c>
      <c r="AR121">
        <f>IF(ISBLANK(Calculations!AR121),"",Calculations!AR121)-(SUMIFS(BDEQ!AD:AD,BDEQ!$AG:$AG,About!$B$2,BDEQ!$AH:$AH,$I121)*BDEQ!$C$2*$J121*$K121)</f>
        <v>1574740893659.8574</v>
      </c>
      <c r="AS121">
        <f>IF(ISBLANK(Calculations!AS121),"",Calculations!AS121)-(SUMIFS(BDEQ!AE:AE,BDEQ!$AG:$AG,About!$B$2,BDEQ!$AH:$AH,$I121)*BDEQ!$C$2*$J121*$K121)</f>
        <v>1581627094645.9072</v>
      </c>
      <c r="AT121">
        <f>IF(ISBLANK(Calculations!AT121),"",Calculations!AT121)-(SUMIFS(BDEQ!AF:AF,BDEQ!$AG:$AG,About!$B$2,BDEQ!$AH:$AH,$I121)*BDEQ!$C$2*$J121*$K121)</f>
        <v>1587911338504.8328</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0.17387882999915147</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0.17387882999915147</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0.17387882999915147</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0.17387882999915147</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0.17387882999915147</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0.17387882999915147</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0.17387882999915147</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0.17387882999915147</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0.17387882999915147</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2.5443870000691468E-2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364305330669.90045</v>
      </c>
      <c r="P134">
        <f>IF(ISBLANK(Calculations!P134),"",Calculations!P134)</f>
        <v>364305330669.90045</v>
      </c>
      <c r="Q134">
        <f>IF(ISBLANK(Calculations!Q134),"",Calculations!Q134)</f>
        <v>364305330669.90045</v>
      </c>
      <c r="R134">
        <f>IF(ISBLANK(Calculations!R134),"",Calculations!R134)</f>
        <v>367223748551.2113</v>
      </c>
      <c r="S134">
        <f>IF(ISBLANK(Calculations!S134),"",Calculations!S134)</f>
        <v>369955720274.15869</v>
      </c>
      <c r="T134">
        <f>IF(ISBLANK(Calculations!T134),"",Calculations!T134)</f>
        <v>372438018856.5918</v>
      </c>
      <c r="U134">
        <f>IF(ISBLANK(Calculations!U134),"",Calculations!U134)</f>
        <v>374781877020.4104</v>
      </c>
      <c r="V134">
        <f>IF(ISBLANK(Calculations!V134),"",Calculations!V134)</f>
        <v>376973621471.63971</v>
      </c>
      <c r="W134">
        <f>IF(ISBLANK(Calculations!W134),"",Calculations!W134)</f>
        <v>379062752965.55823</v>
      </c>
      <c r="X134">
        <f>IF(ISBLANK(Calculations!X134),"",Calculations!X134)</f>
        <v>381130265548.80573</v>
      </c>
      <c r="Y134">
        <f>IF(ISBLANK(Calculations!Y134),"",Calculations!Y134)</f>
        <v>383054706364.15515</v>
      </c>
      <c r="Z134">
        <f>IF(ISBLANK(Calculations!Z134),"",Calculations!Z134)</f>
        <v>384793568578.04498</v>
      </c>
      <c r="AA134">
        <f>IF(ISBLANK(Calculations!AA134),"",Calculations!AA134)</f>
        <v>386393899380.27734</v>
      </c>
      <c r="AB134">
        <f>IF(ISBLANK(Calculations!AB134),"",Calculations!AB134)</f>
        <v>387713684988.81665</v>
      </c>
      <c r="AC134">
        <f>IF(ISBLANK(Calculations!AC134),"",Calculations!AC134)</f>
        <v>388818718965.96588</v>
      </c>
      <c r="AD134">
        <f>IF(ISBLANK(Calculations!AD134),"",Calculations!AD134)</f>
        <v>389675625011.41919</v>
      </c>
      <c r="AE134">
        <f>IF(ISBLANK(Calculations!AE134),"",Calculations!AE134)</f>
        <v>390379892215.43109</v>
      </c>
      <c r="AF134">
        <f>IF(ISBLANK(Calculations!AF134),"",Calculations!AF134)</f>
        <v>390822532466.55176</v>
      </c>
      <c r="AG134">
        <f>IF(ISBLANK(Calculations!AG134),"",Calculations!AG134)</f>
        <v>391115112476.64087</v>
      </c>
      <c r="AH134">
        <f>IF(ISBLANK(Calculations!AH134),"",Calculations!AH134)</f>
        <v>391420083725.88367</v>
      </c>
      <c r="AI134">
        <f>IF(ISBLANK(Calculations!AI134),"",Calculations!AI134)</f>
        <v>391679105561.73962</v>
      </c>
      <c r="AJ134">
        <f>IF(ISBLANK(Calculations!AJ134),"",Calculations!AJ134)</f>
        <v>391981444191.63715</v>
      </c>
      <c r="AK134">
        <f>IF(ISBLANK(Calculations!AK134),"",Calculations!AK134)</f>
        <v>392254395141.479</v>
      </c>
      <c r="AL134">
        <f>IF(ISBLANK(Calculations!AL134),"",Calculations!AL134)</f>
        <v>392554092665.35089</v>
      </c>
      <c r="AM134">
        <f>IF(ISBLANK(Calculations!AM134),"",Calculations!AM134)</f>
        <v>392856445164.00549</v>
      </c>
      <c r="AN134">
        <f>IF(ISBLANK(Calculations!AN134),"",Calculations!AN134)</f>
        <v>393267542290.26428</v>
      </c>
      <c r="AO134">
        <f>IF(ISBLANK(Calculations!AO134),"",Calculations!AO134)</f>
        <v>393635503276.89594</v>
      </c>
      <c r="AP134">
        <f>IF(ISBLANK(Calculations!AP134),"",Calculations!AP134)</f>
        <v>394060965971.50067</v>
      </c>
      <c r="AQ134">
        <f>IF(ISBLANK(Calculations!AQ134),"",Calculations!AQ134)</f>
        <v>394437691095.30432</v>
      </c>
      <c r="AR134">
        <f>IF(ISBLANK(Calculations!AR134),"",Calculations!AR134)</f>
        <v>394785843374.85822</v>
      </c>
      <c r="AS134">
        <f>IF(ISBLANK(Calculations!AS134),"",Calculations!AS134)</f>
        <v>395126959281.14716</v>
      </c>
      <c r="AT134">
        <f>IF(ISBLANK(Calculations!AT134),"",Calculations!AT134)</f>
        <v>395438732998.55872</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0.38115467791567476</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6122106436681.5684</v>
      </c>
      <c r="P136">
        <f>IF(ISBLANK(Calculations!P136),"",Calculations!P136)</f>
        <v>6122106436681.5684</v>
      </c>
      <c r="Q136">
        <f>IF(ISBLANK(Calculations!Q136),"",Calculations!Q136)</f>
        <v>6122106436681.5684</v>
      </c>
      <c r="R136">
        <f>IF(ISBLANK(Calculations!R136),"",Calculations!R136)</f>
        <v>6087354977816.6396</v>
      </c>
      <c r="S136" s="99">
        <f>IF(ISBLANK(Calculations!S136),"",Calculations!S136 + ('IRA Buildings Changes'!$F$38/($AB$133-$R$133)*(S133-$R$133)))</f>
        <v>6042183273962.1729</v>
      </c>
      <c r="T136" s="99">
        <f>IF(ISBLANK(Calculations!T136),"",Calculations!T136 + ('IRA Buildings Changes'!$F$38/($AB$133-$R$133)*(T133-$R$133)))</f>
        <v>5994420951210.208</v>
      </c>
      <c r="U136" s="99">
        <f>IF(ISBLANK(Calculations!U136),"",Calculations!U136 + ('IRA Buildings Changes'!$F$38/($AB$133-$R$133)*(U133-$R$133)))</f>
        <v>5946195690658.8857</v>
      </c>
      <c r="V136" s="99">
        <f>IF(ISBLANK(Calculations!V136),"",Calculations!V136 + ('IRA Buildings Changes'!$F$38/($AB$133-$R$133)*(V133-$R$133)))</f>
        <v>5898035749302.7031</v>
      </c>
      <c r="W136" s="99">
        <f>IF(ISBLANK(Calculations!W136),"",Calculations!W136 + ('IRA Buildings Changes'!$F$38/($AB$133-$R$133)*(W133-$R$133)))</f>
        <v>5851426301587.4375</v>
      </c>
      <c r="X136" s="99">
        <f>IF(ISBLANK(Calculations!X136),"",Calculations!X136 + ('IRA Buildings Changes'!$F$38/($AB$133-$R$133)*(X133-$R$133)))</f>
        <v>5808768676889.5244</v>
      </c>
      <c r="Y136" s="99">
        <f>IF(ISBLANK(Calculations!Y136),"",Calculations!Y136 + ('IRA Buildings Changes'!$F$38/($AB$133-$R$133)*(Y133-$R$133)))</f>
        <v>5769570365245.8896</v>
      </c>
      <c r="Z136" s="99">
        <f>IF(ISBLANK(Calculations!Z136),"",Calculations!Z136 + ('IRA Buildings Changes'!$F$38/($AB$133-$R$133)*(Z133-$R$133)))</f>
        <v>5734603686078.9375</v>
      </c>
      <c r="AA136" s="99">
        <f>IF(ISBLANK(Calculations!AA136),"",Calculations!AA136 + ('IRA Buildings Changes'!$F$38/($AB$133-$R$133)*(AA133-$R$133)))</f>
        <v>5705429575746.4004</v>
      </c>
      <c r="AB136" s="98">
        <f>IF(ISBLANK(Calculations!AB136),"",Calculations!AB136 + 'IRA Buildings Changes'!F38)</f>
        <v>5680880371059.7275</v>
      </c>
      <c r="AC136" s="99">
        <f>IF(ISBLANK(Calculations!AC136),"",Calculations!AC136 + 'IRA Buildings Changes'!$F$38)</f>
        <v>5670967827096.1523</v>
      </c>
      <c r="AD136" s="99">
        <f>IF(ISBLANK(Calculations!AD136),"",Calculations!AD136 + 'IRA Buildings Changes'!$F$38)</f>
        <v>5666173416400.9902</v>
      </c>
      <c r="AE136" s="99">
        <f>IF(ISBLANK(Calculations!AE136),"",Calculations!AE136 + 'IRA Buildings Changes'!$F$38)</f>
        <v>5666997936663.001</v>
      </c>
      <c r="AF136" s="99">
        <f>IF(ISBLANK(Calculations!AF136),"",Calculations!AF136 + 'IRA Buildings Changes'!$F$38)</f>
        <v>5670449297393.9102</v>
      </c>
      <c r="AG136" s="99">
        <f>IF(ISBLANK(Calculations!AG136),"",Calculations!AG136 + 'IRA Buildings Changes'!$F$38)</f>
        <v>5676553693629.582</v>
      </c>
      <c r="AH136" s="99">
        <f>IF(ISBLANK(Calculations!AH136),"",Calculations!AH136 + 'IRA Buildings Changes'!$F$38)</f>
        <v>5686179118959.3408</v>
      </c>
      <c r="AI136" s="99">
        <f>IF(ISBLANK(Calculations!AI136),"",Calculations!AI136 + 'IRA Buildings Changes'!$F$38)</f>
        <v>5697219791735.1182</v>
      </c>
      <c r="AJ136" s="99">
        <f>IF(ISBLANK(Calculations!AJ136),"",Calculations!AJ136 + 'IRA Buildings Changes'!$F$38)</f>
        <v>5710103749882.7354</v>
      </c>
      <c r="AK136" s="99">
        <f>IF(ISBLANK(Calculations!AK136),"",Calculations!AK136 + 'IRA Buildings Changes'!$F$38)</f>
        <v>5722983146112.7871</v>
      </c>
      <c r="AL136" s="99">
        <f>IF(ISBLANK(Calculations!AL136),"",Calculations!AL136 + 'IRA Buildings Changes'!$F$38)</f>
        <v>5736308612968.2168</v>
      </c>
      <c r="AM136" s="99">
        <f>IF(ISBLANK(Calculations!AM136),"",Calculations!AM136 + 'IRA Buildings Changes'!$F$38)</f>
        <v>5749480043031.1748</v>
      </c>
      <c r="AN136" s="99">
        <f>IF(ISBLANK(Calculations!AN136),"",Calculations!AN136 + 'IRA Buildings Changes'!$F$38)</f>
        <v>5763936067522.3975</v>
      </c>
      <c r="AO136" s="99">
        <f>IF(ISBLANK(Calculations!AO136),"",Calculations!AO136 + 'IRA Buildings Changes'!$F$38)</f>
        <v>5777360065584.0371</v>
      </c>
      <c r="AP136" s="99">
        <f>IF(ISBLANK(Calculations!AP136),"",Calculations!AP136 + 'IRA Buildings Changes'!$F$38)</f>
        <v>5791253334936.0518</v>
      </c>
      <c r="AQ136" s="99">
        <f>IF(ISBLANK(Calculations!AQ136),"",Calculations!AQ136 + 'IRA Buildings Changes'!$F$38)</f>
        <v>5804075323490.4131</v>
      </c>
      <c r="AR136" s="99">
        <f>IF(ISBLANK(Calculations!AR136),"",Calculations!AR136 + 'IRA Buildings Changes'!$F$38)</f>
        <v>5816184026376.1611</v>
      </c>
      <c r="AS136" s="99">
        <f>IF(ISBLANK(Calculations!AS136),"",Calculations!AS136 + 'IRA Buildings Changes'!$F$38)</f>
        <v>5827953712934.7188</v>
      </c>
      <c r="AT136" s="99">
        <f>IF(ISBLANK(Calculations!AT136),"",Calculations!AT136 + 'IRA Buildings Changes'!$F$38)</f>
        <v>5839094392790.667</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0.39611739449709432</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949493394609.53503</v>
      </c>
      <c r="P137">
        <f>IF(ISBLANK(Calculations!P137),"",Calculations!P137)</f>
        <v>949493394609.53503</v>
      </c>
      <c r="Q137">
        <f>IF(ISBLANK(Calculations!Q137),"",Calculations!Q137)</f>
        <v>949493394609.53503</v>
      </c>
      <c r="R137">
        <f>IF(ISBLANK(Calculations!R137),"",Calculations!R137)</f>
        <v>965367618262.86157</v>
      </c>
      <c r="S137">
        <f>IF(ISBLANK(Calculations!S137),"",Calculations!S137)</f>
        <v>980777621763.24109</v>
      </c>
      <c r="T137">
        <f>IF(ISBLANK(Calculations!T137),"",Calculations!T137)</f>
        <v>995501229936.953</v>
      </c>
      <c r="U137">
        <f>IF(ISBLANK(Calculations!U137),"",Calculations!U137)</f>
        <v>1009765790916.7223</v>
      </c>
      <c r="V137">
        <f>IF(ISBLANK(Calculations!V137),"",Calculations!V137)</f>
        <v>1023496599159.4357</v>
      </c>
      <c r="W137">
        <f>IF(ISBLANK(Calculations!W137),"",Calculations!W137)</f>
        <v>1036759051061.3759</v>
      </c>
      <c r="X137">
        <f>IF(ISBLANK(Calculations!X137),"",Calculations!X137)</f>
        <v>1049762173029.6852</v>
      </c>
      <c r="Y137">
        <f>IF(ISBLANK(Calculations!Y137),"",Calculations!Y137)</f>
        <v>1062231680914.4724</v>
      </c>
      <c r="Z137">
        <f>IF(ISBLANK(Calculations!Z137),"",Calculations!Z137)</f>
        <v>1074162984988.4934</v>
      </c>
      <c r="AA137">
        <f>IF(ISBLANK(Calculations!AA137),"",Calculations!AA137)</f>
        <v>1085703505852.667</v>
      </c>
      <c r="AB137">
        <f>IF(ISBLANK(Calculations!AB137),"",Calculations!AB137)</f>
        <v>1096590423636.8766</v>
      </c>
      <c r="AC137">
        <f>IF(ISBLANK(Calculations!AC137),"",Calculations!AC137)</f>
        <v>1107064505376.0681</v>
      </c>
      <c r="AD137">
        <f>IF(ISBLANK(Calculations!AD137),"",Calculations!AD137)</f>
        <v>1117144507654.5347</v>
      </c>
      <c r="AE137">
        <f>IF(ISBLANK(Calculations!AE137),"",Calculations!AE137)</f>
        <v>1126784316491.23</v>
      </c>
      <c r="AF137">
        <f>IF(ISBLANK(Calculations!AF137),"",Calculations!AF137)</f>
        <v>1135408491037.6897</v>
      </c>
      <c r="AG137">
        <f>IF(ISBLANK(Calculations!AG137),"",Calculations!AG137)</f>
        <v>1143001963171.3142</v>
      </c>
      <c r="AH137">
        <f>IF(ISBLANK(Calculations!AH137),"",Calculations!AH137)</f>
        <v>1149717926230.665</v>
      </c>
      <c r="AI137">
        <f>IF(ISBLANK(Calculations!AI137),"",Calculations!AI137)</f>
        <v>1155287663355.8174</v>
      </c>
      <c r="AJ137">
        <f>IF(ISBLANK(Calculations!AJ137),"",Calculations!AJ137)</f>
        <v>1159930357432.2166</v>
      </c>
      <c r="AK137">
        <f>IF(ISBLANK(Calculations!AK137),"",Calculations!AK137)</f>
        <v>1163542385315.1624</v>
      </c>
      <c r="AL137">
        <f>IF(ISBLANK(Calculations!AL137),"",Calculations!AL137)</f>
        <v>1166421632075.48</v>
      </c>
      <c r="AM137">
        <f>IF(ISBLANK(Calculations!AM137),"",Calculations!AM137)</f>
        <v>1168745510581.5481</v>
      </c>
      <c r="AN137">
        <f>IF(ISBLANK(Calculations!AN137),"",Calculations!AN137)</f>
        <v>1170989461182.4788</v>
      </c>
      <c r="AO137">
        <f>IF(ISBLANK(Calculations!AO137),"",Calculations!AO137)</f>
        <v>1172985691458.2078</v>
      </c>
      <c r="AP137">
        <f>IF(ISBLANK(Calculations!AP137),"",Calculations!AP137)</f>
        <v>1175106546924.2471</v>
      </c>
      <c r="AQ137">
        <f>IF(ISBLANK(Calculations!AQ137),"",Calculations!AQ137)</f>
        <v>1177181618833.8394</v>
      </c>
      <c r="AR137">
        <f>IF(ISBLANK(Calculations!AR137),"",Calculations!AR137)</f>
        <v>1179291225868.3245</v>
      </c>
      <c r="AS137">
        <f>IF(ISBLANK(Calculations!AS137),"",Calculations!AS137)</f>
        <v>1181482717095.7458</v>
      </c>
      <c r="AT137">
        <f>IF(ISBLANK(Calculations!AT137),"",Calculations!AT137)</f>
        <v>1183669635121.7942</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83000000000</v>
      </c>
      <c r="P139">
        <f>IF(ISBLANK(Calculations!P139),"",Calculations!P139)</f>
        <v>83000000000</v>
      </c>
      <c r="Q139">
        <f>IF(ISBLANK(Calculations!Q139),"",Calculations!Q139)</f>
        <v>83000000000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9000000000</v>
      </c>
      <c r="P140">
        <f>IF(ISBLANK(Calculations!P140),"",Calculations!P140)</f>
        <v>9000000000</v>
      </c>
      <c r="Q140">
        <f>IF(ISBLANK(Calculations!Q140),"",Calculations!Q140)</f>
        <v>9000000000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2000000000</v>
      </c>
      <c r="P141">
        <f>IF(ISBLANK(Calculations!P141),"",Calculations!P141)</f>
        <v>2000000000</v>
      </c>
      <c r="Q141">
        <f>IF(ISBLANK(Calculations!Q141),"",Calculations!Q141)</f>
        <v>2000000000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657000000000</v>
      </c>
      <c r="P142">
        <f>IF(ISBLANK(Calculations!P142),"",Calculations!P142)</f>
        <v>657000000000</v>
      </c>
      <c r="Q142">
        <f>IF(ISBLANK(Calculations!Q142),"",Calculations!Q142)</f>
        <v>657000000000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0.20921925565611493</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2995601302484.2534</v>
      </c>
      <c r="P147">
        <f>IF(ISBLANK(Calculations!P147),"",Calculations!P147)</f>
        <v>2995601302484.2534</v>
      </c>
      <c r="Q147">
        <f>IF(ISBLANK(Calculations!Q147),"",Calculations!Q147)</f>
        <v>2995601302484.2534</v>
      </c>
      <c r="R147">
        <f>IF(ISBLANK(Calculations!R147),"",Calculations!R147)</f>
        <v>3006030728461.1748</v>
      </c>
      <c r="S147" s="99">
        <f>IF(ISBLANK(Calculations!S147),"",Calculations!S147+('IRA Buildings Changes'!$E$38/($AB$146-$R$146)*(S146-$R$146)))</f>
        <v>3000900228462.1338</v>
      </c>
      <c r="T147" s="99">
        <f>IF(ISBLANK(Calculations!T147),"",Calculations!T147+('IRA Buildings Changes'!$E$38/($AB$146-$R$146)*(T146-$R$146)))</f>
        <v>2992518375483.0957</v>
      </c>
      <c r="U147" s="99">
        <f>IF(ISBLANK(Calculations!U147),"",Calculations!U147+('IRA Buildings Changes'!$E$38/($AB$146-$R$146)*(U146-$R$146)))</f>
        <v>2981156589428.9873</v>
      </c>
      <c r="V147" s="99">
        <f>IF(ISBLANK(Calculations!V147),"",Calculations!V147+('IRA Buildings Changes'!$E$38/($AB$146-$R$146)*(V146-$R$146)))</f>
        <v>2966968014613.2896</v>
      </c>
      <c r="W147" s="99">
        <f>IF(ISBLANK(Calculations!W147),"",Calculations!W147+('IRA Buildings Changes'!$E$38/($AB$146-$R$146)*(W146-$R$146)))</f>
        <v>2950486568396.8633</v>
      </c>
      <c r="X147" s="99">
        <f>IF(ISBLANK(Calculations!X147),"",Calculations!X147+('IRA Buildings Changes'!$E$38/($AB$146-$R$146)*(X146-$R$146)))</f>
        <v>2931959424168.1978</v>
      </c>
      <c r="Y147" s="99">
        <f>IF(ISBLANK(Calculations!Y147),"",Calculations!Y147+('IRA Buildings Changes'!$E$38/($AB$146-$R$146)*(Y146-$R$146)))</f>
        <v>2911085981735.8828</v>
      </c>
      <c r="Z147" s="99">
        <f>IF(ISBLANK(Calculations!Z147),"",Calculations!Z147+('IRA Buildings Changes'!$E$38/($AB$146-$R$146)*(Z146-$R$146)))</f>
        <v>2888032987361.8882</v>
      </c>
      <c r="AA147" s="99">
        <f>IF(ISBLANK(Calculations!AA147),"",Calculations!AA147+('IRA Buildings Changes'!$E$38/($AB$146-$R$146)*(AA146-$R$146)))</f>
        <v>2865224117831.5244</v>
      </c>
      <c r="AB147" s="98">
        <f>IF(ISBLANK(Calculations!AB147),"",Calculations!AB147 + 'IRA Buildings Changes'!E38)</f>
        <v>2842835256213.3599</v>
      </c>
      <c r="AC147" s="99">
        <f>IF(ISBLANK(Calculations!AC147),"",Calculations!AC147  + 'IRA Buildings Changes'!$E$38)</f>
        <v>2834492035659.2002</v>
      </c>
      <c r="AD147" s="99">
        <f>IF(ISBLANK(Calculations!AD147),"",Calculations!AD147  + 'IRA Buildings Changes'!$E$38)</f>
        <v>2826639958044.4014</v>
      </c>
      <c r="AE147" s="99">
        <f>IF(ISBLANK(Calculations!AE147),"",Calculations!AE147  + 'IRA Buildings Changes'!$E$38)</f>
        <v>2820242297894.4424</v>
      </c>
      <c r="AF147" s="99">
        <f>IF(ISBLANK(Calculations!AF147),"",Calculations!AF147  + 'IRA Buildings Changes'!$E$38)</f>
        <v>2814881885816.2183</v>
      </c>
      <c r="AG147" s="99">
        <f>IF(ISBLANK(Calculations!AG147),"",Calculations!AG147  + 'IRA Buildings Changes'!$E$38)</f>
        <v>2810528215496.4404</v>
      </c>
      <c r="AH147" s="99">
        <f>IF(ISBLANK(Calculations!AH147),"",Calculations!AH147  + 'IRA Buildings Changes'!$E$38)</f>
        <v>2808719712884.1284</v>
      </c>
      <c r="AI147" s="99">
        <f>IF(ISBLANK(Calculations!AI147),"",Calculations!AI147  + 'IRA Buildings Changes'!$E$38)</f>
        <v>2809159559346.8159</v>
      </c>
      <c r="AJ147" s="99">
        <f>IF(ISBLANK(Calculations!AJ147),"",Calculations!AJ147  + 'IRA Buildings Changes'!$E$38)</f>
        <v>2811785712105.4683</v>
      </c>
      <c r="AK147" s="99">
        <f>IF(ISBLANK(Calculations!AK147),"",Calculations!AK147  + 'IRA Buildings Changes'!$E$38)</f>
        <v>2816490882593.2832</v>
      </c>
      <c r="AL147" s="99">
        <f>IF(ISBLANK(Calculations!AL147),"",Calculations!AL147  + 'IRA Buildings Changes'!$E$38)</f>
        <v>2823314236642.5801</v>
      </c>
      <c r="AM147" s="99">
        <f>IF(ISBLANK(Calculations!AM147),"",Calculations!AM147  + 'IRA Buildings Changes'!$E$38)</f>
        <v>2832902616085.9277</v>
      </c>
      <c r="AN147" s="99">
        <f>IF(ISBLANK(Calculations!AN147),"",Calculations!AN147  + 'IRA Buildings Changes'!$E$38)</f>
        <v>2844733263135.0962</v>
      </c>
      <c r="AO147" s="99">
        <f>IF(ISBLANK(Calculations!AO147),"",Calculations!AO147  + 'IRA Buildings Changes'!$E$38)</f>
        <v>2858921089980.9604</v>
      </c>
      <c r="AP147" s="99">
        <f>IF(ISBLANK(Calculations!AP147),"",Calculations!AP147  + 'IRA Buildings Changes'!$E$38)</f>
        <v>2875620464858.1963</v>
      </c>
      <c r="AQ147" s="99">
        <f>IF(ISBLANK(Calculations!AQ147),"",Calculations!AQ147  + 'IRA Buildings Changes'!$E$38)</f>
        <v>2894014583724.2983</v>
      </c>
      <c r="AR147" s="99">
        <f>IF(ISBLANK(Calculations!AR147),"",Calculations!AR147  + 'IRA Buildings Changes'!$E$38)</f>
        <v>2913954269965.6807</v>
      </c>
      <c r="AS147" s="99">
        <f>IF(ISBLANK(Calculations!AS147),"",Calculations!AS147  + 'IRA Buildings Changes'!$E$38)</f>
        <v>2935892373948.3726</v>
      </c>
      <c r="AT147" s="99">
        <f>IF(ISBLANK(Calculations!AT147),"",Calculations!AT147  + 'IRA Buildings Changes'!$E$38)</f>
        <v>2958976607602.2339</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7.5363983836231668E-3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121049630837.75531</v>
      </c>
      <c r="P149">
        <f>IF(ISBLANK(Calculations!P149),"",Calculations!P149)</f>
        <v>121049630837.75531</v>
      </c>
      <c r="Q149">
        <f>IF(ISBLANK(Calculations!Q149),"",Calculations!Q149)</f>
        <v>121049630837.75531</v>
      </c>
      <c r="R149">
        <f>IF(ISBLANK(Calculations!R149),"",Calculations!R149)</f>
        <v>120255512855.36931</v>
      </c>
      <c r="S149">
        <f>IF(ISBLANK(Calculations!S149),"",Calculations!S149)</f>
        <v>119391339809.0766</v>
      </c>
      <c r="T149">
        <f>IF(ISBLANK(Calculations!T149),"",Calculations!T149)</f>
        <v>118434628432.05942</v>
      </c>
      <c r="U149">
        <f>IF(ISBLANK(Calculations!U149),"",Calculations!U149)</f>
        <v>117376224791.96484</v>
      </c>
      <c r="V149">
        <f>IF(ISBLANK(Calculations!V149),"",Calculations!V149)</f>
        <v>116213964882.43295</v>
      </c>
      <c r="W149">
        <f>IF(ISBLANK(Calculations!W149),"",Calculations!W149)</f>
        <v>114939603288.81166</v>
      </c>
      <c r="X149">
        <f>IF(ISBLANK(Calculations!X149),"",Calculations!X149)</f>
        <v>113557700246.59189</v>
      </c>
      <c r="Y149">
        <f>IF(ISBLANK(Calculations!Y149),"",Calculations!Y149)</f>
        <v>112062988445.47804</v>
      </c>
      <c r="Z149">
        <f>IF(ISBLANK(Calculations!Z149),"",Calculations!Z149)</f>
        <v>110448581150.80983</v>
      </c>
      <c r="AA149">
        <f>IF(ISBLANK(Calculations!AA149),"",Calculations!AA149)</f>
        <v>108705442338.69589</v>
      </c>
      <c r="AB149">
        <f>IF(ISBLANK(Calculations!AB149),"",Calculations!AB149)</f>
        <v>106830193153.05263</v>
      </c>
      <c r="AC149">
        <f>IF(ISBLANK(Calculations!AC149),"",Calculations!AC149)</f>
        <v>104827372728.00839</v>
      </c>
      <c r="AD149">
        <f>IF(ISBLANK(Calculations!AD149),"",Calculations!AD149)</f>
        <v>102702587027.65887</v>
      </c>
      <c r="AE149">
        <f>IF(ISBLANK(Calculations!AE149),"",Calculations!AE149)</f>
        <v>100441792084.23476</v>
      </c>
      <c r="AF149">
        <f>IF(ISBLANK(Calculations!AF149),"",Calculations!AF149)</f>
        <v>98054997721.923508</v>
      </c>
      <c r="AG149">
        <f>IF(ISBLANK(Calculations!AG149),"",Calculations!AG149)</f>
        <v>95549814941.877991</v>
      </c>
      <c r="AH149">
        <f>IF(ISBLANK(Calculations!AH149),"",Calculations!AH149)</f>
        <v>92949739592.769485</v>
      </c>
      <c r="AI149">
        <f>IF(ISBLANK(Calculations!AI149),"",Calculations!AI149)</f>
        <v>90277766986.888138</v>
      </c>
      <c r="AJ149">
        <f>IF(ISBLANK(Calculations!AJ149),"",Calculations!AJ149)</f>
        <v>87557353378.821991</v>
      </c>
      <c r="AK149">
        <f>IF(ISBLANK(Calculations!AK149),"",Calculations!AK149)</f>
        <v>84830250205.561996</v>
      </c>
      <c r="AL149">
        <f>IF(ISBLANK(Calculations!AL149),"",Calculations!AL149)</f>
        <v>82141740096.527161</v>
      </c>
      <c r="AM149">
        <f>IF(ISBLANK(Calculations!AM149),"",Calculations!AM149)</f>
        <v>79550305371.380829</v>
      </c>
      <c r="AN149">
        <f>IF(ISBLANK(Calculations!AN149),"",Calculations!AN149)</f>
        <v>77093426964.924133</v>
      </c>
      <c r="AO149">
        <f>IF(ISBLANK(Calculations!AO149),"",Calculations!AO149)</f>
        <v>74819524055.038406</v>
      </c>
      <c r="AP149">
        <f>IF(ISBLANK(Calculations!AP149),"",Calculations!AP149)</f>
        <v>72755310632.187851</v>
      </c>
      <c r="AQ149">
        <f>IF(ISBLANK(Calculations!AQ149),"",Calculations!AQ149)</f>
        <v>70916072137.108139</v>
      </c>
      <c r="AR149">
        <f>IF(ISBLANK(Calculations!AR149),"",Calculations!AR149)</f>
        <v>69309921947.553848</v>
      </c>
      <c r="AS149">
        <f>IF(ISBLANK(Calculations!AS149),"",Calculations!AS149)</f>
        <v>67933716746.034447</v>
      </c>
      <c r="AT149">
        <f>IF(ISBLANK(Calculations!AT149),"",Calculations!AT149)</f>
        <v>66772318813.44709</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1788949.3021482499</v>
      </c>
      <c r="S158">
        <f>IF(ISBLANK(Calculations!S158),"",Calculations!S158)</f>
        <v>1814352.0095611999</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0.11686046840889135</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1673208186678.5063</v>
      </c>
      <c r="P160">
        <f>IF(ISBLANK(Calculations!P160),"",Calculations!P160)</f>
        <v>1673208186678.5063</v>
      </c>
      <c r="Q160">
        <f>IF(ISBLANK(Calculations!Q160),"",Calculations!Q160)</f>
        <v>1673208186678.5063</v>
      </c>
      <c r="R160">
        <f>IF(ISBLANK(Calculations!R160),"",Calculations!R160)</f>
        <v>1649781631201.3108</v>
      </c>
      <c r="S160">
        <f>IF(ISBLANK(Calculations!S160),"",Calculations!S160)</f>
        <v>1610915845797.5408</v>
      </c>
      <c r="T160">
        <f>IF(ISBLANK(Calculations!T160),"",Calculations!T160)</f>
        <v>1568473469102.2278</v>
      </c>
      <c r="U160">
        <f>IF(ISBLANK(Calculations!U160),"",Calculations!U160)</f>
        <v>1527088472883.2803</v>
      </c>
      <c r="V160">
        <f>IF(ISBLANK(Calculations!V160),"",Calculations!V160)</f>
        <v>1486319919666.2722</v>
      </c>
      <c r="W160">
        <f>IF(ISBLANK(Calculations!W160),"",Calculations!W160)</f>
        <v>1446773065634.1077</v>
      </c>
      <c r="X160">
        <f>IF(ISBLANK(Calculations!X160),"",Calculations!X160)</f>
        <v>1409553748272.8962</v>
      </c>
      <c r="Y160">
        <f>IF(ISBLANK(Calculations!Y160),"",Calculations!Y160)</f>
        <v>1375753429270.8823</v>
      </c>
      <c r="Z160">
        <f>IF(ISBLANK(Calculations!Z160),"",Calculations!Z160)</f>
        <v>1345690789310.7422</v>
      </c>
      <c r="AA160">
        <f>IF(ISBLANK(Calculations!AA160),"",Calculations!AA160)</f>
        <v>1320289363156.3413</v>
      </c>
      <c r="AB160">
        <f>IF(ISBLANK(Calculations!AB160),"",Calculations!AB160)</f>
        <v>1299276903074.2856</v>
      </c>
      <c r="AC160">
        <f>IF(ISBLANK(Calculations!AC160),"",Calculations!AC160)</f>
        <v>1281738564755.5903</v>
      </c>
      <c r="AD160">
        <f>IF(ISBLANK(Calculations!AD160),"",Calculations!AD160)</f>
        <v>1266497893398.4744</v>
      </c>
      <c r="AE160">
        <f>IF(ISBLANK(Calculations!AE160),"",Calculations!AE160)</f>
        <v>1252875326881.8389</v>
      </c>
      <c r="AF160">
        <f>IF(ISBLANK(Calculations!AF160),"",Calculations!AF160)</f>
        <v>1240055081400.637</v>
      </c>
      <c r="AG160">
        <f>IF(ISBLANK(Calculations!AG160),"",Calculations!AG160)</f>
        <v>1228689489677.6208</v>
      </c>
      <c r="AH160">
        <f>IF(ISBLANK(Calculations!AH160),"",Calculations!AH160)</f>
        <v>1219122143861.4124</v>
      </c>
      <c r="AI160">
        <f>IF(ISBLANK(Calculations!AI160),"",Calculations!AI160)</f>
        <v>1210679880450.6221</v>
      </c>
      <c r="AJ160">
        <f>IF(ISBLANK(Calculations!AJ160),"",Calculations!AJ160)</f>
        <v>1203016986838.844</v>
      </c>
      <c r="AK160">
        <f>IF(ISBLANK(Calculations!AK160),"",Calculations!AK160)</f>
        <v>1196777761610.6768</v>
      </c>
      <c r="AL160">
        <f>IF(ISBLANK(Calculations!AL160),"",Calculations!AL160)</f>
        <v>1192492882531.6941</v>
      </c>
      <c r="AM160">
        <f>IF(ISBLANK(Calculations!AM160),"",Calculations!AM160)</f>
        <v>1190017081149.4014</v>
      </c>
      <c r="AN160">
        <f>IF(ISBLANK(Calculations!AN160),"",Calculations!AN160)</f>
        <v>1189104105697.2329</v>
      </c>
      <c r="AO160">
        <f>IF(ISBLANK(Calculations!AO160),"",Calculations!AO160)</f>
        <v>1189689185588.3284</v>
      </c>
      <c r="AP160">
        <f>IF(ISBLANK(Calculations!AP160),"",Calculations!AP160)</f>
        <v>1191563074334.4038</v>
      </c>
      <c r="AQ160">
        <f>IF(ISBLANK(Calculations!AQ160),"",Calculations!AQ160)</f>
        <v>1194757707627.4146</v>
      </c>
      <c r="AR160">
        <f>IF(ISBLANK(Calculations!AR160),"",Calculations!AR160)</f>
        <v>1199296468920.3264</v>
      </c>
      <c r="AS160">
        <f>IF(ISBLANK(Calculations!AS160),"",Calculations!AS160)</f>
        <v>1205255420041.1458</v>
      </c>
      <c r="AT160">
        <f>IF(ISBLANK(Calculations!AT160),"",Calculations!AT160)</f>
        <v>1212701288775.3206</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0.20241753559448725</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2898214274641.8682</v>
      </c>
      <c r="P173">
        <f>IF(ISBLANK(Calculations!P173),"",Calculations!P173)</f>
        <v>2898214274641.8682</v>
      </c>
      <c r="Q173">
        <f>IF(ISBLANK(Calculations!Q173),"",Calculations!Q173)</f>
        <v>2898214274641.8682</v>
      </c>
      <c r="R173">
        <f>IF(ISBLANK(Calculations!R173),"",Calculations!R173)</f>
        <v>2928762212317.5537</v>
      </c>
      <c r="S173">
        <f>IF(ISBLANK(Calculations!S173),"",Calculations!S173)</f>
        <v>2956027724389.3335</v>
      </c>
      <c r="T173">
        <f>IF(ISBLANK(Calculations!T173),"",Calculations!T173)</f>
        <v>2977971363733.7148</v>
      </c>
      <c r="U173">
        <f>IF(ISBLANK(Calculations!U173),"",Calculations!U173)</f>
        <v>2992572754765.1519</v>
      </c>
      <c r="V173">
        <f>IF(ISBLANK(Calculations!V173),"",Calculations!V173)</f>
        <v>2999496986222.1719</v>
      </c>
      <c r="W173">
        <f>IF(ISBLANK(Calculations!W173),"",Calculations!W173)</f>
        <v>3000923878551.0527</v>
      </c>
      <c r="X173">
        <f>IF(ISBLANK(Calculations!X173),"",Calculations!X173)</f>
        <v>2999688879425.0205</v>
      </c>
      <c r="Y173">
        <f>IF(ISBLANK(Calculations!Y173),"",Calculations!Y173)</f>
        <v>2997787030730.521</v>
      </c>
      <c r="Z173">
        <f>IF(ISBLANK(Calculations!Z173),"",Calculations!Z173)</f>
        <v>2996861716488.2271</v>
      </c>
      <c r="AA173">
        <f>IF(ISBLANK(Calculations!AA173),"",Calculations!AA173)</f>
        <v>2998570410848.2017</v>
      </c>
      <c r="AB173">
        <f>IF(ISBLANK(Calculations!AB173),"",Calculations!AB173)</f>
        <v>3003135742334.5654</v>
      </c>
      <c r="AC173">
        <f>IF(ISBLANK(Calculations!AC173),"",Calculations!AC173)</f>
        <v>3010933445940.8091</v>
      </c>
      <c r="AD173">
        <f>IF(ISBLANK(Calculations!AD173),"",Calculations!AD173)</f>
        <v>3021701314097.0762</v>
      </c>
      <c r="AE173">
        <f>IF(ISBLANK(Calculations!AE173),"",Calculations!AE173)</f>
        <v>3034576960594.2222</v>
      </c>
      <c r="AF173">
        <f>IF(ISBLANK(Calculations!AF173),"",Calculations!AF173)</f>
        <v>3048551523772.2637</v>
      </c>
      <c r="AG173">
        <f>IF(ISBLANK(Calculations!AG173),"",Calculations!AG173)</f>
        <v>3063822045286.6177</v>
      </c>
      <c r="AH173">
        <f>IF(ISBLANK(Calculations!AH173),"",Calculations!AH173)</f>
        <v>3080735213410.8647</v>
      </c>
      <c r="AI173">
        <f>IF(ISBLANK(Calculations!AI173),"",Calculations!AI173)</f>
        <v>3098869665209.2368</v>
      </c>
      <c r="AJ173">
        <f>IF(ISBLANK(Calculations!AJ173),"",Calculations!AJ173)</f>
        <v>3117669756614.3398</v>
      </c>
      <c r="AK173">
        <f>IF(ISBLANK(Calculations!AK173),"",Calculations!AK173)</f>
        <v>3137680046766.8008</v>
      </c>
      <c r="AL173">
        <f>IF(ISBLANK(Calculations!AL173),"",Calculations!AL173)</f>
        <v>3158793293884.8184</v>
      </c>
      <c r="AM173">
        <f>IF(ISBLANK(Calculations!AM173),"",Calculations!AM173)</f>
        <v>3181345525447.2759</v>
      </c>
      <c r="AN173">
        <f>IF(ISBLANK(Calculations!AN173),"",Calculations!AN173)</f>
        <v>3205306180414.7954</v>
      </c>
      <c r="AO173">
        <f>IF(ISBLANK(Calculations!AO173),"",Calculations!AO173)</f>
        <v>3230535122835.085</v>
      </c>
      <c r="AP173">
        <f>IF(ISBLANK(Calculations!AP173),"",Calculations!AP173)</f>
        <v>3257076085604.0132</v>
      </c>
      <c r="AQ173">
        <f>IF(ISBLANK(Calculations!AQ173),"",Calculations!AQ173)</f>
        <v>3284324797631.7739</v>
      </c>
      <c r="AR173">
        <f>IF(ISBLANK(Calculations!AR173),"",Calculations!AR173)</f>
        <v>3311945014766.231</v>
      </c>
      <c r="AS173">
        <f>IF(ISBLANK(Calculations!AS173),"",Calculations!AS173)</f>
        <v>3340111946041.4893</v>
      </c>
      <c r="AT173">
        <f>IF(ISBLANK(Calculations!AT173),"",Calculations!AT173)</f>
        <v>3368497805305.9575</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0.33978556835194879</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5457635798869.001</v>
      </c>
      <c r="P175">
        <f>IF(ISBLANK(Calculations!P175),"",Calculations!P175)</f>
        <v>5457635798869.001</v>
      </c>
      <c r="Q175">
        <f>IF(ISBLANK(Calculations!Q175),"",Calculations!Q175)</f>
        <v>5457635798869.001</v>
      </c>
      <c r="R175">
        <f>IF(ISBLANK(Calculations!R175),"",Calculations!R175)</f>
        <v>5539240595863.4062</v>
      </c>
      <c r="S175">
        <f>IF(ISBLANK(Calculations!S175),"",Calculations!S175)</f>
        <v>5616443357763.0654</v>
      </c>
      <c r="T175">
        <f>IF(ISBLANK(Calculations!T175),"",Calculations!T175)</f>
        <v>5689556012494.1406</v>
      </c>
      <c r="U175">
        <f>IF(ISBLANK(Calculations!U175),"",Calculations!U175)</f>
        <v>5758688347298.2119</v>
      </c>
      <c r="V175">
        <f>IF(ISBLANK(Calculations!V175),"",Calculations!V175)</f>
        <v>5826117105073.2539</v>
      </c>
      <c r="W175">
        <f>IF(ISBLANK(Calculations!W175),"",Calculations!W175)</f>
        <v>5894460292631.333</v>
      </c>
      <c r="X175">
        <f>IF(ISBLANK(Calculations!X175),"",Calculations!X175)</f>
        <v>5965359953963.9121</v>
      </c>
      <c r="Y175">
        <f>IF(ISBLANK(Calculations!Y175),"",Calculations!Y175)</f>
        <v>6037364074187.2344</v>
      </c>
      <c r="Z175">
        <f>IF(ISBLANK(Calculations!Z175),"",Calculations!Z175)</f>
        <v>6110354856203.6699</v>
      </c>
      <c r="AA175">
        <f>IF(ISBLANK(Calculations!AA175),"",Calculations!AA175)</f>
        <v>6183551714812.5527</v>
      </c>
      <c r="AB175">
        <f>IF(ISBLANK(Calculations!AB175),"",Calculations!AB175)</f>
        <v>6256081045579.0898</v>
      </c>
      <c r="AC175">
        <f>IF(ISBLANK(Calculations!AC175),"",Calculations!AC175)</f>
        <v>6328956642581.4033</v>
      </c>
      <c r="AD175">
        <f>IF(ISBLANK(Calculations!AD175),"",Calculations!AD175)</f>
        <v>6403271320530.1348</v>
      </c>
      <c r="AE175">
        <f>IF(ISBLANK(Calculations!AE175),"",Calculations!AE175)</f>
        <v>6477436261406.7109</v>
      </c>
      <c r="AF175">
        <f>IF(ISBLANK(Calculations!AF175),"",Calculations!AF175)</f>
        <v>6551028407027.1963</v>
      </c>
      <c r="AG175">
        <f>IF(ISBLANK(Calculations!AG175),"",Calculations!AG175)</f>
        <v>6625251892878.6826</v>
      </c>
      <c r="AH175">
        <f>IF(ISBLANK(Calculations!AH175),"",Calculations!AH175)</f>
        <v>6700157552408.6162</v>
      </c>
      <c r="AI175">
        <f>IF(ISBLANK(Calculations!AI175),"",Calculations!AI175)</f>
        <v>6776983889097.2637</v>
      </c>
      <c r="AJ175">
        <f>IF(ISBLANK(Calculations!AJ175),"",Calculations!AJ175)</f>
        <v>6853678905525.1045</v>
      </c>
      <c r="AK175">
        <f>IF(ISBLANK(Calculations!AK175),"",Calculations!AK175)</f>
        <v>6930183287692.377</v>
      </c>
      <c r="AL175">
        <f>IF(ISBLANK(Calculations!AL175),"",Calculations!AL175)</f>
        <v>7006094423910.1582</v>
      </c>
      <c r="AM175">
        <f>IF(ISBLANK(Calculations!AM175),"",Calculations!AM175)</f>
        <v>7083120198974.9639</v>
      </c>
      <c r="AN175">
        <f>IF(ISBLANK(Calculations!AN175),"",Calculations!AN175)</f>
        <v>7160291133500.6846</v>
      </c>
      <c r="AO175">
        <f>IF(ISBLANK(Calculations!AO175),"",Calculations!AO175)</f>
        <v>7239341358423.752</v>
      </c>
      <c r="AP175">
        <f>IF(ISBLANK(Calculations!AP175),"",Calculations!AP175)</f>
        <v>7318878480504.7764</v>
      </c>
      <c r="AQ175">
        <f>IF(ISBLANK(Calculations!AQ175),"",Calculations!AQ175)</f>
        <v>7397769502518.6064</v>
      </c>
      <c r="AR175">
        <f>IF(ISBLANK(Calculations!AR175),"",Calculations!AR175)</f>
        <v>7476443917404.4053</v>
      </c>
      <c r="AS175">
        <f>IF(ISBLANK(Calculations!AS175),"",Calculations!AS175)</f>
        <v>7554901437077.1045</v>
      </c>
      <c r="AT175">
        <f>IF(ISBLANK(Calculations!AT175),"",Calculations!AT175)</f>
        <v>7633145438129.8369</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3.1143636224311058E-2</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74651296029.673599</v>
      </c>
      <c r="P176">
        <f>IF(ISBLANK(Calculations!P176),"",Calculations!P176)</f>
        <v>74651296029.673599</v>
      </c>
      <c r="Q176">
        <f>IF(ISBLANK(Calculations!Q176),"",Calculations!Q176)</f>
        <v>74651296029.673599</v>
      </c>
      <c r="R176">
        <f>IF(ISBLANK(Calculations!R176),"",Calculations!R176)</f>
        <v>71394712768.475113</v>
      </c>
      <c r="S176">
        <f>IF(ISBLANK(Calculations!S176),"",Calculations!S176)</f>
        <v>68120162878.461212</v>
      </c>
      <c r="T176">
        <f>IF(ISBLANK(Calculations!T176),"",Calculations!T176)</f>
        <v>64886675685.20401</v>
      </c>
      <c r="U176">
        <f>IF(ISBLANK(Calculations!U176),"",Calculations!U176)</f>
        <v>61770197235.470345</v>
      </c>
      <c r="V176">
        <f>IF(ISBLANK(Calculations!V176),"",Calculations!V176)</f>
        <v>58861295190.131432</v>
      </c>
      <c r="W176">
        <f>IF(ISBLANK(Calculations!W176),"",Calculations!W176)</f>
        <v>56244468008.216377</v>
      </c>
      <c r="X176">
        <f>IF(ISBLANK(Calculations!X176),"",Calculations!X176)</f>
        <v>53995809309.478737</v>
      </c>
      <c r="Y176">
        <f>IF(ISBLANK(Calculations!Y176),"",Calculations!Y176)</f>
        <v>52136695632.445137</v>
      </c>
      <c r="Z176">
        <f>IF(ISBLANK(Calculations!Z176),"",Calculations!Z176)</f>
        <v>50671253719.879608</v>
      </c>
      <c r="AA176">
        <f>IF(ISBLANK(Calculations!AA176),"",Calculations!AA176)</f>
        <v>49569344588.905769</v>
      </c>
      <c r="AB176">
        <f>IF(ISBLANK(Calculations!AB176),"",Calculations!AB176)</f>
        <v>48762896883.805389</v>
      </c>
      <c r="AC176">
        <f>IF(ISBLANK(Calculations!AC176),"",Calculations!AC176)</f>
        <v>48190927802.09079</v>
      </c>
      <c r="AD176">
        <f>IF(ISBLANK(Calculations!AD176),"",Calculations!AD176)</f>
        <v>47774568369.923592</v>
      </c>
      <c r="AE176">
        <f>IF(ISBLANK(Calculations!AE176),"",Calculations!AE176)</f>
        <v>47448024283.025635</v>
      </c>
      <c r="AF176">
        <f>IF(ISBLANK(Calculations!AF176),"",Calculations!AF176)</f>
        <v>47153879351.034363</v>
      </c>
      <c r="AG176">
        <f>IF(ISBLANK(Calculations!AG176),"",Calculations!AG176)</f>
        <v>46878417106.407936</v>
      </c>
      <c r="AH176">
        <f>IF(ISBLANK(Calculations!AH176),"",Calculations!AH176)</f>
        <v>46606522687.600838</v>
      </c>
      <c r="AI176">
        <f>IF(ISBLANK(Calculations!AI176),"",Calculations!AI176)</f>
        <v>46335940376.62529</v>
      </c>
      <c r="AJ176">
        <f>IF(ISBLANK(Calculations!AJ176),"",Calculations!AJ176)</f>
        <v>46055286404.296677</v>
      </c>
      <c r="AK176">
        <f>IF(ISBLANK(Calculations!AK176),"",Calculations!AK176)</f>
        <v>45757980586.420998</v>
      </c>
      <c r="AL176">
        <f>IF(ISBLANK(Calculations!AL176),"",Calculations!AL176)</f>
        <v>45441394021.253494</v>
      </c>
      <c r="AM176">
        <f>IF(ISBLANK(Calculations!AM176),"",Calculations!AM176)</f>
        <v>45111576480.050957</v>
      </c>
      <c r="AN176">
        <f>IF(ISBLANK(Calculations!AN176),"",Calculations!AN176)</f>
        <v>44762597754.942978</v>
      </c>
      <c r="AO176">
        <f>IF(ISBLANK(Calculations!AO176),"",Calculations!AO176)</f>
        <v>44406279224.646629</v>
      </c>
      <c r="AP176">
        <f>IF(ISBLANK(Calculations!AP176),"",Calculations!AP176)</f>
        <v>44037605308.301292</v>
      </c>
      <c r="AQ176">
        <f>IF(ISBLANK(Calculations!AQ176),"",Calculations!AQ176)</f>
        <v>43649460554.542992</v>
      </c>
      <c r="AR176">
        <f>IF(ISBLANK(Calculations!AR176),"",Calculations!AR176)</f>
        <v>43246982276.492439</v>
      </c>
      <c r="AS176">
        <f>IF(ISBLANK(Calculations!AS176),"",Calculations!AS176)</f>
        <v>42831409812.425949</v>
      </c>
      <c r="AT176">
        <f>IF(ISBLANK(Calculations!AT176),"",Calculations!AT176)</f>
        <v>42401508804.028854</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0.44605887033981506</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6386670905525.4717</v>
      </c>
      <c r="P186">
        <f>IF(ISBLANK(Calculations!P186),"",Calculations!P186)</f>
        <v>6386670905525.4717</v>
      </c>
      <c r="Q186">
        <f>IF(ISBLANK(Calculations!Q186),"",Calculations!Q186)</f>
        <v>6386670905525.4717</v>
      </c>
      <c r="R186">
        <f>IF(ISBLANK(Calculations!R186),"",Calculations!R186)</f>
        <v>6449818032341.9473</v>
      </c>
      <c r="S186">
        <f>IF(ISBLANK(Calculations!S186),"",Calculations!S186)</f>
        <v>6523108815921.4092</v>
      </c>
      <c r="T186">
        <f>IF(ISBLANK(Calculations!T186),"",Calculations!T186)</f>
        <v>6608297653522.792</v>
      </c>
      <c r="U186">
        <f>IF(ISBLANK(Calculations!U186),"",Calculations!U186)</f>
        <v>6695760502857.877</v>
      </c>
      <c r="V186">
        <f>IF(ISBLANK(Calculations!V186),"",Calculations!V186)</f>
        <v>6789305076448.8174</v>
      </c>
      <c r="W186">
        <f>IF(ISBLANK(Calculations!W186),"",Calculations!W186)</f>
        <v>6886936725182.7676</v>
      </c>
      <c r="X186">
        <f>IF(ISBLANK(Calculations!X186),"",Calculations!X186)</f>
        <v>6987102192887.7998</v>
      </c>
      <c r="Y186">
        <f>IF(ISBLANK(Calculations!Y186),"",Calculations!Y186)</f>
        <v>7091536321439.3965</v>
      </c>
      <c r="Z186">
        <f>IF(ISBLANK(Calculations!Z186),"",Calculations!Z186)</f>
        <v>7198738933563.5967</v>
      </c>
      <c r="AA186">
        <f>IF(ISBLANK(Calculations!AA186),"",Calculations!AA186)</f>
        <v>7308179240280.792</v>
      </c>
      <c r="AB186">
        <f>IF(ISBLANK(Calculations!AB186),"",Calculations!AB186)</f>
        <v>7422782168231.2529</v>
      </c>
      <c r="AC186">
        <f>IF(ISBLANK(Calculations!AC186),"",Calculations!AC186)</f>
        <v>7539963613172.1436</v>
      </c>
      <c r="AD186">
        <f>IF(ISBLANK(Calculations!AD186),"",Calculations!AD186)</f>
        <v>7661318735668.4893</v>
      </c>
      <c r="AE186">
        <f>IF(ISBLANK(Calculations!AE186),"",Calculations!AE186)</f>
        <v>7786207795318.5801</v>
      </c>
      <c r="AF186">
        <f>IF(ISBLANK(Calculations!AF186),"",Calculations!AF186)</f>
        <v>7912418240165.2686</v>
      </c>
      <c r="AG186">
        <f>IF(ISBLANK(Calculations!AG186),"",Calculations!AG186)</f>
        <v>8044179620288.2227</v>
      </c>
      <c r="AH186">
        <f>IF(ISBLANK(Calculations!AH186),"",Calculations!AH186)</f>
        <v>8176804230909.582</v>
      </c>
      <c r="AI186">
        <f>IF(ISBLANK(Calculations!AI186),"",Calculations!AI186)</f>
        <v>8313538265683.6172</v>
      </c>
      <c r="AJ186">
        <f>IF(ISBLANK(Calculations!AJ186),"",Calculations!AJ186)</f>
        <v>8454049283091.5205</v>
      </c>
      <c r="AK186">
        <f>IF(ISBLANK(Calculations!AK186),"",Calculations!AK186)</f>
        <v>8598840135850.8193</v>
      </c>
      <c r="AL186">
        <f>IF(ISBLANK(Calculations!AL186),"",Calculations!AL186)</f>
        <v>8746608994148.3477</v>
      </c>
      <c r="AM186">
        <f>IF(ISBLANK(Calculations!AM186),"",Calculations!AM186)</f>
        <v>8899012478325.748</v>
      </c>
      <c r="AN186">
        <f>IF(ISBLANK(Calculations!AN186),"",Calculations!AN186)</f>
        <v>9053980511362.5391</v>
      </c>
      <c r="AO186">
        <f>IF(ISBLANK(Calculations!AO186),"",Calculations!AO186)</f>
        <v>9210510181449.8594</v>
      </c>
      <c r="AP186">
        <f>IF(ISBLANK(Calculations!AP186),"",Calculations!AP186)</f>
        <v>9372822657788.6777</v>
      </c>
      <c r="AQ186">
        <f>IF(ISBLANK(Calculations!AQ186),"",Calculations!AQ186)</f>
        <v>9534922818535.7129</v>
      </c>
      <c r="AR186">
        <f>IF(ISBLANK(Calculations!AR186),"",Calculations!AR186)</f>
        <v>9702154870627.7188</v>
      </c>
      <c r="AS186">
        <f>IF(ISBLANK(Calculations!AS186),"",Calculations!AS186)</f>
        <v>9873203016120.5059</v>
      </c>
      <c r="AT186">
        <f>IF(ISBLANK(Calculations!AT186),"",Calculations!AT186)</f>
        <v>10049019881551.176</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0.27152335534875333</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4361208133611.6758</v>
      </c>
      <c r="P188">
        <f>IF(ISBLANK(Calculations!P188),"",Calculations!P188)</f>
        <v>4361208133611.6758</v>
      </c>
      <c r="Q188">
        <f>IF(ISBLANK(Calculations!Q188),"",Calculations!Q188)</f>
        <v>4361208133611.6758</v>
      </c>
      <c r="R188">
        <f>IF(ISBLANK(Calculations!R188),"",Calculations!R188)</f>
        <v>4346169139151.0713</v>
      </c>
      <c r="S188">
        <f>IF(ISBLANK(Calculations!S188),"",Calculations!S188)</f>
        <v>4341350394675.9927</v>
      </c>
      <c r="T188">
        <f>IF(ISBLANK(Calculations!T188),"",Calculations!T188)</f>
        <v>4334933757039.4697</v>
      </c>
      <c r="U188">
        <f>IF(ISBLANK(Calculations!U188),"",Calculations!U188)</f>
        <v>4326148477775.4028</v>
      </c>
      <c r="V188">
        <f>IF(ISBLANK(Calculations!V188),"",Calculations!V188)</f>
        <v>4317244139805.1772</v>
      </c>
      <c r="W188">
        <f>IF(ISBLANK(Calculations!W188),"",Calculations!W188)</f>
        <v>4297298673401.8003</v>
      </c>
      <c r="X188">
        <f>IF(ISBLANK(Calculations!X188),"",Calculations!X188)</f>
        <v>4280423668367.4741</v>
      </c>
      <c r="Y188">
        <f>IF(ISBLANK(Calculations!Y188),"",Calculations!Y188)</f>
        <v>4268248349102.0884</v>
      </c>
      <c r="Z188">
        <f>IF(ISBLANK(Calculations!Z188),"",Calculations!Z188)</f>
        <v>4262796713610.1128</v>
      </c>
      <c r="AA188">
        <f>IF(ISBLANK(Calculations!AA188),"",Calculations!AA188)</f>
        <v>4259425472351.856</v>
      </c>
      <c r="AB188">
        <f>IF(ISBLANK(Calculations!AB188),"",Calculations!AB188)</f>
        <v>4258397807730.3779</v>
      </c>
      <c r="AC188">
        <f>IF(ISBLANK(Calculations!AC188),"",Calculations!AC188)</f>
        <v>4260183688322.5713</v>
      </c>
      <c r="AD188">
        <f>IF(ISBLANK(Calculations!AD188),"",Calculations!AD188)</f>
        <v>4259851577194.9004</v>
      </c>
      <c r="AE188">
        <f>IF(ISBLANK(Calculations!AE188),"",Calculations!AE188)</f>
        <v>4252382209946.1353</v>
      </c>
      <c r="AF188">
        <f>IF(ISBLANK(Calculations!AF188),"",Calculations!AF188)</f>
        <v>4246216222217.2905</v>
      </c>
      <c r="AG188">
        <f>IF(ISBLANK(Calculations!AG188),"",Calculations!AG188)</f>
        <v>4241798517594.4932</v>
      </c>
      <c r="AH188">
        <f>IF(ISBLANK(Calculations!AH188),"",Calculations!AH188)</f>
        <v>4240532735560.7192</v>
      </c>
      <c r="AI188">
        <f>IF(ISBLANK(Calculations!AI188),"",Calculations!AI188)</f>
        <v>4239417343471.5684</v>
      </c>
      <c r="AJ188">
        <f>IF(ISBLANK(Calculations!AJ188),"",Calculations!AJ188)</f>
        <v>4241811050089.875</v>
      </c>
      <c r="AK188">
        <f>IF(ISBLANK(Calculations!AK188),"",Calculations!AK188)</f>
        <v>4243803716855.8999</v>
      </c>
      <c r="AL188">
        <f>IF(ISBLANK(Calculations!AL188),"",Calculations!AL188)</f>
        <v>4242913909683.6436</v>
      </c>
      <c r="AM188">
        <f>IF(ISBLANK(Calculations!AM188),"",Calculations!AM188)</f>
        <v>4238822049940.8369</v>
      </c>
      <c r="AN188">
        <f>IF(ISBLANK(Calculations!AN188),"",Calculations!AN188)</f>
        <v>4233489473154.999</v>
      </c>
      <c r="AO188">
        <f>IF(ISBLANK(Calculations!AO188),"",Calculations!AO188)</f>
        <v>4227461342875.375</v>
      </c>
      <c r="AP188">
        <f>IF(ISBLANK(Calculations!AP188),"",Calculations!AP188)</f>
        <v>4221984642392.6567</v>
      </c>
      <c r="AQ188">
        <f>IF(ISBLANK(Calculations!AQ188),"",Calculations!AQ188)</f>
        <v>4217892782649.8291</v>
      </c>
      <c r="AR188">
        <f>IF(ISBLANK(Calculations!AR188),"",Calculations!AR188)</f>
        <v>4212290757213.2505</v>
      </c>
      <c r="AS188">
        <f>IF(ISBLANK(Calculations!AS188),"",Calculations!AS188)</f>
        <v>4208399417396.5742</v>
      </c>
      <c r="AT188">
        <f>IF(ISBLANK(Calculations!AT188),"",Calculations!AT188)</f>
        <v>4204081972736.8315</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0.57273896927859458</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1372855309360.7913</v>
      </c>
      <c r="P189">
        <f>IF(ISBLANK(Calculations!P189),"",Calculations!P189)</f>
        <v>1372855309360.7913</v>
      </c>
      <c r="Q189">
        <f>IF(ISBLANK(Calculations!Q189),"",Calculations!Q189)</f>
        <v>1372855309360.7913</v>
      </c>
      <c r="R189">
        <f>IF(ISBLANK(Calculations!R189),"",Calculations!R189)</f>
        <v>1374384445558.7825</v>
      </c>
      <c r="S189">
        <f>IF(ISBLANK(Calculations!S189),"",Calculations!S189)</f>
        <v>1374004142255.6555</v>
      </c>
      <c r="T189">
        <f>IF(ISBLANK(Calculations!T189),"",Calculations!T189)</f>
        <v>1372419545159.2927</v>
      </c>
      <c r="U189">
        <f>IF(ISBLANK(Calculations!U189),"",Calculations!U189)</f>
        <v>1368101518071.7053</v>
      </c>
      <c r="V189">
        <f>IF(ISBLANK(Calculations!V189),"",Calculations!V189)</f>
        <v>1364013257563.0911</v>
      </c>
      <c r="W189">
        <f>IF(ISBLANK(Calculations!W189),"",Calculations!W189)</f>
        <v>1361485825194.3926</v>
      </c>
      <c r="X189">
        <f>IF(ISBLANK(Calculations!X189),"",Calculations!X189)</f>
        <v>1361802744613.6648</v>
      </c>
      <c r="Y189">
        <f>IF(ISBLANK(Calculations!Y189),"",Calculations!Y189)</f>
        <v>1361763129686.2568</v>
      </c>
      <c r="Z189">
        <f>IF(ISBLANK(Calculations!Z189),"",Calculations!Z189)</f>
        <v>1359489232852.9783</v>
      </c>
      <c r="AA189">
        <f>IF(ISBLANK(Calculations!AA189),"",Calculations!AA189)</f>
        <v>1356351730602.1799</v>
      </c>
      <c r="AB189">
        <f>IF(ISBLANK(Calculations!AB189),"",Calculations!AB189)</f>
        <v>1352826002062.7742</v>
      </c>
      <c r="AC189">
        <f>IF(ISBLANK(Calculations!AC189),"",Calculations!AC189)</f>
        <v>1352746772207.9558</v>
      </c>
      <c r="AD189">
        <f>IF(ISBLANK(Calculations!AD189),"",Calculations!AD189)</f>
        <v>1352635850411.2122</v>
      </c>
      <c r="AE189">
        <f>IF(ISBLANK(Calculations!AE189),"",Calculations!AE189)</f>
        <v>1353047845656.2666</v>
      </c>
      <c r="AF189">
        <f>IF(ISBLANK(Calculations!AF189),"",Calculations!AF189)</f>
        <v>1350987869430.9944</v>
      </c>
      <c r="AG189">
        <f>IF(ISBLANK(Calculations!AG189),"",Calculations!AG189)</f>
        <v>1350869024648.7678</v>
      </c>
      <c r="AH189">
        <f>IF(ISBLANK(Calculations!AH189),"",Calculations!AH189)</f>
        <v>1351780167979.1763</v>
      </c>
      <c r="AI189">
        <f>IF(ISBLANK(Calculations!AI189),"",Calculations!AI189)</f>
        <v>1352057472471.0403</v>
      </c>
      <c r="AJ189">
        <f>IF(ISBLANK(Calculations!AJ189),"",Calculations!AJ189)</f>
        <v>1352429852788.6841</v>
      </c>
      <c r="AK189">
        <f>IF(ISBLANK(Calculations!AK189),"",Calculations!AK189)</f>
        <v>1353832221218.9653</v>
      </c>
      <c r="AL189">
        <f>IF(ISBLANK(Calculations!AL189),"",Calculations!AL189)</f>
        <v>1356478498369.8906</v>
      </c>
      <c r="AM189">
        <f>IF(ISBLANK(Calculations!AM189),"",Calculations!AM189)</f>
        <v>1359449617925.5684</v>
      </c>
      <c r="AN189">
        <f>IF(ISBLANK(Calculations!AN189),"",Calculations!AN189)</f>
        <v>1362206816873.2397</v>
      </c>
      <c r="AO189">
        <f>IF(ISBLANK(Calculations!AO189),"",Calculations!AO189)</f>
        <v>1364338099967.8477</v>
      </c>
      <c r="AP189">
        <f>IF(ISBLANK(Calculations!AP189),"",Calculations!AP189)</f>
        <v>1365542393761.0811</v>
      </c>
      <c r="AQ189">
        <f>IF(ISBLANK(Calculations!AQ189),"",Calculations!AQ189)</f>
        <v>1365843467209.3894</v>
      </c>
      <c r="AR189">
        <f>IF(ISBLANK(Calculations!AR189),"",Calculations!AR189)</f>
        <v>1366754610539.8003</v>
      </c>
      <c r="AS189">
        <f>IF(ISBLANK(Calculations!AS189),"",Calculations!AS189)</f>
        <v>1367887597463.6982</v>
      </c>
      <c r="AT189">
        <f>IF(ISBLANK(Calculations!AT189),"",Calculations!AT189)</f>
        <v>1368315438679.7166</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17640999999999.996</v>
      </c>
      <c r="P199">
        <f>IF(ISBLANK(Calculations!P199),"",Calculations!P199)</f>
        <v>17640999999999.996</v>
      </c>
      <c r="Q199">
        <f>IF(ISBLANK(Calculations!Q199),"",Calculations!Q199)</f>
        <v>17640999999999.996</v>
      </c>
      <c r="R199">
        <f>IF(ISBLANK(Calculations!R199),"",Calculations!R199)</f>
        <v>17680046891044.496</v>
      </c>
      <c r="S199">
        <f>IF(ISBLANK(Calculations!S199),"",Calculations!S199)</f>
        <v>17726259260941.27</v>
      </c>
      <c r="T199">
        <f>IF(ISBLANK(Calculations!T199),"",Calculations!T199)</f>
        <v>17778564895420.793</v>
      </c>
      <c r="U199">
        <f>IF(ISBLANK(Calculations!U199),"",Calculations!U199)</f>
        <v>17834732622131.66</v>
      </c>
      <c r="V199">
        <f>IF(ISBLANK(Calculations!V199),"",Calculations!V199)</f>
        <v>17894530004665.961</v>
      </c>
      <c r="W199">
        <f>IF(ISBLANK(Calculations!W199),"",Calculations!W199)</f>
        <v>17969643290759.629</v>
      </c>
      <c r="X199">
        <f>IF(ISBLANK(Calculations!X199),"",Calculations!X199)</f>
        <v>18049843253181.574</v>
      </c>
      <c r="Y199">
        <f>IF(ISBLANK(Calculations!Y199),"",Calculations!Y199)</f>
        <v>18130439835408.684</v>
      </c>
      <c r="Z199">
        <f>IF(ISBLANK(Calculations!Z199),"",Calculations!Z199)</f>
        <v>18206952504478.34</v>
      </c>
      <c r="AA199">
        <f>IF(ISBLANK(Calculations!AA199),"",Calculations!AA199)</f>
        <v>18296555319900.414</v>
      </c>
      <c r="AB199">
        <f>IF(ISBLANK(Calculations!AB199),"",Calculations!AB199)</f>
        <v>18394993274306.371</v>
      </c>
      <c r="AC199">
        <f>IF(ISBLANK(Calculations!AC199),"",Calculations!AC199)</f>
        <v>18503818994792.336</v>
      </c>
      <c r="AD199">
        <f>IF(ISBLANK(Calculations!AD199),"",Calculations!AD199)</f>
        <v>18628276293675.266</v>
      </c>
      <c r="AE199">
        <f>IF(ISBLANK(Calculations!AE199),"",Calculations!AE199)</f>
        <v>18763596594814.855</v>
      </c>
      <c r="AF199">
        <f>IF(ISBLANK(Calculations!AF199),"",Calculations!AF199)</f>
        <v>18907900671185.004</v>
      </c>
      <c r="AG199">
        <f>IF(ISBLANK(Calculations!AG199),"",Calculations!AG199)</f>
        <v>19052126594082.539</v>
      </c>
      <c r="AH199">
        <f>IF(ISBLANK(Calculations!AH199),"",Calculations!AH199)</f>
        <v>19207724210216.887</v>
      </c>
      <c r="AI199">
        <f>IF(ISBLANK(Calculations!AI199),"",Calculations!AI199)</f>
        <v>19361451227864.855</v>
      </c>
      <c r="AJ199">
        <f>IF(ISBLANK(Calculations!AJ199),"",Calculations!AJ199)</f>
        <v>19510146567853.461</v>
      </c>
      <c r="AK199">
        <f>IF(ISBLANK(Calculations!AK199),"",Calculations!AK199)</f>
        <v>19627850195879.152</v>
      </c>
      <c r="AL199">
        <f>IF(ISBLANK(Calculations!AL199),"",Calculations!AL199)</f>
        <v>19741919218429.398</v>
      </c>
      <c r="AM199">
        <f>IF(ISBLANK(Calculations!AM199),"",Calculations!AM199)</f>
        <v>19859779674566.414</v>
      </c>
      <c r="AN199">
        <f>IF(ISBLANK(Calculations!AN199),"",Calculations!AN199)</f>
        <v>19976945847818.406</v>
      </c>
      <c r="AO199">
        <f>IF(ISBLANK(Calculations!AO199),"",Calculations!AO199)</f>
        <v>20094724046965.711</v>
      </c>
      <c r="AP199">
        <f>IF(ISBLANK(Calculations!AP199),"",Calculations!AP199)</f>
        <v>20205606594043.566</v>
      </c>
      <c r="AQ199">
        <f>IF(ISBLANK(Calculations!AQ199),"",Calculations!AQ199)</f>
        <v>20310013090313.77</v>
      </c>
      <c r="AR199">
        <f>IF(ISBLANK(Calculations!AR199),"",Calculations!AR199)</f>
        <v>20406821053383.031</v>
      </c>
      <c r="AS199">
        <f>IF(ISBLANK(Calculations!AS199),"",Calculations!AS199)</f>
        <v>20502053853779.844</v>
      </c>
      <c r="AT199">
        <f>IF(ISBLANK(Calculations!AT199),"",Calculations!AT199)</f>
        <v>20593315615121.719</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14318000000000</v>
      </c>
      <c r="P202">
        <f>IF(ISBLANK(Calculations!P202),"",Calculations!P202)</f>
        <v>14318000000000</v>
      </c>
      <c r="Q202">
        <f>IF(ISBLANK(Calculations!Q202),"",Calculations!Q202)</f>
        <v>14318000000000</v>
      </c>
      <c r="R202">
        <f>IF(ISBLANK(Calculations!R202),"",Calculations!R202)</f>
        <v>14401616352873.199</v>
      </c>
      <c r="S202">
        <f>IF(ISBLANK(Calculations!S202),"",Calculations!S202)</f>
        <v>14473778435997.848</v>
      </c>
      <c r="T202">
        <f>IF(ISBLANK(Calculations!T202),"",Calculations!T202)</f>
        <v>14545439083004.963</v>
      </c>
      <c r="U202">
        <f>IF(ISBLANK(Calculations!U202),"",Calculations!U202)</f>
        <v>14609970500415.518</v>
      </c>
      <c r="V202">
        <f>IF(ISBLANK(Calculations!V202),"",Calculations!V202)</f>
        <v>14670544023035.271</v>
      </c>
      <c r="W202">
        <f>IF(ISBLANK(Calculations!W202),"",Calculations!W202)</f>
        <v>14728533496496.699</v>
      </c>
      <c r="X202">
        <f>IF(ISBLANK(Calculations!X202),"",Calculations!X202)</f>
        <v>14786655117222.34</v>
      </c>
      <c r="Y202">
        <f>IF(ISBLANK(Calculations!Y202),"",Calculations!Y202)</f>
        <v>14849308177613.729</v>
      </c>
      <c r="Z202">
        <f>IF(ISBLANK(Calculations!Z202),"",Calculations!Z202)</f>
        <v>14917078804528.66</v>
      </c>
      <c r="AA202">
        <f>IF(ISBLANK(Calculations!AA202),"",Calculations!AA202)</f>
        <v>14994487941876.566</v>
      </c>
      <c r="AB202">
        <f>IF(ISBLANK(Calculations!AB202),"",Calculations!AB202)</f>
        <v>15084444766374.982</v>
      </c>
      <c r="AC202">
        <f>IF(ISBLANK(Calculations!AC202),"",Calculations!AC202)</f>
        <v>15184647390026.41</v>
      </c>
      <c r="AD202">
        <f>IF(ISBLANK(Calculations!AD202),"",Calculations!AD202)</f>
        <v>15294534537752.562</v>
      </c>
      <c r="AE202">
        <f>IF(ISBLANK(Calculations!AE202),"",Calculations!AE202)</f>
        <v>15412983284437.217</v>
      </c>
      <c r="AF202">
        <f>IF(ISBLANK(Calculations!AF202),"",Calculations!AF202)</f>
        <v>15535430275153.641</v>
      </c>
      <c r="AG202">
        <f>IF(ISBLANK(Calculations!AG202),"",Calculations!AG202)</f>
        <v>15667035494758.244</v>
      </c>
      <c r="AH202">
        <f>IF(ISBLANK(Calculations!AH202),"",Calculations!AH202)</f>
        <v>15805502396324.574</v>
      </c>
      <c r="AI202">
        <f>IF(ISBLANK(Calculations!AI202),"",Calculations!AI202)</f>
        <v>15952627487784.734</v>
      </c>
      <c r="AJ202">
        <f>IF(ISBLANK(Calculations!AJ202),"",Calculations!AJ202)</f>
        <v>16107204194374.512</v>
      </c>
      <c r="AK202">
        <f>IF(ISBLANK(Calculations!AK202),"",Calculations!AK202)</f>
        <v>16270744233495.762</v>
      </c>
      <c r="AL202">
        <f>IF(ISBLANK(Calculations!AL202),"",Calculations!AL202)</f>
        <v>16442464511405.492</v>
      </c>
      <c r="AM202">
        <f>IF(ISBLANK(Calculations!AM202),"",Calculations!AM202)</f>
        <v>16624835157705.061</v>
      </c>
      <c r="AN202">
        <f>IF(ISBLANK(Calculations!AN202),"",Calculations!AN202)</f>
        <v>16815092614432.629</v>
      </c>
      <c r="AO202">
        <f>IF(ISBLANK(Calculations!AO202),"",Calculations!AO202)</f>
        <v>17011992094663.832</v>
      </c>
      <c r="AP202">
        <f>IF(ISBLANK(Calculations!AP202),"",Calculations!AP202)</f>
        <v>17219844260089.494</v>
      </c>
      <c r="AQ202">
        <f>IF(ISBLANK(Calculations!AQ202),"",Calculations!AQ202)</f>
        <v>17431158610147.205</v>
      </c>
      <c r="AR202">
        <f>IF(ISBLANK(Calculations!AR202),"",Calculations!AR202)</f>
        <v>17650837479187.516</v>
      </c>
      <c r="AS202">
        <f>IF(ISBLANK(Calculations!AS202),"",Calculations!AS202)</f>
        <v>17878290726965.363</v>
      </c>
      <c r="AT202">
        <f>IF(ISBLANK(Calculations!AT202),"",Calculations!AT202)</f>
        <v>18113335327765.949</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2666144303722.793</v>
      </c>
      <c r="C2" s="7">
        <f>'IRA Calculations'!Q4</f>
        <v>2666114770355.8726</v>
      </c>
      <c r="D2" s="7">
        <f>'IRA Calculations'!R4</f>
        <v>2672673748911.0371</v>
      </c>
      <c r="E2" s="7">
        <f>'IRA Calculations'!S4</f>
        <v>2678364150794.9492</v>
      </c>
      <c r="F2" s="7">
        <f>'IRA Calculations'!T4</f>
        <v>2681078574874.1108</v>
      </c>
      <c r="G2" s="7">
        <f>'IRA Calculations'!U4</f>
        <v>2681487672518.8628</v>
      </c>
      <c r="H2" s="7">
        <f>'IRA Calculations'!V4</f>
        <v>2680536611325.6597</v>
      </c>
      <c r="I2" s="7">
        <f>'IRA Calculations'!W4</f>
        <v>2679178485413.7065</v>
      </c>
      <c r="J2" s="7">
        <f>'IRA Calculations'!X4</f>
        <v>2673952461384.3618</v>
      </c>
      <c r="K2" s="7">
        <f>'IRA Calculations'!Y4</f>
        <v>2669116612613.0024</v>
      </c>
      <c r="L2" s="7">
        <f>'IRA Calculations'!Z4</f>
        <v>2661612567709.1489</v>
      </c>
      <c r="M2" s="7">
        <f>'IRA Calculations'!AA4</f>
        <v>2654722538804.8232</v>
      </c>
      <c r="N2" s="7">
        <f>'IRA Calculations'!AB4</f>
        <v>2647921809577.8726</v>
      </c>
      <c r="O2" s="7">
        <f>'IRA Calculations'!AC4</f>
        <v>2639871196547.6255</v>
      </c>
      <c r="P2" s="7">
        <f>'IRA Calculations'!AD4</f>
        <v>2634812369861.499</v>
      </c>
      <c r="Q2" s="7">
        <f>'IRA Calculations'!AE4</f>
        <v>2630122168395.1162</v>
      </c>
      <c r="R2" s="7">
        <f>'IRA Calculations'!AF4</f>
        <v>2629994736587.1924</v>
      </c>
      <c r="S2" s="7">
        <f>'IRA Calculations'!AG4</f>
        <v>2631915395590.8354</v>
      </c>
      <c r="T2" s="7">
        <f>'IRA Calculations'!AH4</f>
        <v>2635822442273.2183</v>
      </c>
      <c r="U2" s="7">
        <f>'IRA Calculations'!AI4</f>
        <v>2641213810857.2744</v>
      </c>
      <c r="V2" s="7">
        <f>'IRA Calculations'!AJ4</f>
        <v>2649150723607.9341</v>
      </c>
      <c r="W2" s="7">
        <f>'IRA Calculations'!AK4</f>
        <v>2648882454471.0483</v>
      </c>
      <c r="X2" s="7">
        <f>'IRA Calculations'!AL4</f>
        <v>2648880498195.2227</v>
      </c>
      <c r="Y2" s="7">
        <f>'IRA Calculations'!AM4</f>
        <v>2650567716961.3784</v>
      </c>
      <c r="Z2" s="7">
        <f>'IRA Calculations'!AN4</f>
        <v>2652517582971.1763</v>
      </c>
      <c r="AA2" s="7">
        <f>'IRA Calculations'!AO4</f>
        <v>2655370307273.6392</v>
      </c>
      <c r="AB2" s="7">
        <f>'IRA Calculations'!AP4</f>
        <v>2657213186449.9844</v>
      </c>
      <c r="AC2" s="7">
        <f>'IRA Calculations'!AQ4</f>
        <v>2659175884519.332</v>
      </c>
      <c r="AD2" s="7">
        <f>'IRA Calculations'!AR4</f>
        <v>2661447069064.3872</v>
      </c>
      <c r="AE2" s="7">
        <f>'IRA Calculations'!AS4</f>
        <v>2664048682090.4409</v>
      </c>
      <c r="AF2" s="7">
        <f>'IRA Calculations'!AT4</f>
        <v>2667020764024.9604</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7148374139234.2617</v>
      </c>
      <c r="C4" s="7">
        <f>'IRA Calculations'!Q6</f>
        <v>7148374139234.2617</v>
      </c>
      <c r="D4" s="7">
        <f>'IRA Calculations'!R6</f>
        <v>7139042336349.0479</v>
      </c>
      <c r="E4" s="7">
        <f>'IRA Calculations'!S6</f>
        <v>6925199064051.1768</v>
      </c>
      <c r="F4" s="7">
        <f>'IRA Calculations'!T6</f>
        <v>6706956137696.2578</v>
      </c>
      <c r="G4" s="7">
        <f>'IRA Calculations'!U6</f>
        <v>6486900086173.8037</v>
      </c>
      <c r="H4" s="7">
        <f>'IRA Calculations'!V6</f>
        <v>6270401304986.709</v>
      </c>
      <c r="I4" s="7">
        <f>'IRA Calculations'!W6</f>
        <v>6061535383022.2393</v>
      </c>
      <c r="J4" s="7">
        <f>'IRA Calculations'!X6</f>
        <v>5850660529841.2168</v>
      </c>
      <c r="K4" s="7">
        <f>'IRA Calculations'!Y6</f>
        <v>5648469019869.0234</v>
      </c>
      <c r="L4" s="7">
        <f>'IRA Calculations'!Z6</f>
        <v>5446632760552.3242</v>
      </c>
      <c r="M4" s="7">
        <f>'IRA Calculations'!AA6</f>
        <v>5252191473303.7441</v>
      </c>
      <c r="N4" s="7">
        <f>'IRA Calculations'!AB6</f>
        <v>5063500593348.3389</v>
      </c>
      <c r="O4" s="7">
        <f>'IRA Calculations'!AC6</f>
        <v>5077408663591.4141</v>
      </c>
      <c r="P4" s="7">
        <f>'IRA Calculations'!AD6</f>
        <v>5098409364034.4756</v>
      </c>
      <c r="Q4" s="7">
        <f>'IRA Calculations'!AE6</f>
        <v>5117530754365.0635</v>
      </c>
      <c r="R4" s="7">
        <f>'IRA Calculations'!AF6</f>
        <v>5147302232923.3281</v>
      </c>
      <c r="S4" s="7">
        <f>'IRA Calculations'!AG6</f>
        <v>5179853785564.7959</v>
      </c>
      <c r="T4" s="7">
        <f>'IRA Calculations'!AH6</f>
        <v>5213002685351.0127</v>
      </c>
      <c r="U4" s="7">
        <f>'IRA Calculations'!AI6</f>
        <v>5248454299946.0234</v>
      </c>
      <c r="V4" s="7">
        <f>'IRA Calculations'!AJ6</f>
        <v>5288920293543.2188</v>
      </c>
      <c r="W4" s="7">
        <f>'IRA Calculations'!AK6</f>
        <v>5300658188642.2939</v>
      </c>
      <c r="X4" s="7">
        <f>'IRA Calculations'!AL6</f>
        <v>5311909433722.5645</v>
      </c>
      <c r="Y4" s="7">
        <f>'IRA Calculations'!AM6</f>
        <v>5328381255836.3604</v>
      </c>
      <c r="Z4" s="7">
        <f>'IRA Calculations'!AN6</f>
        <v>5347354775796.3262</v>
      </c>
      <c r="AA4" s="7">
        <f>'IRA Calculations'!AO6</f>
        <v>5372137584227.6914</v>
      </c>
      <c r="AB4" s="7">
        <f>'IRA Calculations'!AP6</f>
        <v>5396074078812.375</v>
      </c>
      <c r="AC4" s="7">
        <f>'IRA Calculations'!AQ6</f>
        <v>5420984648758.8496</v>
      </c>
      <c r="AD4" s="7">
        <f>'IRA Calculations'!AR6</f>
        <v>5445723283245.4893</v>
      </c>
      <c r="AE4" s="7">
        <f>'IRA Calculations'!AS6</f>
        <v>5468904391362.8779</v>
      </c>
      <c r="AF4" s="7">
        <f>'IRA Calculations'!AT6</f>
        <v>5489653737601.1689</v>
      </c>
    </row>
    <row r="5" spans="1:34" x14ac:dyDescent="0.2">
      <c r="A5" s="1" t="s">
        <v>79</v>
      </c>
      <c r="B5" s="7">
        <f>'IRA Calculations'!P7</f>
        <v>1963880207392.6458</v>
      </c>
      <c r="C5" s="7">
        <f>'IRA Calculations'!Q7</f>
        <v>1963880207392.6458</v>
      </c>
      <c r="D5" s="7">
        <f>'IRA Calculations'!R7</f>
        <v>1955343480445.8728</v>
      </c>
      <c r="E5" s="7">
        <f>'IRA Calculations'!S7</f>
        <v>1943895345333.0906</v>
      </c>
      <c r="F5" s="7">
        <f>'IRA Calculations'!T7</f>
        <v>1928924422559.0002</v>
      </c>
      <c r="G5" s="7">
        <f>'IRA Calculations'!U7</f>
        <v>1909637315256.2026</v>
      </c>
      <c r="H5" s="7">
        <f>'IRA Calculations'!V7</f>
        <v>1886071399124.6565</v>
      </c>
      <c r="I5" s="7">
        <f>'IRA Calculations'!W7</f>
        <v>1857068843368.0393</v>
      </c>
      <c r="J5" s="7">
        <f>'IRA Calculations'!X7</f>
        <v>1818487297239.6377</v>
      </c>
      <c r="K5" s="7">
        <f>'IRA Calculations'!Y7</f>
        <v>1771607953673.2688</v>
      </c>
      <c r="L5" s="7">
        <f>'IRA Calculations'!Z7</f>
        <v>1714140317595.5667</v>
      </c>
      <c r="M5" s="7">
        <f>'IRA Calculations'!AA7</f>
        <v>1648359494427.0754</v>
      </c>
      <c r="N5" s="7">
        <f>'IRA Calculations'!AB7</f>
        <v>1575784643353.6846</v>
      </c>
      <c r="O5" s="7">
        <f>'IRA Calculations'!AC7</f>
        <v>1497022809690.3325</v>
      </c>
      <c r="P5" s="7">
        <f>'IRA Calculations'!AD7</f>
        <v>1413829796947.0073</v>
      </c>
      <c r="Q5" s="7">
        <f>'IRA Calculations'!AE7</f>
        <v>1325892445914.78</v>
      </c>
      <c r="R5" s="7">
        <f>'IRA Calculations'!AF7</f>
        <v>1237026879654.292</v>
      </c>
      <c r="S5" s="7">
        <f>'IRA Calculations'!AG7</f>
        <v>1146969466241.9968</v>
      </c>
      <c r="T5" s="7">
        <f>'IRA Calculations'!AH7</f>
        <v>1055978871629.5782</v>
      </c>
      <c r="U5" s="7">
        <f>'IRA Calculations'!AI7</f>
        <v>965269617212.93909</v>
      </c>
      <c r="V5" s="7">
        <f>'IRA Calculations'!AJ7</f>
        <v>875785790355.42773</v>
      </c>
      <c r="W5" s="7">
        <f>'IRA Calculations'!AK7</f>
        <v>784468246864.91602</v>
      </c>
      <c r="X5" s="7">
        <f>'IRA Calculations'!AL7</f>
        <v>696282095301.41553</v>
      </c>
      <c r="Y5" s="7">
        <f>'IRA Calculations'!AM7</f>
        <v>612296477235.44495</v>
      </c>
      <c r="Z5" s="7">
        <f>'IRA Calculations'!AN7</f>
        <v>532795032546.66113</v>
      </c>
      <c r="AA5" s="7">
        <f>'IRA Calculations'!AO7</f>
        <v>458757683311.37677</v>
      </c>
      <c r="AB5" s="7">
        <f>'IRA Calculations'!AP7</f>
        <v>390630409481.31476</v>
      </c>
      <c r="AC5" s="7">
        <f>'IRA Calculations'!AQ7</f>
        <v>329320624378.67694</v>
      </c>
      <c r="AD5" s="7">
        <f>'IRA Calculations'!AR7</f>
        <v>275179077773.40509</v>
      </c>
      <c r="AE5" s="7">
        <f>'IRA Calculations'!AS7</f>
        <v>228158417671.87143</v>
      </c>
      <c r="AF5" s="7">
        <f>'IRA Calculations'!AT7</f>
        <v>187975311205.55939</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383320222880.39368</v>
      </c>
      <c r="C7" s="7">
        <f>'IRA Calculations'!Q9</f>
        <v>383320222880.39368</v>
      </c>
      <c r="D7" s="7">
        <f>'IRA Calculations'!R9</f>
        <v>382196343919.47815</v>
      </c>
      <c r="E7" s="7">
        <f>'IRA Calculations'!S9</f>
        <v>380917441564.54407</v>
      </c>
      <c r="F7" s="7">
        <f>'IRA Calculations'!T9</f>
        <v>379535930866.80603</v>
      </c>
      <c r="G7" s="7">
        <f>'IRA Calculations'!U9</f>
        <v>377989241955.76868</v>
      </c>
      <c r="H7" s="7">
        <f>'IRA Calculations'!V9</f>
        <v>376570969552.07019</v>
      </c>
      <c r="I7" s="7">
        <f>'IRA Calculations'!W9</f>
        <v>375322587423.06091</v>
      </c>
      <c r="J7" s="7">
        <f>'IRA Calculations'!X9</f>
        <v>373852976374.15375</v>
      </c>
      <c r="K7" s="7">
        <f>'IRA Calculations'!Y9</f>
        <v>372566412474.61627</v>
      </c>
      <c r="L7" s="7">
        <f>'IRA Calculations'!Z9</f>
        <v>371083425880.44104</v>
      </c>
      <c r="M7" s="7">
        <f>'IRA Calculations'!AA9</f>
        <v>369739764251.70795</v>
      </c>
      <c r="N7" s="7">
        <f>'IRA Calculations'!AB9</f>
        <v>368660515403.52271</v>
      </c>
      <c r="O7" s="7">
        <f>'IRA Calculations'!AC9</f>
        <v>367602146308.81805</v>
      </c>
      <c r="P7" s="7">
        <f>'IRA Calculations'!AD9</f>
        <v>366942165697.48438</v>
      </c>
      <c r="Q7" s="7">
        <f>'IRA Calculations'!AE9</f>
        <v>366472852384.99615</v>
      </c>
      <c r="R7" s="7">
        <f>'IRA Calculations'!AF9</f>
        <v>366729251512.44873</v>
      </c>
      <c r="S7" s="7">
        <f>'IRA Calculations'!AG9</f>
        <v>367477961954.68408</v>
      </c>
      <c r="T7" s="7">
        <f>'IRA Calculations'!AH9</f>
        <v>368496601446.30798</v>
      </c>
      <c r="U7" s="7">
        <f>'IRA Calculations'!AI9</f>
        <v>369823984796.23492</v>
      </c>
      <c r="V7" s="7">
        <f>'IRA Calculations'!AJ9</f>
        <v>371379159039.63037</v>
      </c>
      <c r="W7" s="7">
        <f>'IRA Calculations'!AK9</f>
        <v>372433536033.3894</v>
      </c>
      <c r="X7" s="7">
        <f>'IRA Calculations'!AL9</f>
        <v>373328271984.55646</v>
      </c>
      <c r="Y7" s="7">
        <f>'IRA Calculations'!AM9</f>
        <v>374230984396.03412</v>
      </c>
      <c r="Z7" s="7">
        <f>'IRA Calculations'!AN9</f>
        <v>374891488751.62952</v>
      </c>
      <c r="AA7" s="7">
        <f>'IRA Calculations'!AO9</f>
        <v>375461658506.51599</v>
      </c>
      <c r="AB7" s="7">
        <f>'IRA Calculations'!AP9</f>
        <v>375694702418.35815</v>
      </c>
      <c r="AC7" s="7">
        <f>'IRA Calculations'!AQ9</f>
        <v>375848056449.57697</v>
      </c>
      <c r="AD7" s="7">
        <f>'IRA Calculations'!AR9</f>
        <v>376001586295.57343</v>
      </c>
      <c r="AE7" s="7">
        <f>'IRA Calculations'!AS9</f>
        <v>376160387691.40698</v>
      </c>
      <c r="AF7" s="7">
        <f>'IRA Calculations'!AT9</f>
        <v>376328948982.64935</v>
      </c>
    </row>
    <row r="8" spans="1:34" x14ac:dyDescent="0.2">
      <c r="A8" s="1" t="s">
        <v>344</v>
      </c>
      <c r="B8" s="7">
        <f>'IRA Calculations'!P10</f>
        <v>44610543180.045822</v>
      </c>
      <c r="C8" s="7">
        <f>'IRA Calculations'!Q10</f>
        <v>44610543180.045822</v>
      </c>
      <c r="D8" s="7">
        <f>'IRA Calculations'!R10</f>
        <v>44489042002.153168</v>
      </c>
      <c r="E8" s="7">
        <f>'IRA Calculations'!S10</f>
        <v>44316566782.725975</v>
      </c>
      <c r="F8" s="7">
        <f>'IRA Calculations'!T10</f>
        <v>44075934913.263397</v>
      </c>
      <c r="G8" s="7">
        <f>'IRA Calculations'!U10</f>
        <v>43735830528.632172</v>
      </c>
      <c r="H8" s="7">
        <f>'IRA Calculations'!V10</f>
        <v>43296283970.963509</v>
      </c>
      <c r="I8" s="7">
        <f>'IRA Calculations'!W10</f>
        <v>42724802605.562141</v>
      </c>
      <c r="J8" s="7">
        <f>'IRA Calculations'!X10</f>
        <v>41943165429.049355</v>
      </c>
      <c r="K8" s="7">
        <f>'IRA Calculations'!Y10</f>
        <v>40982189936.136345</v>
      </c>
      <c r="L8" s="7">
        <f>'IRA Calculations'!Z10</f>
        <v>39794732041.202637</v>
      </c>
      <c r="M8" s="7">
        <f>'IRA Calculations'!AA10</f>
        <v>38433277488.2314</v>
      </c>
      <c r="N8" s="7">
        <f>'IRA Calculations'!AB10</f>
        <v>36939355541.135735</v>
      </c>
      <c r="O8" s="7">
        <f>'IRA Calculations'!AC10</f>
        <v>35312763287.031929</v>
      </c>
      <c r="P8" s="7">
        <f>'IRA Calculations'!AD10</f>
        <v>33596521665.076</v>
      </c>
      <c r="Q8" s="7">
        <f>'IRA Calculations'!AE10</f>
        <v>31781827546.077881</v>
      </c>
      <c r="R8" s="7">
        <f>'IRA Calculations'!AF10</f>
        <v>29935959540.909145</v>
      </c>
      <c r="S8" s="7">
        <f>'IRA Calculations'!AG10</f>
        <v>28055264462.038376</v>
      </c>
      <c r="T8" s="7">
        <f>'IRA Calculations'!AH10</f>
        <v>26145088127.67168</v>
      </c>
      <c r="U8" s="7">
        <f>'IRA Calculations'!AI10</f>
        <v>24239934415.506691</v>
      </c>
      <c r="V8" s="7">
        <f>'IRA Calculations'!AJ10</f>
        <v>22366254757.706734</v>
      </c>
      <c r="W8" s="7">
        <f>'IRA Calculations'!AK10</f>
        <v>20523958493.681877</v>
      </c>
      <c r="X8" s="7">
        <f>'IRA Calculations'!AL10</f>
        <v>18763532335.207241</v>
      </c>
      <c r="Y8" s="7">
        <f>'IRA Calculations'!AM10</f>
        <v>17121675886.072649</v>
      </c>
      <c r="Z8" s="7">
        <f>'IRA Calculations'!AN10</f>
        <v>15610157636.119234</v>
      </c>
      <c r="AA8" s="7">
        <f>'IRA Calculations'!AO10</f>
        <v>14252960129.17767</v>
      </c>
      <c r="AB8" s="7">
        <f>'IRA Calculations'!AP10</f>
        <v>13050319071.251644</v>
      </c>
      <c r="AC8" s="7">
        <f>'IRA Calculations'!AQ10</f>
        <v>12015490859.114603</v>
      </c>
      <c r="AD8" s="7">
        <f>'IRA Calculations'!AR10</f>
        <v>11148745291.853626</v>
      </c>
      <c r="AE8" s="7">
        <f>'IRA Calculations'!AS10</f>
        <v>10442819990.454803</v>
      </c>
      <c r="AF8" s="7">
        <f>'IRA Calculations'!AT10</f>
        <v>9885153334.8796711</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1644984540030.23</v>
      </c>
      <c r="C10" s="7">
        <f>'IRA Calculations'!Q12</f>
        <v>1644984540030.23</v>
      </c>
      <c r="D10" s="7">
        <f>'IRA Calculations'!R12</f>
        <v>1652187056850.9656</v>
      </c>
      <c r="E10" s="7">
        <f>'IRA Calculations'!S12</f>
        <v>1658842116220.4165</v>
      </c>
      <c r="F10" s="7">
        <f>'IRA Calculations'!T12</f>
        <v>1665178523530.646</v>
      </c>
      <c r="G10" s="7">
        <f>'IRA Calculations'!U12</f>
        <v>1670879983666.5547</v>
      </c>
      <c r="H10" s="7">
        <f>'IRA Calculations'!V12</f>
        <v>1677134383080.7747</v>
      </c>
      <c r="I10" s="7">
        <f>'IRA Calculations'!W12</f>
        <v>1684209369417.6147</v>
      </c>
      <c r="J10" s="7">
        <f>'IRA Calculations'!X12</f>
        <v>1690190039026.5178</v>
      </c>
      <c r="K10" s="7">
        <f>'IRA Calculations'!Y12</f>
        <v>1696893067402.3977</v>
      </c>
      <c r="L10" s="7">
        <f>'IRA Calculations'!Z12</f>
        <v>1702650846109.9697</v>
      </c>
      <c r="M10" s="7">
        <f>'IRA Calculations'!AA12</f>
        <v>1708626623206.6458</v>
      </c>
      <c r="N10" s="7">
        <f>'IRA Calculations'!AB12</f>
        <v>1714948642334.647</v>
      </c>
      <c r="O10" s="7">
        <f>'IRA Calculations'!AC12</f>
        <v>1720254652449.1873</v>
      </c>
      <c r="P10" s="7">
        <f>'IRA Calculations'!AD12</f>
        <v>1725772416836.8403</v>
      </c>
      <c r="Q10" s="7">
        <f>'IRA Calculations'!AE12</f>
        <v>1729829322838.6318</v>
      </c>
      <c r="R10" s="7">
        <f>'IRA Calculations'!AF12</f>
        <v>1734517560704.2791</v>
      </c>
      <c r="S10" s="7">
        <f>'IRA Calculations'!AG12</f>
        <v>1738511835551.0825</v>
      </c>
      <c r="T10" s="7">
        <f>'IRA Calculations'!AH12</f>
        <v>1741241315468.3596</v>
      </c>
      <c r="U10" s="7">
        <f>'IRA Calculations'!AI12</f>
        <v>1743768982095.6501</v>
      </c>
      <c r="V10" s="7">
        <f>'IRA Calculations'!AJ12</f>
        <v>1746543590741.2297</v>
      </c>
      <c r="W10" s="7">
        <f>'IRA Calculations'!AK12</f>
        <v>1746193034252.0955</v>
      </c>
      <c r="X10" s="7">
        <f>'IRA Calculations'!AL12</f>
        <v>1745607695685.967</v>
      </c>
      <c r="Y10" s="7">
        <f>'IRA Calculations'!AM12</f>
        <v>1746364649066.6101</v>
      </c>
      <c r="Z10" s="7">
        <f>'IRA Calculations'!AN12</f>
        <v>1747942505803.9949</v>
      </c>
      <c r="AA10" s="7">
        <f>'IRA Calculations'!AO12</f>
        <v>1751217014056.2139</v>
      </c>
      <c r="AB10" s="7">
        <f>'IRA Calculations'!AP12</f>
        <v>1754695079403.6338</v>
      </c>
      <c r="AC10" s="7">
        <f>'IRA Calculations'!AQ12</f>
        <v>1758944151434.874</v>
      </c>
      <c r="AD10" s="7">
        <f>'IRA Calculations'!AR12</f>
        <v>1763792026528.8574</v>
      </c>
      <c r="AE10" s="7">
        <f>'IRA Calculations'!AS12</f>
        <v>1768978558916.9565</v>
      </c>
      <c r="AF10" s="7">
        <f>'IRA Calculations'!AT12</f>
        <v>1774319370761.21</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1463482159182.7288</v>
      </c>
      <c r="C2" s="7">
        <f>'IRA Calculations'!P17</f>
        <v>1463482159182.7288</v>
      </c>
      <c r="D2" s="7">
        <f>'IRA Calculations'!Q17</f>
        <v>1463482159182.7288</v>
      </c>
      <c r="E2" s="7">
        <f>'IRA Calculations'!R17</f>
        <v>1434471719125.2683</v>
      </c>
      <c r="F2" s="7">
        <f>'IRA Calculations'!S17</f>
        <v>1492450476129.1401</v>
      </c>
      <c r="G2" s="7">
        <f>'IRA Calculations'!T17</f>
        <v>1552107040680.8872</v>
      </c>
      <c r="H2" s="7">
        <f>'IRA Calculations'!U17</f>
        <v>1613065085687.2817</v>
      </c>
      <c r="I2" s="7">
        <f>'IRA Calculations'!V17</f>
        <v>1676893804326.2251</v>
      </c>
      <c r="J2" s="7">
        <f>'IRA Calculations'!W17</f>
        <v>1743001537848.1292</v>
      </c>
      <c r="K2" s="7">
        <f>'IRA Calculations'!X17</f>
        <v>1811263469323.3625</v>
      </c>
      <c r="L2" s="7">
        <f>'IRA Calculations'!Y17</f>
        <v>1881393560494.5625</v>
      </c>
      <c r="M2" s="7">
        <f>'IRA Calculations'!Z17</f>
        <v>1952433964280.3154</v>
      </c>
      <c r="N2" s="7">
        <f>'IRA Calculations'!AA17</f>
        <v>2025860182071.0439</v>
      </c>
      <c r="O2" s="7">
        <f>'IRA Calculations'!AB17</f>
        <v>2100894974546.3076</v>
      </c>
      <c r="P2" s="7">
        <f>'IRA Calculations'!AC17</f>
        <v>2091601807473.4194</v>
      </c>
      <c r="Q2" s="7">
        <f>'IRA Calculations'!AD17</f>
        <v>2083271825869.9561</v>
      </c>
      <c r="R2" s="7">
        <f>'IRA Calculations'!AE17</f>
        <v>2075835756643.0439</v>
      </c>
      <c r="S2" s="7">
        <f>'IRA Calculations'!AF17</f>
        <v>2069343525889.979</v>
      </c>
      <c r="T2" s="7">
        <f>'IRA Calculations'!AG17</f>
        <v>2063292725796.498</v>
      </c>
      <c r="U2" s="7">
        <f>'IRA Calculations'!AH17</f>
        <v>2058590223548.6553</v>
      </c>
      <c r="V2" s="7">
        <f>'IRA Calculations'!AI17</f>
        <v>2054644634136.3984</v>
      </c>
      <c r="W2" s="7">
        <f>'IRA Calculations'!AJ17</f>
        <v>2051349606603.9648</v>
      </c>
      <c r="X2" s="7">
        <f>'IRA Calculations'!AK17</f>
        <v>2048657536411.416</v>
      </c>
      <c r="Y2" s="7">
        <f>'IRA Calculations'!AL17</f>
        <v>2046046341801.1953</v>
      </c>
      <c r="Z2" s="7">
        <f>'IRA Calculations'!AM17</f>
        <v>2044404925115.9492</v>
      </c>
      <c r="AA2" s="7">
        <f>'IRA Calculations'!AN17</f>
        <v>2043159564109.6709</v>
      </c>
      <c r="AB2" s="7">
        <f>'IRA Calculations'!AO17</f>
        <v>2041789931074.6982</v>
      </c>
      <c r="AC2" s="7">
        <f>'IRA Calculations'!AP17</f>
        <v>2041229493441.8096</v>
      </c>
      <c r="AD2" s="7">
        <f>'IRA Calculations'!AQ17</f>
        <v>2040957822538.293</v>
      </c>
      <c r="AE2" s="7">
        <f>'IRA Calculations'!AR17</f>
        <v>2040471335456.5234</v>
      </c>
      <c r="AF2" s="7">
        <f>'IRA Calculations'!AS17</f>
        <v>2040639182779.6968</v>
      </c>
      <c r="AG2" s="7">
        <f>'IRA Calculations'!AT17</f>
        <v>2040895210615.1221</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665324212244.35767</v>
      </c>
      <c r="C2" s="7">
        <f>'IRA Calculations'!P30</f>
        <v>665324212244.35767</v>
      </c>
      <c r="D2" s="7">
        <f>'IRA Calculations'!Q30</f>
        <v>665324212244.35767</v>
      </c>
      <c r="E2" s="7">
        <f>'IRA Calculations'!R30</f>
        <v>665964699910.76941</v>
      </c>
      <c r="F2" s="7">
        <f>'IRA Calculations'!S30</f>
        <v>667004623238.42993</v>
      </c>
      <c r="G2" s="7">
        <f>'IRA Calculations'!T30</f>
        <v>668395720097.49243</v>
      </c>
      <c r="H2" s="7">
        <f>'IRA Calculations'!U30</f>
        <v>671850957678.84619</v>
      </c>
      <c r="I2" s="7">
        <f>'IRA Calculations'!V30</f>
        <v>677261464659.30933</v>
      </c>
      <c r="J2" s="7">
        <f>'IRA Calculations'!W30</f>
        <v>683257464568.58215</v>
      </c>
      <c r="K2" s="7">
        <f>'IRA Calculations'!X30</f>
        <v>689309266844.05273</v>
      </c>
      <c r="L2" s="7">
        <f>'IRA Calculations'!Y30</f>
        <v>695398007345.29639</v>
      </c>
      <c r="M2" s="7">
        <f>'IRA Calculations'!Z30</f>
        <v>701892103534.73315</v>
      </c>
      <c r="N2" s="7">
        <f>'IRA Calculations'!AA30</f>
        <v>709328793552.9314</v>
      </c>
      <c r="O2" s="7">
        <f>'IRA Calculations'!AB30</f>
        <v>717609563663.0293</v>
      </c>
      <c r="P2" s="7">
        <f>'IRA Calculations'!AC30</f>
        <v>726588026271.91504</v>
      </c>
      <c r="Q2" s="7">
        <f>'IRA Calculations'!AD30</f>
        <v>735587031690.67896</v>
      </c>
      <c r="R2" s="7">
        <f>'IRA Calculations'!AE30</f>
        <v>744724707594.74011</v>
      </c>
      <c r="S2" s="7">
        <f>'IRA Calculations'!AF30</f>
        <v>752349673711.71277</v>
      </c>
      <c r="T2" s="7">
        <f>'IRA Calculations'!AG30</f>
        <v>759680127275.19958</v>
      </c>
      <c r="U2" s="7">
        <f>'IRA Calculations'!AH30</f>
        <v>766818061930.57312</v>
      </c>
      <c r="V2" s="7">
        <f>'IRA Calculations'!AI30</f>
        <v>773811895195.74719</v>
      </c>
      <c r="W2" s="7">
        <f>'IRA Calculations'!AJ30</f>
        <v>780696123565.64478</v>
      </c>
      <c r="X2" s="7">
        <f>'IRA Calculations'!AK30</f>
        <v>787121389598.66443</v>
      </c>
      <c r="Y2" s="7">
        <f>'IRA Calculations'!AL30</f>
        <v>793770631454.9325</v>
      </c>
      <c r="Z2" s="7">
        <f>'IRA Calculations'!AM30</f>
        <v>800718597163.43115</v>
      </c>
      <c r="AA2" s="7">
        <f>'IRA Calculations'!AN30</f>
        <v>808024245887.15662</v>
      </c>
      <c r="AB2" s="7">
        <f>'IRA Calculations'!AO30</f>
        <v>815680990977.85095</v>
      </c>
      <c r="AC2" s="7">
        <f>'IRA Calculations'!AP30</f>
        <v>823662448093.94714</v>
      </c>
      <c r="AD2" s="7">
        <f>'IRA Calculations'!AQ30</f>
        <v>831922651558.72864</v>
      </c>
      <c r="AE2" s="7">
        <f>'IRA Calculations'!AR30</f>
        <v>840411386456.6311</v>
      </c>
      <c r="AF2" s="7">
        <f>'IRA Calculations'!AS30</f>
        <v>849100480034.35779</v>
      </c>
      <c r="AG2" s="7">
        <f>'IRA Calculations'!AT30</f>
        <v>857979615309.02502</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4130264908755.2363</v>
      </c>
      <c r="C2" s="7">
        <f>'IRA Calculations'!P43</f>
        <v>4130264908755.2363</v>
      </c>
      <c r="D2" s="7">
        <f>'IRA Calculations'!Q43</f>
        <v>4130264908755.2363</v>
      </c>
      <c r="E2" s="7">
        <f>'IRA Calculations'!R43</f>
        <v>4117577270334.311</v>
      </c>
      <c r="F2" s="7">
        <f>'IRA Calculations'!S43</f>
        <v>4105810513216.4927</v>
      </c>
      <c r="G2" s="7">
        <f>'IRA Calculations'!T43</f>
        <v>4096329805587.7451</v>
      </c>
      <c r="H2" s="7">
        <f>'IRA Calculations'!U43</f>
        <v>4090118659932.8462</v>
      </c>
      <c r="I2" s="7">
        <f>'IRA Calculations'!V43</f>
        <v>4088182955519.917</v>
      </c>
      <c r="J2" s="7">
        <f>'IRA Calculations'!W43</f>
        <v>4090603130152.4585</v>
      </c>
      <c r="K2" s="7">
        <f>'IRA Calculations'!X43</f>
        <v>4097230461378.0693</v>
      </c>
      <c r="L2" s="7">
        <f>'IRA Calculations'!Y43</f>
        <v>4107254736778.2563</v>
      </c>
      <c r="M2" s="7">
        <f>'IRA Calculations'!Z43</f>
        <v>4121146184423.2505</v>
      </c>
      <c r="N2" s="7">
        <f>'IRA Calculations'!AA43</f>
        <v>4139192954011.334</v>
      </c>
      <c r="O2" s="7">
        <f>'IRA Calculations'!AB43</f>
        <v>4160469722110.6069</v>
      </c>
      <c r="P2" s="7">
        <f>'IRA Calculations'!AC43</f>
        <v>4184266324252.9429</v>
      </c>
      <c r="Q2" s="7">
        <f>'IRA Calculations'!AD43</f>
        <v>4210962119286.3916</v>
      </c>
      <c r="R2" s="7">
        <f>'IRA Calculations'!AE43</f>
        <v>4240325948219.9556</v>
      </c>
      <c r="S2" s="7">
        <f>'IRA Calculations'!AF43</f>
        <v>4271937935081.3374</v>
      </c>
      <c r="T2" s="7">
        <f>'IRA Calculations'!AG43</f>
        <v>4304664778918.709</v>
      </c>
      <c r="U2" s="7">
        <f>'IRA Calculations'!AH43</f>
        <v>4337945865758.3232</v>
      </c>
      <c r="V2" s="7">
        <f>'IRA Calculations'!AI43</f>
        <v>4371457751911.6572</v>
      </c>
      <c r="W2" s="7">
        <f>'IRA Calculations'!AJ43</f>
        <v>4405071898304.5605</v>
      </c>
      <c r="X2" s="7">
        <f>'IRA Calculations'!AK43</f>
        <v>4435370551208.1816</v>
      </c>
      <c r="Y2" s="7">
        <f>'IRA Calculations'!AL43</f>
        <v>4465947441891.2568</v>
      </c>
      <c r="Z2" s="7">
        <f>'IRA Calculations'!AM43</f>
        <v>4496797804176.0059</v>
      </c>
      <c r="AA2" s="7">
        <f>'IRA Calculations'!AN43</f>
        <v>4527948087626.6309</v>
      </c>
      <c r="AB2" s="7">
        <f>'IRA Calculations'!AO43</f>
        <v>4559441268281.9922</v>
      </c>
      <c r="AC2" s="7">
        <f>'IRA Calculations'!AP43</f>
        <v>4591306089543.4971</v>
      </c>
      <c r="AD2" s="7">
        <f>'IRA Calculations'!AQ43</f>
        <v>4623557198529.1797</v>
      </c>
      <c r="AE2" s="7">
        <f>'IRA Calculations'!AR43</f>
        <v>4656227581888.3193</v>
      </c>
      <c r="AF2" s="7">
        <f>'IRA Calculations'!AS43</f>
        <v>4689290744904.4141</v>
      </c>
      <c r="AG2" s="7">
        <f>'IRA Calculations'!AT43</f>
        <v>4722716172495.7705</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2744321401960.2598</v>
      </c>
      <c r="C4" s="7">
        <f>'IRA Calculations'!P45</f>
        <v>2744321401960.2598</v>
      </c>
      <c r="D4" s="7">
        <f>'IRA Calculations'!Q45</f>
        <v>2744321401960.2598</v>
      </c>
      <c r="E4" s="7">
        <f>'IRA Calculations'!R45</f>
        <v>2761998339758.8667</v>
      </c>
      <c r="F4" s="7">
        <f>'IRA Calculations'!S45</f>
        <v>2780138569598.6138</v>
      </c>
      <c r="G4" s="7">
        <f>'IRA Calculations'!T45</f>
        <v>2799104323234.1958</v>
      </c>
      <c r="H4" s="7">
        <f>'IRA Calculations'!U45</f>
        <v>2819311350128.7129</v>
      </c>
      <c r="I4" s="7">
        <f>'IRA Calculations'!V45</f>
        <v>2841339740969.6489</v>
      </c>
      <c r="J4" s="7">
        <f>'IRA Calculations'!W45</f>
        <v>2864721171964.3936</v>
      </c>
      <c r="K4" s="7">
        <f>'IRA Calculations'!X45</f>
        <v>2888726130889.5518</v>
      </c>
      <c r="L4" s="7">
        <f>'IRA Calculations'!Y45</f>
        <v>2912698411639.1978</v>
      </c>
      <c r="M4" s="7">
        <f>'IRA Calculations'!Z45</f>
        <v>2937183661912.9438</v>
      </c>
      <c r="N4" s="7">
        <f>'IRA Calculations'!AA45</f>
        <v>2962072323658.7251</v>
      </c>
      <c r="O4" s="7">
        <f>'IRA Calculations'!AB45</f>
        <v>2986570946162.7749</v>
      </c>
      <c r="P4" s="7">
        <f>'IRA Calculations'!AC45</f>
        <v>3010702097937.0854</v>
      </c>
      <c r="Q4" s="7">
        <f>'IRA Calculations'!AD45</f>
        <v>3035488196362.7622</v>
      </c>
      <c r="R4" s="7">
        <f>'IRA Calculations'!AE45</f>
        <v>3061194608669.5908</v>
      </c>
      <c r="S4" s="7">
        <f>'IRA Calculations'!AF45</f>
        <v>3087672052340.7065</v>
      </c>
      <c r="T4" s="7">
        <f>'IRA Calculations'!AG45</f>
        <v>3114346892248.3467</v>
      </c>
      <c r="U4" s="7">
        <f>'IRA Calculations'!AH45</f>
        <v>3141138917506.3691</v>
      </c>
      <c r="V4" s="7">
        <f>'IRA Calculations'!AI45</f>
        <v>3167803209095.8115</v>
      </c>
      <c r="W4" s="7">
        <f>'IRA Calculations'!AJ45</f>
        <v>3194281655667.9966</v>
      </c>
      <c r="X4" s="7">
        <f>'IRA Calculations'!AK45</f>
        <v>3215989673006.1987</v>
      </c>
      <c r="Y4" s="7">
        <f>'IRA Calculations'!AL45</f>
        <v>3237740834075.1553</v>
      </c>
      <c r="Z4" s="7">
        <f>'IRA Calculations'!AM45</f>
        <v>3259672121556.1162</v>
      </c>
      <c r="AA4" s="7">
        <f>'IRA Calculations'!AN45</f>
        <v>3281868119143.3159</v>
      </c>
      <c r="AB4" s="7">
        <f>'IRA Calculations'!AO45</f>
        <v>3304346561495.5205</v>
      </c>
      <c r="AC4" s="7">
        <f>'IRA Calculations'!AP45</f>
        <v>3327077282704.8428</v>
      </c>
      <c r="AD4" s="7">
        <f>'IRA Calculations'!AQ45</f>
        <v>3350067751233.249</v>
      </c>
      <c r="AE4" s="7">
        <f>'IRA Calculations'!AR45</f>
        <v>3373243405708.0762</v>
      </c>
      <c r="AF4" s="7">
        <f>'IRA Calculations'!AS45</f>
        <v>3396665169336.7661</v>
      </c>
      <c r="AG4" s="7">
        <f>'IRA Calculations'!AT45</f>
        <v>3420389279588.9419</v>
      </c>
    </row>
    <row r="5" spans="1:35" x14ac:dyDescent="0.2">
      <c r="A5" s="1" t="s">
        <v>79</v>
      </c>
      <c r="B5" s="7">
        <f>'IRA Calculations'!O46</f>
        <v>17158358269.389009</v>
      </c>
      <c r="C5" s="7">
        <f>'IRA Calculations'!P46</f>
        <v>17158358269.389009</v>
      </c>
      <c r="D5" s="7">
        <f>'IRA Calculations'!Q46</f>
        <v>17158358269.389009</v>
      </c>
      <c r="E5" s="7">
        <f>'IRA Calculations'!R46</f>
        <v>16585383677.052979</v>
      </c>
      <c r="F5" s="7">
        <f>'IRA Calculations'!S46</f>
        <v>16179519716.074987</v>
      </c>
      <c r="G5" s="7">
        <f>'IRA Calculations'!T46</f>
        <v>15910972728.282362</v>
      </c>
      <c r="H5" s="7">
        <f>'IRA Calculations'!U46</f>
        <v>15751985874.726551</v>
      </c>
      <c r="I5" s="7">
        <f>'IRA Calculations'!V46</f>
        <v>15680777233.11573</v>
      </c>
      <c r="J5" s="7">
        <f>'IRA Calculations'!W46</f>
        <v>15673259730.745739</v>
      </c>
      <c r="K5" s="7">
        <f>'IRA Calculations'!X46</f>
        <v>15708002232.215904</v>
      </c>
      <c r="L5" s="7">
        <f>'IRA Calculations'!Y46</f>
        <v>15768627977.175776</v>
      </c>
      <c r="M5" s="7">
        <f>'IRA Calculations'!Z46</f>
        <v>15849837215.120983</v>
      </c>
      <c r="N5" s="7">
        <f>'IRA Calculations'!AA46</f>
        <v>15945163912.795496</v>
      </c>
      <c r="O5" s="7">
        <f>'IRA Calculations'!AB46</f>
        <v>16046039427.14731</v>
      </c>
      <c r="P5" s="7">
        <f>'IRA Calculations'!AC46</f>
        <v>16150030964.818905</v>
      </c>
      <c r="Q5" s="7">
        <f>'IRA Calculations'!AD46</f>
        <v>16261712080.639223</v>
      </c>
      <c r="R5" s="7">
        <f>'IRA Calculations'!AE46</f>
        <v>16381156278.358871</v>
      </c>
      <c r="S5" s="7">
        <f>'IRA Calculations'!AF46</f>
        <v>16506446167.915514</v>
      </c>
      <c r="T5" s="7">
        <f>'IRA Calculations'!AG46</f>
        <v>16633456478.864594</v>
      </c>
      <c r="U5" s="7">
        <f>'IRA Calculations'!AH46</f>
        <v>16761607144.99675</v>
      </c>
      <c r="V5" s="7">
        <f>'IRA Calculations'!AI46</f>
        <v>16889370347.775606</v>
      </c>
      <c r="W5" s="7">
        <f>'IRA Calculations'!AJ46</f>
        <v>17016268604.586079</v>
      </c>
      <c r="X5" s="7">
        <f>'IRA Calculations'!AK46</f>
        <v>17129650673.961212</v>
      </c>
      <c r="Y5" s="7">
        <f>'IRA Calculations'!AL46</f>
        <v>17243370233.166306</v>
      </c>
      <c r="Z5" s="7">
        <f>'IRA Calculations'!AM46</f>
        <v>17358337571.933395</v>
      </c>
      <c r="AA5" s="7">
        <f>'IRA Calculations'!AN46</f>
        <v>17475102769.50898</v>
      </c>
      <c r="AB5" s="7">
        <f>'IRA Calculations'!AO46</f>
        <v>17593796444.743813</v>
      </c>
      <c r="AC5" s="7">
        <f>'IRA Calculations'!AP46</f>
        <v>17714058476.86874</v>
      </c>
      <c r="AD5" s="7">
        <f>'IRA Calculations'!AQ46</f>
        <v>17835819584.421692</v>
      </c>
      <c r="AE5" s="7">
        <f>'IRA Calculations'!AR46</f>
        <v>17958560500.702869</v>
      </c>
      <c r="AF5" s="7">
        <f>'IRA Calculations'!AS46</f>
        <v>18082568205.953373</v>
      </c>
      <c r="AG5" s="7">
        <f>'IRA Calculations'!AT46</f>
        <v>18208262038.631725</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339358510311.80804</v>
      </c>
      <c r="C10" s="7">
        <f>'IRA Calculations'!P51</f>
        <v>339358510311.80804</v>
      </c>
      <c r="D10" s="7">
        <f>'IRA Calculations'!Q51</f>
        <v>339358510311.80804</v>
      </c>
      <c r="E10" s="7">
        <f>'IRA Calculations'!R51</f>
        <v>336586281982.74994</v>
      </c>
      <c r="F10" s="7">
        <f>'IRA Calculations'!S51</f>
        <v>334815659473.44598</v>
      </c>
      <c r="G10" s="7">
        <f>'IRA Calculations'!T51</f>
        <v>333961927874.56458</v>
      </c>
      <c r="H10" s="7">
        <f>'IRA Calculations'!U51</f>
        <v>333887407997.69385</v>
      </c>
      <c r="I10" s="7">
        <f>'IRA Calculations'!V51</f>
        <v>334482909159.56409</v>
      </c>
      <c r="J10" s="7">
        <f>'IRA Calculations'!W51</f>
        <v>335578050608.19086</v>
      </c>
      <c r="K10" s="7">
        <f>'IRA Calculations'!X51</f>
        <v>337026741727.31592</v>
      </c>
      <c r="L10" s="7">
        <f>'IRA Calculations'!Y51</f>
        <v>338692482206.79822</v>
      </c>
      <c r="M10" s="7">
        <f>'IRA Calculations'!Z51</f>
        <v>340601791425.19446</v>
      </c>
      <c r="N10" s="7">
        <f>'IRA Calculations'!AA51</f>
        <v>342708947840.45325</v>
      </c>
      <c r="O10" s="7">
        <f>'IRA Calculations'!AB51</f>
        <v>344886132780.72211</v>
      </c>
      <c r="P10" s="7">
        <f>'IRA Calculations'!AC51</f>
        <v>347075774409.62933</v>
      </c>
      <c r="Q10" s="7">
        <f>'IRA Calculations'!AD51</f>
        <v>349338173298.13599</v>
      </c>
      <c r="R10" s="7">
        <f>'IRA Calculations'!AE51</f>
        <v>351684081231.33246</v>
      </c>
      <c r="S10" s="7">
        <f>'IRA Calculations'!AF51</f>
        <v>354108458171.30182</v>
      </c>
      <c r="T10" s="7">
        <f>'IRA Calculations'!AG51</f>
        <v>356549359093.46466</v>
      </c>
      <c r="U10" s="7">
        <f>'IRA Calculations'!AH51</f>
        <v>359001024565.73206</v>
      </c>
      <c r="V10" s="7">
        <f>'IRA Calculations'!AI51</f>
        <v>361442300187.16797</v>
      </c>
      <c r="W10" s="7">
        <f>'IRA Calculations'!AJ51</f>
        <v>363870294005.79846</v>
      </c>
      <c r="X10" s="7">
        <f>'IRA Calculations'!AK51</f>
        <v>366508759265.43231</v>
      </c>
      <c r="Y10" s="7">
        <f>'IRA Calculations'!AL51</f>
        <v>369140201315.04938</v>
      </c>
      <c r="Z10" s="7">
        <f>'IRA Calculations'!AM51</f>
        <v>371775175930.7558</v>
      </c>
      <c r="AA10" s="7">
        <f>'IRA Calculations'!AN51</f>
        <v>374421513992.29309</v>
      </c>
      <c r="AB10" s="7">
        <f>'IRA Calculations'!AO51</f>
        <v>377082781389.29938</v>
      </c>
      <c r="AC10" s="7">
        <f>'IRA Calculations'!AP51</f>
        <v>379759640529.48663</v>
      </c>
      <c r="AD10" s="7">
        <f>'IRA Calculations'!AQ51</f>
        <v>382454096579.612</v>
      </c>
      <c r="AE10" s="7">
        <f>'IRA Calculations'!AR51</f>
        <v>385163390694.94409</v>
      </c>
      <c r="AF10" s="7">
        <f>'IRA Calculations'!AS51</f>
        <v>387893444084.24432</v>
      </c>
      <c r="AG10" s="7">
        <f>'IRA Calculations'!AT51</f>
        <v>390649815412.13043</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5648387976079.8516</v>
      </c>
      <c r="C2" s="7">
        <f>'IRA Calculations'!P56</f>
        <v>5648387976079.8516</v>
      </c>
      <c r="D2" s="7">
        <f>'IRA Calculations'!Q56</f>
        <v>5648387976079.8516</v>
      </c>
      <c r="E2" s="7">
        <f>'IRA Calculations'!R56</f>
        <v>5715126728308.0469</v>
      </c>
      <c r="F2" s="7">
        <f>'IRA Calculations'!S56</f>
        <v>5787273518293.4492</v>
      </c>
      <c r="G2" s="7">
        <f>'IRA Calculations'!T56</f>
        <v>5863124155039.6836</v>
      </c>
      <c r="H2" s="7">
        <f>'IRA Calculations'!U56</f>
        <v>5937822236173.3291</v>
      </c>
      <c r="I2" s="7">
        <f>'IRA Calculations'!V56</f>
        <v>6007778904333.4512</v>
      </c>
      <c r="J2" s="7">
        <f>'IRA Calculations'!W56</f>
        <v>6083574675847.7158</v>
      </c>
      <c r="K2" s="7">
        <f>'IRA Calculations'!X56</f>
        <v>6161023913413.3643</v>
      </c>
      <c r="L2" s="7">
        <f>'IRA Calculations'!Y56</f>
        <v>6233089106313.6621</v>
      </c>
      <c r="M2" s="7">
        <f>'IRA Calculations'!Z56</f>
        <v>6299283475089.4141</v>
      </c>
      <c r="N2" s="7">
        <f>'IRA Calculations'!AA56</f>
        <v>6368219253907.2568</v>
      </c>
      <c r="O2" s="7">
        <f>'IRA Calculations'!AB56</f>
        <v>6438671419273.7559</v>
      </c>
      <c r="P2" s="7">
        <f>'IRA Calculations'!AC56</f>
        <v>6513143366159.7158</v>
      </c>
      <c r="Q2" s="7">
        <f>'IRA Calculations'!AD56</f>
        <v>6593663308023.6055</v>
      </c>
      <c r="R2" s="7">
        <f>'IRA Calculations'!AE56</f>
        <v>6679074908990.7646</v>
      </c>
      <c r="S2" s="7">
        <f>'IRA Calculations'!AF56</f>
        <v>6765667417535.9688</v>
      </c>
      <c r="T2" s="7">
        <f>'IRA Calculations'!AG56</f>
        <v>6848885129273.8389</v>
      </c>
      <c r="U2" s="7">
        <f>'IRA Calculations'!AH56</f>
        <v>6937801341761.7402</v>
      </c>
      <c r="V2" s="7">
        <f>'IRA Calculations'!AI56</f>
        <v>7022824797250.1602</v>
      </c>
      <c r="W2" s="7">
        <f>'IRA Calculations'!AJ56</f>
        <v>7100520343319.167</v>
      </c>
      <c r="X2" s="7">
        <f>'IRA Calculations'!AK56</f>
        <v>7164014769213.165</v>
      </c>
      <c r="Y2" s="7">
        <f>'IRA Calculations'!AL56</f>
        <v>7223634156478.833</v>
      </c>
      <c r="Z2" s="7">
        <f>'IRA Calculations'!AM56</f>
        <v>7283155334079.1855</v>
      </c>
      <c r="AA2" s="7">
        <f>'IRA Calculations'!AN56</f>
        <v>7340785930619.2568</v>
      </c>
      <c r="AB2" s="7">
        <f>'IRA Calculations'!AO56</f>
        <v>7397449860147.3135</v>
      </c>
      <c r="AC2" s="7">
        <f>'IRA Calculations'!AP56</f>
        <v>7447922633344.5215</v>
      </c>
      <c r="AD2" s="7">
        <f>'IRA Calculations'!AQ56</f>
        <v>7491970259704.3135</v>
      </c>
      <c r="AE2" s="7">
        <f>'IRA Calculations'!AR56</f>
        <v>7528999122361.2314</v>
      </c>
      <c r="AF2" s="7">
        <f>'IRA Calculations'!AS56</f>
        <v>7563149019726.0684</v>
      </c>
      <c r="AG2" s="7">
        <f>'IRA Calculations'!AT56</f>
        <v>7593006288085.4863</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559855685417.14526</v>
      </c>
      <c r="C2" s="7">
        <f>'IRA Calculations'!P69</f>
        <v>559855685417.14526</v>
      </c>
      <c r="D2" s="7">
        <f>'IRA Calculations'!Q69</f>
        <v>559855685417.14526</v>
      </c>
      <c r="E2" s="7">
        <f>'IRA Calculations'!R69</f>
        <v>561057558739.26917</v>
      </c>
      <c r="F2" s="7">
        <f>'IRA Calculations'!S69</f>
        <v>562069261763.63965</v>
      </c>
      <c r="G2" s="7">
        <f>'IRA Calculations'!T69</f>
        <v>562455887816.05151</v>
      </c>
      <c r="H2" s="7">
        <f>'IRA Calculations'!U69</f>
        <v>562416360783.04773</v>
      </c>
      <c r="I2" s="7">
        <f>'IRA Calculations'!V69</f>
        <v>562074275325.23096</v>
      </c>
      <c r="J2" s="7">
        <f>'IRA Calculations'!W69</f>
        <v>561668338533.15332</v>
      </c>
      <c r="K2" s="7">
        <f>'IRA Calculations'!X69</f>
        <v>560480164767.59839</v>
      </c>
      <c r="L2" s="7">
        <f>'IRA Calculations'!Y69</f>
        <v>559351331300.36206</v>
      </c>
      <c r="M2" s="7">
        <f>'IRA Calculations'!Z69</f>
        <v>557703543245.30994</v>
      </c>
      <c r="N2" s="7">
        <f>'IRA Calculations'!AA69</f>
        <v>556140048937.90308</v>
      </c>
      <c r="O2" s="7">
        <f>'IRA Calculations'!AB69</f>
        <v>554633217248.8512</v>
      </c>
      <c r="P2" s="7">
        <f>'IRA Calculations'!AC69</f>
        <v>552828174898.4425</v>
      </c>
      <c r="Q2" s="7">
        <f>'IRA Calculations'!AD69</f>
        <v>551664614332.48303</v>
      </c>
      <c r="R2" s="7">
        <f>'IRA Calculations'!AE69</f>
        <v>550638904644.62878</v>
      </c>
      <c r="S2" s="7">
        <f>'IRA Calculations'!AF69</f>
        <v>550504331473.5675</v>
      </c>
      <c r="T2" s="7">
        <f>'IRA Calculations'!AG69</f>
        <v>550801393286.10254</v>
      </c>
      <c r="U2" s="7">
        <f>'IRA Calculations'!AH69</f>
        <v>551527297282.02588</v>
      </c>
      <c r="V2" s="7">
        <f>'IRA Calculations'!AI69</f>
        <v>552514787977.66797</v>
      </c>
      <c r="W2" s="7">
        <f>'IRA Calculations'!AJ69</f>
        <v>554047227419.02759</v>
      </c>
      <c r="X2" s="7">
        <f>'IRA Calculations'!AK69</f>
        <v>553873754946.41174</v>
      </c>
      <c r="Y2" s="7">
        <f>'IRA Calculations'!AL69</f>
        <v>553737799463.19238</v>
      </c>
      <c r="Z2" s="7">
        <f>'IRA Calculations'!AM69</f>
        <v>553941951969.10535</v>
      </c>
      <c r="AA2" s="7">
        <f>'IRA Calculations'!AN69</f>
        <v>554262830229.28101</v>
      </c>
      <c r="AB2" s="7">
        <f>'IRA Calculations'!AO69</f>
        <v>554706930173.92554</v>
      </c>
      <c r="AC2" s="7">
        <f>'IRA Calculations'!AP69</f>
        <v>554892745257.96667</v>
      </c>
      <c r="AD2" s="7">
        <f>'IRA Calculations'!AQ69</f>
        <v>555192594787.479</v>
      </c>
      <c r="AE2" s="7">
        <f>'IRA Calculations'!AR69</f>
        <v>555497160703.24548</v>
      </c>
      <c r="AF2" s="7">
        <f>'IRA Calculations'!AS69</f>
        <v>555902873113.62427</v>
      </c>
      <c r="AG2" s="7">
        <f>'IRA Calculations'!AT69</f>
        <v>556529126892.17322</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1504562498652.5503</v>
      </c>
      <c r="C4" s="7">
        <f>'IRA Calculations'!P71</f>
        <v>1504562498652.5503</v>
      </c>
      <c r="D4" s="7">
        <f>'IRA Calculations'!Q71</f>
        <v>1504562498652.5503</v>
      </c>
      <c r="E4" s="7">
        <f>'IRA Calculations'!R71</f>
        <v>1502598376407.0664</v>
      </c>
      <c r="F4" s="7">
        <f>'IRA Calculations'!S71</f>
        <v>1457589460838.0515</v>
      </c>
      <c r="G4" s="7">
        <f>'IRA Calculations'!T71</f>
        <v>1411654522879.5615</v>
      </c>
      <c r="H4" s="7">
        <f>'IRA Calculations'!U71</f>
        <v>1365337965257.7322</v>
      </c>
      <c r="I4" s="7">
        <f>'IRA Calculations'!V71</f>
        <v>1319770128315.585</v>
      </c>
      <c r="J4" s="7">
        <f>'IRA Calculations'!W71</f>
        <v>1275808826442.8354</v>
      </c>
      <c r="K4" s="7">
        <f>'IRA Calculations'!X71</f>
        <v>1231424692397.074</v>
      </c>
      <c r="L4" s="7">
        <f>'IRA Calculations'!Y71</f>
        <v>1188868195279.7192</v>
      </c>
      <c r="M4" s="7">
        <f>'IRA Calculations'!Z71</f>
        <v>1146386469964.1016</v>
      </c>
      <c r="N4" s="7">
        <f>'IRA Calculations'!AA71</f>
        <v>1105461210137.7769</v>
      </c>
      <c r="O4" s="7">
        <f>'IRA Calculations'!AB71</f>
        <v>1065746274085.3298</v>
      </c>
      <c r="P4" s="7">
        <f>'IRA Calculations'!AC71</f>
        <v>1068673591613.5918</v>
      </c>
      <c r="Q4" s="7">
        <f>'IRA Calculations'!AD71</f>
        <v>1073093738868.9858</v>
      </c>
      <c r="R4" s="7">
        <f>'IRA Calculations'!AE71</f>
        <v>1077118336106.5029</v>
      </c>
      <c r="S4" s="7">
        <f>'IRA Calculations'!AF71</f>
        <v>1083384523255.5994</v>
      </c>
      <c r="T4" s="7">
        <f>'IRA Calculations'!AG71</f>
        <v>1090235849784.3076</v>
      </c>
      <c r="U4" s="7">
        <f>'IRA Calculations'!AH71</f>
        <v>1097212903659.5649</v>
      </c>
      <c r="V4" s="7">
        <f>'IRA Calculations'!AI71</f>
        <v>1104674624156.759</v>
      </c>
      <c r="W4" s="7">
        <f>'IRA Calculations'!AJ71</f>
        <v>1113191752003.0605</v>
      </c>
      <c r="X4" s="7">
        <f>'IRA Calculations'!AK71</f>
        <v>1115662299352.0383</v>
      </c>
      <c r="Y4" s="7">
        <f>'IRA Calculations'!AL71</f>
        <v>1118030418462.9299</v>
      </c>
      <c r="Z4" s="7">
        <f>'IRA Calculations'!AM71</f>
        <v>1121497344697.3684</v>
      </c>
      <c r="AA4" s="7">
        <f>'IRA Calculations'!AN71</f>
        <v>1125490818743.7979</v>
      </c>
      <c r="AB4" s="7">
        <f>'IRA Calculations'!AO71</f>
        <v>1130707009649.7087</v>
      </c>
      <c r="AC4" s="7">
        <f>'IRA Calculations'!AP71</f>
        <v>1135745071648.1218</v>
      </c>
      <c r="AD4" s="7">
        <f>'IRA Calculations'!AQ71</f>
        <v>1140988153309.981</v>
      </c>
      <c r="AE4" s="7">
        <f>'IRA Calculations'!AR71</f>
        <v>1146195046652.6479</v>
      </c>
      <c r="AF4" s="7">
        <f>'IRA Calculations'!AS71</f>
        <v>1151074117791.2451</v>
      </c>
      <c r="AG4" s="7">
        <f>'IRA Calculations'!AT71</f>
        <v>1155441360973.208</v>
      </c>
    </row>
    <row r="5" spans="1:35" x14ac:dyDescent="0.2">
      <c r="A5" s="1" t="s">
        <v>79</v>
      </c>
      <c r="B5" s="7">
        <f>'IRA Calculations'!O72</f>
        <v>413350008594.46985</v>
      </c>
      <c r="C5" s="7">
        <f>'IRA Calculations'!P72</f>
        <v>413350008594.46985</v>
      </c>
      <c r="D5" s="7">
        <f>'IRA Calculations'!Q72</f>
        <v>413350008594.46985</v>
      </c>
      <c r="E5" s="7">
        <f>'IRA Calculations'!R72</f>
        <v>411553230897.16718</v>
      </c>
      <c r="F5" s="7">
        <f>'IRA Calculations'!S72</f>
        <v>409143671123.89478</v>
      </c>
      <c r="G5" s="7">
        <f>'IRA Calculations'!T72</f>
        <v>405992648452.5307</v>
      </c>
      <c r="H5" s="7">
        <f>'IRA Calculations'!U72</f>
        <v>401933171739.35669</v>
      </c>
      <c r="I5" s="7">
        <f>'IRA Calculations'!V72</f>
        <v>396973107679.01172</v>
      </c>
      <c r="J5" s="7">
        <f>'IRA Calculations'!W72</f>
        <v>390868760465.70819</v>
      </c>
      <c r="K5" s="7">
        <f>'IRA Calculations'!X72</f>
        <v>382748263928.4292</v>
      </c>
      <c r="L5" s="7">
        <f>'IRA Calculations'!Y72</f>
        <v>372881278664.70557</v>
      </c>
      <c r="M5" s="7">
        <f>'IRA Calculations'!Z72</f>
        <v>360785710015.86243</v>
      </c>
      <c r="N5" s="7">
        <f>'IRA Calculations'!AA72</f>
        <v>346940413485.20142</v>
      </c>
      <c r="O5" s="7">
        <f>'IRA Calculations'!AB72</f>
        <v>331665135898.51166</v>
      </c>
      <c r="P5" s="7">
        <f>'IRA Calculations'!AC72</f>
        <v>315087645836.17932</v>
      </c>
      <c r="Q5" s="7">
        <f>'IRA Calculations'!AD72</f>
        <v>297577498117.89844</v>
      </c>
      <c r="R5" s="7">
        <f>'IRA Calculations'!AE72</f>
        <v>279068780188.91394</v>
      </c>
      <c r="S5" s="7">
        <f>'IRA Calculations'!AF72</f>
        <v>260364695062.30975</v>
      </c>
      <c r="T5" s="7">
        <f>'IRA Calculations'!AG72</f>
        <v>241409754497.27896</v>
      </c>
      <c r="U5" s="7">
        <f>'IRA Calculations'!AH72</f>
        <v>222258401515.82928</v>
      </c>
      <c r="V5" s="7">
        <f>'IRA Calculations'!AI72</f>
        <v>203166263944.72168</v>
      </c>
      <c r="W5" s="7">
        <f>'IRA Calculations'!AJ72</f>
        <v>184332049687.9744</v>
      </c>
      <c r="X5" s="7">
        <f>'IRA Calculations'!AK72</f>
        <v>165111881754.84845</v>
      </c>
      <c r="Y5" s="7">
        <f>'IRA Calculations'!AL72</f>
        <v>146550797239.88126</v>
      </c>
      <c r="Z5" s="7">
        <f>'IRA Calculations'!AM72</f>
        <v>128873824979.19997</v>
      </c>
      <c r="AA5" s="7">
        <f>'IRA Calculations'!AN72</f>
        <v>112140664411.8297</v>
      </c>
      <c r="AB5" s="7">
        <f>'IRA Calculations'!AO72</f>
        <v>96557565795.368149</v>
      </c>
      <c r="AC5" s="7">
        <f>'IRA Calculations'!AP72</f>
        <v>82218397287.447174</v>
      </c>
      <c r="AD5" s="7">
        <f>'IRA Calculations'!AQ72</f>
        <v>69314147779.914139</v>
      </c>
      <c r="AE5" s="7">
        <f>'IRA Calculations'!AR72</f>
        <v>57918641745.297539</v>
      </c>
      <c r="AF5" s="7">
        <f>'IRA Calculations'!AS72</f>
        <v>48021912716.753143</v>
      </c>
      <c r="AG5" s="7">
        <f>'IRA Calculations'!AT72</f>
        <v>39564325873.788574</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80679777119.606277</v>
      </c>
      <c r="C7" s="7">
        <f>'IRA Calculations'!P74</f>
        <v>80679777119.606277</v>
      </c>
      <c r="D7" s="7">
        <f>'IRA Calculations'!Q74</f>
        <v>80679777119.606277</v>
      </c>
      <c r="E7" s="7">
        <f>'IRA Calculations'!R74</f>
        <v>80443227366.518051</v>
      </c>
      <c r="F7" s="7">
        <f>'IRA Calculations'!S74</f>
        <v>80174048881.285828</v>
      </c>
      <c r="G7" s="7">
        <f>'IRA Calculations'!T74</f>
        <v>79883273783.785599</v>
      </c>
      <c r="H7" s="7">
        <f>'IRA Calculations'!U74</f>
        <v>79557732606.546967</v>
      </c>
      <c r="I7" s="7">
        <f>'IRA Calculations'!V74</f>
        <v>79259220045.520447</v>
      </c>
      <c r="J7" s="7">
        <f>'IRA Calculations'!W74</f>
        <v>78996465340.924545</v>
      </c>
      <c r="K7" s="7">
        <f>'IRA Calculations'!X74</f>
        <v>78687147217.848801</v>
      </c>
      <c r="L7" s="7">
        <f>'IRA Calculations'!Y74</f>
        <v>78416356159.957748</v>
      </c>
      <c r="M7" s="7">
        <f>'IRA Calculations'!Z74</f>
        <v>78104222803.177475</v>
      </c>
      <c r="N7" s="7">
        <f>'IRA Calculations'!AA74</f>
        <v>77821414033.225937</v>
      </c>
      <c r="O7" s="7">
        <f>'IRA Calculations'!AB74</f>
        <v>77594257855.881897</v>
      </c>
      <c r="P7" s="7">
        <f>'IRA Calculations'!AC74</f>
        <v>77371496369.338318</v>
      </c>
      <c r="Q7" s="7">
        <f>'IRA Calculations'!AD74</f>
        <v>77232586169.856674</v>
      </c>
      <c r="R7" s="7">
        <f>'IRA Calculations'!AE74</f>
        <v>77133806895.530136</v>
      </c>
      <c r="S7" s="7">
        <f>'IRA Calculations'!AF74</f>
        <v>77187772805.027664</v>
      </c>
      <c r="T7" s="7">
        <f>'IRA Calculations'!AG74</f>
        <v>77345358520.575775</v>
      </c>
      <c r="U7" s="7">
        <f>'IRA Calculations'!AH74</f>
        <v>77559757871.937653</v>
      </c>
      <c r="V7" s="7">
        <f>'IRA Calculations'!AI74</f>
        <v>77839140451.911255</v>
      </c>
      <c r="W7" s="7">
        <f>'IRA Calculations'!AJ74</f>
        <v>78166467589.510376</v>
      </c>
      <c r="X7" s="7">
        <f>'IRA Calculations'!AK74</f>
        <v>78388388833.887466</v>
      </c>
      <c r="Y7" s="7">
        <f>'IRA Calculations'!AL74</f>
        <v>78576709441.077499</v>
      </c>
      <c r="Z7" s="7">
        <f>'IRA Calculations'!AM74</f>
        <v>78766708903.182175</v>
      </c>
      <c r="AA7" s="7">
        <f>'IRA Calculations'!AN74</f>
        <v>78905729338.356537</v>
      </c>
      <c r="AB7" s="7">
        <f>'IRA Calculations'!AO74</f>
        <v>79025736491.641891</v>
      </c>
      <c r="AC7" s="7">
        <f>'IRA Calculations'!AP74</f>
        <v>79074786684.520386</v>
      </c>
      <c r="AD7" s="7">
        <f>'IRA Calculations'!AQ74</f>
        <v>79107064055.555389</v>
      </c>
      <c r="AE7" s="7">
        <f>'IRA Calculations'!AR74</f>
        <v>79139378431.413574</v>
      </c>
      <c r="AF7" s="7">
        <f>'IRA Calculations'!AS74</f>
        <v>79172802342.956406</v>
      </c>
      <c r="AG7" s="7">
        <f>'IRA Calculations'!AT74</f>
        <v>79208280480.024765</v>
      </c>
    </row>
    <row r="8" spans="1:35" x14ac:dyDescent="0.2">
      <c r="A8" s="1" t="s">
        <v>344</v>
      </c>
      <c r="B8" s="7">
        <f>'IRA Calculations'!O75</f>
        <v>9389456819.9541798</v>
      </c>
      <c r="C8" s="7">
        <f>'IRA Calculations'!P75</f>
        <v>9389456819.9541798</v>
      </c>
      <c r="D8" s="7">
        <f>'IRA Calculations'!Q75</f>
        <v>9389456819.9541798</v>
      </c>
      <c r="E8" s="7">
        <f>'IRA Calculations'!R75</f>
        <v>9363883715.8834152</v>
      </c>
      <c r="F8" s="7">
        <f>'IRA Calculations'!S75</f>
        <v>9327581790.1528149</v>
      </c>
      <c r="G8" s="7">
        <f>'IRA Calculations'!T75</f>
        <v>9276934512.9227467</v>
      </c>
      <c r="H8" s="7">
        <f>'IRA Calculations'!U75</f>
        <v>9205350640.4537754</v>
      </c>
      <c r="I8" s="7">
        <f>'IRA Calculations'!V75</f>
        <v>9112836559.0418396</v>
      </c>
      <c r="J8" s="7">
        <f>'IRA Calculations'!W75</f>
        <v>8992553342.9826202</v>
      </c>
      <c r="K8" s="7">
        <f>'IRA Calculations'!X75</f>
        <v>8828037334.1073799</v>
      </c>
      <c r="L8" s="7">
        <f>'IRA Calculations'!Y75</f>
        <v>8625774881.051733</v>
      </c>
      <c r="M8" s="7">
        <f>'IRA Calculations'!Z75</f>
        <v>8375843276.6551085</v>
      </c>
      <c r="N8" s="7">
        <f>'IRA Calculations'!AA75</f>
        <v>8089289519.9375401</v>
      </c>
      <c r="O8" s="7">
        <f>'IRA Calculations'!AB75</f>
        <v>7774854531.8221998</v>
      </c>
      <c r="P8" s="7">
        <f>'IRA Calculations'!AC75</f>
        <v>7432495603.9799786</v>
      </c>
      <c r="Q8" s="7">
        <f>'IRA Calculations'!AD75</f>
        <v>7071267619.4444456</v>
      </c>
      <c r="R8" s="7">
        <f>'IRA Calculations'!AE75</f>
        <v>6689317729.1911669</v>
      </c>
      <c r="S8" s="7">
        <f>'IRA Calculations'!AF75</f>
        <v>6300806478.3884821</v>
      </c>
      <c r="T8" s="7">
        <f>'IRA Calculations'!AG75</f>
        <v>5904964958.0714617</v>
      </c>
      <c r="U8" s="7">
        <f>'IRA Calculations'!AH75</f>
        <v>5502918335.6475286</v>
      </c>
      <c r="V8" s="7">
        <f>'IRA Calculations'!AI75</f>
        <v>5101928855.5698681</v>
      </c>
      <c r="W8" s="7">
        <f>'IRA Calculations'!AJ75</f>
        <v>4707563914.2972307</v>
      </c>
      <c r="X8" s="7">
        <f>'IRA Calculations'!AK75</f>
        <v>4319804429.9347601</v>
      </c>
      <c r="Y8" s="7">
        <f>'IRA Calculations'!AL75</f>
        <v>3949276652.8349962</v>
      </c>
      <c r="Z8" s="7">
        <f>'IRA Calculations'!AM75</f>
        <v>3603704975.4964395</v>
      </c>
      <c r="AA8" s="7">
        <f>'IRA Calculations'!AN75</f>
        <v>3285566384.7325749</v>
      </c>
      <c r="AB8" s="7">
        <f>'IRA Calculations'!AO75</f>
        <v>2999908634.8113108</v>
      </c>
      <c r="AC8" s="7">
        <f>'IRA Calculations'!AP75</f>
        <v>2746781336.2324543</v>
      </c>
      <c r="AD8" s="7">
        <f>'IRA Calculations'!AQ75</f>
        <v>2528974644.7802577</v>
      </c>
      <c r="AE8" s="7">
        <f>'IRA Calculations'!AR75</f>
        <v>2346545346.7365642</v>
      </c>
      <c r="AF8" s="7">
        <f>'IRA Calculations'!AS75</f>
        <v>2197964884.2919331</v>
      </c>
      <c r="AG8" s="7">
        <f>'IRA Calculations'!AT75</f>
        <v>2080589335.616859</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346230065968.23438</v>
      </c>
      <c r="C10" s="7">
        <f>'IRA Calculations'!P77</f>
        <v>346230065968.23438</v>
      </c>
      <c r="D10" s="7">
        <f>'IRA Calculations'!Q77</f>
        <v>346230065968.23438</v>
      </c>
      <c r="E10" s="7">
        <f>'IRA Calculations'!R77</f>
        <v>347746024211.7901</v>
      </c>
      <c r="F10" s="7">
        <f>'IRA Calculations'!S77</f>
        <v>349146755701.0144</v>
      </c>
      <c r="G10" s="7">
        <f>'IRA Calculations'!T77</f>
        <v>350480418521.32397</v>
      </c>
      <c r="H10" s="7">
        <f>'IRA Calculations'!U77</f>
        <v>351680440084.40485</v>
      </c>
      <c r="I10" s="7">
        <f>'IRA Calculations'!V77</f>
        <v>352996842195.84192</v>
      </c>
      <c r="J10" s="7">
        <f>'IRA Calculations'!W77</f>
        <v>354485958310.01733</v>
      </c>
      <c r="K10" s="7">
        <f>'IRA Calculations'!X77</f>
        <v>355744746817.04285</v>
      </c>
      <c r="L10" s="7">
        <f>'IRA Calculations'!Y77</f>
        <v>357155574639.61023</v>
      </c>
      <c r="M10" s="7">
        <f>'IRA Calculations'!Z77</f>
        <v>358367449920.64874</v>
      </c>
      <c r="N10" s="7">
        <f>'IRA Calculations'!AA77</f>
        <v>359625208670.37878</v>
      </c>
      <c r="O10" s="7">
        <f>'IRA Calculations'!AB77</f>
        <v>360955843121.02234</v>
      </c>
      <c r="P10" s="7">
        <f>'IRA Calculations'!AC77</f>
        <v>362072631873.30548</v>
      </c>
      <c r="Q10" s="7">
        <f>'IRA Calculations'!AD77</f>
        <v>363233989856.58429</v>
      </c>
      <c r="R10" s="7">
        <f>'IRA Calculations'!AE77</f>
        <v>364087871943.89038</v>
      </c>
      <c r="S10" s="7">
        <f>'IRA Calculations'!AF77</f>
        <v>365074634351.68054</v>
      </c>
      <c r="T10" s="7">
        <f>'IRA Calculations'!AG77</f>
        <v>365915334072.59015</v>
      </c>
      <c r="U10" s="7">
        <f>'IRA Calculations'!AH77</f>
        <v>366489824585.30975</v>
      </c>
      <c r="V10" s="7">
        <f>'IRA Calculations'!AI77</f>
        <v>367021838207.21069</v>
      </c>
      <c r="W10" s="7">
        <f>'IRA Calculations'!AJ77</f>
        <v>367605827242.37659</v>
      </c>
      <c r="X10" s="7">
        <f>'IRA Calculations'!AK77</f>
        <v>367532043450.85455</v>
      </c>
      <c r="Y10" s="7">
        <f>'IRA Calculations'!AL77</f>
        <v>367408843624.08856</v>
      </c>
      <c r="Z10" s="7">
        <f>'IRA Calculations'!AM77</f>
        <v>367568164281.84387</v>
      </c>
      <c r="AA10" s="7">
        <f>'IRA Calculations'!AN77</f>
        <v>367900265544.18347</v>
      </c>
      <c r="AB10" s="7">
        <f>'IRA Calculations'!AO77</f>
        <v>368589471540.10028</v>
      </c>
      <c r="AC10" s="7">
        <f>'IRA Calculations'!AP77</f>
        <v>369321521456.30005</v>
      </c>
      <c r="AD10" s="7">
        <f>'IRA Calculations'!AQ77</f>
        <v>370215849915.85687</v>
      </c>
      <c r="AE10" s="7">
        <f>'IRA Calculations'!AR77</f>
        <v>371236212158.02411</v>
      </c>
      <c r="AF10" s="7">
        <f>'IRA Calculations'!AS77</f>
        <v>372327853694.57312</v>
      </c>
      <c r="AG10" s="7">
        <f>'IRA Calculations'!AT77</f>
        <v>373451967382.06458</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307312250946.4137</v>
      </c>
      <c r="C2" s="7">
        <f>'IRA Calculations'!P82</f>
        <v>307312250946.4137</v>
      </c>
      <c r="D2" s="7">
        <f>'IRA Calculations'!Q82</f>
        <v>307312250946.4137</v>
      </c>
      <c r="E2" s="7">
        <f>'IRA Calculations'!R82</f>
        <v>301106187477.35602</v>
      </c>
      <c r="F2" s="7">
        <f>'IRA Calculations'!S82</f>
        <v>313207241945.52417</v>
      </c>
      <c r="G2" s="7">
        <f>'IRA Calculations'!T82</f>
        <v>325663200245.38824</v>
      </c>
      <c r="H2" s="7">
        <f>'IRA Calculations'!U82</f>
        <v>338423978374.56006</v>
      </c>
      <c r="I2" s="7">
        <f>'IRA Calculations'!V82</f>
        <v>351780177586.50708</v>
      </c>
      <c r="J2" s="7">
        <f>'IRA Calculations'!W82</f>
        <v>365627993421.16388</v>
      </c>
      <c r="K2" s="7">
        <f>'IRA Calculations'!X82</f>
        <v>379946766259.18329</v>
      </c>
      <c r="L2" s="7">
        <f>'IRA Calculations'!Y82</f>
        <v>394643985738.53705</v>
      </c>
      <c r="M2" s="7">
        <f>'IRA Calculations'!Z82</f>
        <v>409558244991.06879</v>
      </c>
      <c r="N2" s="7">
        <f>'IRA Calculations'!AA82</f>
        <v>424952892905.72174</v>
      </c>
      <c r="O2" s="7">
        <f>'IRA Calculations'!AB82</f>
        <v>440705673719.8653</v>
      </c>
      <c r="P2" s="7">
        <f>'IRA Calculations'!AC82</f>
        <v>438688984526.28839</v>
      </c>
      <c r="Q2" s="7">
        <f>'IRA Calculations'!AD82</f>
        <v>436882544439.90198</v>
      </c>
      <c r="R2" s="7">
        <f>'IRA Calculations'!AE82</f>
        <v>435295799960.00916</v>
      </c>
      <c r="S2" s="7">
        <f>'IRA Calculations'!AF82</f>
        <v>433869863943.20691</v>
      </c>
      <c r="T2" s="7">
        <f>'IRA Calculations'!AG82</f>
        <v>432537103950.664</v>
      </c>
      <c r="U2" s="7">
        <f>'IRA Calculations'!AH82</f>
        <v>431494091409.18359</v>
      </c>
      <c r="V2" s="7">
        <f>'IRA Calculations'!AI82</f>
        <v>430580240014.34332</v>
      </c>
      <c r="W2" s="7">
        <f>'IRA Calculations'!AJ82</f>
        <v>429810387763.6167</v>
      </c>
      <c r="X2" s="7">
        <f>'IRA Calculations'!AK82</f>
        <v>429181917555.36987</v>
      </c>
      <c r="Y2" s="7">
        <f>'IRA Calculations'!AL82</f>
        <v>428557636678.26929</v>
      </c>
      <c r="Z2" s="7">
        <f>'IRA Calculations'!AM82</f>
        <v>428129092248.78485</v>
      </c>
      <c r="AA2" s="7">
        <f>'IRA Calculations'!AN82</f>
        <v>427817553678.53589</v>
      </c>
      <c r="AB2" s="7">
        <f>'IRA Calculations'!AO82</f>
        <v>427443222008.81567</v>
      </c>
      <c r="AC2" s="7">
        <f>'IRA Calculations'!AP82</f>
        <v>427214238884.92139</v>
      </c>
      <c r="AD2" s="7">
        <f>'IRA Calculations'!AQ82</f>
        <v>427094610122.29016</v>
      </c>
      <c r="AE2" s="7">
        <f>'IRA Calculations'!AR82</f>
        <v>426896718621.92725</v>
      </c>
      <c r="AF2" s="7">
        <f>'IRA Calculations'!AS82</f>
        <v>426853918530.56335</v>
      </c>
      <c r="AG2" s="7">
        <f>'IRA Calculations'!AT82</f>
        <v>426907806291.9325</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139709445715.51425</v>
      </c>
      <c r="C2" s="7">
        <f>'IRA Calculations'!P95</f>
        <v>139709445715.51425</v>
      </c>
      <c r="D2" s="7">
        <f>'IRA Calculations'!Q95</f>
        <v>139709445715.51425</v>
      </c>
      <c r="E2" s="7">
        <f>'IRA Calculations'!R95</f>
        <v>139798765569.44998</v>
      </c>
      <c r="F2" s="7">
        <f>'IRA Calculations'!S95</f>
        <v>139971231441.33484</v>
      </c>
      <c r="G2" s="7">
        <f>'IRA Calculations'!T95</f>
        <v>140218413515.22183</v>
      </c>
      <c r="H2" s="7">
        <f>'IRA Calculations'!U95</f>
        <v>140914090807.09521</v>
      </c>
      <c r="I2" s="7">
        <f>'IRA Calculations'!V95</f>
        <v>142017310859.43237</v>
      </c>
      <c r="J2" s="7">
        <f>'IRA Calculations'!W95</f>
        <v>143249190571.80875</v>
      </c>
      <c r="K2" s="7">
        <f>'IRA Calculations'!X95</f>
        <v>144500793722.98254</v>
      </c>
      <c r="L2" s="7">
        <f>'IRA Calculations'!Y95</f>
        <v>145753462941.01971</v>
      </c>
      <c r="M2" s="7">
        <f>'IRA Calculations'!Z95</f>
        <v>147103015634.4455</v>
      </c>
      <c r="N2" s="7">
        <f>'IRA Calculations'!AA95</f>
        <v>148641065606.17609</v>
      </c>
      <c r="O2" s="7">
        <f>'IRA Calculations'!AB95</f>
        <v>150365669483.55984</v>
      </c>
      <c r="P2" s="7">
        <f>'IRA Calculations'!AC95</f>
        <v>152227827265.8407</v>
      </c>
      <c r="Q2" s="7">
        <f>'IRA Calculations'!AD95</f>
        <v>154097728226.90277</v>
      </c>
      <c r="R2" s="7">
        <f>'IRA Calculations'!AE95</f>
        <v>156011158442.37646</v>
      </c>
      <c r="S2" s="7">
        <f>'IRA Calculations'!AF95</f>
        <v>157588993353.13342</v>
      </c>
      <c r="T2" s="7">
        <f>'IRA Calculations'!AG95</f>
        <v>159104961034.2486</v>
      </c>
      <c r="U2" s="7">
        <f>'IRA Calculations'!AH95</f>
        <v>160583118893.06372</v>
      </c>
      <c r="V2" s="7">
        <f>'IRA Calculations'!AI95</f>
        <v>162017239687.45721</v>
      </c>
      <c r="W2" s="7">
        <f>'IRA Calculations'!AJ95</f>
        <v>163431506025.54999</v>
      </c>
      <c r="X2" s="7">
        <f>'IRA Calculations'!AK95</f>
        <v>164755751800.02747</v>
      </c>
      <c r="Y2" s="7">
        <f>'IRA Calculations'!AL95</f>
        <v>166121305023.79965</v>
      </c>
      <c r="Z2" s="7">
        <f>'IRA Calculations'!AM95</f>
        <v>167545923398.61774</v>
      </c>
      <c r="AA2" s="7">
        <f>'IRA Calculations'!AN95</f>
        <v>169061121385.83768</v>
      </c>
      <c r="AB2" s="7">
        <f>'IRA Calculations'!AO95</f>
        <v>170633561076.52734</v>
      </c>
      <c r="AC2" s="7">
        <f>'IRA Calculations'!AP95</f>
        <v>172262994116.50348</v>
      </c>
      <c r="AD2" s="7">
        <f>'IRA Calculations'!AQ95</f>
        <v>173973180038.97052</v>
      </c>
      <c r="AE2" s="7">
        <f>'IRA Calculations'!AR95</f>
        <v>175716441717.92365</v>
      </c>
      <c r="AF2" s="7">
        <f>'IRA Calculations'!AS95</f>
        <v>177509770647.09579</v>
      </c>
      <c r="AG2" s="7">
        <f>'IRA Calculations'!AT95</f>
        <v>179378617142.04974</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867302001702.14343</v>
      </c>
      <c r="C2" s="7">
        <f>'IRA Calculations'!P108</f>
        <v>867302001702.14343</v>
      </c>
      <c r="D2" s="7">
        <f>'IRA Calculations'!Q108</f>
        <v>867302001702.14343</v>
      </c>
      <c r="E2" s="7">
        <f>'IRA Calculations'!R108</f>
        <v>864349173961.22925</v>
      </c>
      <c r="F2" s="7">
        <f>'IRA Calculations'!S108</f>
        <v>861584423304.58691</v>
      </c>
      <c r="G2" s="7">
        <f>'IRA Calculations'!T108</f>
        <v>859305813689.75879</v>
      </c>
      <c r="H2" s="7">
        <f>'IRA Calculations'!U108</f>
        <v>857802545013.74768</v>
      </c>
      <c r="I2" s="7">
        <f>'IRA Calculations'!V108</f>
        <v>857174355092.10376</v>
      </c>
      <c r="J2" s="7">
        <f>'IRA Calculations'!W108</f>
        <v>857496666358.63806</v>
      </c>
      <c r="K2" s="7">
        <f>'IRA Calculations'!X108</f>
        <v>858754012789.96521</v>
      </c>
      <c r="L2" s="7">
        <f>'IRA Calculations'!Y108</f>
        <v>860684689068.72095</v>
      </c>
      <c r="M2" s="7">
        <f>'IRA Calculations'!Z108</f>
        <v>863501112042.84668</v>
      </c>
      <c r="N2" s="7">
        <f>'IRA Calculations'!AA108</f>
        <v>867130696266.21484</v>
      </c>
      <c r="O2" s="7">
        <f>'IRA Calculations'!AB108</f>
        <v>871495338431.93225</v>
      </c>
      <c r="P2" s="7">
        <f>'IRA Calculations'!AC108</f>
        <v>876332651002.38696</v>
      </c>
      <c r="Q2" s="7">
        <f>'IRA Calculations'!AD108</f>
        <v>881801401951.9978</v>
      </c>
      <c r="R2" s="7">
        <f>'IRA Calculations'!AE108</f>
        <v>887920746773.396</v>
      </c>
      <c r="S2" s="7">
        <f>'IRA Calculations'!AF108</f>
        <v>894406462671.36218</v>
      </c>
      <c r="T2" s="7">
        <f>'IRA Calculations'!AG108</f>
        <v>901127578381.59143</v>
      </c>
      <c r="U2" s="7">
        <f>'IRA Calculations'!AH108</f>
        <v>907982177552.87244</v>
      </c>
      <c r="V2" s="7">
        <f>'IRA Calculations'!AI108</f>
        <v>914800261867.74719</v>
      </c>
      <c r="W2" s="7">
        <f>'IRA Calculations'!AJ108</f>
        <v>921659826452.40503</v>
      </c>
      <c r="X2" s="7">
        <f>'IRA Calculations'!AK108</f>
        <v>927862407071.64453</v>
      </c>
      <c r="Y2" s="7">
        <f>'IRA Calculations'!AL108</f>
        <v>934087332451.12561</v>
      </c>
      <c r="Z2" s="7">
        <f>'IRA Calculations'!AM108</f>
        <v>940346170554.00073</v>
      </c>
      <c r="AA2" s="7">
        <f>'IRA Calculations'!AN108</f>
        <v>946763090039.59851</v>
      </c>
      <c r="AB2" s="7">
        <f>'IRA Calculations'!AO108</f>
        <v>953148784210.58643</v>
      </c>
      <c r="AC2" s="7">
        <f>'IRA Calculations'!AP108</f>
        <v>959542235279.20215</v>
      </c>
      <c r="AD2" s="7">
        <f>'IRA Calculations'!AQ108</f>
        <v>966154082304.29272</v>
      </c>
      <c r="AE2" s="7">
        <f>'IRA Calculations'!AR108</f>
        <v>972760904996.61926</v>
      </c>
      <c r="AF2" s="7">
        <f>'IRA Calculations'!AS108</f>
        <v>979499419244.29492</v>
      </c>
      <c r="AG2" s="7">
        <f>'IRA Calculations'!AT108</f>
        <v>986534675636.28455</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577614291755.76135</v>
      </c>
      <c r="C4" s="7">
        <f>'IRA Calculations'!P110</f>
        <v>577614291755.76135</v>
      </c>
      <c r="D4" s="7">
        <f>'IRA Calculations'!Q110</f>
        <v>577614291755.76135</v>
      </c>
      <c r="E4" s="7">
        <f>'IRA Calculations'!R110</f>
        <v>581334866138.79822</v>
      </c>
      <c r="F4" s="7">
        <f>'IRA Calculations'!S110</f>
        <v>585152952461.95544</v>
      </c>
      <c r="G4" s="7">
        <f>'IRA Calculations'!T110</f>
        <v>589144791882.078</v>
      </c>
      <c r="H4" s="7">
        <f>'IRA Calculations'!U110</f>
        <v>593397889758.96252</v>
      </c>
      <c r="I4" s="7">
        <f>'IRA Calculations'!V110</f>
        <v>598034341365.91272</v>
      </c>
      <c r="J4" s="7">
        <f>'IRA Calculations'!W110</f>
        <v>602955575698.96814</v>
      </c>
      <c r="K4" s="7">
        <f>'IRA Calculations'!X110</f>
        <v>608008047810.38965</v>
      </c>
      <c r="L4" s="7">
        <f>'IRA Calculations'!Y110</f>
        <v>613053641944.18408</v>
      </c>
      <c r="M4" s="7">
        <f>'IRA Calculations'!Z110</f>
        <v>618207203945.05981</v>
      </c>
      <c r="N4" s="7">
        <f>'IRA Calculations'!AA110</f>
        <v>623445674452.47534</v>
      </c>
      <c r="O4" s="7">
        <f>'IRA Calculations'!AB110</f>
        <v>628602050989.33459</v>
      </c>
      <c r="P4" s="7">
        <f>'IRA Calculations'!AC110</f>
        <v>633681083689.88232</v>
      </c>
      <c r="Q4" s="7">
        <f>'IRA Calculations'!AD110</f>
        <v>638897967061.23584</v>
      </c>
      <c r="R4" s="7">
        <f>'IRA Calculations'!AE110</f>
        <v>644308554584.83423</v>
      </c>
      <c r="S4" s="7">
        <f>'IRA Calculations'!AF110</f>
        <v>649881425846.44031</v>
      </c>
      <c r="T4" s="7">
        <f>'IRA Calculations'!AG110</f>
        <v>655495844314.31519</v>
      </c>
      <c r="U4" s="7">
        <f>'IRA Calculations'!AH110</f>
        <v>661134927507.36279</v>
      </c>
      <c r="V4" s="7">
        <f>'IRA Calculations'!AI110</f>
        <v>666747125805.49341</v>
      </c>
      <c r="W4" s="7">
        <f>'IRA Calculations'!AJ110</f>
        <v>672320208153.8877</v>
      </c>
      <c r="X4" s="7">
        <f>'IRA Calculations'!AK110</f>
        <v>676889228769.06445</v>
      </c>
      <c r="Y4" s="7">
        <f>'IRA Calculations'!AL110</f>
        <v>681467330111.98169</v>
      </c>
      <c r="Z4" s="7">
        <f>'IRA Calculations'!AM110</f>
        <v>686083343774.43347</v>
      </c>
      <c r="AA4" s="7">
        <f>'IRA Calculations'!AN110</f>
        <v>690755072609.46899</v>
      </c>
      <c r="AB4" s="7">
        <f>'IRA Calculations'!AO110</f>
        <v>695486249340.36035</v>
      </c>
      <c r="AC4" s="7">
        <f>'IRA Calculations'!AP110</f>
        <v>700270524761.979</v>
      </c>
      <c r="AD4" s="7">
        <f>'IRA Calculations'!AQ110</f>
        <v>705109470807.68738</v>
      </c>
      <c r="AE4" s="7">
        <f>'IRA Calculations'!AR110</f>
        <v>709987394084.41858</v>
      </c>
      <c r="AF4" s="7">
        <f>'IRA Calculations'!AS110</f>
        <v>714917117476.28992</v>
      </c>
      <c r="AG4" s="7">
        <f>'IRA Calculations'!AT110</f>
        <v>719910477631.21118</v>
      </c>
    </row>
    <row r="5" spans="1:35" x14ac:dyDescent="0.2">
      <c r="A5" s="1" t="s">
        <v>79</v>
      </c>
      <c r="B5" s="7">
        <f>'IRA Calculations'!O111</f>
        <v>3611425743.4954271</v>
      </c>
      <c r="C5" s="7">
        <f>'IRA Calculations'!P111</f>
        <v>3611425743.4954271</v>
      </c>
      <c r="D5" s="7">
        <f>'IRA Calculations'!Q111</f>
        <v>3611425743.4954271</v>
      </c>
      <c r="E5" s="7">
        <f>'IRA Calculations'!R111</f>
        <v>3490828238.7316556</v>
      </c>
      <c r="F5" s="7">
        <f>'IRA Calculations'!S111</f>
        <v>3405403541.6819458</v>
      </c>
      <c r="G5" s="7">
        <f>'IRA Calculations'!T111</f>
        <v>3348880796.9166346</v>
      </c>
      <c r="H5" s="7">
        <f>'IRA Calculations'!U111</f>
        <v>3315417850.9404378</v>
      </c>
      <c r="I5" s="7">
        <f>'IRA Calculations'!V111</f>
        <v>3300430127.9056849</v>
      </c>
      <c r="J5" s="7">
        <f>'IRA Calculations'!W111</f>
        <v>3298847872.7062345</v>
      </c>
      <c r="K5" s="7">
        <f>'IRA Calculations'!X111</f>
        <v>3306160341.7800746</v>
      </c>
      <c r="L5" s="7">
        <f>'IRA Calculations'!Y111</f>
        <v>3318920617.1298013</v>
      </c>
      <c r="M5" s="7">
        <f>'IRA Calculations'!Z111</f>
        <v>3336013227.5019832</v>
      </c>
      <c r="N5" s="7">
        <f>'IRA Calculations'!AA111</f>
        <v>3356077226.9021072</v>
      </c>
      <c r="O5" s="7">
        <f>'IRA Calculations'!AB111</f>
        <v>3377309120.0528879</v>
      </c>
      <c r="P5" s="7">
        <f>'IRA Calculations'!AC111</f>
        <v>3399196861.89605</v>
      </c>
      <c r="Q5" s="7">
        <f>'IRA Calculations'!AD111</f>
        <v>3422703076.7916408</v>
      </c>
      <c r="R5" s="7">
        <f>'IRA Calculations'!AE111</f>
        <v>3447843235.5284743</v>
      </c>
      <c r="S5" s="7">
        <f>'IRA Calculations'!AF111</f>
        <v>3474213773.166203</v>
      </c>
      <c r="T5" s="7">
        <f>'IRA Calculations'!AG111</f>
        <v>3500946418.5306015</v>
      </c>
      <c r="U5" s="7">
        <f>'IRA Calculations'!AH111</f>
        <v>3527919081.5004272</v>
      </c>
      <c r="V5" s="7">
        <f>'IRA Calculations'!AI111</f>
        <v>3554810192.6628599</v>
      </c>
      <c r="W5" s="7">
        <f>'IRA Calculations'!AJ111</f>
        <v>3581519253.2999501</v>
      </c>
      <c r="X5" s="7">
        <f>'IRA Calculations'!AK111</f>
        <v>3605383478.4060693</v>
      </c>
      <c r="Y5" s="7">
        <f>'IRA Calculations'!AL111</f>
        <v>3629318737.0831718</v>
      </c>
      <c r="Z5" s="7">
        <f>'IRA Calculations'!AM111</f>
        <v>3653516623.6388659</v>
      </c>
      <c r="AA5" s="7">
        <f>'IRA Calculations'!AN111</f>
        <v>3678092916.6529303</v>
      </c>
      <c r="AB5" s="7">
        <f>'IRA Calculations'!AO111</f>
        <v>3703075108.2824111</v>
      </c>
      <c r="AC5" s="7">
        <f>'IRA Calculations'!AP111</f>
        <v>3728387401.6826415</v>
      </c>
      <c r="AD5" s="7">
        <f>'IRA Calculations'!AQ111</f>
        <v>3754015214.7559781</v>
      </c>
      <c r="AE5" s="7">
        <f>'IRA Calculations'!AR111</f>
        <v>3779849254.2298403</v>
      </c>
      <c r="AF5" s="7">
        <f>'IRA Calculations'!AS111</f>
        <v>3805949922.6097765</v>
      </c>
      <c r="AG5" s="7">
        <f>'IRA Calculations'!AT111</f>
        <v>3832405480.6536388</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71426883689.727448</v>
      </c>
      <c r="C10" s="7">
        <f>'IRA Calculations'!P116</f>
        <v>71426883689.727448</v>
      </c>
      <c r="D10" s="7">
        <f>'IRA Calculations'!Q116</f>
        <v>71426883689.727448</v>
      </c>
      <c r="E10" s="7">
        <f>'IRA Calculations'!R116</f>
        <v>70843395654.495728</v>
      </c>
      <c r="F10" s="7">
        <f>'IRA Calculations'!S116</f>
        <v>70470721788.399765</v>
      </c>
      <c r="G10" s="7">
        <f>'IRA Calculations'!T116</f>
        <v>70291031620.737488</v>
      </c>
      <c r="H10" s="7">
        <f>'IRA Calculations'!U116</f>
        <v>70275346961.546448</v>
      </c>
      <c r="I10" s="7">
        <f>'IRA Calculations'!V116</f>
        <v>70400685772.666641</v>
      </c>
      <c r="J10" s="7">
        <f>'IRA Calculations'!W116</f>
        <v>70631186963.87883</v>
      </c>
      <c r="K10" s="7">
        <f>'IRA Calculations'!X116</f>
        <v>70936101939.999557</v>
      </c>
      <c r="L10" s="7">
        <f>'IRA Calculations'!Y116</f>
        <v>71286700636.864227</v>
      </c>
      <c r="M10" s="7">
        <f>'IRA Calculations'!Z116</f>
        <v>71688564752.029068</v>
      </c>
      <c r="N10" s="7">
        <f>'IRA Calculations'!AA116</f>
        <v>72132070989.873123</v>
      </c>
      <c r="O10" s="7">
        <f>'IRA Calculations'!AB116</f>
        <v>72590316564.315109</v>
      </c>
      <c r="P10" s="7">
        <f>'IRA Calculations'!AC116</f>
        <v>73051183975.026108</v>
      </c>
      <c r="Q10" s="7">
        <f>'IRA Calculations'!AD116</f>
        <v>73527365055.973969</v>
      </c>
      <c r="R10" s="7">
        <f>'IRA Calculations'!AE116</f>
        <v>74021122801.837708</v>
      </c>
      <c r="S10" s="7">
        <f>'IRA Calculations'!AF116</f>
        <v>74531396404.67778</v>
      </c>
      <c r="T10" s="7">
        <f>'IRA Calculations'!AG116</f>
        <v>75045147912.206741</v>
      </c>
      <c r="U10" s="7">
        <f>'IRA Calculations'!AH116</f>
        <v>75561165101.146149</v>
      </c>
      <c r="V10" s="7">
        <f>'IRA Calculations'!AI116</f>
        <v>76074995473.947617</v>
      </c>
      <c r="W10" s="7">
        <f>'IRA Calculations'!AJ116</f>
        <v>76586030343.600235</v>
      </c>
      <c r="X10" s="7">
        <f>'IRA Calculations'!AK116</f>
        <v>77141364438.643539</v>
      </c>
      <c r="Y10" s="7">
        <f>'IRA Calculations'!AL116</f>
        <v>77695220315.254868</v>
      </c>
      <c r="Z10" s="7">
        <f>'IRA Calculations'!AM116</f>
        <v>78249819712.890472</v>
      </c>
      <c r="AA10" s="7">
        <f>'IRA Calculations'!AN116</f>
        <v>78806810845.22261</v>
      </c>
      <c r="AB10" s="7">
        <f>'IRA Calculations'!AO116</f>
        <v>79366944247.088898</v>
      </c>
      <c r="AC10" s="7">
        <f>'IRA Calculations'!AP116</f>
        <v>79930359339.535706</v>
      </c>
      <c r="AD10" s="7">
        <f>'IRA Calculations'!AQ116</f>
        <v>80497478162.406998</v>
      </c>
      <c r="AE10" s="7">
        <f>'IRA Calculations'!AR116</f>
        <v>81067720044.596085</v>
      </c>
      <c r="AF10" s="7">
        <f>'IRA Calculations'!AS116</f>
        <v>81642331259.517807</v>
      </c>
      <c r="AG10" s="7">
        <f>'IRA Calculations'!AT116</f>
        <v>82222481773.679733</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1186088133877.2949</v>
      </c>
      <c r="C2" s="7">
        <f>'IRA Calculations'!P121</f>
        <v>1186088133877.2949</v>
      </c>
      <c r="D2" s="7">
        <f>'IRA Calculations'!Q121</f>
        <v>1186088133877.2949</v>
      </c>
      <c r="E2" s="7">
        <f>'IRA Calculations'!R121</f>
        <v>1199748877074.0588</v>
      </c>
      <c r="F2" s="7">
        <f>'IRA Calculations'!S121</f>
        <v>1214540024728.658</v>
      </c>
      <c r="G2" s="7">
        <f>'IRA Calculations'!T121</f>
        <v>1230117557196.2966</v>
      </c>
      <c r="H2" s="7">
        <f>'IRA Calculations'!U121</f>
        <v>1245571722653.219</v>
      </c>
      <c r="I2" s="7">
        <f>'IRA Calculations'!V121</f>
        <v>1259994018382.2422</v>
      </c>
      <c r="J2" s="7">
        <f>'IRA Calculations'!W121</f>
        <v>1275691382690.1812</v>
      </c>
      <c r="K2" s="7">
        <f>'IRA Calculations'!X121</f>
        <v>1291804496006.5322</v>
      </c>
      <c r="L2" s="7">
        <f>'IRA Calculations'!Y121</f>
        <v>1306727442731.4788</v>
      </c>
      <c r="M2" s="7">
        <f>'IRA Calculations'!Z121</f>
        <v>1320512910359.7935</v>
      </c>
      <c r="N2" s="7">
        <f>'IRA Calculations'!AA121</f>
        <v>1334791363348.3318</v>
      </c>
      <c r="O2" s="7">
        <f>'IRA Calculations'!AB121</f>
        <v>1349464496545.9585</v>
      </c>
      <c r="P2" s="7">
        <f>'IRA Calculations'!AC121</f>
        <v>1364904797082.7478</v>
      </c>
      <c r="Q2" s="7">
        <f>'IRA Calculations'!AD121</f>
        <v>1381647086172.2507</v>
      </c>
      <c r="R2" s="7">
        <f>'IRA Calculations'!AE121</f>
        <v>1399540715515.5593</v>
      </c>
      <c r="S2" s="7">
        <f>'IRA Calculations'!AF121</f>
        <v>1417536825034.2</v>
      </c>
      <c r="T2" s="7">
        <f>'IRA Calculations'!AG121</f>
        <v>1434823644469.5491</v>
      </c>
      <c r="U2" s="7">
        <f>'IRA Calculations'!AH121</f>
        <v>1453332876596.4866</v>
      </c>
      <c r="V2" s="7">
        <f>'IRA Calculations'!AI121</f>
        <v>1470906406775.4104</v>
      </c>
      <c r="W2" s="7">
        <f>'IRA Calculations'!AJ121</f>
        <v>1486964878861.6086</v>
      </c>
      <c r="X2" s="7">
        <f>'IRA Calculations'!AK121</f>
        <v>1500090216119.1035</v>
      </c>
      <c r="Y2" s="7">
        <f>'IRA Calculations'!AL121</f>
        <v>1512350420183.9053</v>
      </c>
      <c r="Z2" s="7">
        <f>'IRA Calculations'!AM121</f>
        <v>1524557615380.8806</v>
      </c>
      <c r="AA2" s="7">
        <f>'IRA Calculations'!AN121</f>
        <v>1536496745185.4324</v>
      </c>
      <c r="AB2" s="7">
        <f>'IRA Calculations'!AO121</f>
        <v>1548091012921.29</v>
      </c>
      <c r="AC2" s="7">
        <f>'IRA Calculations'!AP121</f>
        <v>1558285825092.905</v>
      </c>
      <c r="AD2" s="7">
        <f>'IRA Calculations'!AQ121</f>
        <v>1567315777959.6826</v>
      </c>
      <c r="AE2" s="7">
        <f>'IRA Calculations'!AR121</f>
        <v>1574740893659.8574</v>
      </c>
      <c r="AF2" s="7">
        <f>'IRA Calculations'!AS121</f>
        <v>1581627094645.9072</v>
      </c>
      <c r="AG2" s="7">
        <f>'IRA Calculations'!AT121</f>
        <v>1587911338504.8328</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364305330669.90045</v>
      </c>
      <c r="C2" s="7">
        <f>'IRA Calculations'!P134</f>
        <v>364305330669.90045</v>
      </c>
      <c r="D2" s="7">
        <f>'IRA Calculations'!Q134</f>
        <v>364305330669.90045</v>
      </c>
      <c r="E2" s="7">
        <f>'IRA Calculations'!R134</f>
        <v>367223748551.2113</v>
      </c>
      <c r="F2" s="7">
        <f>'IRA Calculations'!S134</f>
        <v>369955720274.15869</v>
      </c>
      <c r="G2" s="7">
        <f>'IRA Calculations'!T134</f>
        <v>372438018856.5918</v>
      </c>
      <c r="H2" s="7">
        <f>'IRA Calculations'!U134</f>
        <v>374781877020.4104</v>
      </c>
      <c r="I2" s="7">
        <f>'IRA Calculations'!V134</f>
        <v>376973621471.63971</v>
      </c>
      <c r="J2" s="7">
        <f>'IRA Calculations'!W134</f>
        <v>379062752965.55823</v>
      </c>
      <c r="K2" s="7">
        <f>'IRA Calculations'!X134</f>
        <v>381130265548.80573</v>
      </c>
      <c r="L2" s="7">
        <f>'IRA Calculations'!Y134</f>
        <v>383054706364.15515</v>
      </c>
      <c r="M2" s="7">
        <f>'IRA Calculations'!Z134</f>
        <v>384793568578.04498</v>
      </c>
      <c r="N2" s="7">
        <f>'IRA Calculations'!AA134</f>
        <v>386393899380.27734</v>
      </c>
      <c r="O2" s="7">
        <f>'IRA Calculations'!AB134</f>
        <v>387713684988.81665</v>
      </c>
      <c r="P2" s="7">
        <f>'IRA Calculations'!AC134</f>
        <v>388818718965.96588</v>
      </c>
      <c r="Q2" s="7">
        <f>'IRA Calculations'!AD134</f>
        <v>389675625011.41919</v>
      </c>
      <c r="R2" s="7">
        <f>'IRA Calculations'!AE134</f>
        <v>390379892215.43109</v>
      </c>
      <c r="S2" s="7">
        <f>'IRA Calculations'!AF134</f>
        <v>390822532466.55176</v>
      </c>
      <c r="T2" s="7">
        <f>'IRA Calculations'!AG134</f>
        <v>391115112476.64087</v>
      </c>
      <c r="U2" s="7">
        <f>'IRA Calculations'!AH134</f>
        <v>391420083725.88367</v>
      </c>
      <c r="V2" s="7">
        <f>'IRA Calculations'!AI134</f>
        <v>391679105561.73962</v>
      </c>
      <c r="W2" s="7">
        <f>'IRA Calculations'!AJ134</f>
        <v>391981444191.63715</v>
      </c>
      <c r="X2" s="7">
        <f>'IRA Calculations'!AK134</f>
        <v>392254395141.479</v>
      </c>
      <c r="Y2" s="7">
        <f>'IRA Calculations'!AL134</f>
        <v>392554092665.35089</v>
      </c>
      <c r="Z2" s="7">
        <f>'IRA Calculations'!AM134</f>
        <v>392856445164.00549</v>
      </c>
      <c r="AA2" s="7">
        <f>'IRA Calculations'!AN134</f>
        <v>393267542290.26428</v>
      </c>
      <c r="AB2" s="7">
        <f>'IRA Calculations'!AO134</f>
        <v>393635503276.89594</v>
      </c>
      <c r="AC2" s="7">
        <f>'IRA Calculations'!AP134</f>
        <v>394060965971.50067</v>
      </c>
      <c r="AD2" s="7">
        <f>'IRA Calculations'!AQ134</f>
        <v>394437691095.30432</v>
      </c>
      <c r="AE2" s="7">
        <f>'IRA Calculations'!AR134</f>
        <v>394785843374.85822</v>
      </c>
      <c r="AF2" s="7">
        <f>'IRA Calculations'!AS134</f>
        <v>395126959281.14716</v>
      </c>
      <c r="AG2" s="7">
        <f>'IRA Calculations'!AT134</f>
        <v>395438732998.55872</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6122106436681.5684</v>
      </c>
      <c r="C4" s="7">
        <f>'IRA Calculations'!P136</f>
        <v>6122106436681.5684</v>
      </c>
      <c r="D4" s="7">
        <f>'IRA Calculations'!Q136</f>
        <v>6122106436681.5684</v>
      </c>
      <c r="E4" s="7">
        <f>'IRA Calculations'!R136</f>
        <v>6087354977816.6396</v>
      </c>
      <c r="F4" s="7">
        <f>'IRA Calculations'!S136</f>
        <v>6042183273962.1729</v>
      </c>
      <c r="G4" s="7">
        <f>'IRA Calculations'!T136</f>
        <v>5994420951210.208</v>
      </c>
      <c r="H4" s="7">
        <f>'IRA Calculations'!U136</f>
        <v>5946195690658.8857</v>
      </c>
      <c r="I4" s="7">
        <f>'IRA Calculations'!V136</f>
        <v>5898035749302.7031</v>
      </c>
      <c r="J4" s="7">
        <f>'IRA Calculations'!W136</f>
        <v>5851426301587.4375</v>
      </c>
      <c r="K4" s="7">
        <f>'IRA Calculations'!X136</f>
        <v>5808768676889.5244</v>
      </c>
      <c r="L4" s="7">
        <f>'IRA Calculations'!Y136</f>
        <v>5769570365245.8896</v>
      </c>
      <c r="M4" s="7">
        <f>'IRA Calculations'!Z136</f>
        <v>5734603686078.9375</v>
      </c>
      <c r="N4" s="7">
        <f>'IRA Calculations'!AA136</f>
        <v>5705429575746.4004</v>
      </c>
      <c r="O4" s="7">
        <f>'IRA Calculations'!AB136</f>
        <v>5680880371059.7275</v>
      </c>
      <c r="P4" s="7">
        <f>'IRA Calculations'!AC136</f>
        <v>5670967827096.1523</v>
      </c>
      <c r="Q4" s="7">
        <f>'IRA Calculations'!AD136</f>
        <v>5666173416400.9902</v>
      </c>
      <c r="R4" s="7">
        <f>'IRA Calculations'!AE136</f>
        <v>5666997936663.001</v>
      </c>
      <c r="S4" s="7">
        <f>'IRA Calculations'!AF136</f>
        <v>5670449297393.9102</v>
      </c>
      <c r="T4" s="7">
        <f>'IRA Calculations'!AG136</f>
        <v>5676553693629.582</v>
      </c>
      <c r="U4" s="7">
        <f>'IRA Calculations'!AH136</f>
        <v>5686179118959.3408</v>
      </c>
      <c r="V4" s="7">
        <f>'IRA Calculations'!AI136</f>
        <v>5697219791735.1182</v>
      </c>
      <c r="W4" s="7">
        <f>'IRA Calculations'!AJ136</f>
        <v>5710103749882.7354</v>
      </c>
      <c r="X4" s="7">
        <f>'IRA Calculations'!AK136</f>
        <v>5722983146112.7871</v>
      </c>
      <c r="Y4" s="7">
        <f>'IRA Calculations'!AL136</f>
        <v>5736308612968.2168</v>
      </c>
      <c r="Z4" s="7">
        <f>'IRA Calculations'!AM136</f>
        <v>5749480043031.1748</v>
      </c>
      <c r="AA4" s="7">
        <f>'IRA Calculations'!AN136</f>
        <v>5763936067522.3975</v>
      </c>
      <c r="AB4" s="7">
        <f>'IRA Calculations'!AO136</f>
        <v>5777360065584.0371</v>
      </c>
      <c r="AC4" s="7">
        <f>'IRA Calculations'!AP136</f>
        <v>5791253334936.0518</v>
      </c>
      <c r="AD4" s="7">
        <f>'IRA Calculations'!AQ136</f>
        <v>5804075323490.4131</v>
      </c>
      <c r="AE4" s="7">
        <f>'IRA Calculations'!AR136</f>
        <v>5816184026376.1611</v>
      </c>
      <c r="AF4" s="7">
        <f>'IRA Calculations'!AS136</f>
        <v>5827953712934.7188</v>
      </c>
      <c r="AG4" s="7">
        <f>'IRA Calculations'!AT136</f>
        <v>5839094392790.667</v>
      </c>
    </row>
    <row r="5" spans="1:35" x14ac:dyDescent="0.2">
      <c r="A5" s="1" t="s">
        <v>79</v>
      </c>
      <c r="B5" s="7">
        <f>'IRA Calculations'!O137</f>
        <v>949493394609.53503</v>
      </c>
      <c r="C5" s="7">
        <f>'IRA Calculations'!P137</f>
        <v>949493394609.53503</v>
      </c>
      <c r="D5" s="7">
        <f>'IRA Calculations'!Q137</f>
        <v>949493394609.53503</v>
      </c>
      <c r="E5" s="7">
        <f>'IRA Calculations'!R137</f>
        <v>965367618262.86157</v>
      </c>
      <c r="F5" s="7">
        <f>'IRA Calculations'!S137</f>
        <v>980777621763.24109</v>
      </c>
      <c r="G5" s="7">
        <f>'IRA Calculations'!T137</f>
        <v>995501229936.953</v>
      </c>
      <c r="H5" s="7">
        <f>'IRA Calculations'!U137</f>
        <v>1009765790916.7223</v>
      </c>
      <c r="I5" s="7">
        <f>'IRA Calculations'!V137</f>
        <v>1023496599159.4357</v>
      </c>
      <c r="J5" s="7">
        <f>'IRA Calculations'!W137</f>
        <v>1036759051061.3759</v>
      </c>
      <c r="K5" s="7">
        <f>'IRA Calculations'!X137</f>
        <v>1049762173029.6852</v>
      </c>
      <c r="L5" s="7">
        <f>'IRA Calculations'!Y137</f>
        <v>1062231680914.4724</v>
      </c>
      <c r="M5" s="7">
        <f>'IRA Calculations'!Z137</f>
        <v>1074162984988.4934</v>
      </c>
      <c r="N5" s="7">
        <f>'IRA Calculations'!AA137</f>
        <v>1085703505852.667</v>
      </c>
      <c r="O5" s="7">
        <f>'IRA Calculations'!AB137</f>
        <v>1096590423636.8766</v>
      </c>
      <c r="P5" s="7">
        <f>'IRA Calculations'!AC137</f>
        <v>1107064505376.0681</v>
      </c>
      <c r="Q5" s="7">
        <f>'IRA Calculations'!AD137</f>
        <v>1117144507654.5347</v>
      </c>
      <c r="R5" s="7">
        <f>'IRA Calculations'!AE137</f>
        <v>1126784316491.23</v>
      </c>
      <c r="S5" s="7">
        <f>'IRA Calculations'!AF137</f>
        <v>1135408491037.6897</v>
      </c>
      <c r="T5" s="7">
        <f>'IRA Calculations'!AG137</f>
        <v>1143001963171.3142</v>
      </c>
      <c r="U5" s="7">
        <f>'IRA Calculations'!AH137</f>
        <v>1149717926230.665</v>
      </c>
      <c r="V5" s="7">
        <f>'IRA Calculations'!AI137</f>
        <v>1155287663355.8174</v>
      </c>
      <c r="W5" s="7">
        <f>'IRA Calculations'!AJ137</f>
        <v>1159930357432.2166</v>
      </c>
      <c r="X5" s="7">
        <f>'IRA Calculations'!AK137</f>
        <v>1163542385315.1624</v>
      </c>
      <c r="Y5" s="7">
        <f>'IRA Calculations'!AL137</f>
        <v>1166421632075.48</v>
      </c>
      <c r="Z5" s="7">
        <f>'IRA Calculations'!AM137</f>
        <v>1168745510581.5481</v>
      </c>
      <c r="AA5" s="7">
        <f>'IRA Calculations'!AN137</f>
        <v>1170989461182.4788</v>
      </c>
      <c r="AB5" s="7">
        <f>'IRA Calculations'!AO137</f>
        <v>1172985691458.2078</v>
      </c>
      <c r="AC5" s="7">
        <f>'IRA Calculations'!AP137</f>
        <v>1175106546924.2471</v>
      </c>
      <c r="AD5" s="7">
        <f>'IRA Calculations'!AQ137</f>
        <v>1177181618833.8394</v>
      </c>
      <c r="AE5" s="7">
        <f>'IRA Calculations'!AR137</f>
        <v>1179291225868.3245</v>
      </c>
      <c r="AF5" s="7">
        <f>'IRA Calculations'!AS137</f>
        <v>1181482717095.7458</v>
      </c>
      <c r="AG5" s="7">
        <f>'IRA Calculations'!AT137</f>
        <v>1183669635121.7942</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83000000000</v>
      </c>
      <c r="C7" s="7">
        <f>'IRA Calculations'!P139</f>
        <v>83000000000</v>
      </c>
      <c r="D7" s="7">
        <f>'IRA Calculations'!Q139</f>
        <v>83000000000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9000000000</v>
      </c>
      <c r="C8" s="7">
        <f>'IRA Calculations'!P140</f>
        <v>9000000000</v>
      </c>
      <c r="D8" s="7">
        <f>'IRA Calculations'!Q140</f>
        <v>9000000000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2000000000</v>
      </c>
      <c r="C9" s="7">
        <f>'IRA Calculations'!P141</f>
        <v>2000000000</v>
      </c>
      <c r="D9" s="7">
        <f>'IRA Calculations'!Q141</f>
        <v>2000000000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657000000000</v>
      </c>
      <c r="C10" s="7">
        <f>'IRA Calculations'!P142</f>
        <v>657000000000</v>
      </c>
      <c r="D10" s="7">
        <f>'IRA Calculations'!Q142</f>
        <v>657000000000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2995601302484.2534</v>
      </c>
      <c r="C2" s="7">
        <f>'IRA Calculations'!P147</f>
        <v>2995601302484.2534</v>
      </c>
      <c r="D2" s="7">
        <f>'IRA Calculations'!Q147</f>
        <v>2995601302484.2534</v>
      </c>
      <c r="E2" s="7">
        <f>'IRA Calculations'!R147</f>
        <v>3006030728461.1748</v>
      </c>
      <c r="F2" s="7">
        <f>'IRA Calculations'!S147</f>
        <v>3000900228462.1338</v>
      </c>
      <c r="G2" s="7">
        <f>'IRA Calculations'!T147</f>
        <v>2992518375483.0957</v>
      </c>
      <c r="H2" s="7">
        <f>'IRA Calculations'!U147</f>
        <v>2981156589428.9873</v>
      </c>
      <c r="I2" s="7">
        <f>'IRA Calculations'!V147</f>
        <v>2966968014613.2896</v>
      </c>
      <c r="J2" s="7">
        <f>'IRA Calculations'!W147</f>
        <v>2950486568396.8633</v>
      </c>
      <c r="K2" s="7">
        <f>'IRA Calculations'!X147</f>
        <v>2931959424168.1978</v>
      </c>
      <c r="L2" s="7">
        <f>'IRA Calculations'!Y147</f>
        <v>2911085981735.8828</v>
      </c>
      <c r="M2" s="7">
        <f>'IRA Calculations'!Z147</f>
        <v>2888032987361.8882</v>
      </c>
      <c r="N2" s="7">
        <f>'IRA Calculations'!AA147</f>
        <v>2865224117831.5244</v>
      </c>
      <c r="O2" s="7">
        <f>'IRA Calculations'!AB147</f>
        <v>2842835256213.3599</v>
      </c>
      <c r="P2" s="7">
        <f>'IRA Calculations'!AC147</f>
        <v>2834492035659.2002</v>
      </c>
      <c r="Q2" s="7">
        <f>'IRA Calculations'!AD147</f>
        <v>2826639958044.4014</v>
      </c>
      <c r="R2" s="7">
        <f>'IRA Calculations'!AE147</f>
        <v>2820242297894.4424</v>
      </c>
      <c r="S2" s="7">
        <f>'IRA Calculations'!AF147</f>
        <v>2814881885816.2183</v>
      </c>
      <c r="T2" s="7">
        <f>'IRA Calculations'!AG147</f>
        <v>2810528215496.4404</v>
      </c>
      <c r="U2" s="7">
        <f>'IRA Calculations'!AH147</f>
        <v>2808719712884.1284</v>
      </c>
      <c r="V2" s="7">
        <f>'IRA Calculations'!AI147</f>
        <v>2809159559346.8159</v>
      </c>
      <c r="W2" s="7">
        <f>'IRA Calculations'!AJ147</f>
        <v>2811785712105.4683</v>
      </c>
      <c r="X2" s="7">
        <f>'IRA Calculations'!AK147</f>
        <v>2816490882593.2832</v>
      </c>
      <c r="Y2" s="7">
        <f>'IRA Calculations'!AL147</f>
        <v>2823314236642.5801</v>
      </c>
      <c r="Z2" s="7">
        <f>'IRA Calculations'!AM147</f>
        <v>2832902616085.9277</v>
      </c>
      <c r="AA2" s="7">
        <f>'IRA Calculations'!AN147</f>
        <v>2844733263135.0962</v>
      </c>
      <c r="AB2" s="7">
        <f>'IRA Calculations'!AO147</f>
        <v>2858921089980.9604</v>
      </c>
      <c r="AC2" s="7">
        <f>'IRA Calculations'!AP147</f>
        <v>2875620464858.1963</v>
      </c>
      <c r="AD2" s="7">
        <f>'IRA Calculations'!AQ147</f>
        <v>2894014583724.2983</v>
      </c>
      <c r="AE2" s="7">
        <f>'IRA Calculations'!AR147</f>
        <v>2913954269965.6807</v>
      </c>
      <c r="AF2" s="7">
        <f>'IRA Calculations'!AS147</f>
        <v>2935892373948.3726</v>
      </c>
      <c r="AG2" s="7">
        <f>'IRA Calculations'!AT147</f>
        <v>2958976607602.2339</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121049630837.75531</v>
      </c>
      <c r="C4" s="7">
        <f>'IRA Calculations'!P149</f>
        <v>121049630837.75531</v>
      </c>
      <c r="D4" s="7">
        <f>'IRA Calculations'!Q149</f>
        <v>121049630837.75531</v>
      </c>
      <c r="E4" s="7">
        <f>'IRA Calculations'!R149</f>
        <v>120255512855.36931</v>
      </c>
      <c r="F4" s="7">
        <f>'IRA Calculations'!S149</f>
        <v>119391339809.0766</v>
      </c>
      <c r="G4" s="7">
        <f>'IRA Calculations'!T149</f>
        <v>118434628432.05942</v>
      </c>
      <c r="H4" s="7">
        <f>'IRA Calculations'!U149</f>
        <v>117376224791.96484</v>
      </c>
      <c r="I4" s="7">
        <f>'IRA Calculations'!V149</f>
        <v>116213964882.43295</v>
      </c>
      <c r="J4" s="7">
        <f>'IRA Calculations'!W149</f>
        <v>114939603288.81166</v>
      </c>
      <c r="K4" s="7">
        <f>'IRA Calculations'!X149</f>
        <v>113557700246.59189</v>
      </c>
      <c r="L4" s="7">
        <f>'IRA Calculations'!Y149</f>
        <v>112062988445.47804</v>
      </c>
      <c r="M4" s="7">
        <f>'IRA Calculations'!Z149</f>
        <v>110448581150.80983</v>
      </c>
      <c r="N4" s="7">
        <f>'IRA Calculations'!AA149</f>
        <v>108705442338.69589</v>
      </c>
      <c r="O4" s="7">
        <f>'IRA Calculations'!AB149</f>
        <v>106830193153.05263</v>
      </c>
      <c r="P4" s="7">
        <f>'IRA Calculations'!AC149</f>
        <v>104827372728.00839</v>
      </c>
      <c r="Q4" s="7">
        <f>'IRA Calculations'!AD149</f>
        <v>102702587027.65887</v>
      </c>
      <c r="R4" s="7">
        <f>'IRA Calculations'!AE149</f>
        <v>100441792084.23476</v>
      </c>
      <c r="S4" s="7">
        <f>'IRA Calculations'!AF149</f>
        <v>98054997721.923508</v>
      </c>
      <c r="T4" s="7">
        <f>'IRA Calculations'!AG149</f>
        <v>95549814941.877991</v>
      </c>
      <c r="U4" s="7">
        <f>'IRA Calculations'!AH149</f>
        <v>92949739592.769485</v>
      </c>
      <c r="V4" s="7">
        <f>'IRA Calculations'!AI149</f>
        <v>90277766986.888138</v>
      </c>
      <c r="W4" s="7">
        <f>'IRA Calculations'!AJ149</f>
        <v>87557353378.821991</v>
      </c>
      <c r="X4" s="7">
        <f>'IRA Calculations'!AK149</f>
        <v>84830250205.561996</v>
      </c>
      <c r="Y4" s="7">
        <f>'IRA Calculations'!AL149</f>
        <v>82141740096.527161</v>
      </c>
      <c r="Z4" s="7">
        <f>'IRA Calculations'!AM149</f>
        <v>79550305371.380829</v>
      </c>
      <c r="AA4" s="7">
        <f>'IRA Calculations'!AN149</f>
        <v>77093426964.924133</v>
      </c>
      <c r="AB4" s="7">
        <f>'IRA Calculations'!AO149</f>
        <v>74819524055.038406</v>
      </c>
      <c r="AC4" s="7">
        <f>'IRA Calculations'!AP149</f>
        <v>72755310632.187851</v>
      </c>
      <c r="AD4" s="7">
        <f>'IRA Calculations'!AQ149</f>
        <v>70916072137.108139</v>
      </c>
      <c r="AE4" s="7">
        <f>'IRA Calculations'!AR149</f>
        <v>69309921947.553848</v>
      </c>
      <c r="AF4" s="7">
        <f>'IRA Calculations'!AS149</f>
        <v>67933716746.034447</v>
      </c>
      <c r="AG4" s="7">
        <f>'IRA Calculations'!AT149</f>
        <v>66772318813.44709</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1673208186678.5063</v>
      </c>
      <c r="C2" s="7">
        <f>'IRA Calculations'!P160</f>
        <v>1673208186678.5063</v>
      </c>
      <c r="D2" s="7">
        <f>'IRA Calculations'!Q160</f>
        <v>1673208186678.5063</v>
      </c>
      <c r="E2" s="7">
        <f>'IRA Calculations'!R160</f>
        <v>1649781631201.3108</v>
      </c>
      <c r="F2" s="7">
        <f>'IRA Calculations'!S160</f>
        <v>1610915845797.5408</v>
      </c>
      <c r="G2" s="7">
        <f>'IRA Calculations'!T160</f>
        <v>1568473469102.2278</v>
      </c>
      <c r="H2" s="7">
        <f>'IRA Calculations'!U160</f>
        <v>1527088472883.2803</v>
      </c>
      <c r="I2" s="7">
        <f>'IRA Calculations'!V160</f>
        <v>1486319919666.2722</v>
      </c>
      <c r="J2" s="7">
        <f>'IRA Calculations'!W160</f>
        <v>1446773065634.1077</v>
      </c>
      <c r="K2" s="7">
        <f>'IRA Calculations'!X160</f>
        <v>1409553748272.8962</v>
      </c>
      <c r="L2" s="7">
        <f>'IRA Calculations'!Y160</f>
        <v>1375753429270.8823</v>
      </c>
      <c r="M2" s="7">
        <f>'IRA Calculations'!Z160</f>
        <v>1345690789310.7422</v>
      </c>
      <c r="N2" s="7">
        <f>'IRA Calculations'!AA160</f>
        <v>1320289363156.3413</v>
      </c>
      <c r="O2" s="7">
        <f>'IRA Calculations'!AB160</f>
        <v>1299276903074.2856</v>
      </c>
      <c r="P2" s="7">
        <f>'IRA Calculations'!AC160</f>
        <v>1281738564755.5903</v>
      </c>
      <c r="Q2" s="7">
        <f>'IRA Calculations'!AD160</f>
        <v>1266497893398.4744</v>
      </c>
      <c r="R2" s="7">
        <f>'IRA Calculations'!AE160</f>
        <v>1252875326881.8389</v>
      </c>
      <c r="S2" s="7">
        <f>'IRA Calculations'!AF160</f>
        <v>1240055081400.637</v>
      </c>
      <c r="T2" s="7">
        <f>'IRA Calculations'!AG160</f>
        <v>1228689489677.6208</v>
      </c>
      <c r="U2" s="7">
        <f>'IRA Calculations'!AH160</f>
        <v>1219122143861.4124</v>
      </c>
      <c r="V2" s="7">
        <f>'IRA Calculations'!AI160</f>
        <v>1210679880450.6221</v>
      </c>
      <c r="W2" s="7">
        <f>'IRA Calculations'!AJ160</f>
        <v>1203016986838.844</v>
      </c>
      <c r="X2" s="7">
        <f>'IRA Calculations'!AK160</f>
        <v>1196777761610.6768</v>
      </c>
      <c r="Y2" s="7">
        <f>'IRA Calculations'!AL160</f>
        <v>1192492882531.6941</v>
      </c>
      <c r="Z2" s="7">
        <f>'IRA Calculations'!AM160</f>
        <v>1190017081149.4014</v>
      </c>
      <c r="AA2" s="7">
        <f>'IRA Calculations'!AN160</f>
        <v>1189104105697.2329</v>
      </c>
      <c r="AB2" s="7">
        <f>'IRA Calculations'!AO160</f>
        <v>1189689185588.3284</v>
      </c>
      <c r="AC2" s="7">
        <f>'IRA Calculations'!AP160</f>
        <v>1191563074334.4038</v>
      </c>
      <c r="AD2" s="7">
        <f>'IRA Calculations'!AQ160</f>
        <v>1194757707627.4146</v>
      </c>
      <c r="AE2" s="7">
        <f>'IRA Calculations'!AR160</f>
        <v>1199296468920.3264</v>
      </c>
      <c r="AF2" s="7">
        <f>'IRA Calculations'!AS160</f>
        <v>1205255420041.1458</v>
      </c>
      <c r="AG2" s="7">
        <f>'IRA Calculations'!AT160</f>
        <v>1212701288775.3206</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2898214274641.8682</v>
      </c>
      <c r="C2" s="7">
        <f>'IRA Calculations'!P173</f>
        <v>2898214274641.8682</v>
      </c>
      <c r="D2" s="7">
        <f>'IRA Calculations'!Q173</f>
        <v>2898214274641.8682</v>
      </c>
      <c r="E2" s="7">
        <f>'IRA Calculations'!R173</f>
        <v>2928762212317.5537</v>
      </c>
      <c r="F2" s="7">
        <f>'IRA Calculations'!S173</f>
        <v>2956027724389.3335</v>
      </c>
      <c r="G2" s="7">
        <f>'IRA Calculations'!T173</f>
        <v>2977971363733.7148</v>
      </c>
      <c r="H2" s="7">
        <f>'IRA Calculations'!U173</f>
        <v>2992572754765.1519</v>
      </c>
      <c r="I2" s="7">
        <f>'IRA Calculations'!V173</f>
        <v>2999496986222.1719</v>
      </c>
      <c r="J2" s="7">
        <f>'IRA Calculations'!W173</f>
        <v>3000923878551.0527</v>
      </c>
      <c r="K2" s="7">
        <f>'IRA Calculations'!X173</f>
        <v>2999688879425.0205</v>
      </c>
      <c r="L2" s="7">
        <f>'IRA Calculations'!Y173</f>
        <v>2997787030730.521</v>
      </c>
      <c r="M2" s="7">
        <f>'IRA Calculations'!Z173</f>
        <v>2996861716488.2271</v>
      </c>
      <c r="N2" s="7">
        <f>'IRA Calculations'!AA173</f>
        <v>2998570410848.2017</v>
      </c>
      <c r="O2" s="7">
        <f>'IRA Calculations'!AB173</f>
        <v>3003135742334.5654</v>
      </c>
      <c r="P2" s="7">
        <f>'IRA Calculations'!AC173</f>
        <v>3010933445940.8091</v>
      </c>
      <c r="Q2" s="7">
        <f>'IRA Calculations'!AD173</f>
        <v>3021701314097.0762</v>
      </c>
      <c r="R2" s="7">
        <f>'IRA Calculations'!AE173</f>
        <v>3034576960594.2222</v>
      </c>
      <c r="S2" s="7">
        <f>'IRA Calculations'!AF173</f>
        <v>3048551523772.2637</v>
      </c>
      <c r="T2" s="7">
        <f>'IRA Calculations'!AG173</f>
        <v>3063822045286.6177</v>
      </c>
      <c r="U2" s="7">
        <f>'IRA Calculations'!AH173</f>
        <v>3080735213410.8647</v>
      </c>
      <c r="V2" s="7">
        <f>'IRA Calculations'!AI173</f>
        <v>3098869665209.2368</v>
      </c>
      <c r="W2" s="7">
        <f>'IRA Calculations'!AJ173</f>
        <v>3117669756614.3398</v>
      </c>
      <c r="X2" s="7">
        <f>'IRA Calculations'!AK173</f>
        <v>3137680046766.8008</v>
      </c>
      <c r="Y2" s="7">
        <f>'IRA Calculations'!AL173</f>
        <v>3158793293884.8184</v>
      </c>
      <c r="Z2" s="7">
        <f>'IRA Calculations'!AM173</f>
        <v>3181345525447.2759</v>
      </c>
      <c r="AA2" s="7">
        <f>'IRA Calculations'!AN173</f>
        <v>3205306180414.7954</v>
      </c>
      <c r="AB2" s="7">
        <f>'IRA Calculations'!AO173</f>
        <v>3230535122835.085</v>
      </c>
      <c r="AC2" s="7">
        <f>'IRA Calculations'!AP173</f>
        <v>3257076085604.0132</v>
      </c>
      <c r="AD2" s="7">
        <f>'IRA Calculations'!AQ173</f>
        <v>3284324797631.7739</v>
      </c>
      <c r="AE2" s="7">
        <f>'IRA Calculations'!AR173</f>
        <v>3311945014766.231</v>
      </c>
      <c r="AF2" s="7">
        <f>'IRA Calculations'!AS173</f>
        <v>3340111946041.4893</v>
      </c>
      <c r="AG2" s="7">
        <f>'IRA Calculations'!AT173</f>
        <v>3368497805305.9575</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5457635798869.001</v>
      </c>
      <c r="C4" s="7">
        <f>'IRA Calculations'!P175</f>
        <v>5457635798869.001</v>
      </c>
      <c r="D4" s="7">
        <f>'IRA Calculations'!Q175</f>
        <v>5457635798869.001</v>
      </c>
      <c r="E4" s="7">
        <f>'IRA Calculations'!R175</f>
        <v>5539240595863.4062</v>
      </c>
      <c r="F4" s="7">
        <f>'IRA Calculations'!S175</f>
        <v>5616443357763.0654</v>
      </c>
      <c r="G4" s="7">
        <f>'IRA Calculations'!T175</f>
        <v>5689556012494.1406</v>
      </c>
      <c r="H4" s="7">
        <f>'IRA Calculations'!U175</f>
        <v>5758688347298.2119</v>
      </c>
      <c r="I4" s="7">
        <f>'IRA Calculations'!V175</f>
        <v>5826117105073.2539</v>
      </c>
      <c r="J4" s="7">
        <f>'IRA Calculations'!W175</f>
        <v>5894460292631.333</v>
      </c>
      <c r="K4" s="7">
        <f>'IRA Calculations'!X175</f>
        <v>5965359953963.9121</v>
      </c>
      <c r="L4" s="7">
        <f>'IRA Calculations'!Y175</f>
        <v>6037364074187.2344</v>
      </c>
      <c r="M4" s="7">
        <f>'IRA Calculations'!Z175</f>
        <v>6110354856203.6699</v>
      </c>
      <c r="N4" s="7">
        <f>'IRA Calculations'!AA175</f>
        <v>6183551714812.5527</v>
      </c>
      <c r="O4" s="7">
        <f>'IRA Calculations'!AB175</f>
        <v>6256081045579.0898</v>
      </c>
      <c r="P4" s="7">
        <f>'IRA Calculations'!AC175</f>
        <v>6328956642581.4033</v>
      </c>
      <c r="Q4" s="7">
        <f>'IRA Calculations'!AD175</f>
        <v>6403271320530.1348</v>
      </c>
      <c r="R4" s="7">
        <f>'IRA Calculations'!AE175</f>
        <v>6477436261406.7109</v>
      </c>
      <c r="S4" s="7">
        <f>'IRA Calculations'!AF175</f>
        <v>6551028407027.1963</v>
      </c>
      <c r="T4" s="7">
        <f>'IRA Calculations'!AG175</f>
        <v>6625251892878.6826</v>
      </c>
      <c r="U4" s="7">
        <f>'IRA Calculations'!AH175</f>
        <v>6700157552408.6162</v>
      </c>
      <c r="V4" s="7">
        <f>'IRA Calculations'!AI175</f>
        <v>6776983889097.2637</v>
      </c>
      <c r="W4" s="7">
        <f>'IRA Calculations'!AJ175</f>
        <v>6853678905525.1045</v>
      </c>
      <c r="X4" s="7">
        <f>'IRA Calculations'!AK175</f>
        <v>6930183287692.377</v>
      </c>
      <c r="Y4" s="7">
        <f>'IRA Calculations'!AL175</f>
        <v>7006094423910.1582</v>
      </c>
      <c r="Z4" s="7">
        <f>'IRA Calculations'!AM175</f>
        <v>7083120198974.9639</v>
      </c>
      <c r="AA4" s="7">
        <f>'IRA Calculations'!AN175</f>
        <v>7160291133500.6846</v>
      </c>
      <c r="AB4" s="7">
        <f>'IRA Calculations'!AO175</f>
        <v>7239341358423.752</v>
      </c>
      <c r="AC4" s="7">
        <f>'IRA Calculations'!AP175</f>
        <v>7318878480504.7764</v>
      </c>
      <c r="AD4" s="7">
        <f>'IRA Calculations'!AQ175</f>
        <v>7397769502518.6064</v>
      </c>
      <c r="AE4" s="7">
        <f>'IRA Calculations'!AR175</f>
        <v>7476443917404.4053</v>
      </c>
      <c r="AF4" s="7">
        <f>'IRA Calculations'!AS175</f>
        <v>7554901437077.1045</v>
      </c>
      <c r="AG4" s="7">
        <f>'IRA Calculations'!AT175</f>
        <v>7633145438129.8369</v>
      </c>
    </row>
    <row r="5" spans="1:35" x14ac:dyDescent="0.2">
      <c r="A5" s="1" t="s">
        <v>79</v>
      </c>
      <c r="B5" s="7">
        <f>'IRA Calculations'!O176</f>
        <v>74651296029.673599</v>
      </c>
      <c r="C5" s="7">
        <f>'IRA Calculations'!P176</f>
        <v>74651296029.673599</v>
      </c>
      <c r="D5" s="7">
        <f>'IRA Calculations'!Q176</f>
        <v>74651296029.673599</v>
      </c>
      <c r="E5" s="7">
        <f>'IRA Calculations'!R176</f>
        <v>71394712768.475113</v>
      </c>
      <c r="F5" s="7">
        <f>'IRA Calculations'!S176</f>
        <v>68120162878.461212</v>
      </c>
      <c r="G5" s="7">
        <f>'IRA Calculations'!T176</f>
        <v>64886675685.20401</v>
      </c>
      <c r="H5" s="7">
        <f>'IRA Calculations'!U176</f>
        <v>61770197235.470345</v>
      </c>
      <c r="I5" s="7">
        <f>'IRA Calculations'!V176</f>
        <v>58861295190.131432</v>
      </c>
      <c r="J5" s="7">
        <f>'IRA Calculations'!W176</f>
        <v>56244468008.216377</v>
      </c>
      <c r="K5" s="7">
        <f>'IRA Calculations'!X176</f>
        <v>53995809309.478737</v>
      </c>
      <c r="L5" s="7">
        <f>'IRA Calculations'!Y176</f>
        <v>52136695632.445137</v>
      </c>
      <c r="M5" s="7">
        <f>'IRA Calculations'!Z176</f>
        <v>50671253719.879608</v>
      </c>
      <c r="N5" s="7">
        <f>'IRA Calculations'!AA176</f>
        <v>49569344588.905769</v>
      </c>
      <c r="O5" s="7">
        <f>'IRA Calculations'!AB176</f>
        <v>48762896883.805389</v>
      </c>
      <c r="P5" s="7">
        <f>'IRA Calculations'!AC176</f>
        <v>48190927802.09079</v>
      </c>
      <c r="Q5" s="7">
        <f>'IRA Calculations'!AD176</f>
        <v>47774568369.923592</v>
      </c>
      <c r="R5" s="7">
        <f>'IRA Calculations'!AE176</f>
        <v>47448024283.025635</v>
      </c>
      <c r="S5" s="7">
        <f>'IRA Calculations'!AF176</f>
        <v>47153879351.034363</v>
      </c>
      <c r="T5" s="7">
        <f>'IRA Calculations'!AG176</f>
        <v>46878417106.407936</v>
      </c>
      <c r="U5" s="7">
        <f>'IRA Calculations'!AH176</f>
        <v>46606522687.600838</v>
      </c>
      <c r="V5" s="7">
        <f>'IRA Calculations'!AI176</f>
        <v>46335940376.62529</v>
      </c>
      <c r="W5" s="7">
        <f>'IRA Calculations'!AJ176</f>
        <v>46055286404.296677</v>
      </c>
      <c r="X5" s="7">
        <f>'IRA Calculations'!AK176</f>
        <v>45757980586.420998</v>
      </c>
      <c r="Y5" s="7">
        <f>'IRA Calculations'!AL176</f>
        <v>45441394021.253494</v>
      </c>
      <c r="Z5" s="7">
        <f>'IRA Calculations'!AM176</f>
        <v>45111576480.050957</v>
      </c>
      <c r="AA5" s="7">
        <f>'IRA Calculations'!AN176</f>
        <v>44762597754.942978</v>
      </c>
      <c r="AB5" s="7">
        <f>'IRA Calculations'!AO176</f>
        <v>44406279224.646629</v>
      </c>
      <c r="AC5" s="7">
        <f>'IRA Calculations'!AP176</f>
        <v>44037605308.301292</v>
      </c>
      <c r="AD5" s="7">
        <f>'IRA Calculations'!AQ176</f>
        <v>43649460554.542992</v>
      </c>
      <c r="AE5" s="7">
        <f>'IRA Calculations'!AR176</f>
        <v>43246982276.492439</v>
      </c>
      <c r="AF5" s="7">
        <f>'IRA Calculations'!AS176</f>
        <v>42831409812.425949</v>
      </c>
      <c r="AG5" s="7">
        <f>'IRA Calculations'!AT176</f>
        <v>42401508804.028854</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6386670905525.4717</v>
      </c>
      <c r="C2" s="7">
        <f>'IRA Calculations'!P186</f>
        <v>6386670905525.4717</v>
      </c>
      <c r="D2" s="7">
        <f>'IRA Calculations'!Q186</f>
        <v>6386670905525.4717</v>
      </c>
      <c r="E2" s="7">
        <f>'IRA Calculations'!R186</f>
        <v>6449818032341.9473</v>
      </c>
      <c r="F2" s="7">
        <f>'IRA Calculations'!S186</f>
        <v>6523108815921.4092</v>
      </c>
      <c r="G2" s="7">
        <f>'IRA Calculations'!T186</f>
        <v>6608297653522.792</v>
      </c>
      <c r="H2" s="7">
        <f>'IRA Calculations'!U186</f>
        <v>6695760502857.877</v>
      </c>
      <c r="I2" s="7">
        <f>'IRA Calculations'!V186</f>
        <v>6789305076448.8174</v>
      </c>
      <c r="J2" s="7">
        <f>'IRA Calculations'!W186</f>
        <v>6886936725182.7676</v>
      </c>
      <c r="K2" s="7">
        <f>'IRA Calculations'!X186</f>
        <v>6987102192887.7998</v>
      </c>
      <c r="L2" s="7">
        <f>'IRA Calculations'!Y186</f>
        <v>7091536321439.3965</v>
      </c>
      <c r="M2" s="7">
        <f>'IRA Calculations'!Z186</f>
        <v>7198738933563.5967</v>
      </c>
      <c r="N2" s="7">
        <f>'IRA Calculations'!AA186</f>
        <v>7308179240280.792</v>
      </c>
      <c r="O2" s="7">
        <f>'IRA Calculations'!AB186</f>
        <v>7422782168231.2529</v>
      </c>
      <c r="P2" s="7">
        <f>'IRA Calculations'!AC186</f>
        <v>7539963613172.1436</v>
      </c>
      <c r="Q2" s="7">
        <f>'IRA Calculations'!AD186</f>
        <v>7661318735668.4893</v>
      </c>
      <c r="R2" s="7">
        <f>'IRA Calculations'!AE186</f>
        <v>7786207795318.5801</v>
      </c>
      <c r="S2" s="7">
        <f>'IRA Calculations'!AF186</f>
        <v>7912418240165.2686</v>
      </c>
      <c r="T2" s="7">
        <f>'IRA Calculations'!AG186</f>
        <v>8044179620288.2227</v>
      </c>
      <c r="U2" s="7">
        <f>'IRA Calculations'!AH186</f>
        <v>8176804230909.582</v>
      </c>
      <c r="V2" s="7">
        <f>'IRA Calculations'!AI186</f>
        <v>8313538265683.6172</v>
      </c>
      <c r="W2" s="7">
        <f>'IRA Calculations'!AJ186</f>
        <v>8454049283091.5205</v>
      </c>
      <c r="X2" s="7">
        <f>'IRA Calculations'!AK186</f>
        <v>8598840135850.8193</v>
      </c>
      <c r="Y2" s="7">
        <f>'IRA Calculations'!AL186</f>
        <v>8746608994148.3477</v>
      </c>
      <c r="Z2" s="7">
        <f>'IRA Calculations'!AM186</f>
        <v>8899012478325.748</v>
      </c>
      <c r="AA2" s="7">
        <f>'IRA Calculations'!AN186</f>
        <v>9053980511362.5391</v>
      </c>
      <c r="AB2" s="7">
        <f>'IRA Calculations'!AO186</f>
        <v>9210510181449.8594</v>
      </c>
      <c r="AC2" s="7">
        <f>'IRA Calculations'!AP186</f>
        <v>9372822657788.6777</v>
      </c>
      <c r="AD2" s="7">
        <f>'IRA Calculations'!AQ186</f>
        <v>9534922818535.7129</v>
      </c>
      <c r="AE2" s="7">
        <f>'IRA Calculations'!AR186</f>
        <v>9702154870627.7188</v>
      </c>
      <c r="AF2" s="7">
        <f>'IRA Calculations'!AS186</f>
        <v>9873203016120.5059</v>
      </c>
      <c r="AG2" s="7">
        <f>'IRA Calculations'!AT186</f>
        <v>10049019881551.176</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4361208133611.6758</v>
      </c>
      <c r="C4" s="7">
        <f>'IRA Calculations'!P188</f>
        <v>4361208133611.6758</v>
      </c>
      <c r="D4" s="7">
        <f>'IRA Calculations'!Q188</f>
        <v>4361208133611.6758</v>
      </c>
      <c r="E4" s="7">
        <f>'IRA Calculations'!R188</f>
        <v>4346169139151.0713</v>
      </c>
      <c r="F4" s="7">
        <f>'IRA Calculations'!S188</f>
        <v>4341350394675.9927</v>
      </c>
      <c r="G4" s="7">
        <f>'IRA Calculations'!T188</f>
        <v>4334933757039.4697</v>
      </c>
      <c r="H4" s="7">
        <f>'IRA Calculations'!U188</f>
        <v>4326148477775.4028</v>
      </c>
      <c r="I4" s="7">
        <f>'IRA Calculations'!V188</f>
        <v>4317244139805.1772</v>
      </c>
      <c r="J4" s="7">
        <f>'IRA Calculations'!W188</f>
        <v>4297298673401.8003</v>
      </c>
      <c r="K4" s="7">
        <f>'IRA Calculations'!X188</f>
        <v>4280423668367.4741</v>
      </c>
      <c r="L4" s="7">
        <f>'IRA Calculations'!Y188</f>
        <v>4268248349102.0884</v>
      </c>
      <c r="M4" s="7">
        <f>'IRA Calculations'!Z188</f>
        <v>4262796713610.1128</v>
      </c>
      <c r="N4" s="7">
        <f>'IRA Calculations'!AA188</f>
        <v>4259425472351.856</v>
      </c>
      <c r="O4" s="7">
        <f>'IRA Calculations'!AB188</f>
        <v>4258397807730.3779</v>
      </c>
      <c r="P4" s="7">
        <f>'IRA Calculations'!AC188</f>
        <v>4260183688322.5713</v>
      </c>
      <c r="Q4" s="7">
        <f>'IRA Calculations'!AD188</f>
        <v>4259851577194.9004</v>
      </c>
      <c r="R4" s="7">
        <f>'IRA Calculations'!AE188</f>
        <v>4252382209946.1353</v>
      </c>
      <c r="S4" s="7">
        <f>'IRA Calculations'!AF188</f>
        <v>4246216222217.2905</v>
      </c>
      <c r="T4" s="7">
        <f>'IRA Calculations'!AG188</f>
        <v>4241798517594.4932</v>
      </c>
      <c r="U4" s="7">
        <f>'IRA Calculations'!AH188</f>
        <v>4240532735560.7192</v>
      </c>
      <c r="V4" s="7">
        <f>'IRA Calculations'!AI188</f>
        <v>4239417343471.5684</v>
      </c>
      <c r="W4" s="7">
        <f>'IRA Calculations'!AJ188</f>
        <v>4241811050089.875</v>
      </c>
      <c r="X4" s="7">
        <f>'IRA Calculations'!AK188</f>
        <v>4243803716855.8999</v>
      </c>
      <c r="Y4" s="7">
        <f>'IRA Calculations'!AL188</f>
        <v>4242913909683.6436</v>
      </c>
      <c r="Z4" s="7">
        <f>'IRA Calculations'!AM188</f>
        <v>4238822049940.8369</v>
      </c>
      <c r="AA4" s="7">
        <f>'IRA Calculations'!AN188</f>
        <v>4233489473154.999</v>
      </c>
      <c r="AB4" s="7">
        <f>'IRA Calculations'!AO188</f>
        <v>4227461342875.375</v>
      </c>
      <c r="AC4" s="7">
        <f>'IRA Calculations'!AP188</f>
        <v>4221984642392.6567</v>
      </c>
      <c r="AD4" s="7">
        <f>'IRA Calculations'!AQ188</f>
        <v>4217892782649.8291</v>
      </c>
      <c r="AE4" s="7">
        <f>'IRA Calculations'!AR188</f>
        <v>4212290757213.2505</v>
      </c>
      <c r="AF4" s="7">
        <f>'IRA Calculations'!AS188</f>
        <v>4208399417396.5742</v>
      </c>
      <c r="AG4" s="7">
        <f>'IRA Calculations'!AT188</f>
        <v>4204081972736.8315</v>
      </c>
    </row>
    <row r="5" spans="1:35" x14ac:dyDescent="0.2">
      <c r="A5" s="1" t="s">
        <v>79</v>
      </c>
      <c r="B5" s="7">
        <f>'IRA Calculations'!O189</f>
        <v>1372855309360.7913</v>
      </c>
      <c r="C5" s="7">
        <f>'IRA Calculations'!P189</f>
        <v>1372855309360.7913</v>
      </c>
      <c r="D5" s="7">
        <f>'IRA Calculations'!Q189</f>
        <v>1372855309360.7913</v>
      </c>
      <c r="E5" s="7">
        <f>'IRA Calculations'!R189</f>
        <v>1374384445558.7825</v>
      </c>
      <c r="F5" s="7">
        <f>'IRA Calculations'!S189</f>
        <v>1374004142255.6555</v>
      </c>
      <c r="G5" s="7">
        <f>'IRA Calculations'!T189</f>
        <v>1372419545159.2927</v>
      </c>
      <c r="H5" s="7">
        <f>'IRA Calculations'!U189</f>
        <v>1368101518071.7053</v>
      </c>
      <c r="I5" s="7">
        <f>'IRA Calculations'!V189</f>
        <v>1364013257563.0911</v>
      </c>
      <c r="J5" s="7">
        <f>'IRA Calculations'!W189</f>
        <v>1361485825194.3926</v>
      </c>
      <c r="K5" s="7">
        <f>'IRA Calculations'!X189</f>
        <v>1361802744613.6648</v>
      </c>
      <c r="L5" s="7">
        <f>'IRA Calculations'!Y189</f>
        <v>1361763129686.2568</v>
      </c>
      <c r="M5" s="7">
        <f>'IRA Calculations'!Z189</f>
        <v>1359489232852.9783</v>
      </c>
      <c r="N5" s="7">
        <f>'IRA Calculations'!AA189</f>
        <v>1356351730602.1799</v>
      </c>
      <c r="O5" s="7">
        <f>'IRA Calculations'!AB189</f>
        <v>1352826002062.7742</v>
      </c>
      <c r="P5" s="7">
        <f>'IRA Calculations'!AC189</f>
        <v>1352746772207.9558</v>
      </c>
      <c r="Q5" s="7">
        <f>'IRA Calculations'!AD189</f>
        <v>1352635850411.2122</v>
      </c>
      <c r="R5" s="7">
        <f>'IRA Calculations'!AE189</f>
        <v>1353047845656.2666</v>
      </c>
      <c r="S5" s="7">
        <f>'IRA Calculations'!AF189</f>
        <v>1350987869430.9944</v>
      </c>
      <c r="T5" s="7">
        <f>'IRA Calculations'!AG189</f>
        <v>1350869024648.7678</v>
      </c>
      <c r="U5" s="7">
        <f>'IRA Calculations'!AH189</f>
        <v>1351780167979.1763</v>
      </c>
      <c r="V5" s="7">
        <f>'IRA Calculations'!AI189</f>
        <v>1352057472471.0403</v>
      </c>
      <c r="W5" s="7">
        <f>'IRA Calculations'!AJ189</f>
        <v>1352429852788.6841</v>
      </c>
      <c r="X5" s="7">
        <f>'IRA Calculations'!AK189</f>
        <v>1353832221218.9653</v>
      </c>
      <c r="Y5" s="7">
        <f>'IRA Calculations'!AL189</f>
        <v>1356478498369.8906</v>
      </c>
      <c r="Z5" s="7">
        <f>'IRA Calculations'!AM189</f>
        <v>1359449617925.5684</v>
      </c>
      <c r="AA5" s="7">
        <f>'IRA Calculations'!AN189</f>
        <v>1362206816873.2397</v>
      </c>
      <c r="AB5" s="7">
        <f>'IRA Calculations'!AO189</f>
        <v>1364338099967.8477</v>
      </c>
      <c r="AC5" s="7">
        <f>'IRA Calculations'!AP189</f>
        <v>1365542393761.0811</v>
      </c>
      <c r="AD5" s="7">
        <f>'IRA Calculations'!AQ189</f>
        <v>1365843467209.3894</v>
      </c>
      <c r="AE5" s="7">
        <f>'IRA Calculations'!AR189</f>
        <v>1366754610539.8003</v>
      </c>
      <c r="AF5" s="7">
        <f>'IRA Calculations'!AS189</f>
        <v>1367887597463.6982</v>
      </c>
      <c r="AG5" s="7">
        <f>'IRA Calculations'!AT189</f>
        <v>1368315438679.7166</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2023-12-15T19:19:38Z</dcterms:modified>
</cp:coreProperties>
</file>