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bldgs\CiDESCTY\"/>
    </mc:Choice>
  </mc:AlternateContent>
  <xr:revisionPtr revIDLastSave="0" documentId="8_{4F23DA1F-BC09-49D3-A190-095354B69CC5}"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R8" i="23" s="1"/>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M8" i="19"/>
  <c r="L8" i="19"/>
  <c r="C8" i="18"/>
  <c r="B8" i="18"/>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Z8" i="17" l="1"/>
  <c r="E8" i="19"/>
  <c r="AA8" i="17"/>
  <c r="K8" i="19"/>
  <c r="O8" i="10"/>
  <c r="R8" i="18"/>
  <c r="I8" i="17"/>
  <c r="S8" i="18"/>
  <c r="J8" i="17"/>
  <c r="T8" i="18"/>
  <c r="H8" i="25"/>
  <c r="X8" i="25"/>
  <c r="W8" i="7" s="1"/>
  <c r="K8" i="17"/>
  <c r="Z8" i="18"/>
  <c r="R8" i="25"/>
  <c r="N64" i="22"/>
  <c r="AD64" i="22"/>
  <c r="AD65" i="22"/>
  <c r="N85" i="22"/>
  <c r="H66" i="22"/>
  <c r="N67" i="22"/>
  <c r="H69" i="22"/>
  <c r="H72" i="22"/>
  <c r="N73" i="22"/>
  <c r="AD73" i="22"/>
  <c r="R74" i="22"/>
  <c r="X79" i="22"/>
  <c r="AD80" i="22"/>
  <c r="X82" i="22"/>
  <c r="AD83" i="22"/>
  <c r="H86" i="22"/>
  <c r="X86" i="22"/>
  <c r="D8" i="23"/>
  <c r="D8" i="24"/>
  <c r="D8" i="25"/>
  <c r="T8" i="23"/>
  <c r="S8" i="10" s="1"/>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U8" i="6" s="1"/>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W8" i="6" s="1"/>
  <c r="V70" i="22"/>
  <c r="H71" i="22"/>
  <c r="N72" i="22"/>
  <c r="H74" i="22"/>
  <c r="N75" i="22"/>
  <c r="R76" i="22"/>
  <c r="H81" i="22"/>
  <c r="X81" i="22"/>
  <c r="AD82" i="22"/>
  <c r="R83" i="22"/>
  <c r="H85" i="22"/>
  <c r="R87" i="22"/>
  <c r="X88" i="22"/>
  <c r="J8" i="23"/>
  <c r="I8" i="10" s="1"/>
  <c r="J8" i="24"/>
  <c r="J8" i="25"/>
  <c r="I8" i="7" s="1"/>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D8" i="24"/>
  <c r="AD8" i="25"/>
  <c r="AC8" i="7" s="1"/>
  <c r="R96" i="22"/>
  <c r="R104" i="22"/>
  <c r="R112" i="22"/>
  <c r="N8" i="23"/>
  <c r="N8" i="24"/>
  <c r="N8" i="25"/>
  <c r="V69" i="22"/>
  <c r="N71" i="22"/>
  <c r="AD81" i="22"/>
  <c r="AD88" i="22"/>
  <c r="AI89" i="22"/>
  <c r="AF8" i="25"/>
  <c r="AD93" i="22"/>
  <c r="AD97" i="22"/>
  <c r="N107" i="22"/>
  <c r="AD112" i="22"/>
  <c r="R88" i="22"/>
  <c r="AF8" i="23"/>
  <c r="V72" i="22"/>
  <c r="N74" i="22"/>
  <c r="AD77" i="22"/>
  <c r="N81" i="22"/>
  <c r="R89" i="22"/>
  <c r="P8" i="25"/>
  <c r="O8" i="7" s="1"/>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Q8" i="10" s="1"/>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22" l="1"/>
  <c r="AE8" i="10"/>
  <c r="S12" i="22"/>
  <c r="AA8" i="10"/>
  <c r="G8" i="10"/>
  <c r="S8" i="7"/>
  <c r="U8" i="7"/>
  <c r="S30" i="14"/>
  <c r="S12" i="14"/>
  <c r="AC8" i="6"/>
  <c r="K8" i="6"/>
  <c r="I8" i="6"/>
  <c r="U8" i="10"/>
  <c r="C8" i="7"/>
  <c r="G8" i="7"/>
  <c r="M8" i="7"/>
  <c r="AC8" i="10"/>
  <c r="K8" i="10"/>
  <c r="C8" i="6"/>
  <c r="G8" i="6"/>
  <c r="M8" i="6"/>
  <c r="O8" i="6"/>
  <c r="E8" i="7"/>
  <c r="C8" i="10"/>
  <c r="AE8" i="7"/>
  <c r="M8" i="10"/>
  <c r="W8" i="10"/>
  <c r="AA8" i="7"/>
  <c r="E8" i="6"/>
  <c r="AA8" i="6"/>
  <c r="Y8" i="7"/>
  <c r="E8" i="10"/>
  <c r="Q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<sst xmlns="http://schemas.openxmlformats.org/spreadsheetml/2006/main" count="55111" uniqueCount="1381">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</sst>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1279</v>
      </c>
      <c r="C1" s="71">
        <v>45686</v>
      </c>
      <c r="D1" s="13"/>
      <c r="E1" s="13"/>
      <c r="F1" s="72" t="s">
        <v>59</v>
      </c>
      <c r="G1" s="72" t="s">
        <v>59</v>
      </c>
    </row>
    <row r="2" spans="1:7" x14ac:dyDescent="0.75">
      <c r="B2" t="str">
        <f>LOOKUP(B1,F2:G51,G2:G51)</f>
        <v>DE</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b">
        <f>IF(A12=About!$B$1,SUM('BDESC-rural-residential'!$AF$8,'BDESC-urban-residential'!$AF$8,'BDESC-commercial'!$AF$8)='REEDS calc'!Q12,"NA")</f>
        <v>1</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b">
        <f>IF(A12=About!$B$1,SUM('DESC-rural-residential'!$AF$8,'DESC-urban-residential'!$AF$8,'DESC-commercial'!$AF$8)='REEDS calc-noIRA'!Q12,"NA")</f>
        <v>1</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DELAWARE</v>
      </c>
    </row>
    <row r="3" spans="1:7" x14ac:dyDescent="0.65">
      <c r="A3" s="52" t="s">
        <v>1327</v>
      </c>
      <c r="B3" s="52">
        <v>0.59</v>
      </c>
      <c r="C3" s="52">
        <v>0.41</v>
      </c>
      <c r="F3" s="52" t="s">
        <v>10</v>
      </c>
      <c r="G3" s="52">
        <f>SUMIFS(B:B,A:A,G2)</f>
        <v>0.83299999999999996</v>
      </c>
    </row>
    <row r="4" spans="1:7" x14ac:dyDescent="0.65">
      <c r="A4" s="52" t="s">
        <v>1328</v>
      </c>
      <c r="B4" s="52">
        <v>0.66</v>
      </c>
      <c r="C4" s="52">
        <v>0.33999999999999903</v>
      </c>
      <c r="F4" s="52" t="s">
        <v>11</v>
      </c>
      <c r="G4" s="52">
        <f>SUMIFS(C:C,A:A,G2)</f>
        <v>0.16700000000000001</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16.411592457078573</v>
      </c>
      <c r="C8" s="65">
        <f>INDEX('REEDS calc'!$C$64:$AG$113,MATCH(About!$B$2,'REEDS calc'!$B$64:$B$113,0),MATCH(C$1,'REEDS calc'!$C$63:$AG$63,0))*SUMIFS('res v com'!$E$3:$E$52,'res v com'!$B$3:$B$52,About!$B$2)*SUMIFS('Urban and Rural'!$C$2:$C$53,'Urban and Rural'!$A$2:$A$53,About!$B$1)</f>
        <v>16.411592457078573</v>
      </c>
      <c r="D8" s="65">
        <f>INDEX('REEDS calc'!$C$64:$AG$113,MATCH(About!$B$2,'REEDS calc'!$B$64:$B$113,0),MATCH(D$1,'REEDS calc'!$C$63:$AG$63,0))*SUMIFS('res v com'!$E$3:$E$52,'res v com'!$B$3:$B$52,About!$B$2)*SUMIFS('Urban and Rural'!$C$2:$C$53,'Urban and Rural'!$A$2:$A$53,About!$B$1)</f>
        <v>16.411592457078573</v>
      </c>
      <c r="E8" s="65">
        <f>INDEX('REEDS calc'!$C$64:$AG$113,MATCH(About!$B$2,'REEDS calc'!$B$64:$B$113,0),MATCH(E$1,'REEDS calc'!$C$63:$AG$63,0))*SUMIFS('res v com'!$E$3:$E$52,'res v com'!$B$3:$B$52,About!$B$2)*SUMIFS('Urban and Rural'!$C$2:$C$53,'Urban and Rural'!$A$2:$A$53,About!$B$1)</f>
        <v>19.675208279027501</v>
      </c>
      <c r="F8" s="65">
        <f>INDEX('REEDS calc'!$C$64:$AG$113,MATCH(About!$B$2,'REEDS calc'!$B$64:$B$113,0),MATCH(F$1,'REEDS calc'!$C$63:$AG$63,0))*SUMIFS('res v com'!$E$3:$E$52,'res v com'!$B$3:$B$52,About!$B$2)*SUMIFS('Urban and Rural'!$C$2:$C$53,'Urban and Rural'!$A$2:$A$53,About!$B$1)</f>
        <v>22.938824100976426</v>
      </c>
      <c r="G8" s="65">
        <f>INDEX('REEDS calc'!$C$64:$AG$113,MATCH(About!$B$2,'REEDS calc'!$B$64:$B$113,0),MATCH(G$1,'REEDS calc'!$C$63:$AG$63,0))*SUMIFS('res v com'!$E$3:$E$52,'res v com'!$B$3:$B$52,About!$B$2)*SUMIFS('Urban and Rural'!$C$2:$C$53,'Urban and Rural'!$A$2:$A$53,About!$B$1)</f>
        <v>27.310573088830676</v>
      </c>
      <c r="H8" s="65">
        <f>INDEX('REEDS calc'!$C$64:$AG$113,MATCH(About!$B$2,'REEDS calc'!$B$64:$B$113,0),MATCH(H$1,'REEDS calc'!$C$63:$AG$63,0))*SUMIFS('res v com'!$E$3:$E$52,'res v com'!$B$3:$B$52,About!$B$2)*SUMIFS('Urban and Rural'!$C$2:$C$53,'Urban and Rural'!$A$2:$A$53,About!$B$1)</f>
        <v>31.68232207668493</v>
      </c>
      <c r="I8" s="65">
        <f>INDEX('REEDS calc'!$C$64:$AG$113,MATCH(About!$B$2,'REEDS calc'!$B$64:$B$113,0),MATCH(I$1,'REEDS calc'!$C$63:$AG$63,0))*SUMIFS('res v com'!$E$3:$E$52,'res v com'!$B$3:$B$52,About!$B$2)*SUMIFS('Urban and Rural'!$C$2:$C$53,'Urban and Rural'!$A$2:$A$53,About!$B$1)</f>
        <v>37.275589164086689</v>
      </c>
      <c r="J8" s="65">
        <f>INDEX('REEDS calc'!$C$64:$AG$113,MATCH(About!$B$2,'REEDS calc'!$B$64:$B$113,0),MATCH(J$1,'REEDS calc'!$C$63:$AG$63,0))*SUMIFS('res v com'!$E$3:$E$52,'res v com'!$B$3:$B$52,About!$B$2)*SUMIFS('Urban and Rural'!$C$2:$C$53,'Urban and Rural'!$A$2:$A$53,About!$B$1)</f>
        <v>42.868856251488452</v>
      </c>
      <c r="K8" s="65">
        <f>INDEX('REEDS calc'!$C$64:$AG$113,MATCH(About!$B$2,'REEDS calc'!$B$64:$B$113,0),MATCH(K$1,'REEDS calc'!$C$63:$AG$63,0))*SUMIFS('res v com'!$E$3:$E$52,'res v com'!$B$3:$B$52,About!$B$2)*SUMIFS('Urban and Rural'!$C$2:$C$53,'Urban and Rural'!$A$2:$A$53,About!$B$1)</f>
        <v>47.690638223386522</v>
      </c>
      <c r="L8" s="65">
        <f>INDEX('REEDS calc'!$C$64:$AG$113,MATCH(About!$B$2,'REEDS calc'!$B$64:$B$113,0),MATCH(L$1,'REEDS calc'!$C$63:$AG$63,0))*SUMIFS('res v com'!$E$3:$E$52,'res v com'!$B$3:$B$52,About!$B$2)*SUMIFS('Urban and Rural'!$C$2:$C$53,'Urban and Rural'!$A$2:$A$53,About!$B$1)</f>
        <v>52.512420195284591</v>
      </c>
      <c r="M8" s="65">
        <f>INDEX('REEDS calc'!$C$64:$AG$113,MATCH(About!$B$2,'REEDS calc'!$B$64:$B$113,0),MATCH(M$1,'REEDS calc'!$C$63:$AG$63,0))*SUMIFS('res v com'!$E$3:$E$52,'res v com'!$B$3:$B$52,About!$B$2)*SUMIFS('Urban and Rural'!$C$2:$C$53,'Urban and Rural'!$A$2:$A$53,About!$B$1)</f>
        <v>56.228406834960701</v>
      </c>
      <c r="N8" s="65">
        <f>INDEX('REEDS calc'!$C$64:$AG$113,MATCH(About!$B$2,'REEDS calc'!$B$64:$B$113,0),MATCH(N$1,'REEDS calc'!$C$63:$AG$63,0))*SUMIFS('res v com'!$E$3:$E$52,'res v com'!$B$3:$B$52,About!$B$2)*SUMIFS('Urban and Rural'!$C$2:$C$53,'Urban and Rural'!$A$2:$A$53,About!$B$1)</f>
        <v>59.944393474636826</v>
      </c>
      <c r="O8" s="65">
        <f>INDEX('REEDS calc'!$C$64:$AG$113,MATCH(About!$B$2,'REEDS calc'!$B$64:$B$113,0),MATCH(O$1,'REEDS calc'!$C$63:$AG$63,0))*SUMIFS('res v com'!$E$3:$E$52,'res v com'!$B$3:$B$52,About!$B$2)*SUMIFS('Urban and Rural'!$C$2:$C$53,'Urban and Rural'!$A$2:$A$53,About!$B$1)</f>
        <v>61.712380197666107</v>
      </c>
      <c r="P8" s="65">
        <f>INDEX('REEDS calc'!$C$64:$AG$113,MATCH(About!$B$2,'REEDS calc'!$B$64:$B$113,0),MATCH(P$1,'REEDS calc'!$C$63:$AG$63,0))*SUMIFS('res v com'!$E$3:$E$52,'res v com'!$B$3:$B$52,About!$B$2)*SUMIFS('Urban and Rural'!$C$2:$C$53,'Urban and Rural'!$A$2:$A$53,About!$B$1)</f>
        <v>63.48036692069541</v>
      </c>
      <c r="Q8" s="65">
        <f>INDEX('REEDS calc'!$C$64:$AG$113,MATCH(About!$B$2,'REEDS calc'!$B$64:$B$113,0),MATCH(Q$1,'REEDS calc'!$C$63:$AG$63,0))*SUMIFS('res v com'!$E$3:$E$52,'res v com'!$B$3:$B$52,About!$B$2)*SUMIFS('Urban and Rural'!$C$2:$C$53,'Urban and Rural'!$A$2:$A$53,About!$B$1)</f>
        <v>63.782531924267687</v>
      </c>
      <c r="R8" s="65">
        <f>INDEX('REEDS calc'!$C$64:$AG$113,MATCH(About!$B$2,'REEDS calc'!$B$64:$B$113,0),MATCH(R$1,'REEDS calc'!$C$63:$AG$63,0))*SUMIFS('res v com'!$E$3:$E$52,'res v com'!$B$3:$B$52,About!$B$2)*SUMIFS('Urban and Rural'!$C$2:$C$53,'Urban and Rural'!$A$2:$A$53,About!$B$1)</f>
        <v>64.084696927839957</v>
      </c>
      <c r="S8" s="65">
        <f>INDEX('REEDS calc'!$C$64:$AG$113,MATCH(About!$B$2,'REEDS calc'!$B$64:$B$113,0),MATCH(S$1,'REEDS calc'!$C$63:$AG$63,0))*SUMIFS('res v com'!$E$3:$E$52,'res v com'!$B$3:$B$52,About!$B$2)*SUMIFS('Urban and Rural'!$C$2:$C$53,'Urban and Rural'!$A$2:$A$53,About!$B$1)</f>
        <v>64.335429590378666</v>
      </c>
      <c r="T8" s="65">
        <f>INDEX('REEDS calc'!$C$64:$AG$113,MATCH(About!$B$2,'REEDS calc'!$B$64:$B$113,0),MATCH(T$1,'REEDS calc'!$C$63:$AG$63,0))*SUMIFS('res v com'!$E$3:$E$52,'res v com'!$B$3:$B$52,About!$B$2)*SUMIFS('Urban and Rural'!$C$2:$C$53,'Urban and Rural'!$A$2:$A$53,About!$B$1)</f>
        <v>64.586162252917376</v>
      </c>
      <c r="U8" s="65">
        <f>INDEX('REEDS calc'!$C$64:$AG$113,MATCH(About!$B$2,'REEDS calc'!$B$64:$B$113,0),MATCH(U$1,'REEDS calc'!$C$63:$AG$63,0))*SUMIFS('res v com'!$E$3:$E$52,'res v com'!$B$3:$B$52,About!$B$2)*SUMIFS('Urban and Rural'!$C$2:$C$53,'Urban and Rural'!$A$2:$A$53,About!$B$1)</f>
        <v>64.836894915456071</v>
      </c>
      <c r="V8" s="65">
        <f>INDEX('REEDS calc'!$C$64:$AG$113,MATCH(About!$B$2,'REEDS calc'!$B$64:$B$113,0),MATCH(V$1,'REEDS calc'!$C$63:$AG$63,0))*SUMIFS('res v com'!$E$3:$E$52,'res v com'!$B$3:$B$52,About!$B$2)*SUMIFS('Urban and Rural'!$C$2:$C$53,'Urban and Rural'!$A$2:$A$53,About!$B$1)</f>
        <v>65.087627577994766</v>
      </c>
      <c r="W8" s="65">
        <f>INDEX('REEDS calc'!$C$64:$AG$113,MATCH(About!$B$2,'REEDS calc'!$B$64:$B$113,0),MATCH(W$1,'REEDS calc'!$C$63:$AG$63,0))*SUMIFS('res v com'!$E$3:$E$52,'res v com'!$B$3:$B$52,About!$B$2)*SUMIFS('Urban and Rural'!$C$2:$C$53,'Urban and Rural'!$A$2:$A$53,About!$B$1)</f>
        <v>65.826967480352479</v>
      </c>
      <c r="X8" s="65">
        <f>INDEX('REEDS calc'!$C$64:$AG$113,MATCH(About!$B$2,'REEDS calc'!$B$64:$B$113,0),MATCH(X$1,'REEDS calc'!$C$63:$AG$63,0))*SUMIFS('res v com'!$E$3:$E$52,'res v com'!$B$3:$B$52,About!$B$2)*SUMIFS('Urban and Rural'!$C$2:$C$53,'Urban and Rural'!$A$2:$A$53,About!$B$1)</f>
        <v>66.566307382710178</v>
      </c>
      <c r="Y8" s="65">
        <f>INDEX('REEDS calc'!$C$64:$AG$113,MATCH(About!$B$2,'REEDS calc'!$B$64:$B$113,0),MATCH(Y$1,'REEDS calc'!$C$63:$AG$63,0))*SUMIFS('res v com'!$E$3:$E$52,'res v com'!$B$3:$B$52,About!$B$2)*SUMIFS('Urban and Rural'!$C$2:$C$53,'Urban and Rural'!$A$2:$A$53,About!$B$1)</f>
        <v>67.498518563943804</v>
      </c>
      <c r="Z8" s="65">
        <f>INDEX('REEDS calc'!$C$64:$AG$113,MATCH(About!$B$2,'REEDS calc'!$B$64:$B$113,0),MATCH(Z$1,'REEDS calc'!$C$63:$AG$63,0))*SUMIFS('res v com'!$E$3:$E$52,'res v com'!$B$3:$B$52,About!$B$2)*SUMIFS('Urban and Rural'!$C$2:$C$53,'Urban and Rural'!$A$2:$A$53,About!$B$1)</f>
        <v>68.43072974517743</v>
      </c>
      <c r="AA8" s="65">
        <f>INDEX('REEDS calc'!$C$64:$AG$113,MATCH(About!$B$2,'REEDS calc'!$B$64:$B$113,0),MATCH(AA$1,'REEDS calc'!$C$63:$AG$63,0))*SUMIFS('res v com'!$E$3:$E$52,'res v com'!$B$3:$B$52,About!$B$2)*SUMIFS('Urban and Rural'!$C$2:$C$53,'Urban and Rural'!$A$2:$A$53,About!$B$1)</f>
        <v>68.752181876637309</v>
      </c>
      <c r="AB8" s="65">
        <f>INDEX('REEDS calc'!$C$64:$AG$113,MATCH(About!$B$2,'REEDS calc'!$B$64:$B$113,0),MATCH(AB$1,'REEDS calc'!$C$63:$AG$63,0))*SUMIFS('res v com'!$E$3:$E$52,'res v com'!$B$3:$B$52,About!$B$2)*SUMIFS('Urban and Rural'!$C$2:$C$53,'Urban and Rural'!$A$2:$A$53,About!$B$1)</f>
        <v>69.073634008097173</v>
      </c>
      <c r="AC8" s="65">
        <f>INDEX('REEDS calc'!$C$64:$AG$113,MATCH(About!$B$2,'REEDS calc'!$B$64:$B$113,0),MATCH(AC$1,'REEDS calc'!$C$63:$AG$63,0))*SUMIFS('res v com'!$E$3:$E$52,'res v com'!$B$3:$B$52,About!$B$2)*SUMIFS('Urban and Rural'!$C$2:$C$53,'Urban and Rural'!$A$2:$A$53,About!$B$1)</f>
        <v>69.909409549892843</v>
      </c>
      <c r="AD8" s="65">
        <f>INDEX('REEDS calc'!$C$64:$AG$113,MATCH(About!$B$2,'REEDS calc'!$B$64:$B$113,0),MATCH(AD$1,'REEDS calc'!$C$63:$AG$63,0))*SUMIFS('res v com'!$E$3:$E$52,'res v com'!$B$3:$B$52,About!$B$2)*SUMIFS('Urban and Rural'!$C$2:$C$53,'Urban and Rural'!$A$2:$A$53,About!$B$1)</f>
        <v>70.745185091688512</v>
      </c>
      <c r="AE8" s="65">
        <f>INDEX('REEDS calc'!$C$64:$AG$113,MATCH(About!$B$2,'REEDS calc'!$B$64:$B$113,0),MATCH(AE$1,'REEDS calc'!$C$63:$AG$63,0))*SUMIFS('res v com'!$E$3:$E$52,'res v com'!$B$3:$B$52,About!$B$2)*SUMIFS('Urban and Rural'!$C$2:$C$53,'Urban and Rural'!$A$2:$A$53,About!$B$1)</f>
        <v>71.915270850202432</v>
      </c>
      <c r="AF8" s="65">
        <f>INDEX('REEDS calc'!$C$64:$AG$113,MATCH(About!$B$2,'REEDS calc'!$B$64:$B$113,0),MATCH(AF$1,'REEDS calc'!$C$63:$AG$63,0))*SUMIFS('res v com'!$E$3:$E$52,'res v com'!$B$3:$B$52,About!$B$2)*SUMIFS('Urban and Rural'!$C$2:$C$53,'Urban and Rural'!$A$2:$A$53,About!$B$1)</f>
        <v>73.085356608716367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81.861416267942815</v>
      </c>
      <c r="C8" s="65">
        <f>INDEX('REEDS calc'!$C$64:$AG$113,MATCH(About!$B$2,'REEDS calc'!$B$64:$B$113,0),MATCH(C$1,'REEDS calc'!$C$63:$AG$63,0))*SUMIFS('res v com'!$E$3:$E$52,'res v com'!$B$3:$B$52,About!$B$2)*SUMIFS('Urban and Rural'!$B$2:$B$53,'Urban and Rural'!$A$2:$A$53,About!$B$1)</f>
        <v>81.861416267942815</v>
      </c>
      <c r="D8" s="65">
        <f>INDEX('REEDS calc'!$C$64:$AG$113,MATCH(About!$B$2,'REEDS calc'!$B$64:$B$113,0),MATCH(D$1,'REEDS calc'!$C$63:$AG$63,0))*SUMIFS('res v com'!$E$3:$E$52,'res v com'!$B$3:$B$52,About!$B$2)*SUMIFS('Urban and Rural'!$B$2:$B$53,'Urban and Rural'!$A$2:$A$53,About!$B$1)</f>
        <v>81.861416267942815</v>
      </c>
      <c r="E8" s="65">
        <f>INDEX('REEDS calc'!$C$64:$AG$113,MATCH(About!$B$2,'REEDS calc'!$B$64:$B$113,0),MATCH(E$1,'REEDS calc'!$C$63:$AG$63,0))*SUMIFS('res v com'!$E$3:$E$52,'res v com'!$B$3:$B$52,About!$B$2)*SUMIFS('Urban and Rural'!$B$2:$B$53,'Urban and Rural'!$A$2:$A$53,About!$B$1)</f>
        <v>98.14041015826291</v>
      </c>
      <c r="F8" s="65">
        <f>INDEX('REEDS calc'!$C$64:$AG$113,MATCH(About!$B$2,'REEDS calc'!$B$64:$B$113,0),MATCH(F$1,'REEDS calc'!$C$63:$AG$63,0))*SUMIFS('res v com'!$E$3:$E$52,'res v com'!$B$3:$B$52,About!$B$2)*SUMIFS('Urban and Rural'!$B$2:$B$53,'Urban and Rural'!$A$2:$A$53,About!$B$1)</f>
        <v>114.419404048583</v>
      </c>
      <c r="G8" s="65">
        <f>INDEX('REEDS calc'!$C$64:$AG$113,MATCH(About!$B$2,'REEDS calc'!$B$64:$B$113,0),MATCH(G$1,'REEDS calc'!$C$63:$AG$63,0))*SUMIFS('res v com'!$E$3:$E$52,'res v com'!$B$3:$B$52,About!$B$2)*SUMIFS('Urban and Rural'!$B$2:$B$53,'Urban and Rural'!$A$2:$A$53,About!$B$1)</f>
        <v>136.2257927125506</v>
      </c>
      <c r="H8" s="65">
        <f>INDEX('REEDS calc'!$C$64:$AG$113,MATCH(About!$B$2,'REEDS calc'!$B$64:$B$113,0),MATCH(H$1,'REEDS calc'!$C$63:$AG$63,0))*SUMIFS('res v com'!$E$3:$E$52,'res v com'!$B$3:$B$52,About!$B$2)*SUMIFS('Urban and Rural'!$B$2:$B$53,'Urban and Rural'!$A$2:$A$53,About!$B$1)</f>
        <v>158.03218137651822</v>
      </c>
      <c r="I8" s="65">
        <f>INDEX('REEDS calc'!$C$64:$AG$113,MATCH(About!$B$2,'REEDS calc'!$B$64:$B$113,0),MATCH(I$1,'REEDS calc'!$C$63:$AG$63,0))*SUMIFS('res v com'!$E$3:$E$52,'res v com'!$B$3:$B$52,About!$B$2)*SUMIFS('Urban and Rural'!$B$2:$B$53,'Urban and Rural'!$A$2:$A$53,About!$B$1)</f>
        <v>185.93153157894736</v>
      </c>
      <c r="J8" s="65">
        <f>INDEX('REEDS calc'!$C$64:$AG$113,MATCH(About!$B$2,'REEDS calc'!$B$64:$B$113,0),MATCH(J$1,'REEDS calc'!$C$63:$AG$63,0))*SUMIFS('res v com'!$E$3:$E$52,'res v com'!$B$3:$B$52,About!$B$2)*SUMIFS('Urban and Rural'!$B$2:$B$53,'Urban and Rural'!$A$2:$A$53,About!$B$1)</f>
        <v>213.83088178137649</v>
      </c>
      <c r="K8" s="65">
        <f>INDEX('REEDS calc'!$C$64:$AG$113,MATCH(About!$B$2,'REEDS calc'!$B$64:$B$113,0),MATCH(K$1,'REEDS calc'!$C$63:$AG$63,0))*SUMIFS('res v com'!$E$3:$E$52,'res v com'!$B$3:$B$52,About!$B$2)*SUMIFS('Urban and Rural'!$B$2:$B$53,'Urban and Rural'!$A$2:$A$53,About!$B$1)</f>
        <v>237.88204574898782</v>
      </c>
      <c r="L8" s="65">
        <f>INDEX('REEDS calc'!$C$64:$AG$113,MATCH(About!$B$2,'REEDS calc'!$B$64:$B$113,0),MATCH(L$1,'REEDS calc'!$C$63:$AG$63,0))*SUMIFS('res v com'!$E$3:$E$52,'res v com'!$B$3:$B$52,About!$B$2)*SUMIFS('Urban and Rural'!$B$2:$B$53,'Urban and Rural'!$A$2:$A$53,About!$B$1)</f>
        <v>261.93320971659915</v>
      </c>
      <c r="M8" s="65">
        <f>INDEX('REEDS calc'!$C$64:$AG$113,MATCH(About!$B$2,'REEDS calc'!$B$64:$B$113,0),MATCH(M$1,'REEDS calc'!$C$63:$AG$63,0))*SUMIFS('res v com'!$E$3:$E$52,'res v com'!$B$3:$B$52,About!$B$2)*SUMIFS('Urban and Rural'!$B$2:$B$53,'Urban and Rural'!$A$2:$A$53,About!$B$1)</f>
        <v>280.46864008097162</v>
      </c>
      <c r="N8" s="65">
        <f>INDEX('REEDS calc'!$C$64:$AG$113,MATCH(About!$B$2,'REEDS calc'!$B$64:$B$113,0),MATCH(N$1,'REEDS calc'!$C$63:$AG$63,0))*SUMIFS('res v com'!$E$3:$E$52,'res v com'!$B$3:$B$52,About!$B$2)*SUMIFS('Urban and Rural'!$B$2:$B$53,'Urban and Rural'!$A$2:$A$53,About!$B$1)</f>
        <v>299.0040704453441</v>
      </c>
      <c r="O8" s="65">
        <f>INDEX('REEDS calc'!$C$64:$AG$113,MATCH(About!$B$2,'REEDS calc'!$B$64:$B$113,0),MATCH(O$1,'REEDS calc'!$C$63:$AG$63,0))*SUMIFS('res v com'!$E$3:$E$52,'res v com'!$B$3:$B$52,About!$B$2)*SUMIFS('Urban and Rural'!$B$2:$B$53,'Urban and Rural'!$A$2:$A$53,About!$B$1)</f>
        <v>307.8228305668016</v>
      </c>
      <c r="P8" s="65">
        <f>INDEX('REEDS calc'!$C$64:$AG$113,MATCH(About!$B$2,'REEDS calc'!$B$64:$B$113,0),MATCH(P$1,'REEDS calc'!$C$63:$AG$63,0))*SUMIFS('res v com'!$E$3:$E$52,'res v com'!$B$3:$B$52,About!$B$2)*SUMIFS('Urban and Rural'!$B$2:$B$53,'Urban and Rural'!$A$2:$A$53,About!$B$1)</f>
        <v>316.6415906882591</v>
      </c>
      <c r="Q8" s="65">
        <f>INDEX('REEDS calc'!$C$64:$AG$113,MATCH(About!$B$2,'REEDS calc'!$B$64:$B$113,0),MATCH(Q$1,'REEDS calc'!$C$63:$AG$63,0))*SUMIFS('res v com'!$E$3:$E$52,'res v com'!$B$3:$B$52,About!$B$2)*SUMIFS('Urban and Rural'!$B$2:$B$53,'Urban and Rural'!$A$2:$A$53,About!$B$1)</f>
        <v>318.14879696356275</v>
      </c>
      <c r="R8" s="65">
        <f>INDEX('REEDS calc'!$C$64:$AG$113,MATCH(About!$B$2,'REEDS calc'!$B$64:$B$113,0),MATCH(R$1,'REEDS calc'!$C$63:$AG$63,0))*SUMIFS('res v com'!$E$3:$E$52,'res v com'!$B$3:$B$52,About!$B$2)*SUMIFS('Urban and Rural'!$B$2:$B$53,'Urban and Rural'!$A$2:$A$53,About!$B$1)</f>
        <v>319.65600323886639</v>
      </c>
      <c r="S8" s="65">
        <f>INDEX('REEDS calc'!$C$64:$AG$113,MATCH(About!$B$2,'REEDS calc'!$B$64:$B$113,0),MATCH(S$1,'REEDS calc'!$C$63:$AG$63,0))*SUMIFS('res v com'!$E$3:$E$52,'res v com'!$B$3:$B$52,About!$B$2)*SUMIFS('Urban and Rural'!$B$2:$B$53,'Urban and Rural'!$A$2:$A$53,About!$B$1)</f>
        <v>320.9066637651822</v>
      </c>
      <c r="T8" s="65">
        <f>INDEX('REEDS calc'!$C$64:$AG$113,MATCH(About!$B$2,'REEDS calc'!$B$64:$B$113,0),MATCH(T$1,'REEDS calc'!$C$63:$AG$63,0))*SUMIFS('res v com'!$E$3:$E$52,'res v com'!$B$3:$B$52,About!$B$2)*SUMIFS('Urban and Rural'!$B$2:$B$53,'Urban and Rural'!$A$2:$A$53,About!$B$1)</f>
        <v>322.15732429149796</v>
      </c>
      <c r="U8" s="65">
        <f>INDEX('REEDS calc'!$C$64:$AG$113,MATCH(About!$B$2,'REEDS calc'!$B$64:$B$113,0),MATCH(U$1,'REEDS calc'!$C$63:$AG$63,0))*SUMIFS('res v com'!$E$3:$E$52,'res v com'!$B$3:$B$52,About!$B$2)*SUMIFS('Urban and Rural'!$B$2:$B$53,'Urban and Rural'!$A$2:$A$53,About!$B$1)</f>
        <v>323.40798481781377</v>
      </c>
      <c r="V8" s="65">
        <f>INDEX('REEDS calc'!$C$64:$AG$113,MATCH(About!$B$2,'REEDS calc'!$B$64:$B$113,0),MATCH(V$1,'REEDS calc'!$C$63:$AG$63,0))*SUMIFS('res v com'!$E$3:$E$52,'res v com'!$B$3:$B$52,About!$B$2)*SUMIFS('Urban and Rural'!$B$2:$B$53,'Urban and Rural'!$A$2:$A$53,About!$B$1)</f>
        <v>324.65864534412952</v>
      </c>
      <c r="W8" s="65">
        <f>INDEX('REEDS calc'!$C$64:$AG$113,MATCH(About!$B$2,'REEDS calc'!$B$64:$B$113,0),MATCH(W$1,'REEDS calc'!$C$63:$AG$63,0))*SUMIFS('res v com'!$E$3:$E$52,'res v com'!$B$3:$B$52,About!$B$2)*SUMIFS('Urban and Rural'!$B$2:$B$53,'Urban and Rural'!$A$2:$A$53,About!$B$1)</f>
        <v>328.34649048582997</v>
      </c>
      <c r="X8" s="65">
        <f>INDEX('REEDS calc'!$C$64:$AG$113,MATCH(About!$B$2,'REEDS calc'!$B$64:$B$113,0),MATCH(X$1,'REEDS calc'!$C$63:$AG$63,0))*SUMIFS('res v com'!$E$3:$E$52,'res v com'!$B$3:$B$52,About!$B$2)*SUMIFS('Urban and Rural'!$B$2:$B$53,'Urban and Rural'!$A$2:$A$53,About!$B$1)</f>
        <v>332.03433562753037</v>
      </c>
      <c r="Y8" s="65">
        <f>INDEX('REEDS calc'!$C$64:$AG$113,MATCH(About!$B$2,'REEDS calc'!$B$64:$B$113,0),MATCH(Y$1,'REEDS calc'!$C$63:$AG$63,0))*SUMIFS('res v com'!$E$3:$E$52,'res v com'!$B$3:$B$52,About!$B$2)*SUMIFS('Urban and Rural'!$B$2:$B$53,'Urban and Rural'!$A$2:$A$53,About!$B$1)</f>
        <v>336.68422732793522</v>
      </c>
      <c r="Z8" s="65">
        <f>INDEX('REEDS calc'!$C$64:$AG$113,MATCH(About!$B$2,'REEDS calc'!$B$64:$B$113,0),MATCH(Z$1,'REEDS calc'!$C$63:$AG$63,0))*SUMIFS('res v com'!$E$3:$E$52,'res v com'!$B$3:$B$52,About!$B$2)*SUMIFS('Urban and Rural'!$B$2:$B$53,'Urban and Rural'!$A$2:$A$53,About!$B$1)</f>
        <v>341.33411902834007</v>
      </c>
      <c r="AA8" s="65">
        <f>INDEX('REEDS calc'!$C$64:$AG$113,MATCH(About!$B$2,'REEDS calc'!$B$64:$B$113,0),MATCH(AA$1,'REEDS calc'!$C$63:$AG$63,0))*SUMIFS('res v com'!$E$3:$E$52,'res v com'!$B$3:$B$52,About!$B$2)*SUMIFS('Urban and Rural'!$B$2:$B$53,'Urban and Rural'!$A$2:$A$53,About!$B$1)</f>
        <v>342.93752995951417</v>
      </c>
      <c r="AB8" s="65">
        <f>INDEX('REEDS calc'!$C$64:$AG$113,MATCH(About!$B$2,'REEDS calc'!$B$64:$B$113,0),MATCH(AB$1,'REEDS calc'!$C$63:$AG$63,0))*SUMIFS('res v com'!$E$3:$E$52,'res v com'!$B$3:$B$52,About!$B$2)*SUMIFS('Urban and Rural'!$B$2:$B$53,'Urban and Rural'!$A$2:$A$53,About!$B$1)</f>
        <v>344.54094089068826</v>
      </c>
      <c r="AC8" s="65">
        <f>INDEX('REEDS calc'!$C$64:$AG$113,MATCH(About!$B$2,'REEDS calc'!$B$64:$B$113,0),MATCH(AC$1,'REEDS calc'!$C$63:$AG$63,0))*SUMIFS('res v com'!$E$3:$E$52,'res v com'!$B$3:$B$52,About!$B$2)*SUMIFS('Urban and Rural'!$B$2:$B$53,'Urban and Rural'!$A$2:$A$53,About!$B$1)</f>
        <v>348.70980931174091</v>
      </c>
      <c r="AD8" s="65">
        <f>INDEX('REEDS calc'!$C$64:$AG$113,MATCH(About!$B$2,'REEDS calc'!$B$64:$B$113,0),MATCH(AD$1,'REEDS calc'!$C$63:$AG$63,0))*SUMIFS('res v com'!$E$3:$E$52,'res v com'!$B$3:$B$52,About!$B$2)*SUMIFS('Urban and Rural'!$B$2:$B$53,'Urban and Rural'!$A$2:$A$53,About!$B$1)</f>
        <v>352.87867773279351</v>
      </c>
      <c r="AE8" s="65">
        <f>INDEX('REEDS calc'!$C$64:$AG$113,MATCH(About!$B$2,'REEDS calc'!$B$64:$B$113,0),MATCH(AE$1,'REEDS calc'!$C$63:$AG$63,0))*SUMIFS('res v com'!$E$3:$E$52,'res v com'!$B$3:$B$52,About!$B$2)*SUMIFS('Urban and Rural'!$B$2:$B$53,'Urban and Rural'!$A$2:$A$53,About!$B$1)</f>
        <v>358.71509352226718</v>
      </c>
      <c r="AF8" s="65">
        <f>INDEX('REEDS calc'!$C$64:$AG$113,MATCH(About!$B$2,'REEDS calc'!$B$64:$B$113,0),MATCH(AF$1,'REEDS calc'!$C$63:$AG$63,0))*SUMIFS('res v com'!$E$3:$E$52,'res v com'!$B$3:$B$52,About!$B$2)*SUMIFS('Urban and Rural'!$B$2:$B$53,'Urban and Rural'!$A$2:$A$53,About!$B$1)</f>
        <v>364.55150931174086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29.363354911342608</v>
      </c>
      <c r="C8" s="65">
        <f>INDEX('REEDS calc'!$C$64:$AG$113,MATCH(About!$B$2,'REEDS calc'!$B$64:$B$113,0),MATCH(C$1,'REEDS calc'!$C$63:$AG$63,0))*SUMIFS('res v com'!$F$3:$F$52,'res v com'!$B$3:$B$52,About!$B$2)</f>
        <v>29.363354911342608</v>
      </c>
      <c r="D8" s="65">
        <f>INDEX('REEDS calc'!$C$64:$AG$113,MATCH(About!$B$2,'REEDS calc'!$B$64:$B$113,0),MATCH(D$1,'REEDS calc'!$C$63:$AG$63,0))*SUMIFS('res v com'!$F$3:$F$52,'res v com'!$B$3:$B$52,About!$B$2)</f>
        <v>29.363354911342608</v>
      </c>
      <c r="E8" s="65">
        <f>INDEX('REEDS calc'!$C$64:$AG$113,MATCH(About!$B$2,'REEDS calc'!$B$64:$B$113,0),MATCH(E$1,'REEDS calc'!$C$63:$AG$63,0))*SUMIFS('res v com'!$F$3:$F$52,'res v com'!$B$3:$B$52,About!$B$2)</f>
        <v>35.202563380891597</v>
      </c>
      <c r="F8" s="65">
        <f>INDEX('REEDS calc'!$C$64:$AG$113,MATCH(About!$B$2,'REEDS calc'!$B$64:$B$113,0),MATCH(F$1,'REEDS calc'!$C$63:$AG$63,0))*SUMIFS('res v com'!$F$3:$F$52,'res v com'!$B$3:$B$52,About!$B$2)</f>
        <v>41.041771850440583</v>
      </c>
      <c r="G8" s="65">
        <f>INDEX('REEDS calc'!$C$64:$AG$113,MATCH(About!$B$2,'REEDS calc'!$B$64:$B$113,0),MATCH(G$1,'REEDS calc'!$C$63:$AG$63,0))*SUMIFS('res v com'!$F$3:$F$52,'res v com'!$B$3:$B$52,About!$B$2)</f>
        <v>48.863634198618719</v>
      </c>
      <c r="H8" s="65">
        <f>INDEX('REEDS calc'!$C$64:$AG$113,MATCH(About!$B$2,'REEDS calc'!$B$64:$B$113,0),MATCH(H$1,'REEDS calc'!$C$63:$AG$63,0))*SUMIFS('res v com'!$F$3:$F$52,'res v com'!$B$3:$B$52,About!$B$2)</f>
        <v>56.685496546796855</v>
      </c>
      <c r="I8" s="65">
        <f>INDEX('REEDS calc'!$C$64:$AG$113,MATCH(About!$B$2,'REEDS calc'!$B$64:$B$113,0),MATCH(I$1,'REEDS calc'!$C$63:$AG$63,0))*SUMIFS('res v com'!$F$3:$F$52,'res v com'!$B$3:$B$52,About!$B$2)</f>
        <v>66.692879256965938</v>
      </c>
      <c r="J8" s="65">
        <f>INDEX('REEDS calc'!$C$64:$AG$113,MATCH(About!$B$2,'REEDS calc'!$B$64:$B$113,0),MATCH(J$1,'REEDS calc'!$C$63:$AG$63,0))*SUMIFS('res v com'!$F$3:$F$52,'res v com'!$B$3:$B$52,About!$B$2)</f>
        <v>76.70026196713502</v>
      </c>
      <c r="K8" s="65">
        <f>INDEX('REEDS calc'!$C$64:$AG$113,MATCH(About!$B$2,'REEDS calc'!$B$64:$B$113,0),MATCH(K$1,'REEDS calc'!$C$63:$AG$63,0))*SUMIFS('res v com'!$F$3:$F$52,'res v com'!$B$3:$B$52,About!$B$2)</f>
        <v>85.327316027625614</v>
      </c>
      <c r="L8" s="65">
        <f>INDEX('REEDS calc'!$C$64:$AG$113,MATCH(About!$B$2,'REEDS calc'!$B$64:$B$113,0),MATCH(L$1,'REEDS calc'!$C$63:$AG$63,0))*SUMIFS('res v com'!$F$3:$F$52,'res v com'!$B$3:$B$52,About!$B$2)</f>
        <v>93.954370088116207</v>
      </c>
      <c r="M8" s="65">
        <f>INDEX('REEDS calc'!$C$64:$AG$113,MATCH(About!$B$2,'REEDS calc'!$B$64:$B$113,0),MATCH(M$1,'REEDS calc'!$C$63:$AG$63,0))*SUMIFS('res v com'!$F$3:$F$52,'res v com'!$B$3:$B$52,About!$B$2)</f>
        <v>100.60295308406762</v>
      </c>
      <c r="N8" s="65">
        <f>INDEX('REEDS calc'!$C$64:$AG$113,MATCH(About!$B$2,'REEDS calc'!$B$64:$B$113,0),MATCH(N$1,'REEDS calc'!$C$63:$AG$63,0))*SUMIFS('res v com'!$F$3:$F$52,'res v com'!$B$3:$B$52,About!$B$2)</f>
        <v>107.25153608001904</v>
      </c>
      <c r="O8" s="65">
        <f>INDEX('REEDS calc'!$C$64:$AG$113,MATCH(About!$B$2,'REEDS calc'!$B$64:$B$113,0),MATCH(O$1,'REEDS calc'!$C$63:$AG$63,0))*SUMIFS('res v com'!$F$3:$F$52,'res v com'!$B$3:$B$52,About!$B$2)</f>
        <v>110.41478923553225</v>
      </c>
      <c r="P8" s="65">
        <f>INDEX('REEDS calc'!$C$64:$AG$113,MATCH(About!$B$2,'REEDS calc'!$B$64:$B$113,0),MATCH(P$1,'REEDS calc'!$C$63:$AG$63,0))*SUMIFS('res v com'!$F$3:$F$52,'res v com'!$B$3:$B$52,About!$B$2)</f>
        <v>113.57804239104547</v>
      </c>
      <c r="Q8" s="65">
        <f>INDEX('REEDS calc'!$C$64:$AG$113,MATCH(About!$B$2,'REEDS calc'!$B$64:$B$113,0),MATCH(Q$1,'REEDS calc'!$C$63:$AG$63,0))*SUMIFS('res v com'!$F$3:$F$52,'res v com'!$B$3:$B$52,About!$B$2)</f>
        <v>114.11867111216955</v>
      </c>
      <c r="R8" s="65">
        <f>INDEX('REEDS calc'!$C$64:$AG$113,MATCH(About!$B$2,'REEDS calc'!$B$64:$B$113,0),MATCH(R$1,'REEDS calc'!$C$63:$AG$63,0))*SUMIFS('res v com'!$F$3:$F$52,'res v com'!$B$3:$B$52,About!$B$2)</f>
        <v>114.65929983329363</v>
      </c>
      <c r="S8" s="65">
        <f>INDEX('REEDS calc'!$C$64:$AG$113,MATCH(About!$B$2,'REEDS calc'!$B$64:$B$113,0),MATCH(S$1,'REEDS calc'!$C$63:$AG$63,0))*SUMIFS('res v com'!$F$3:$F$52,'res v com'!$B$3:$B$52,About!$B$2)</f>
        <v>115.10790664443915</v>
      </c>
      <c r="T8" s="65">
        <f>INDEX('REEDS calc'!$C$64:$AG$113,MATCH(About!$B$2,'REEDS calc'!$B$64:$B$113,0),MATCH(T$1,'REEDS calc'!$C$63:$AG$63,0))*SUMIFS('res v com'!$F$3:$F$52,'res v com'!$B$3:$B$52,About!$B$2)</f>
        <v>115.55651345558466</v>
      </c>
      <c r="U8" s="65">
        <f>INDEX('REEDS calc'!$C$64:$AG$113,MATCH(About!$B$2,'REEDS calc'!$B$64:$B$113,0),MATCH(U$1,'REEDS calc'!$C$63:$AG$63,0))*SUMIFS('res v com'!$F$3:$F$52,'res v com'!$B$3:$B$52,About!$B$2)</f>
        <v>116.00512026673016</v>
      </c>
      <c r="V8" s="65">
        <f>INDEX('REEDS calc'!$C$64:$AG$113,MATCH(About!$B$2,'REEDS calc'!$B$64:$B$113,0),MATCH(V$1,'REEDS calc'!$C$63:$AG$63,0))*SUMIFS('res v com'!$F$3:$F$52,'res v com'!$B$3:$B$52,About!$B$2)</f>
        <v>116.45372707787567</v>
      </c>
      <c r="W8" s="65">
        <f>INDEX('REEDS calc'!$C$64:$AG$113,MATCH(About!$B$2,'REEDS calc'!$B$64:$B$113,0),MATCH(W$1,'REEDS calc'!$C$63:$AG$63,0))*SUMIFS('res v com'!$F$3:$F$52,'res v com'!$B$3:$B$52,About!$B$2)</f>
        <v>117.77654203381758</v>
      </c>
      <c r="X8" s="65">
        <f>INDEX('REEDS calc'!$C$64:$AG$113,MATCH(About!$B$2,'REEDS calc'!$B$64:$B$113,0),MATCH(X$1,'REEDS calc'!$C$63:$AG$63,0))*SUMIFS('res v com'!$F$3:$F$52,'res v com'!$B$3:$B$52,About!$B$2)</f>
        <v>119.09935698975947</v>
      </c>
      <c r="Y8" s="65">
        <f>INDEX('REEDS calc'!$C$64:$AG$113,MATCH(About!$B$2,'REEDS calc'!$B$64:$B$113,0),MATCH(Y$1,'REEDS calc'!$C$63:$AG$63,0))*SUMIFS('res v com'!$F$3:$F$52,'res v com'!$B$3:$B$52,About!$B$2)</f>
        <v>120.76725410812098</v>
      </c>
      <c r="Z8" s="65">
        <f>INDEX('REEDS calc'!$C$64:$AG$113,MATCH(About!$B$2,'REEDS calc'!$B$64:$B$113,0),MATCH(Z$1,'REEDS calc'!$C$63:$AG$63,0))*SUMIFS('res v com'!$F$3:$F$52,'res v com'!$B$3:$B$52,About!$B$2)</f>
        <v>122.4351512264825</v>
      </c>
      <c r="AA8" s="65">
        <f>INDEX('REEDS calc'!$C$64:$AG$113,MATCH(About!$B$2,'REEDS calc'!$B$64:$B$113,0),MATCH(AA$1,'REEDS calc'!$C$63:$AG$63,0))*SUMIFS('res v com'!$F$3:$F$52,'res v com'!$B$3:$B$52,About!$B$2)</f>
        <v>123.01028816384854</v>
      </c>
      <c r="AB8" s="65">
        <f>INDEX('REEDS calc'!$C$64:$AG$113,MATCH(About!$B$2,'REEDS calc'!$B$64:$B$113,0),MATCH(AB$1,'REEDS calc'!$C$63:$AG$63,0))*SUMIFS('res v com'!$F$3:$F$52,'res v com'!$B$3:$B$52,About!$B$2)</f>
        <v>123.58542510121458</v>
      </c>
      <c r="AC8" s="65">
        <f>INDEX('REEDS calc'!$C$64:$AG$113,MATCH(About!$B$2,'REEDS calc'!$B$64:$B$113,0),MATCH(AC$1,'REEDS calc'!$C$63:$AG$63,0))*SUMIFS('res v com'!$F$3:$F$52,'res v com'!$B$3:$B$52,About!$B$2)</f>
        <v>125.08078113836628</v>
      </c>
      <c r="AD8" s="65">
        <f>INDEX('REEDS calc'!$C$64:$AG$113,MATCH(About!$B$2,'REEDS calc'!$B$64:$B$113,0),MATCH(AD$1,'REEDS calc'!$C$63:$AG$63,0))*SUMIFS('res v com'!$F$3:$F$52,'res v com'!$B$3:$B$52,About!$B$2)</f>
        <v>126.57613717551799</v>
      </c>
      <c r="AE8" s="65">
        <f>INDEX('REEDS calc'!$C$64:$AG$113,MATCH(About!$B$2,'REEDS calc'!$B$64:$B$113,0),MATCH(AE$1,'REEDS calc'!$C$63:$AG$63,0))*SUMIFS('res v com'!$F$3:$F$52,'res v com'!$B$3:$B$52,About!$B$2)</f>
        <v>128.66963562753034</v>
      </c>
      <c r="AF8" s="65">
        <f>INDEX('REEDS calc'!$C$64:$AG$113,MATCH(About!$B$2,'REEDS calc'!$B$64:$B$113,0),MATCH(AF$1,'REEDS calc'!$C$63:$AG$63,0))*SUMIFS('res v com'!$F$3:$F$52,'res v com'!$B$3:$B$52,About!$B$2)</f>
        <v>130.76313407954274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16.411592457078573</v>
      </c>
      <c r="C8" s="65">
        <f>INDEX('REEDS calc-noIRA'!$C$64:$AG$113,MATCH(About!$B$2,'REEDS calc-noIRA'!$B$64:$B$113,0),MATCH(C$1,'REEDS calc-noIRA'!$C$63:$AG$63,0))*SUMIFS('res v com'!$E$3:$E$52,'res v com'!$B$3:$B$52,About!$B$2)*SUMIFS('Urban and Rural'!$C$2:$C$53,'Urban and Rural'!$A$2:$A$53,About!$B$1)</f>
        <v>16.411592457078573</v>
      </c>
      <c r="D8" s="65">
        <f>INDEX('REEDS calc-noIRA'!$C$64:$AG$113,MATCH(About!$B$2,'REEDS calc-noIRA'!$B$64:$B$113,0),MATCH(D$1,'REEDS calc-noIRA'!$C$63:$AG$63,0))*SUMIFS('res v com'!$E$3:$E$52,'res v com'!$B$3:$B$52,About!$B$2)*SUMIFS('Urban and Rural'!$C$2:$C$53,'Urban and Rural'!$A$2:$A$53,About!$B$1)</f>
        <v>16.411592457078573</v>
      </c>
      <c r="E8" s="65">
        <f>INDEX('REEDS calc-noIRA'!$C$64:$AG$113,MATCH(About!$B$2,'REEDS calc-noIRA'!$B$64:$B$113,0),MATCH(E$1,'REEDS calc-noIRA'!$C$63:$AG$63,0))*SUMIFS('res v com'!$E$3:$E$52,'res v com'!$B$3:$B$52,About!$B$2)*SUMIFS('Urban and Rural'!$C$2:$C$53,'Urban and Rural'!$A$2:$A$53,About!$B$1)</f>
        <v>18.030542282794574</v>
      </c>
      <c r="F8" s="65">
        <f>INDEX('REEDS calc-noIRA'!$C$64:$AG$113,MATCH(About!$B$2,'REEDS calc-noIRA'!$B$64:$B$113,0),MATCH(F$1,'REEDS calc-noIRA'!$C$63:$AG$63,0))*SUMIFS('res v com'!$E$3:$E$52,'res v com'!$B$3:$B$52,About!$B$2)*SUMIFS('Urban and Rural'!$C$2:$C$53,'Urban and Rural'!$A$2:$A$53,About!$B$1)</f>
        <v>19.649492108510579</v>
      </c>
      <c r="G8" s="65">
        <f>INDEX('REEDS calc-noIRA'!$C$64:$AG$113,MATCH(About!$B$2,'REEDS calc-noIRA'!$B$64:$B$113,0),MATCH(G$1,'REEDS calc-noIRA'!$C$63:$AG$63,0))*SUMIFS('res v com'!$E$3:$E$52,'res v com'!$B$3:$B$52,About!$B$2)*SUMIFS('Urban and Rural'!$C$2:$C$53,'Urban and Rural'!$A$2:$A$53,About!$B$1)</f>
        <v>22.209419991772908</v>
      </c>
      <c r="H8" s="65">
        <f>INDEX('REEDS calc-noIRA'!$C$64:$AG$113,MATCH(About!$B$2,'REEDS calc-noIRA'!$B$64:$B$113,0),MATCH(H$1,'REEDS calc-noIRA'!$C$63:$AG$63,0))*SUMIFS('res v com'!$E$3:$E$52,'res v com'!$B$3:$B$52,About!$B$2)*SUMIFS('Urban and Rural'!$C$2:$C$53,'Urban and Rural'!$A$2:$A$53,About!$B$1)</f>
        <v>24.76934787503523</v>
      </c>
      <c r="I8" s="65">
        <f>INDEX('REEDS calc-noIRA'!$C$64:$AG$113,MATCH(About!$B$2,'REEDS calc-noIRA'!$B$64:$B$113,0),MATCH(I$1,'REEDS calc-noIRA'!$C$63:$AG$63,0))*SUMIFS('res v com'!$E$3:$E$52,'res v com'!$B$3:$B$52,About!$B$2)*SUMIFS('Urban and Rural'!$C$2:$C$53,'Urban and Rural'!$A$2:$A$53,About!$B$1)</f>
        <v>28.544949273636583</v>
      </c>
      <c r="J8" s="65">
        <f>INDEX('REEDS calc-noIRA'!$C$64:$AG$113,MATCH(About!$B$2,'REEDS calc-noIRA'!$B$64:$B$113,0),MATCH(J$1,'REEDS calc-noIRA'!$C$63:$AG$63,0))*SUMIFS('res v com'!$E$3:$E$52,'res v com'!$B$3:$B$52,About!$B$2)*SUMIFS('Urban and Rural'!$C$2:$C$53,'Urban and Rural'!$A$2:$A$53,About!$B$1)</f>
        <v>32.320550672237935</v>
      </c>
      <c r="K8" s="65">
        <f>INDEX('REEDS calc-noIRA'!$C$64:$AG$113,MATCH(About!$B$2,'REEDS calc-noIRA'!$B$64:$B$113,0),MATCH(K$1,'REEDS calc-noIRA'!$C$63:$AG$63,0))*SUMIFS('res v com'!$E$3:$E$52,'res v com'!$B$3:$B$52,About!$B$2)*SUMIFS('Urban and Rural'!$C$2:$C$53,'Urban and Rural'!$A$2:$A$53,About!$B$1)</f>
        <v>38.305404901599893</v>
      </c>
      <c r="L8" s="65">
        <f>INDEX('REEDS calc-noIRA'!$C$64:$AG$113,MATCH(About!$B$2,'REEDS calc-noIRA'!$B$64:$B$113,0),MATCH(L$1,'REEDS calc-noIRA'!$C$63:$AG$63,0))*SUMIFS('res v com'!$E$3:$E$52,'res v com'!$B$3:$B$52,About!$B$2)*SUMIFS('Urban and Rural'!$C$2:$C$53,'Urban and Rural'!$A$2:$A$53,About!$B$1)</f>
        <v>44.290259130961857</v>
      </c>
      <c r="M8" s="65">
        <f>INDEX('REEDS calc-noIRA'!$C$64:$AG$113,MATCH(About!$B$2,'REEDS calc-noIRA'!$B$64:$B$113,0),MATCH(M$1,'REEDS calc-noIRA'!$C$63:$AG$63,0))*SUMIFS('res v com'!$E$3:$E$52,'res v com'!$B$3:$B$52,About!$B$2)*SUMIFS('Urban and Rural'!$C$2:$C$53,'Urban and Rural'!$A$2:$A$53,About!$B$1)</f>
        <v>45.330595120050226</v>
      </c>
      <c r="N8" s="65">
        <f>INDEX('REEDS calc-noIRA'!$C$64:$AG$113,MATCH(About!$B$2,'REEDS calc-noIRA'!$B$64:$B$113,0),MATCH(N$1,'REEDS calc-noIRA'!$C$63:$AG$63,0))*SUMIFS('res v com'!$E$3:$E$52,'res v com'!$B$3:$B$52,About!$B$2)*SUMIFS('Urban and Rural'!$C$2:$C$53,'Urban and Rural'!$A$2:$A$53,About!$B$1)</f>
        <v>46.370931109138596</v>
      </c>
      <c r="O8" s="65">
        <f>INDEX('REEDS calc-noIRA'!$C$64:$AG$113,MATCH(About!$B$2,'REEDS calc-noIRA'!$B$64:$B$113,0),MATCH(O$1,'REEDS calc-noIRA'!$C$63:$AG$63,0))*SUMIFS('res v com'!$E$3:$E$52,'res v com'!$B$3:$B$52,About!$B$2)*SUMIFS('Urban and Rural'!$C$2:$C$53,'Urban and Rural'!$A$2:$A$53,About!$B$1)</f>
        <v>47.329442919309855</v>
      </c>
      <c r="P8" s="65">
        <f>INDEX('REEDS calc-noIRA'!$C$64:$AG$113,MATCH(About!$B$2,'REEDS calc-noIRA'!$B$64:$B$113,0),MATCH(P$1,'REEDS calc-noIRA'!$C$63:$AG$63,0))*SUMIFS('res v com'!$E$3:$E$52,'res v com'!$B$3:$B$52,About!$B$2)*SUMIFS('Urban and Rural'!$C$2:$C$53,'Urban and Rural'!$A$2:$A$53,About!$B$1)</f>
        <v>48.287954729481108</v>
      </c>
      <c r="Q8" s="65">
        <f>INDEX('REEDS calc-noIRA'!$C$64:$AG$113,MATCH(About!$B$2,'REEDS calc-noIRA'!$B$64:$B$113,0),MATCH(Q$1,'REEDS calc-noIRA'!$C$63:$AG$63,0))*SUMIFS('res v com'!$E$3:$E$52,'res v com'!$B$3:$B$52,About!$B$2)*SUMIFS('Urban and Rural'!$C$2:$C$53,'Urban and Rural'!$A$2:$A$53,About!$B$1)</f>
        <v>49.217243618610517</v>
      </c>
      <c r="R8" s="65">
        <f>INDEX('REEDS calc-noIRA'!$C$64:$AG$113,MATCH(About!$B$2,'REEDS calc-noIRA'!$B$64:$B$113,0),MATCH(R$1,'REEDS calc-noIRA'!$C$63:$AG$63,0))*SUMIFS('res v com'!$E$3:$E$52,'res v com'!$B$3:$B$52,About!$B$2)*SUMIFS('Urban and Rural'!$C$2:$C$53,'Urban and Rural'!$A$2:$A$53,About!$B$1)</f>
        <v>50.146532507739941</v>
      </c>
      <c r="S8" s="65">
        <f>INDEX('REEDS calc-noIRA'!$C$64:$AG$113,MATCH(About!$B$2,'REEDS calc-noIRA'!$B$64:$B$113,0),MATCH(S$1,'REEDS calc-noIRA'!$C$63:$AG$63,0))*SUMIFS('res v com'!$E$3:$E$52,'res v com'!$B$3:$B$52,About!$B$2)*SUMIFS('Urban and Rural'!$C$2:$C$53,'Urban and Rural'!$A$2:$A$53,About!$B$1)</f>
        <v>51.192713081036537</v>
      </c>
      <c r="T8" s="65">
        <f>INDEX('REEDS calc-noIRA'!$C$64:$AG$113,MATCH(About!$B$2,'REEDS calc-noIRA'!$B$64:$B$113,0),MATCH(T$1,'REEDS calc-noIRA'!$C$63:$AG$63,0))*SUMIFS('res v com'!$E$3:$E$52,'res v com'!$B$3:$B$52,About!$B$2)*SUMIFS('Urban and Rural'!$C$2:$C$53,'Urban and Rural'!$A$2:$A$53,About!$B$1)</f>
        <v>52.238893654333125</v>
      </c>
      <c r="U8" s="65">
        <f>INDEX('REEDS calc-noIRA'!$C$64:$AG$113,MATCH(About!$B$2,'REEDS calc-noIRA'!$B$64:$B$113,0),MATCH(U$1,'REEDS calc-noIRA'!$C$63:$AG$63,0))*SUMIFS('res v com'!$E$3:$E$52,'res v com'!$B$3:$B$52,About!$B$2)*SUMIFS('Urban and Rural'!$C$2:$C$53,'Urban and Rural'!$A$2:$A$53,About!$B$1)</f>
        <v>53.138959622420757</v>
      </c>
      <c r="V8" s="65">
        <f>INDEX('REEDS calc-noIRA'!$C$64:$AG$113,MATCH(About!$B$2,'REEDS calc-noIRA'!$B$64:$B$113,0),MATCH(V$1,'REEDS calc-noIRA'!$C$63:$AG$63,0))*SUMIFS('res v com'!$E$3:$E$52,'res v com'!$B$3:$B$52,About!$B$2)*SUMIFS('Urban and Rural'!$C$2:$C$53,'Urban and Rural'!$A$2:$A$53,About!$B$1)</f>
        <v>54.039025590508402</v>
      </c>
      <c r="W8" s="65">
        <f>INDEX('REEDS calc-noIRA'!$C$64:$AG$113,MATCH(About!$B$2,'REEDS calc-noIRA'!$B$64:$B$113,0),MATCH(W$1,'REEDS calc-noIRA'!$C$63:$AG$63,0))*SUMIFS('res v com'!$E$3:$E$52,'res v com'!$B$3:$B$52,About!$B$2)*SUMIFS('Urban and Rural'!$C$2:$C$53,'Urban and Rural'!$A$2:$A$53,About!$B$1)</f>
        <v>54.921557805971048</v>
      </c>
      <c r="X8" s="65">
        <f>INDEX('REEDS calc-noIRA'!$C$64:$AG$113,MATCH(About!$B$2,'REEDS calc-noIRA'!$B$64:$B$113,0),MATCH(X$1,'REEDS calc-noIRA'!$C$63:$AG$63,0))*SUMIFS('res v com'!$E$3:$E$52,'res v com'!$B$3:$B$52,About!$B$2)*SUMIFS('Urban and Rural'!$C$2:$C$53,'Urban and Rural'!$A$2:$A$53,About!$B$1)</f>
        <v>55.80409002143368</v>
      </c>
      <c r="Y8" s="65">
        <f>INDEX('REEDS calc-noIRA'!$C$64:$AG$113,MATCH(About!$B$2,'REEDS calc-noIRA'!$B$64:$B$113,0),MATCH(Y$1,'REEDS calc-noIRA'!$C$63:$AG$63,0))*SUMIFS('res v com'!$E$3:$E$52,'res v com'!$B$3:$B$52,About!$B$2)*SUMIFS('Urban and Rural'!$C$2:$C$53,'Urban and Rural'!$A$2:$A$53,About!$B$1)</f>
        <v>56.663243900062774</v>
      </c>
      <c r="Z8" s="65">
        <f>INDEX('REEDS calc-noIRA'!$C$64:$AG$113,MATCH(About!$B$2,'REEDS calc-noIRA'!$B$64:$B$113,0),MATCH(Z$1,'REEDS calc-noIRA'!$C$63:$AG$63,0))*SUMIFS('res v com'!$E$3:$E$52,'res v com'!$B$3:$B$52,About!$B$2)*SUMIFS('Urban and Rural'!$C$2:$C$53,'Urban and Rural'!$A$2:$A$53,About!$B$1)</f>
        <v>57.522397778691854</v>
      </c>
      <c r="AA8" s="65">
        <f>INDEX('REEDS calc-noIRA'!$C$64:$AG$113,MATCH(About!$B$2,'REEDS calc-noIRA'!$B$64:$B$113,0),MATCH(AA$1,'REEDS calc-noIRA'!$C$63:$AG$63,0))*SUMIFS('res v com'!$E$3:$E$52,'res v com'!$B$3:$B$52,About!$B$2)*SUMIFS('Urban and Rural'!$C$2:$C$53,'Urban and Rural'!$A$2:$A$53,About!$B$1)</f>
        <v>58.469220420446327</v>
      </c>
      <c r="AB8" s="65">
        <f>INDEX('REEDS calc-noIRA'!$C$64:$AG$113,MATCH(About!$B$2,'REEDS calc-noIRA'!$B$64:$B$113,0),MATCH(AB$1,'REEDS calc-noIRA'!$C$63:$AG$63,0))*SUMIFS('res v com'!$E$3:$E$52,'res v com'!$B$3:$B$52,About!$B$2)*SUMIFS('Urban and Rural'!$C$2:$C$53,'Urban and Rural'!$A$2:$A$53,About!$B$1)</f>
        <v>59.416043062200821</v>
      </c>
      <c r="AC8" s="65">
        <f>INDEX('REEDS calc-noIRA'!$C$64:$AG$113,MATCH(About!$B$2,'REEDS calc-noIRA'!$B$64:$B$113,0),MATCH(AC$1,'REEDS calc-noIRA'!$C$63:$AG$63,0))*SUMIFS('res v com'!$E$3:$E$52,'res v com'!$B$3:$B$52,About!$B$2)*SUMIFS('Urban and Rural'!$C$2:$C$53,'Urban and Rural'!$A$2:$A$53,About!$B$1)</f>
        <v>60.210906514537996</v>
      </c>
      <c r="AD8" s="65">
        <f>INDEX('REEDS calc-noIRA'!$C$64:$AG$113,MATCH(About!$B$2,'REEDS calc-noIRA'!$B$64:$B$113,0),MATCH(AD$1,'REEDS calc-noIRA'!$C$63:$AG$63,0))*SUMIFS('res v com'!$E$3:$E$52,'res v com'!$B$3:$B$52,About!$B$2)*SUMIFS('Urban and Rural'!$C$2:$C$53,'Urban and Rural'!$A$2:$A$53,About!$B$1)</f>
        <v>61.005769966875171</v>
      </c>
      <c r="AE8" s="65">
        <f>INDEX('REEDS calc-noIRA'!$C$64:$AG$113,MATCH(About!$B$2,'REEDS calc-noIRA'!$B$64:$B$113,0),MATCH(AE$1,'REEDS calc-noIRA'!$C$63:$AG$63,0))*SUMIFS('res v com'!$E$3:$E$52,'res v com'!$B$3:$B$52,About!$B$2)*SUMIFS('Urban and Rural'!$C$2:$C$53,'Urban and Rural'!$A$2:$A$53,About!$B$1)</f>
        <v>61.864923845504329</v>
      </c>
      <c r="AF8" s="65">
        <f>INDEX('REEDS calc-noIRA'!$C$64:$AG$113,MATCH(About!$B$2,'REEDS calc-noIRA'!$B$64:$B$113,0),MATCH(AF$1,'REEDS calc-noIRA'!$C$63:$AG$63,0))*SUMIFS('res v com'!$E$3:$E$52,'res v com'!$B$3:$B$52,About!$B$2)*SUMIFS('Urban and Rural'!$C$2:$C$53,'Urban and Rural'!$A$2:$A$53,About!$B$1)</f>
        <v>62.72407772413348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81.861416267942815</v>
      </c>
      <c r="C8" s="65">
        <f>INDEX('REEDS calc-noIRA'!$C$64:$AG$113,MATCH(About!$B$2,'REEDS calc-noIRA'!$B$64:$B$113,0),MATCH(C$1,'REEDS calc-noIRA'!$C$63:$AG$63,0))*SUMIFS('res v com'!$E$3:$E$52,'res v com'!$B$3:$B$52,About!$B$2)*SUMIFS('Urban and Rural'!$B$2:$B$53,'Urban and Rural'!$A$2:$A$53,About!$B$1)</f>
        <v>81.861416267942815</v>
      </c>
      <c r="D8" s="65">
        <f>INDEX('REEDS calc-noIRA'!$C$64:$AG$113,MATCH(About!$B$2,'REEDS calc-noIRA'!$B$64:$B$113,0),MATCH(D$1,'REEDS calc-noIRA'!$C$63:$AG$63,0))*SUMIFS('res v com'!$E$3:$E$52,'res v com'!$B$3:$B$52,About!$B$2)*SUMIFS('Urban and Rural'!$B$2:$B$53,'Urban and Rural'!$A$2:$A$53,About!$B$1)</f>
        <v>81.861416267942815</v>
      </c>
      <c r="E8" s="65">
        <f>INDEX('REEDS calc-noIRA'!$C$64:$AG$113,MATCH(About!$B$2,'REEDS calc-noIRA'!$B$64:$B$113,0),MATCH(E$1,'REEDS calc-noIRA'!$C$63:$AG$63,0))*SUMIFS('res v com'!$E$3:$E$52,'res v com'!$B$3:$B$52,About!$B$2)*SUMIFS('Urban and Rural'!$B$2:$B$53,'Urban and Rural'!$A$2:$A$53,About!$B$1)</f>
        <v>89.936776775855563</v>
      </c>
      <c r="F8" s="65">
        <f>INDEX('REEDS calc-noIRA'!$C$64:$AG$113,MATCH(About!$B$2,'REEDS calc-noIRA'!$B$64:$B$113,0),MATCH(F$1,'REEDS calc-noIRA'!$C$63:$AG$63,0))*SUMIFS('res v com'!$E$3:$E$52,'res v com'!$B$3:$B$52,About!$B$2)*SUMIFS('Urban and Rural'!$B$2:$B$53,'Urban and Rural'!$A$2:$A$53,About!$B$1)</f>
        <v>98.012137283768325</v>
      </c>
      <c r="G8" s="65">
        <f>INDEX('REEDS calc-noIRA'!$C$64:$AG$113,MATCH(About!$B$2,'REEDS calc-noIRA'!$B$64:$B$113,0),MATCH(G$1,'REEDS calc-noIRA'!$C$63:$AG$63,0))*SUMIFS('res v com'!$E$3:$E$52,'res v com'!$B$3:$B$52,About!$B$2)*SUMIFS('Urban and Rural'!$B$2:$B$53,'Urban and Rural'!$A$2:$A$53,About!$B$1)</f>
        <v>110.78111888111874</v>
      </c>
      <c r="H8" s="65">
        <f>INDEX('REEDS calc-noIRA'!$C$64:$AG$113,MATCH(About!$B$2,'REEDS calc-noIRA'!$B$64:$B$113,0),MATCH(H$1,'REEDS calc-noIRA'!$C$63:$AG$63,0))*SUMIFS('res v com'!$E$3:$E$52,'res v com'!$B$3:$B$52,About!$B$2)*SUMIFS('Urban and Rural'!$B$2:$B$53,'Urban and Rural'!$A$2:$A$53,About!$B$1)</f>
        <v>123.55010047846912</v>
      </c>
      <c r="I8" s="65">
        <f>INDEX('REEDS calc-noIRA'!$C$64:$AG$113,MATCH(About!$B$2,'REEDS calc-noIRA'!$B$64:$B$113,0),MATCH(I$1,'REEDS calc-noIRA'!$C$63:$AG$63,0))*SUMIFS('res v com'!$E$3:$E$52,'res v com'!$B$3:$B$52,About!$B$2)*SUMIFS('Urban and Rural'!$B$2:$B$53,'Urban and Rural'!$A$2:$A$53,About!$B$1)</f>
        <v>142.38289068825912</v>
      </c>
      <c r="J8" s="65">
        <f>INDEX('REEDS calc-noIRA'!$C$64:$AG$113,MATCH(About!$B$2,'REEDS calc-noIRA'!$B$64:$B$113,0),MATCH(J$1,'REEDS calc-noIRA'!$C$63:$AG$63,0))*SUMIFS('res v com'!$E$3:$E$52,'res v com'!$B$3:$B$52,About!$B$2)*SUMIFS('Urban and Rural'!$B$2:$B$53,'Urban and Rural'!$A$2:$A$53,About!$B$1)</f>
        <v>161.21568089804907</v>
      </c>
      <c r="K8" s="65">
        <f>INDEX('REEDS calc-noIRA'!$C$64:$AG$113,MATCH(About!$B$2,'REEDS calc-noIRA'!$B$64:$B$113,0),MATCH(K$1,'REEDS calc-noIRA'!$C$63:$AG$63,0))*SUMIFS('res v com'!$E$3:$E$52,'res v com'!$B$3:$B$52,About!$B$2)*SUMIFS('Urban and Rural'!$B$2:$B$53,'Urban and Rural'!$A$2:$A$53,About!$B$1)</f>
        <v>191.06827714390843</v>
      </c>
      <c r="L8" s="65">
        <f>INDEX('REEDS calc-noIRA'!$C$64:$AG$113,MATCH(About!$B$2,'REEDS calc-noIRA'!$B$64:$B$113,0),MATCH(L$1,'REEDS calc-noIRA'!$C$63:$AG$63,0))*SUMIFS('res v com'!$E$3:$E$52,'res v com'!$B$3:$B$52,About!$B$2)*SUMIFS('Urban and Rural'!$B$2:$B$53,'Urban and Rural'!$A$2:$A$53,About!$B$1)</f>
        <v>220.92087338976782</v>
      </c>
      <c r="M8" s="65">
        <f>INDEX('REEDS calc-noIRA'!$C$64:$AG$113,MATCH(About!$B$2,'REEDS calc-noIRA'!$B$64:$B$113,0),MATCH(M$1,'REEDS calc-noIRA'!$C$63:$AG$63,0))*SUMIFS('res v com'!$E$3:$E$52,'res v com'!$B$3:$B$52,About!$B$2)*SUMIFS('Urban and Rural'!$B$2:$B$53,'Urban and Rural'!$A$2:$A$53,About!$B$1)</f>
        <v>226.11009422156786</v>
      </c>
      <c r="N8" s="65">
        <f>INDEX('REEDS calc-noIRA'!$C$64:$AG$113,MATCH(About!$B$2,'REEDS calc-noIRA'!$B$64:$B$113,0),MATCH(N$1,'REEDS calc-noIRA'!$C$63:$AG$63,0))*SUMIFS('res v com'!$E$3:$E$52,'res v com'!$B$3:$B$52,About!$B$2)*SUMIFS('Urban and Rural'!$B$2:$B$53,'Urban and Rural'!$A$2:$A$53,About!$B$1)</f>
        <v>231.29931505336793</v>
      </c>
      <c r="O8" s="65">
        <f>INDEX('REEDS calc-noIRA'!$C$64:$AG$113,MATCH(About!$B$2,'REEDS calc-noIRA'!$B$64:$B$113,0),MATCH(O$1,'REEDS calc-noIRA'!$C$63:$AG$63,0))*SUMIFS('res v com'!$E$3:$E$52,'res v com'!$B$3:$B$52,About!$B$2)*SUMIFS('Urban and Rural'!$B$2:$B$53,'Urban and Rural'!$A$2:$A$53,About!$B$1)</f>
        <v>236.08039492086888</v>
      </c>
      <c r="P8" s="65">
        <f>INDEX('REEDS calc-noIRA'!$C$64:$AG$113,MATCH(About!$B$2,'REEDS calc-noIRA'!$B$64:$B$113,0),MATCH(P$1,'REEDS calc-noIRA'!$C$63:$AG$63,0))*SUMIFS('res v com'!$E$3:$E$52,'res v com'!$B$3:$B$52,About!$B$2)*SUMIFS('Urban and Rural'!$B$2:$B$53,'Urban and Rural'!$A$2:$A$53,About!$B$1)</f>
        <v>240.8614747883698</v>
      </c>
      <c r="Q8" s="65">
        <f>INDEX('REEDS calc-noIRA'!$C$64:$AG$113,MATCH(About!$B$2,'REEDS calc-noIRA'!$B$64:$B$113,0),MATCH(Q$1,'REEDS calc-noIRA'!$C$63:$AG$63,0))*SUMIFS('res v com'!$E$3:$E$52,'res v com'!$B$3:$B$52,About!$B$2)*SUMIFS('Urban and Rural'!$B$2:$B$53,'Urban and Rural'!$A$2:$A$53,About!$B$1)</f>
        <v>245.49679002576383</v>
      </c>
      <c r="R8" s="65">
        <f>INDEX('REEDS calc-noIRA'!$C$64:$AG$113,MATCH(About!$B$2,'REEDS calc-noIRA'!$B$64:$B$113,0),MATCH(R$1,'REEDS calc-noIRA'!$C$63:$AG$63,0))*SUMIFS('res v com'!$E$3:$E$52,'res v com'!$B$3:$B$52,About!$B$2)*SUMIFS('Urban and Rural'!$B$2:$B$53,'Urban and Rural'!$A$2:$A$53,About!$B$1)</f>
        <v>250.13210526315788</v>
      </c>
      <c r="S8" s="65">
        <f>INDEX('REEDS calc-noIRA'!$C$64:$AG$113,MATCH(About!$B$2,'REEDS calc-noIRA'!$B$64:$B$113,0),MATCH(S$1,'REEDS calc-noIRA'!$C$63:$AG$63,0))*SUMIFS('res v com'!$E$3:$E$52,'res v com'!$B$3:$B$52,About!$B$2)*SUMIFS('Urban and Rural'!$B$2:$B$53,'Urban and Rural'!$A$2:$A$53,About!$B$1)</f>
        <v>255.35047902097861</v>
      </c>
      <c r="T8" s="65">
        <f>INDEX('REEDS calc-noIRA'!$C$64:$AG$113,MATCH(About!$B$2,'REEDS calc-noIRA'!$B$64:$B$113,0),MATCH(T$1,'REEDS calc-noIRA'!$C$63:$AG$63,0))*SUMIFS('res v com'!$E$3:$E$52,'res v com'!$B$3:$B$52,About!$B$2)*SUMIFS('Urban and Rural'!$B$2:$B$53,'Urban and Rural'!$A$2:$A$53,About!$B$1)</f>
        <v>260.56885277879934</v>
      </c>
      <c r="U8" s="65">
        <f>INDEX('REEDS calc-noIRA'!$C$64:$AG$113,MATCH(About!$B$2,'REEDS calc-noIRA'!$B$64:$B$113,0),MATCH(U$1,'REEDS calc-noIRA'!$C$63:$AG$63,0))*SUMIFS('res v com'!$E$3:$E$52,'res v com'!$B$3:$B$52,About!$B$2)*SUMIFS('Urban and Rural'!$B$2:$B$53,'Urban and Rural'!$A$2:$A$53,About!$B$1)</f>
        <v>265.05840338608675</v>
      </c>
      <c r="V8" s="65">
        <f>INDEX('REEDS calc-noIRA'!$C$64:$AG$113,MATCH(About!$B$2,'REEDS calc-noIRA'!$B$64:$B$113,0),MATCH(V$1,'REEDS calc-noIRA'!$C$63:$AG$63,0))*SUMIFS('res v com'!$E$3:$E$52,'res v com'!$B$3:$B$52,About!$B$2)*SUMIFS('Urban and Rural'!$B$2:$B$53,'Urban and Rural'!$A$2:$A$53,About!$B$1)</f>
        <v>269.54795399337422</v>
      </c>
      <c r="W8" s="65">
        <f>INDEX('REEDS calc-noIRA'!$C$64:$AG$113,MATCH(About!$B$2,'REEDS calc-noIRA'!$B$64:$B$113,0),MATCH(W$1,'REEDS calc-noIRA'!$C$63:$AG$63,0))*SUMIFS('res v com'!$E$3:$E$52,'res v com'!$B$3:$B$52,About!$B$2)*SUMIFS('Urban and Rural'!$B$2:$B$53,'Urban and Rural'!$A$2:$A$53,About!$B$1)</f>
        <v>273.95004582259804</v>
      </c>
      <c r="X8" s="65">
        <f>INDEX('REEDS calc-noIRA'!$C$64:$AG$113,MATCH(About!$B$2,'REEDS calc-noIRA'!$B$64:$B$113,0),MATCH(X$1,'REEDS calc-noIRA'!$C$63:$AG$63,0))*SUMIFS('res v com'!$E$3:$E$52,'res v com'!$B$3:$B$52,About!$B$2)*SUMIFS('Urban and Rural'!$B$2:$B$53,'Urban and Rural'!$A$2:$A$53,About!$B$1)</f>
        <v>278.35213765182186</v>
      </c>
      <c r="Y8" s="65">
        <f>INDEX('REEDS calc-noIRA'!$C$64:$AG$113,MATCH(About!$B$2,'REEDS calc-noIRA'!$B$64:$B$113,0),MATCH(Y$1,'REEDS calc-noIRA'!$C$63:$AG$63,0))*SUMIFS('res v com'!$E$3:$E$52,'res v com'!$B$3:$B$52,About!$B$2)*SUMIFS('Urban and Rural'!$B$2:$B$53,'Urban and Rural'!$A$2:$A$53,About!$B$1)</f>
        <v>282.63761777695976</v>
      </c>
      <c r="Z8" s="65">
        <f>INDEX('REEDS calc-noIRA'!$C$64:$AG$113,MATCH(About!$B$2,'REEDS calc-noIRA'!$B$64:$B$113,0),MATCH(Z$1,'REEDS calc-noIRA'!$C$63:$AG$63,0))*SUMIFS('res v com'!$E$3:$E$52,'res v com'!$B$3:$B$52,About!$B$2)*SUMIFS('Urban and Rural'!$B$2:$B$53,'Urban and Rural'!$A$2:$A$53,About!$B$1)</f>
        <v>286.92309790209765</v>
      </c>
      <c r="AA8" s="65">
        <f>INDEX('REEDS calc-noIRA'!$C$64:$AG$113,MATCH(About!$B$2,'REEDS calc-noIRA'!$B$64:$B$113,0),MATCH(AA$1,'REEDS calc-noIRA'!$C$63:$AG$63,0))*SUMIFS('res v com'!$E$3:$E$52,'res v com'!$B$3:$B$52,About!$B$2)*SUMIFS('Urban and Rural'!$B$2:$B$53,'Urban and Rural'!$A$2:$A$53,About!$B$1)</f>
        <v>291.64587191755561</v>
      </c>
      <c r="AB8" s="65">
        <f>INDEX('REEDS calc-noIRA'!$C$64:$AG$113,MATCH(About!$B$2,'REEDS calc-noIRA'!$B$64:$B$113,0),MATCH(AB$1,'REEDS calc-noIRA'!$C$63:$AG$63,0))*SUMIFS('res v com'!$E$3:$E$52,'res v com'!$B$3:$B$52,About!$B$2)*SUMIFS('Urban and Rural'!$B$2:$B$53,'Urban and Rural'!$A$2:$A$53,About!$B$1)</f>
        <v>296.36864593301362</v>
      </c>
      <c r="AC8" s="65">
        <f>INDEX('REEDS calc-noIRA'!$C$64:$AG$113,MATCH(About!$B$2,'REEDS calc-noIRA'!$B$64:$B$113,0),MATCH(AC$1,'REEDS calc-noIRA'!$C$63:$AG$63,0))*SUMIFS('res v com'!$E$3:$E$52,'res v com'!$B$3:$B$52,About!$B$2)*SUMIFS('Urban and Rural'!$B$2:$B$53,'Urban and Rural'!$A$2:$A$53,About!$B$1)</f>
        <v>300.33344387191704</v>
      </c>
      <c r="AD8" s="65">
        <f>INDEX('REEDS calc-noIRA'!$C$64:$AG$113,MATCH(About!$B$2,'REEDS calc-noIRA'!$B$64:$B$113,0),MATCH(AD$1,'REEDS calc-noIRA'!$C$63:$AG$63,0))*SUMIFS('res v com'!$E$3:$E$52,'res v com'!$B$3:$B$52,About!$B$2)*SUMIFS('Urban and Rural'!$B$2:$B$53,'Urban and Rural'!$A$2:$A$53,About!$B$1)</f>
        <v>304.29824181082046</v>
      </c>
      <c r="AE8" s="65">
        <f>INDEX('REEDS calc-noIRA'!$C$64:$AG$113,MATCH(About!$B$2,'REEDS calc-noIRA'!$B$64:$B$113,0),MATCH(AE$1,'REEDS calc-noIRA'!$C$63:$AG$63,0))*SUMIFS('res v com'!$E$3:$E$52,'res v com'!$B$3:$B$52,About!$B$2)*SUMIFS('Urban and Rural'!$B$2:$B$53,'Urban and Rural'!$A$2:$A$53,About!$B$1)</f>
        <v>308.58372193595869</v>
      </c>
      <c r="AF8" s="65">
        <f>INDEX('REEDS calc-noIRA'!$C$64:$AG$113,MATCH(About!$B$2,'REEDS calc-noIRA'!$B$64:$B$113,0),MATCH(AF$1,'REEDS calc-noIRA'!$C$63:$AG$63,0))*SUMIFS('res v com'!$E$3:$E$52,'res v com'!$B$3:$B$52,About!$B$2)*SUMIFS('Urban and Rural'!$B$2:$B$53,'Urban and Rural'!$A$2:$A$53,About!$B$1)</f>
        <v>312.86920206109687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29.363354911342608</v>
      </c>
      <c r="C8" s="65">
        <f>INDEX('REEDS calc-noIRA'!$C$64:$AG$113,MATCH(About!$B$2,'REEDS calc-noIRA'!$B$64:$B$113,0),MATCH(C$1,'REEDS calc-noIRA'!$C$63:$AG$63,0))*SUMIFS('res v com'!$F$3:$F$52,'res v com'!$B$3:$B$52,About!$B$2)</f>
        <v>29.363354911342608</v>
      </c>
      <c r="D8" s="65">
        <f>INDEX('REEDS calc-noIRA'!$C$64:$AG$113,MATCH(About!$B$2,'REEDS calc-noIRA'!$B$64:$B$113,0),MATCH(D$1,'REEDS calc-noIRA'!$C$63:$AG$63,0))*SUMIFS('res v com'!$F$3:$F$52,'res v com'!$B$3:$B$52,About!$B$2)</f>
        <v>29.363354911342608</v>
      </c>
      <c r="E8" s="65">
        <f>INDEX('REEDS calc-noIRA'!$C$64:$AG$113,MATCH(About!$B$2,'REEDS calc-noIRA'!$B$64:$B$113,0),MATCH(E$1,'REEDS calc-noIRA'!$C$63:$AG$63,0))*SUMIFS('res v com'!$F$3:$F$52,'res v com'!$B$3:$B$52,About!$B$2)</f>
        <v>32.259953668622344</v>
      </c>
      <c r="F8" s="65">
        <f>INDEX('REEDS calc-noIRA'!$C$64:$AG$113,MATCH(About!$B$2,'REEDS calc-noIRA'!$B$64:$B$113,0),MATCH(F$1,'REEDS calc-noIRA'!$C$63:$AG$63,0))*SUMIFS('res v com'!$F$3:$F$52,'res v com'!$B$3:$B$52,About!$B$2)</f>
        <v>35.156552425902078</v>
      </c>
      <c r="G8" s="65">
        <f>INDEX('REEDS calc-noIRA'!$C$64:$AG$113,MATCH(About!$B$2,'REEDS calc-noIRA'!$B$64:$B$113,0),MATCH(G$1,'REEDS calc-noIRA'!$C$63:$AG$63,0))*SUMIFS('res v com'!$F$3:$F$52,'res v com'!$B$3:$B$52,About!$B$2)</f>
        <v>39.736733854380859</v>
      </c>
      <c r="H8" s="65">
        <f>INDEX('REEDS calc-noIRA'!$C$64:$AG$113,MATCH(About!$B$2,'REEDS calc-noIRA'!$B$64:$B$113,0),MATCH(H$1,'REEDS calc-noIRA'!$C$63:$AG$63,0))*SUMIFS('res v com'!$F$3:$F$52,'res v com'!$B$3:$B$52,About!$B$2)</f>
        <v>44.316915282859632</v>
      </c>
      <c r="I8" s="65">
        <f>INDEX('REEDS calc-noIRA'!$C$64:$AG$113,MATCH(About!$B$2,'REEDS calc-noIRA'!$B$64:$B$113,0),MATCH(I$1,'REEDS calc-noIRA'!$C$63:$AG$63,0))*SUMIFS('res v com'!$F$3:$F$52,'res v com'!$B$3:$B$52,About!$B$2)</f>
        <v>51.072160038104307</v>
      </c>
      <c r="J8" s="65">
        <f>INDEX('REEDS calc-noIRA'!$C$64:$AG$113,MATCH(About!$B$2,'REEDS calc-noIRA'!$B$64:$B$113,0),MATCH(J$1,'REEDS calc-noIRA'!$C$63:$AG$63,0))*SUMIFS('res v com'!$F$3:$F$52,'res v com'!$B$3:$B$52,About!$B$2)</f>
        <v>57.827404793348975</v>
      </c>
      <c r="K8" s="65">
        <f>INDEX('REEDS calc-noIRA'!$C$64:$AG$113,MATCH(About!$B$2,'REEDS calc-noIRA'!$B$64:$B$113,0),MATCH(K$1,'REEDS calc-noIRA'!$C$63:$AG$63,0))*SUMIFS('res v com'!$F$3:$F$52,'res v com'!$B$3:$B$52,About!$B$2)</f>
        <v>68.535408863582134</v>
      </c>
      <c r="L8" s="65">
        <f>INDEX('REEDS calc-noIRA'!$C$64:$AG$113,MATCH(About!$B$2,'REEDS calc-noIRA'!$B$64:$B$113,0),MATCH(L$1,'REEDS calc-noIRA'!$C$63:$AG$63,0))*SUMIFS('res v com'!$F$3:$F$52,'res v com'!$B$3:$B$52,About!$B$2)</f>
        <v>79.243412933815293</v>
      </c>
      <c r="M8" s="65">
        <f>INDEX('REEDS calc-noIRA'!$C$64:$AG$113,MATCH(About!$B$2,'REEDS calc-noIRA'!$B$64:$B$113,0),MATCH(M$1,'REEDS calc-noIRA'!$C$63:$AG$63,0))*SUMIFS('res v com'!$F$3:$F$52,'res v com'!$B$3:$B$52,About!$B$2)</f>
        <v>81.104765203836394</v>
      </c>
      <c r="N8" s="65">
        <f>INDEX('REEDS calc-noIRA'!$C$64:$AG$113,MATCH(About!$B$2,'REEDS calc-noIRA'!$B$64:$B$113,0),MATCH(N$1,'REEDS calc-noIRA'!$C$63:$AG$63,0))*SUMIFS('res v com'!$F$3:$F$52,'res v com'!$B$3:$B$52,About!$B$2)</f>
        <v>82.966117473857494</v>
      </c>
      <c r="O8" s="65">
        <f>INDEX('REEDS calc-noIRA'!$C$64:$AG$113,MATCH(About!$B$2,'REEDS calc-noIRA'!$B$64:$B$113,0),MATCH(O$1,'REEDS calc-noIRA'!$C$63:$AG$63,0))*SUMIFS('res v com'!$F$3:$F$52,'res v com'!$B$3:$B$52,About!$B$2)</f>
        <v>84.681071250730781</v>
      </c>
      <c r="P8" s="65">
        <f>INDEX('REEDS calc-noIRA'!$C$64:$AG$113,MATCH(About!$B$2,'REEDS calc-noIRA'!$B$64:$B$113,0),MATCH(P$1,'REEDS calc-noIRA'!$C$63:$AG$63,0))*SUMIFS('res v com'!$F$3:$F$52,'res v com'!$B$3:$B$52,About!$B$2)</f>
        <v>86.396025027604082</v>
      </c>
      <c r="Q8" s="65">
        <f>INDEX('REEDS calc-noIRA'!$C$64:$AG$113,MATCH(About!$B$2,'REEDS calc-noIRA'!$B$64:$B$113,0),MATCH(Q$1,'REEDS calc-noIRA'!$C$63:$AG$63,0))*SUMIFS('res v com'!$F$3:$F$52,'res v com'!$B$3:$B$52,About!$B$2)</f>
        <v>88.058693628353112</v>
      </c>
      <c r="R8" s="65">
        <f>INDEX('REEDS calc-noIRA'!$C$64:$AG$113,MATCH(About!$B$2,'REEDS calc-noIRA'!$B$64:$B$113,0),MATCH(R$1,'REEDS calc-noIRA'!$C$63:$AG$63,0))*SUMIFS('res v com'!$F$3:$F$52,'res v com'!$B$3:$B$52,About!$B$2)</f>
        <v>89.721362229102155</v>
      </c>
      <c r="S8" s="65">
        <f>INDEX('REEDS calc-noIRA'!$C$64:$AG$113,MATCH(About!$B$2,'REEDS calc-noIRA'!$B$64:$B$113,0),MATCH(S$1,'REEDS calc-noIRA'!$C$63:$AG$63,0))*SUMIFS('res v com'!$F$3:$F$52,'res v com'!$B$3:$B$52,About!$B$2)</f>
        <v>91.593171534347846</v>
      </c>
      <c r="T8" s="65">
        <f>INDEX('REEDS calc-noIRA'!$C$64:$AG$113,MATCH(About!$B$2,'REEDS calc-noIRA'!$B$64:$B$113,0),MATCH(T$1,'REEDS calc-noIRA'!$C$63:$AG$63,0))*SUMIFS('res v com'!$F$3:$F$52,'res v com'!$B$3:$B$52,About!$B$2)</f>
        <v>93.464980839593537</v>
      </c>
      <c r="U8" s="65">
        <f>INDEX('REEDS calc-noIRA'!$C$64:$AG$113,MATCH(About!$B$2,'REEDS calc-noIRA'!$B$64:$B$113,0),MATCH(U$1,'REEDS calc-noIRA'!$C$63:$AG$63,0))*SUMIFS('res v com'!$F$3:$F$52,'res v com'!$B$3:$B$52,About!$B$2)</f>
        <v>95.07536426421845</v>
      </c>
      <c r="V8" s="65">
        <f>INDEX('REEDS calc-noIRA'!$C$64:$AG$113,MATCH(About!$B$2,'REEDS calc-noIRA'!$B$64:$B$113,0),MATCH(V$1,'REEDS calc-noIRA'!$C$63:$AG$63,0))*SUMIFS('res v com'!$F$3:$F$52,'res v com'!$B$3:$B$52,About!$B$2)</f>
        <v>96.685747688843364</v>
      </c>
      <c r="W8" s="65">
        <f>INDEX('REEDS calc-noIRA'!$C$64:$AG$113,MATCH(About!$B$2,'REEDS calc-noIRA'!$B$64:$B$113,0),MATCH(W$1,'REEDS calc-noIRA'!$C$63:$AG$63,0))*SUMIFS('res v com'!$F$3:$F$52,'res v com'!$B$3:$B$52,About!$B$2)</f>
        <v>98.26476000779391</v>
      </c>
      <c r="X8" s="65">
        <f>INDEX('REEDS calc-noIRA'!$C$64:$AG$113,MATCH(About!$B$2,'REEDS calc-noIRA'!$B$64:$B$113,0),MATCH(X$1,'REEDS calc-noIRA'!$C$63:$AG$63,0))*SUMIFS('res v com'!$F$3:$F$52,'res v com'!$B$3:$B$52,About!$B$2)</f>
        <v>99.843772326744457</v>
      </c>
      <c r="Y8" s="65">
        <f>INDEX('REEDS calc-noIRA'!$C$64:$AG$113,MATCH(About!$B$2,'REEDS calc-noIRA'!$B$64:$B$113,0),MATCH(Y$1,'REEDS calc-noIRA'!$C$63:$AG$63,0))*SUMIFS('res v com'!$F$3:$F$52,'res v com'!$B$3:$B$52,About!$B$2)</f>
        <v>101.38095650479546</v>
      </c>
      <c r="Z8" s="65">
        <f>INDEX('REEDS calc-noIRA'!$C$64:$AG$113,MATCH(About!$B$2,'REEDS calc-noIRA'!$B$64:$B$113,0),MATCH(Z$1,'REEDS calc-noIRA'!$C$63:$AG$63,0))*SUMIFS('res v com'!$F$3:$F$52,'res v com'!$B$3:$B$52,About!$B$2)</f>
        <v>102.91814068284647</v>
      </c>
      <c r="AA8" s="65">
        <f>INDEX('REEDS calc-noIRA'!$C$64:$AG$113,MATCH(About!$B$2,'REEDS calc-noIRA'!$B$64:$B$113,0),MATCH(AA$1,'REEDS calc-noIRA'!$C$63:$AG$63,0))*SUMIFS('res v com'!$F$3:$F$52,'res v com'!$B$3:$B$52,About!$B$2)</f>
        <v>104.61218038926998</v>
      </c>
      <c r="AB8" s="65">
        <f>INDEX('REEDS calc-noIRA'!$C$64:$AG$113,MATCH(About!$B$2,'REEDS calc-noIRA'!$B$64:$B$113,0),MATCH(AB$1,'REEDS calc-noIRA'!$C$63:$AG$63,0))*SUMIFS('res v com'!$F$3:$F$52,'res v com'!$B$3:$B$52,About!$B$2)</f>
        <v>106.30622009569352</v>
      </c>
      <c r="AC8" s="65">
        <f>INDEX('REEDS calc-noIRA'!$C$64:$AG$113,MATCH(About!$B$2,'REEDS calc-noIRA'!$B$64:$B$113,0),MATCH(AC$1,'REEDS calc-noIRA'!$C$63:$AG$63,0))*SUMIFS('res v com'!$F$3:$F$52,'res v com'!$B$3:$B$52,About!$B$2)</f>
        <v>107.72837688627143</v>
      </c>
      <c r="AD8" s="65">
        <f>INDEX('REEDS calc-noIRA'!$C$64:$AG$113,MATCH(About!$B$2,'REEDS calc-noIRA'!$B$64:$B$113,0),MATCH(AD$1,'REEDS calc-noIRA'!$C$63:$AG$63,0))*SUMIFS('res v com'!$F$3:$F$52,'res v com'!$B$3:$B$52,About!$B$2)</f>
        <v>109.15053367684935</v>
      </c>
      <c r="AE8" s="65">
        <f>INDEX('REEDS calc-noIRA'!$C$64:$AG$113,MATCH(About!$B$2,'REEDS calc-noIRA'!$B$64:$B$113,0),MATCH(AE$1,'REEDS calc-noIRA'!$C$63:$AG$63,0))*SUMIFS('res v com'!$F$3:$F$52,'res v com'!$B$3:$B$52,About!$B$2)</f>
        <v>110.68771785490048</v>
      </c>
      <c r="AF8" s="65">
        <f>INDEX('REEDS calc-noIRA'!$C$64:$AG$113,MATCH(About!$B$2,'REEDS calc-noIRA'!$B$64:$B$113,0),MATCH(AF$1,'REEDS calc-noIRA'!$C$63:$AG$63,0))*SUMIFS('res v com'!$F$3:$F$52,'res v com'!$B$3:$B$52,About!$B$2)</f>
        <v>112.2249020329516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-8.2036333824073466</v>
      </c>
      <c r="E8" s="74">
        <f>'DESC-urban-residential'!F8-'BDESC-urban-residential'!F8</f>
        <v>-16.407266764814679</v>
      </c>
      <c r="F8" s="74">
        <f>'DESC-urban-residential'!G8-'BDESC-urban-residential'!G8</f>
        <v>-25.444673831431857</v>
      </c>
      <c r="G8" s="74">
        <f>'DESC-urban-residential'!H8-'BDESC-urban-residential'!H8</f>
        <v>-34.482080898049105</v>
      </c>
      <c r="H8" s="74">
        <f>'DESC-urban-residential'!I8-'BDESC-urban-residential'!I8</f>
        <v>-43.548640890688233</v>
      </c>
      <c r="I8" s="74">
        <f>'DESC-urban-residential'!J8-'BDESC-urban-residential'!J8</f>
        <v>-52.615200883327418</v>
      </c>
      <c r="J8" s="74">
        <f>'DESC-urban-residential'!K8-'BDESC-urban-residential'!K8</f>
        <v>-46.813768605079389</v>
      </c>
      <c r="K8" s="74">
        <f>'DESC-urban-residential'!L8-'BDESC-urban-residential'!L8</f>
        <v>-41.012336326831331</v>
      </c>
      <c r="L8" s="74">
        <f>'DESC-urban-residential'!M8-'BDESC-urban-residential'!M8</f>
        <v>-54.358545859403762</v>
      </c>
      <c r="M8" s="74">
        <f>'DESC-urban-residential'!N8-'BDESC-urban-residential'!N8</f>
        <v>-67.704755391976164</v>
      </c>
      <c r="N8" s="74">
        <f>'DESC-urban-residential'!O8-'BDESC-urban-residential'!O8</f>
        <v>-71.742435645932716</v>
      </c>
      <c r="O8" s="74">
        <f>'DESC-urban-residential'!P8-'BDESC-urban-residential'!P8</f>
        <v>-75.780115899889296</v>
      </c>
      <c r="P8" s="74">
        <f>'DESC-urban-residential'!Q8-'BDESC-urban-residential'!Q8</f>
        <v>-72.652006937798916</v>
      </c>
      <c r="Q8" s="74">
        <f>'DESC-urban-residential'!R8-'BDESC-urban-residential'!R8</f>
        <v>-69.523897975708508</v>
      </c>
      <c r="R8" s="74">
        <f>'DESC-urban-residential'!S8-'BDESC-urban-residential'!S8</f>
        <v>-65.556184744203591</v>
      </c>
      <c r="S8" s="74">
        <f>'DESC-urban-residential'!T8-'BDESC-urban-residential'!T8</f>
        <v>-61.588471512698618</v>
      </c>
      <c r="T8" s="74">
        <f>'DESC-urban-residential'!U8-'BDESC-urban-residential'!U8</f>
        <v>-58.349581431727017</v>
      </c>
      <c r="U8" s="74">
        <f>'DESC-urban-residential'!V8-'BDESC-urban-residential'!V8</f>
        <v>-55.110691350755303</v>
      </c>
      <c r="V8" s="74">
        <f>'DESC-urban-residential'!W8-'BDESC-urban-residential'!W8</f>
        <v>-54.396444663231932</v>
      </c>
      <c r="W8" s="74">
        <f>'DESC-urban-residential'!X8-'BDESC-urban-residential'!X8</f>
        <v>-53.682197975708505</v>
      </c>
      <c r="X8" s="74">
        <f>'DESC-urban-residential'!Y8-'BDESC-urban-residential'!Y8</f>
        <v>-54.046609550975461</v>
      </c>
      <c r="Y8" s="74">
        <f>'DESC-urban-residential'!Z8-'BDESC-urban-residential'!Z8</f>
        <v>-54.411021126242417</v>
      </c>
      <c r="Z8" s="74">
        <f>'DESC-urban-residential'!AA8-'BDESC-urban-residential'!AA8</f>
        <v>-51.291658041958556</v>
      </c>
      <c r="AA8" s="74">
        <f>'DESC-urban-residential'!AB8-'BDESC-urban-residential'!AB8</f>
        <v>-48.172294957674637</v>
      </c>
      <c r="AB8" s="74">
        <f>'DESC-urban-residential'!AC8-'BDESC-urban-residential'!AC8</f>
        <v>-48.376365439823871</v>
      </c>
      <c r="AC8" s="74">
        <f>'DESC-urban-residential'!AD8-'BDESC-urban-residential'!AD8</f>
        <v>-48.580435921973049</v>
      </c>
      <c r="AD8" s="74">
        <f>'DESC-urban-residential'!AE8-'BDESC-urban-residential'!AE8</f>
        <v>-50.131371586308489</v>
      </c>
      <c r="AE8" s="74">
        <f>'DESC-urban-residential'!AF8-'BDESC-urban-residential'!AF8</f>
        <v>-51.682307250643987</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-1.6446659962329271</v>
      </c>
      <c r="E8" s="74">
        <f>'DESC-rural-residential'!F8-'BDESC-rural-residential'!F8</f>
        <v>-3.2893319924658471</v>
      </c>
      <c r="F8" s="74">
        <f>'DESC-rural-residential'!G8-'BDESC-rural-residential'!G8</f>
        <v>-5.1011530970577681</v>
      </c>
      <c r="G8" s="74">
        <f>'DESC-rural-residential'!H8-'BDESC-rural-residential'!H8</f>
        <v>-6.9129742016496998</v>
      </c>
      <c r="H8" s="74">
        <f>'DESC-rural-residential'!I8-'BDESC-rural-residential'!I8</f>
        <v>-8.7306398904501066</v>
      </c>
      <c r="I8" s="74">
        <f>'DESC-rural-residential'!J8-'BDESC-rural-residential'!J8</f>
        <v>-10.548305579250517</v>
      </c>
      <c r="J8" s="74">
        <f>'DESC-rural-residential'!K8-'BDESC-rural-residential'!K8</f>
        <v>-9.3852333217866288</v>
      </c>
      <c r="K8" s="74">
        <f>'DESC-rural-residential'!L8-'BDESC-rural-residential'!L8</f>
        <v>-8.2221610643227336</v>
      </c>
      <c r="L8" s="74">
        <f>'DESC-rural-residential'!M8-'BDESC-rural-residential'!M8</f>
        <v>-10.897811714910475</v>
      </c>
      <c r="M8" s="74">
        <f>'DESC-rural-residential'!N8-'BDESC-rural-residential'!N8</f>
        <v>-13.57346236549823</v>
      </c>
      <c r="N8" s="74">
        <f>'DESC-rural-residential'!O8-'BDESC-rural-residential'!O8</f>
        <v>-14.382937278356252</v>
      </c>
      <c r="O8" s="74">
        <f>'DESC-rural-residential'!P8-'BDESC-rural-residential'!P8</f>
        <v>-15.192412191214302</v>
      </c>
      <c r="P8" s="74">
        <f>'DESC-rural-residential'!Q8-'BDESC-rural-residential'!Q8</f>
        <v>-14.56528830565717</v>
      </c>
      <c r="Q8" s="74">
        <f>'DESC-rural-residential'!R8-'BDESC-rural-residential'!R8</f>
        <v>-13.938164420100016</v>
      </c>
      <c r="R8" s="74">
        <f>'DESC-rural-residential'!S8-'BDESC-rural-residential'!S8</f>
        <v>-13.142716509342129</v>
      </c>
      <c r="S8" s="74">
        <f>'DESC-rural-residential'!T8-'BDESC-rural-residential'!T8</f>
        <v>-12.34726859858425</v>
      </c>
      <c r="T8" s="74">
        <f>'DESC-rural-residential'!U8-'BDESC-rural-residential'!U8</f>
        <v>-11.697935293035314</v>
      </c>
      <c r="U8" s="74">
        <f>'DESC-rural-residential'!V8-'BDESC-rural-residential'!V8</f>
        <v>-11.048601987486364</v>
      </c>
      <c r="V8" s="74">
        <f>'DESC-rural-residential'!W8-'BDESC-rural-residential'!W8</f>
        <v>-10.905409674381431</v>
      </c>
      <c r="W8" s="74">
        <f>'DESC-rural-residential'!X8-'BDESC-rural-residential'!X8</f>
        <v>-10.762217361276498</v>
      </c>
      <c r="X8" s="74">
        <f>'DESC-rural-residential'!Y8-'BDESC-rural-residential'!Y8</f>
        <v>-10.83527466388103</v>
      </c>
      <c r="Y8" s="74">
        <f>'DESC-rural-residential'!Z8-'BDESC-rural-residential'!Z8</f>
        <v>-10.908331966485576</v>
      </c>
      <c r="Z8" s="74">
        <f>'DESC-rural-residential'!AA8-'BDESC-rural-residential'!AA8</f>
        <v>-10.282961456190982</v>
      </c>
      <c r="AA8" s="74">
        <f>'DESC-rural-residential'!AB8-'BDESC-rural-residential'!AB8</f>
        <v>-9.6575909458963523</v>
      </c>
      <c r="AB8" s="74">
        <f>'DESC-rural-residential'!AC8-'BDESC-rural-residential'!AC8</f>
        <v>-9.6985030353548467</v>
      </c>
      <c r="AC8" s="74">
        <f>'DESC-rural-residential'!AD8-'BDESC-rural-residential'!AD8</f>
        <v>-9.7394151248133412</v>
      </c>
      <c r="AD8" s="74">
        <f>'DESC-rural-residential'!AE8-'BDESC-rural-residential'!AE8</f>
        <v>-10.050347004698104</v>
      </c>
      <c r="AE8" s="74">
        <f>'DESC-rural-residential'!AF8-'BDESC-rural-residential'!AF8</f>
        <v>-10.361278884582887</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-2.9426097122692525</v>
      </c>
      <c r="E8" s="74">
        <f>'DESC-commercial'!F8-'BDESC-commercial'!F8</f>
        <v>-5.885219424538505</v>
      </c>
      <c r="F8" s="74">
        <f>'DESC-commercial'!G8-'BDESC-commercial'!G8</f>
        <v>-9.1269003442378605</v>
      </c>
      <c r="G8" s="74">
        <f>'DESC-commercial'!H8-'BDESC-commercial'!H8</f>
        <v>-12.368581263937223</v>
      </c>
      <c r="H8" s="74">
        <f>'DESC-commercial'!I8-'BDESC-commercial'!I8</f>
        <v>-15.62071921886163</v>
      </c>
      <c r="I8" s="74">
        <f>'DESC-commercial'!J8-'BDESC-commercial'!J8</f>
        <v>-18.872857173786045</v>
      </c>
      <c r="J8" s="74">
        <f>'DESC-commercial'!K8-'BDESC-commercial'!K8</f>
        <v>-16.791907164043479</v>
      </c>
      <c r="K8" s="74">
        <f>'DESC-commercial'!L8-'BDESC-commercial'!L8</f>
        <v>-14.710957154300914</v>
      </c>
      <c r="L8" s="74">
        <f>'DESC-commercial'!M8-'BDESC-commercial'!M8</f>
        <v>-19.498187880231228</v>
      </c>
      <c r="M8" s="74">
        <f>'DESC-commercial'!N8-'BDESC-commercial'!N8</f>
        <v>-24.285418606161542</v>
      </c>
      <c r="N8" s="74">
        <f>'DESC-commercial'!O8-'BDESC-commercial'!O8</f>
        <v>-25.733717984801473</v>
      </c>
      <c r="O8" s="74">
        <f>'DESC-commercial'!P8-'BDESC-commercial'!P8</f>
        <v>-27.182017363441389</v>
      </c>
      <c r="P8" s="74">
        <f>'DESC-commercial'!Q8-'BDESC-commercial'!Q8</f>
        <v>-26.059977483816439</v>
      </c>
      <c r="Q8" s="74">
        <f>'DESC-commercial'!R8-'BDESC-commercial'!R8</f>
        <v>-24.937937604191475</v>
      </c>
      <c r="R8" s="74">
        <f>'DESC-commercial'!S8-'BDESC-commercial'!S8</f>
        <v>-23.514735110091308</v>
      </c>
      <c r="S8" s="74">
        <f>'DESC-commercial'!T8-'BDESC-commercial'!T8</f>
        <v>-22.091532615991127</v>
      </c>
      <c r="T8" s="74">
        <f>'DESC-commercial'!U8-'BDESC-commercial'!U8</f>
        <v>-20.929756002511709</v>
      </c>
      <c r="U8" s="74">
        <f>'DESC-commercial'!V8-'BDESC-commercial'!V8</f>
        <v>-19.767979389032305</v>
      </c>
      <c r="V8" s="74">
        <f>'DESC-commercial'!W8-'BDESC-commercial'!W8</f>
        <v>-19.511782026023667</v>
      </c>
      <c r="W8" s="74">
        <f>'DESC-commercial'!X8-'BDESC-commercial'!X8</f>
        <v>-19.255584663015014</v>
      </c>
      <c r="X8" s="74">
        <f>'DESC-commercial'!Y8-'BDESC-commercial'!Y8</f>
        <v>-19.386297603325517</v>
      </c>
      <c r="Y8" s="74">
        <f>'DESC-commercial'!Z8-'BDESC-commercial'!Z8</f>
        <v>-19.517010543636033</v>
      </c>
      <c r="Z8" s="74">
        <f>'DESC-commercial'!AA8-'BDESC-commercial'!AA8</f>
        <v>-18.398107774578563</v>
      </c>
      <c r="AA8" s="74">
        <f>'DESC-commercial'!AB8-'BDESC-commercial'!AB8</f>
        <v>-17.279205005521064</v>
      </c>
      <c r="AB8" s="74">
        <f>'DESC-commercial'!AC8-'BDESC-commercial'!AC8</f>
        <v>-17.352404252094843</v>
      </c>
      <c r="AC8" s="74">
        <f>'DESC-commercial'!AD8-'BDESC-commercial'!AD8</f>
        <v>-17.425603498668636</v>
      </c>
      <c r="AD8" s="74">
        <f>'DESC-commercial'!AE8-'BDESC-commercial'!AE8</f>
        <v>-17.981917772629856</v>
      </c>
      <c r="AE8" s="74">
        <f>'DESC-commercial'!AF8-'BDESC-commercial'!AF8</f>
        <v>-18.538232046591133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2025-01-29T23:35:38Z</dcterms:modified>
</cp:coreProperties>
</file>