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DE\webappdata\"/>
    </mc:Choice>
  </mc:AlternateContent>
  <xr:revisionPtr revIDLastSave="0" documentId="8_{51142473-82F0-436C-9F54-0CCE256FB268}"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32" i="23"/>
  <c r="J32" i="23" s="1"/>
  <c r="K32" i="23" s="1"/>
  <c r="G22" i="23"/>
  <c r="G40" i="23"/>
  <c r="J40" i="23" s="1"/>
  <c r="K40" i="23" s="1"/>
  <c r="G19" i="23"/>
  <c r="J19" i="23" s="1"/>
  <c r="K19" i="23" s="1"/>
  <c r="G48" i="23"/>
  <c r="G39" i="23"/>
  <c r="G33" i="23"/>
  <c r="G41" i="23"/>
  <c r="F3" i="20" l="1"/>
  <c r="F2" i="20"/>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N20" i="23" s="1"/>
  <c r="O20" i="23" s="1"/>
  <c r="G10" i="23"/>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10" i="23" l="1"/>
  <c r="K10" i="23" s="1"/>
  <c r="N10" i="23"/>
  <c r="O10"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<sst xmlns="http://schemas.openxmlformats.org/spreadsheetml/2006/main" count="43096" uniqueCount="4487">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</sst>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4001</v>
      </c>
      <c r="C1" s="380">
        <v>46294</v>
      </c>
      <c r="G1" s="381" t="s">
        <v>3985</v>
      </c>
      <c r="H1" s="381" t="s">
        <v>3986</v>
      </c>
    </row>
    <row r="2" spans="1:8" x14ac:dyDescent="0.25">
      <c r="B2" t="str">
        <f>_xlfn.XLOOKUP(B1,H:H,G:G,0,0,1)</f>
        <v>DE</v>
      </c>
      <c r="C2" t="str">
        <f>_xlfn.XLOOKUP(B2,G:G, H:H, 0,0,1)</f>
        <v>Delaware</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13.740069000000002</v>
      </c>
      <c r="E2" s="436">
        <f>SUMIFS('frozen policy trendline'!E:E,'frozen policy trendline'!$A:$A,About!$B$2)-SUMIFS('frozen policy trendline'!E:E,'frozen policy trendline'!$A:$A,About!$B$2,'frozen policy trendline'!$B:$B,"Output Total CO2e Emissions by Sector[LULUCF sector]")</f>
        <v>13.506504999999999</v>
      </c>
      <c r="F2" s="436">
        <f>SUMIFS('frozen policy trendline'!F:F,'frozen policy trendline'!$A:$A,About!$B$2)-SUMIFS('frozen policy trendline'!F:F,'frozen policy trendline'!$A:$A,About!$B$2,'frozen policy trendline'!$B:$B,"Output Total CO2e Emissions by Sector[LULUCF sector]")</f>
        <v>12.806255</v>
      </c>
      <c r="G2" s="436">
        <f>SUMIFS('frozen policy trendline'!G:G,'frozen policy trendline'!$A:$A,About!$B$2)-SUMIFS('frozen policy trendline'!G:G,'frozen policy trendline'!$A:$A,About!$B$2,'frozen policy trendline'!$B:$B,"Output Total CO2e Emissions by Sector[LULUCF sector]")</f>
        <v>11.915164999999998</v>
      </c>
      <c r="H2" s="436">
        <f>SUMIFS('frozen policy trendline'!H:H,'frozen policy trendline'!$A:$A,About!$B$2)-SUMIFS('frozen policy trendline'!H:H,'frozen policy trendline'!$A:$A,About!$B$2,'frozen policy trendline'!$B:$B,"Output Total CO2e Emissions by Sector[LULUCF sector]")</f>
        <v>11.244172000000001</v>
      </c>
      <c r="I2" s="436">
        <f>SUMIFS('frozen policy trendline'!I:I,'frozen policy trendline'!$A:$A,About!$B$2)-SUMIFS('frozen policy trendline'!I:I,'frozen policy trendline'!$A:$A,About!$B$2,'frozen policy trendline'!$B:$B,"Output Total CO2e Emissions by Sector[LULUCF sector]")</f>
        <v>10.918191</v>
      </c>
      <c r="J2" s="436">
        <f>SUMIFS('frozen policy trendline'!J:J,'frozen policy trendline'!$A:$A,About!$B$2)-SUMIFS('frozen policy trendline'!J:J,'frozen policy trendline'!$A:$A,About!$B$2,'frozen policy trendline'!$B:$B,"Output Total CO2e Emissions by Sector[LULUCF sector]")</f>
        <v>10.754431</v>
      </c>
      <c r="K2" s="436">
        <f>SUMIFS('frozen policy trendline'!K:K,'frozen policy trendline'!$A:$A,About!$B$2)-SUMIFS('frozen policy trendline'!K:K,'frozen policy trendline'!$A:$A,About!$B$2,'frozen policy trendline'!$B:$B,"Output Total CO2e Emissions by Sector[LULUCF sector]")</f>
        <v>10.602219</v>
      </c>
      <c r="L2" s="436">
        <f>SUMIFS('frozen policy trendline'!L:L,'frozen policy trendline'!$A:$A,About!$B$2)-SUMIFS('frozen policy trendline'!L:L,'frozen policy trendline'!$A:$A,About!$B$2,'frozen policy trendline'!$B:$B,"Output Total CO2e Emissions by Sector[LULUCF sector]")</f>
        <v>10.452876</v>
      </c>
      <c r="M2" s="436">
        <f>SUMIFS('frozen policy trendline'!M:M,'frozen policy trendline'!$A:$A,About!$B$2)-SUMIFS('frozen policy trendline'!M:M,'frozen policy trendline'!$A:$A,About!$B$2,'frozen policy trendline'!$B:$B,"Output Total CO2e Emissions by Sector[LULUCF sector]")</f>
        <v>10.339398000000001</v>
      </c>
      <c r="N2" s="436">
        <f>SUMIFS('frozen policy trendline'!N:N,'frozen policy trendline'!$A:$A,About!$B$2)-SUMIFS('frozen policy trendline'!N:N,'frozen policy trendline'!$A:$A,About!$B$2,'frozen policy trendline'!$B:$B,"Output Total CO2e Emissions by Sector[LULUCF sector]")</f>
        <v>10.216870999999999</v>
      </c>
      <c r="O2" s="436">
        <f>SUMIFS('frozen policy trendline'!O:O,'frozen policy trendline'!$A:$A,About!$B$2)-SUMIFS('frozen policy trendline'!O:O,'frozen policy trendline'!$A:$A,About!$B$2,'frozen policy trendline'!$B:$B,"Output Total CO2e Emissions by Sector[LULUCF sector]")</f>
        <v>10.139488</v>
      </c>
      <c r="P2" s="436">
        <f>SUMIFS('frozen policy trendline'!P:P,'frozen policy trendline'!$A:$A,About!$B$2)-SUMIFS('frozen policy trendline'!P:P,'frozen policy trendline'!$A:$A,About!$B$2,'frozen policy trendline'!$B:$B,"Output Total CO2e Emissions by Sector[LULUCF sector]")</f>
        <v>10.034538</v>
      </c>
      <c r="Q2" s="436">
        <f>SUMIFS('frozen policy trendline'!Q:Q,'frozen policy trendline'!$A:$A,About!$B$2)-SUMIFS('frozen policy trendline'!Q:Q,'frozen policy trendline'!$A:$A,About!$B$2,'frozen policy trendline'!$B:$B,"Output Total CO2e Emissions by Sector[LULUCF sector]")</f>
        <v>9.9666319999999988</v>
      </c>
      <c r="R2" s="436">
        <f>SUMIFS('frozen policy trendline'!R:R,'frozen policy trendline'!$A:$A,About!$B$2)-SUMIFS('frozen policy trendline'!R:R,'frozen policy trendline'!$A:$A,About!$B$2,'frozen policy trendline'!$B:$B,"Output Total CO2e Emissions by Sector[LULUCF sector]")</f>
        <v>9.8232379999999999</v>
      </c>
      <c r="S2" s="436">
        <f>SUMIFS('frozen policy trendline'!S:S,'frozen policy trendline'!$A:$A,About!$B$2)-SUMIFS('frozen policy trendline'!S:S,'frozen policy trendline'!$A:$A,About!$B$2,'frozen policy trendline'!$B:$B,"Output Total CO2e Emissions by Sector[LULUCF sector]")</f>
        <v>9.4337740000000014</v>
      </c>
      <c r="T2" s="436">
        <f>SUMIFS('frozen policy trendline'!T:T,'frozen policy trendline'!$A:$A,About!$B$2)-SUMIFS('frozen policy trendline'!T:T,'frozen policy trendline'!$A:$A,About!$B$2,'frozen policy trendline'!$B:$B,"Output Total CO2e Emissions by Sector[LULUCF sector]")</f>
        <v>9.2934390000000011</v>
      </c>
      <c r="U2" s="436">
        <f>SUMIFS('frozen policy trendline'!U:U,'frozen policy trendline'!$A:$A,About!$B$2)-SUMIFS('frozen policy trendline'!U:U,'frozen policy trendline'!$A:$A,About!$B$2,'frozen policy trendline'!$B:$B,"Output Total CO2e Emissions by Sector[LULUCF sector]")</f>
        <v>9.218496</v>
      </c>
      <c r="V2" s="436">
        <f>SUMIFS('frozen policy trendline'!V:V,'frozen policy trendline'!$A:$A,About!$B$2)-SUMIFS('frozen policy trendline'!V:V,'frozen policy trendline'!$A:$A,About!$B$2,'frozen policy trendline'!$B:$B,"Output Total CO2e Emissions by Sector[LULUCF sector]")</f>
        <v>9.1708680000000005</v>
      </c>
      <c r="W2" s="436">
        <f>SUMIFS('frozen policy trendline'!W:W,'frozen policy trendline'!$A:$A,About!$B$2)-SUMIFS('frozen policy trendline'!W:W,'frozen policy trendline'!$A:$A,About!$B$2,'frozen policy trendline'!$B:$B,"Output Total CO2e Emissions by Sector[LULUCF sector]")</f>
        <v>9.0950559999999996</v>
      </c>
      <c r="X2" s="436">
        <f>SUMIFS('frozen policy trendline'!X:X,'frozen policy trendline'!$A:$A,About!$B$2)-SUMIFS('frozen policy trendline'!X:X,'frozen policy trendline'!$A:$A,About!$B$2,'frozen policy trendline'!$B:$B,"Output Total CO2e Emissions by Sector[LULUCF sector]")</f>
        <v>9.0443350000000002</v>
      </c>
      <c r="Y2" s="436">
        <f>SUMIFS('frozen policy trendline'!Y:Y,'frozen policy trendline'!$A:$A,About!$B$2)-SUMIFS('frozen policy trendline'!Y:Y,'frozen policy trendline'!$A:$A,About!$B$2,'frozen policy trendline'!$B:$B,"Output Total CO2e Emissions by Sector[LULUCF sector]")</f>
        <v>9.0511829999999982</v>
      </c>
      <c r="Z2" s="436">
        <f>SUMIFS('frozen policy trendline'!Z:Z,'frozen policy trendline'!$A:$A,About!$B$2)-SUMIFS('frozen policy trendline'!Z:Z,'frozen policy trendline'!$A:$A,About!$B$2,'frozen policy trendline'!$B:$B,"Output Total CO2e Emissions by Sector[LULUCF sector]")</f>
        <v>9.0291309999999996</v>
      </c>
      <c r="AA2" s="436">
        <f>SUMIFS('frozen policy trendline'!AA:AA,'frozen policy trendline'!$A:$A,About!$B$2)-SUMIFS('frozen policy trendline'!AA:AA,'frozen policy trendline'!$A:$A,About!$B$2,'frozen policy trendline'!$B:$B,"Output Total CO2e Emissions by Sector[LULUCF sector]")</f>
        <v>9.0452119999999994</v>
      </c>
      <c r="AB2" s="436">
        <f>SUMIFS('frozen policy trendline'!AB:AB,'frozen policy trendline'!$A:$A,About!$B$2)-SUMIFS('frozen policy trendline'!AB:AB,'frozen policy trendline'!$A:$A,About!$B$2,'frozen policy trendline'!$B:$B,"Output Total CO2e Emissions by Sector[LULUCF sector]")</f>
        <v>9.0820699999999999</v>
      </c>
      <c r="AC2" s="436">
        <f>SUMIFS('frozen policy trendline'!AC:AC,'frozen policy trendline'!$A:$A,About!$B$2)-SUMIFS('frozen policy trendline'!AC:AC,'frozen policy trendline'!$A:$A,About!$B$2,'frozen policy trendline'!$B:$B,"Output Total CO2e Emissions by Sector[LULUCF sector]")</f>
        <v>9.1229639999999996</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50% below 2005 levels by 2030</v>
      </c>
      <c r="C2" s="1">
        <f>IF(INDEX('State Targets'!I:I,MATCH(About!$C$2,'State Targets'!$B:$B,0))=0,"",INDEX('State Targets'!I:I,MATCH(About!$C$2,'State Targets'!$B:$B,0)))</f>
        <v>2030</v>
      </c>
      <c r="D2" s="1">
        <f>INDEX('State Targets'!J:J,MATCH(About!$C$2,'State Targets'!$B:$B,0))</f>
        <v>9</v>
      </c>
      <c r="E2" s="1">
        <f>INDEX('State Targets'!K:K,MATCH(About!$C$2,'State Targets'!$B:$B,0))</f>
        <v>9</v>
      </c>
      <c r="F2" s="1" t="str">
        <f>IF(INDEX('State Targets'!C:C,MATCH(About!$C$2,'State Targets'!$B:$B,0))=0,"",INDEX('State Targets'!C:C,MATCH(About!$C$2,'State Targets'!$B:$B,0)))</f>
        <v>Delaware enacted a statutory target in 2023 to reduce GHG emissions 50% below 2005 levels by 2030, and to have net-zero GHG emissions by 2050.</v>
      </c>
    </row>
    <row r="3" spans="1:6" ht="90" x14ac:dyDescent="0.2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Delaware enacted a statutory target in 2023 to reduce GHG emissions 50% below 2005 levels by 2030, and to have net-zero GHG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18</v>
      </c>
      <c r="H10" t="s">
        <v>4127</v>
      </c>
      <c r="I10" s="402">
        <v>2030</v>
      </c>
      <c r="J10" s="402">
        <f t="shared" si="0"/>
        <v>9</v>
      </c>
      <c r="K10" s="402">
        <f t="shared" si="1"/>
        <v>9</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DE</v>
      </c>
      <c r="C1" s="409">
        <f>SUM(C4:C87)</f>
        <v>17.800431979359399</v>
      </c>
      <c r="D1" s="409">
        <f t="shared" ref="D1:AG1" si="0">SUM(D4:D87)</f>
        <v>17.210395473568003</v>
      </c>
      <c r="E1" s="409">
        <f t="shared" si="0"/>
        <v>17.347500615727796</v>
      </c>
      <c r="F1" s="409">
        <f t="shared" si="0"/>
        <v>18.622242036895301</v>
      </c>
      <c r="G1" s="409">
        <f t="shared" si="0"/>
        <v>18.254665636051897</v>
      </c>
      <c r="H1" s="409">
        <f t="shared" si="0"/>
        <v>17.623471526657799</v>
      </c>
      <c r="I1" s="409">
        <f t="shared" si="0"/>
        <v>17.869101269772301</v>
      </c>
      <c r="J1" s="409">
        <f t="shared" si="0"/>
        <v>16.573500489109804</v>
      </c>
      <c r="K1" s="409">
        <f t="shared" si="0"/>
        <v>16.069344499728899</v>
      </c>
      <c r="L1" s="409">
        <f t="shared" si="0"/>
        <v>16.179259515434303</v>
      </c>
      <c r="M1" s="409">
        <f t="shared" si="0"/>
        <v>16.240103335914604</v>
      </c>
      <c r="N1" s="409">
        <f t="shared" si="0"/>
        <v>15.9818380414573</v>
      </c>
      <c r="O1" s="409">
        <f t="shared" si="0"/>
        <v>15.952865889311198</v>
      </c>
      <c r="P1" s="409">
        <f t="shared" si="0"/>
        <v>16.733024241645797</v>
      </c>
      <c r="Q1" s="409">
        <f t="shared" si="0"/>
        <v>16.703404786493998</v>
      </c>
      <c r="R1" s="409">
        <f t="shared" si="0"/>
        <v>17.567313843309904</v>
      </c>
      <c r="S1" s="409">
        <f t="shared" si="0"/>
        <v>16.538696044094802</v>
      </c>
      <c r="T1" s="409">
        <f t="shared" si="0"/>
        <v>17.508861427834098</v>
      </c>
      <c r="U1" s="409">
        <f t="shared" si="0"/>
        <v>16.385478784104901</v>
      </c>
      <c r="V1" s="409">
        <f t="shared" si="0"/>
        <v>12.198484349753697</v>
      </c>
      <c r="W1" s="409">
        <f t="shared" si="0"/>
        <v>13.140636891378698</v>
      </c>
      <c r="X1" s="409">
        <f t="shared" si="0"/>
        <v>14.206214285977399</v>
      </c>
      <c r="Y1" s="409">
        <f t="shared" si="0"/>
        <v>14.857184261947999</v>
      </c>
      <c r="Z1" s="409">
        <f t="shared" si="0"/>
        <v>14.584381610947997</v>
      </c>
      <c r="AA1" s="409">
        <f t="shared" si="0"/>
        <v>14.2850520574688</v>
      </c>
      <c r="AB1" s="409">
        <f t="shared" si="0"/>
        <v>14.402030057539299</v>
      </c>
      <c r="AC1" s="409">
        <f t="shared" si="0"/>
        <v>15.337525311431699</v>
      </c>
      <c r="AD1" s="409">
        <f t="shared" si="0"/>
        <v>14.048663415522499</v>
      </c>
      <c r="AE1" s="409">
        <f t="shared" si="0"/>
        <v>14.337830721348203</v>
      </c>
      <c r="AF1" s="409">
        <f t="shared" si="0"/>
        <v>13.981668477439698</v>
      </c>
      <c r="AG1" s="409">
        <f t="shared" si="0"/>
        <v>12.943837035196697</v>
      </c>
      <c r="AH1" s="409">
        <f>SUM(AH4:AH87)</f>
        <v>13.353995051450099</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7.4914493624454002</v>
      </c>
      <c r="D4">
        <f>SUMIFS('EPA Export Aggregation'!G:G,'EPA Export Aggregation'!$A:$A,$B4,'EPA Export Aggregation'!$D:$D,$A$1)*IF($A4="CH4",About!$D$58,IF($A4="N2O",About!$D$59,1))</f>
        <v>7.7382150509757999</v>
      </c>
      <c r="E4">
        <f>SUMIFS('EPA Export Aggregation'!H:H,'EPA Export Aggregation'!$A:$A,$B4,'EPA Export Aggregation'!$D:$D,$A$1)*IF($A4="CH4",About!$D$58,IF($A4="N2O",About!$D$59,1))</f>
        <v>6.7775406745879003</v>
      </c>
      <c r="F4">
        <f>SUMIFS('EPA Export Aggregation'!I:I,'EPA Export Aggregation'!$A:$A,$B4,'EPA Export Aggregation'!$D:$D,$A$1)*IF($A4="CH4",About!$D$58,IF($A4="N2O",About!$D$59,1))</f>
        <v>7.5271965528680997</v>
      </c>
      <c r="G4">
        <f>SUMIFS('EPA Export Aggregation'!J:J,'EPA Export Aggregation'!$A:$A,$B4,'EPA Export Aggregation'!$D:$D,$A$1)*IF($A4="CH4",About!$D$58,IF($A4="N2O",About!$D$59,1))</f>
        <v>7.1038253940753</v>
      </c>
      <c r="H4">
        <f>SUMIFS('EPA Export Aggregation'!K:K,'EPA Export Aggregation'!$A:$A,$B4,'EPA Export Aggregation'!$D:$D,$A$1)*IF($A4="CH4",About!$D$58,IF($A4="N2O",About!$D$59,1))</f>
        <v>6.6894323500321997</v>
      </c>
      <c r="I4">
        <f>SUMIFS('EPA Export Aggregation'!L:L,'EPA Export Aggregation'!$A:$A,$B4,'EPA Export Aggregation'!$D:$D,$A$1)*IF($A4="CH4",About!$D$58,IF($A4="N2O",About!$D$59,1))</f>
        <v>6.6207552715117997</v>
      </c>
      <c r="J4">
        <f>SUMIFS('EPA Export Aggregation'!M:M,'EPA Export Aggregation'!$A:$A,$B4,'EPA Export Aggregation'!$D:$D,$A$1)*IF($A4="CH4",About!$D$58,IF($A4="N2O",About!$D$59,1))</f>
        <v>5.7372316373228998</v>
      </c>
      <c r="K4">
        <f>SUMIFS('EPA Export Aggregation'!N:N,'EPA Export Aggregation'!$A:$A,$B4,'EPA Export Aggregation'!$D:$D,$A$1)*IF($A4="CH4",About!$D$58,IF($A4="N2O",About!$D$59,1))</f>
        <v>5.4850075411889998</v>
      </c>
      <c r="L4">
        <f>SUMIFS('EPA Export Aggregation'!O:O,'EPA Export Aggregation'!$A:$A,$B4,'EPA Export Aggregation'!$D:$D,$A$1)*IF($A4="CH4",About!$D$58,IF($A4="N2O",About!$D$59,1))</f>
        <v>5.0574624082910002</v>
      </c>
      <c r="M4">
        <f>SUMIFS('EPA Export Aggregation'!P:P,'EPA Export Aggregation'!$A:$A,$B4,'EPA Export Aggregation'!$D:$D,$A$1)*IF($A4="CH4",About!$D$58,IF($A4="N2O",About!$D$59,1))</f>
        <v>5.3056354435430002</v>
      </c>
      <c r="N4">
        <f>SUMIFS('EPA Export Aggregation'!Q:Q,'EPA Export Aggregation'!$A:$A,$B4,'EPA Export Aggregation'!$D:$D,$A$1)*IF($A4="CH4",About!$D$58,IF($A4="N2O",About!$D$59,1))</f>
        <v>5.1665821760995998</v>
      </c>
      <c r="O4">
        <f>SUMIFS('EPA Export Aggregation'!R:R,'EPA Export Aggregation'!$A:$A,$B4,'EPA Export Aggregation'!$D:$D,$A$1)*IF($A4="CH4",About!$D$58,IF($A4="N2O",About!$D$59,1))</f>
        <v>5.1436025943664996</v>
      </c>
      <c r="P4">
        <f>SUMIFS('EPA Export Aggregation'!S:S,'EPA Export Aggregation'!$A:$A,$B4,'EPA Export Aggregation'!$D:$D,$A$1)*IF($A4="CH4",About!$D$58,IF($A4="N2O",About!$D$59,1))</f>
        <v>5.9080106071997003</v>
      </c>
      <c r="Q4">
        <f>SUMIFS('EPA Export Aggregation'!T:T,'EPA Export Aggregation'!$A:$A,$B4,'EPA Export Aggregation'!$D:$D,$A$1)*IF($A4="CH4",About!$D$58,IF($A4="N2O",About!$D$59,1))</f>
        <v>6.0279706709648</v>
      </c>
      <c r="R4">
        <f>SUMIFS('EPA Export Aggregation'!U:U,'EPA Export Aggregation'!$A:$A,$B4,'EPA Export Aggregation'!$D:$D,$A$1)*IF($A4="CH4",About!$D$58,IF($A4="N2O",About!$D$59,1))</f>
        <v>6.4396042639531998</v>
      </c>
      <c r="S4">
        <f>SUMIFS('EPA Export Aggregation'!V:V,'EPA Export Aggregation'!$A:$A,$B4,'EPA Export Aggregation'!$D:$D,$A$1)*IF($A4="CH4",About!$D$58,IF($A4="N2O",About!$D$59,1))</f>
        <v>5.7587151513007004</v>
      </c>
      <c r="T4">
        <f>SUMIFS('EPA Export Aggregation'!W:W,'EPA Export Aggregation'!$A:$A,$B4,'EPA Export Aggregation'!$D:$D,$A$1)*IF($A4="CH4",About!$D$58,IF($A4="N2O",About!$D$59,1))</f>
        <v>6.7232093107121997</v>
      </c>
      <c r="U4">
        <f>SUMIFS('EPA Export Aggregation'!X:X,'EPA Export Aggregation'!$A:$A,$B4,'EPA Export Aggregation'!$D:$D,$A$1)*IF($A4="CH4",About!$D$58,IF($A4="N2O",About!$D$59,1))</f>
        <v>6.2973356037131003</v>
      </c>
      <c r="V4">
        <f>SUMIFS('EPA Export Aggregation'!Y:Y,'EPA Export Aggregation'!$A:$A,$B4,'EPA Export Aggregation'!$D:$D,$A$1)*IF($A4="CH4",About!$D$58,IF($A4="N2O",About!$D$59,1))</f>
        <v>3.8664323752078</v>
      </c>
      <c r="W4">
        <f>SUMIFS('EPA Export Aggregation'!Z:Z,'EPA Export Aggregation'!$A:$A,$B4,'EPA Export Aggregation'!$D:$D,$A$1)*IF($A4="CH4",About!$D$58,IF($A4="N2O",About!$D$59,1))</f>
        <v>4.2525752125842997</v>
      </c>
      <c r="X4">
        <f>SUMIFS('EPA Export Aggregation'!AA:AA,'EPA Export Aggregation'!$A:$A,$B4,'EPA Export Aggregation'!$D:$D,$A$1)*IF($A4="CH4",About!$D$58,IF($A4="N2O",About!$D$59,1))</f>
        <v>3.8439274559214001</v>
      </c>
      <c r="Y4">
        <f>SUMIFS('EPA Export Aggregation'!AB:AB,'EPA Export Aggregation'!$A:$A,$B4,'EPA Export Aggregation'!$D:$D,$A$1)*IF($A4="CH4",About!$D$58,IF($A4="N2O",About!$D$59,1))</f>
        <v>4.5762848696154999</v>
      </c>
      <c r="Z4">
        <f>SUMIFS('EPA Export Aggregation'!AC:AC,'EPA Export Aggregation'!$A:$A,$B4,'EPA Export Aggregation'!$D:$D,$A$1)*IF($A4="CH4",About!$D$58,IF($A4="N2O",About!$D$59,1))</f>
        <v>4.0691469626362</v>
      </c>
      <c r="AA4">
        <f>SUMIFS('EPA Export Aggregation'!AD:AD,'EPA Export Aggregation'!$A:$A,$B4,'EPA Export Aggregation'!$D:$D,$A$1)*IF($A4="CH4",About!$D$58,IF($A4="N2O",About!$D$59,1))</f>
        <v>3.6174957272994002</v>
      </c>
      <c r="AB4">
        <f>SUMIFS('EPA Export Aggregation'!AE:AE,'EPA Export Aggregation'!$A:$A,$B4,'EPA Export Aggregation'!$D:$D,$A$1)*IF($A4="CH4",About!$D$58,IF($A4="N2O",About!$D$59,1))</f>
        <v>3.2513041271763998</v>
      </c>
      <c r="AC4">
        <f>SUMIFS('EPA Export Aggregation'!AF:AF,'EPA Export Aggregation'!$A:$A,$B4,'EPA Export Aggregation'!$D:$D,$A$1)*IF($A4="CH4",About!$D$58,IF($A4="N2O",About!$D$59,1))</f>
        <v>3.5787176815380999</v>
      </c>
      <c r="AD4">
        <f>SUMIFS('EPA Export Aggregation'!AG:AG,'EPA Export Aggregation'!$A:$A,$B4,'EPA Export Aggregation'!$D:$D,$A$1)*IF($A4="CH4",About!$D$58,IF($A4="N2O",About!$D$59,1))</f>
        <v>2.9411953008417</v>
      </c>
      <c r="AE4">
        <f>SUMIFS('EPA Export Aggregation'!AH:AH,'EPA Export Aggregation'!$A:$A,$B4,'EPA Export Aggregation'!$D:$D,$A$1)*IF($A4="CH4",About!$D$58,IF($A4="N2O",About!$D$59,1))</f>
        <v>2.5480590247792998</v>
      </c>
      <c r="AF4">
        <f>SUMIFS('EPA Export Aggregation'!AI:AI,'EPA Export Aggregation'!$A:$A,$B4,'EPA Export Aggregation'!$D:$D,$A$1)*IF($A4="CH4",About!$D$58,IF($A4="N2O",About!$D$59,1))</f>
        <v>1.7625728660193001</v>
      </c>
      <c r="AG4">
        <f>SUMIFS('EPA Export Aggregation'!AJ:AJ,'EPA Export Aggregation'!$A:$A,$B4,'EPA Export Aggregation'!$D:$D,$A$1)*IF($A4="CH4",About!$D$58,IF($A4="N2O",About!$D$59,1))</f>
        <v>1.8026981008581999</v>
      </c>
      <c r="AH4">
        <f>SUMIFS('EPA Export Aggregation'!AK:AK,'EPA Export Aggregation'!$A:$A,$B4,'EPA Export Aggregation'!$D:$D,$A$1)*IF($A4="CH4",About!$D$58,IF($A4="N2O",About!$D$59,1))</f>
        <v>1.7648695335267</v>
      </c>
    </row>
    <row r="5" spans="1:34" x14ac:dyDescent="0.25">
      <c r="A5" s="413" t="s">
        <v>2215</v>
      </c>
      <c r="B5" s="414" t="s">
        <v>4198</v>
      </c>
      <c r="C5">
        <f>SUMIFS('EPA Export Aggregation'!F:F,'EPA Export Aggregation'!$A:$A,$B5,'EPA Export Aggregation'!$D:$D,$A$1)*IF($A5="CH4",About!$D$58,IF($A5="N2O",About!$D$59,1))</f>
        <v>4.1536205024671</v>
      </c>
      <c r="D5">
        <f>SUMIFS('EPA Export Aggregation'!G:G,'EPA Export Aggregation'!$A:$A,$B5,'EPA Export Aggregation'!$D:$D,$A$1)*IF($A5="CH4",About!$D$58,IF($A5="N2O",About!$D$59,1))</f>
        <v>4.3176077570205997</v>
      </c>
      <c r="E5">
        <f>SUMIFS('EPA Export Aggregation'!H:H,'EPA Export Aggregation'!$A:$A,$B5,'EPA Export Aggregation'!$D:$D,$A$1)*IF($A5="CH4",About!$D$58,IF($A5="N2O",About!$D$59,1))</f>
        <v>4.2601903579703002</v>
      </c>
      <c r="F5">
        <f>SUMIFS('EPA Export Aggregation'!I:I,'EPA Export Aggregation'!$A:$A,$B5,'EPA Export Aggregation'!$D:$D,$A$1)*IF($A5="CH4",About!$D$58,IF($A5="N2O",About!$D$59,1))</f>
        <v>4.2936709272569997</v>
      </c>
      <c r="G5">
        <f>SUMIFS('EPA Export Aggregation'!J:J,'EPA Export Aggregation'!$A:$A,$B5,'EPA Export Aggregation'!$D:$D,$A$1)*IF($A5="CH4",About!$D$58,IF($A5="N2O",About!$D$59,1))</f>
        <v>4.1944570455291998</v>
      </c>
      <c r="H5">
        <f>SUMIFS('EPA Export Aggregation'!K:K,'EPA Export Aggregation'!$A:$A,$B5,'EPA Export Aggregation'!$D:$D,$A$1)*IF($A5="CH4",About!$D$58,IF($A5="N2O",About!$D$59,1))</f>
        <v>4.0631906879774</v>
      </c>
      <c r="I5">
        <f>SUMIFS('EPA Export Aggregation'!L:L,'EPA Export Aggregation'!$A:$A,$B5,'EPA Export Aggregation'!$D:$D,$A$1)*IF($A5="CH4",About!$D$58,IF($A5="N2O",About!$D$59,1))</f>
        <v>4.1461421763731998</v>
      </c>
      <c r="J5">
        <f>SUMIFS('EPA Export Aggregation'!M:M,'EPA Export Aggregation'!$A:$A,$B5,'EPA Export Aggregation'!$D:$D,$A$1)*IF($A5="CH4",About!$D$58,IF($A5="N2O",About!$D$59,1))</f>
        <v>4.0491449896766003</v>
      </c>
      <c r="K5">
        <f>SUMIFS('EPA Export Aggregation'!N:N,'EPA Export Aggregation'!$A:$A,$B5,'EPA Export Aggregation'!$D:$D,$A$1)*IF($A5="CH4",About!$D$58,IF($A5="N2O",About!$D$59,1))</f>
        <v>4.1299255430050996</v>
      </c>
      <c r="L5">
        <f>SUMIFS('EPA Export Aggregation'!O:O,'EPA Export Aggregation'!$A:$A,$B5,'EPA Export Aggregation'!$D:$D,$A$1)*IF($A5="CH4",About!$D$58,IF($A5="N2O",About!$D$59,1))</f>
        <v>4.2777558664323001</v>
      </c>
      <c r="M5">
        <f>SUMIFS('EPA Export Aggregation'!P:P,'EPA Export Aggregation'!$A:$A,$B5,'EPA Export Aggregation'!$D:$D,$A$1)*IF($A5="CH4",About!$D$58,IF($A5="N2O",About!$D$59,1))</f>
        <v>4.2719188091148004</v>
      </c>
      <c r="N5">
        <f>SUMIFS('EPA Export Aggregation'!Q:Q,'EPA Export Aggregation'!$A:$A,$B5,'EPA Export Aggregation'!$D:$D,$A$1)*IF($A5="CH4",About!$D$58,IF($A5="N2O",About!$D$59,1))</f>
        <v>4.2259268110096002</v>
      </c>
      <c r="O5">
        <f>SUMIFS('EPA Export Aggregation'!R:R,'EPA Export Aggregation'!$A:$A,$B5,'EPA Export Aggregation'!$D:$D,$A$1)*IF($A5="CH4",About!$D$58,IF($A5="N2O",About!$D$59,1))</f>
        <v>4.5292513933867999</v>
      </c>
      <c r="P5">
        <f>SUMIFS('EPA Export Aggregation'!S:S,'EPA Export Aggregation'!$A:$A,$B5,'EPA Export Aggregation'!$D:$D,$A$1)*IF($A5="CH4",About!$D$58,IF($A5="N2O",About!$D$59,1))</f>
        <v>4.4675034182157001</v>
      </c>
      <c r="Q5">
        <f>SUMIFS('EPA Export Aggregation'!T:T,'EPA Export Aggregation'!$A:$A,$B5,'EPA Export Aggregation'!$D:$D,$A$1)*IF($A5="CH4",About!$D$58,IF($A5="N2O",About!$D$59,1))</f>
        <v>4.5162577209319998</v>
      </c>
      <c r="R5">
        <f>SUMIFS('EPA Export Aggregation'!U:U,'EPA Export Aggregation'!$A:$A,$B5,'EPA Export Aggregation'!$D:$D,$A$1)*IF($A5="CH4",About!$D$58,IF($A5="N2O",About!$D$59,1))</f>
        <v>4.7623804105046998</v>
      </c>
      <c r="S5">
        <f>SUMIFS('EPA Export Aggregation'!V:V,'EPA Export Aggregation'!$A:$A,$B5,'EPA Export Aggregation'!$D:$D,$A$1)*IF($A5="CH4",About!$D$58,IF($A5="N2O",About!$D$59,1))</f>
        <v>4.7965034384000003</v>
      </c>
      <c r="T5">
        <f>SUMIFS('EPA Export Aggregation'!W:W,'EPA Export Aggregation'!$A:$A,$B5,'EPA Export Aggregation'!$D:$D,$A$1)*IF($A5="CH4",About!$D$58,IF($A5="N2O",About!$D$59,1))</f>
        <v>4.8023318708318996</v>
      </c>
      <c r="U5">
        <f>SUMIFS('EPA Export Aggregation'!X:X,'EPA Export Aggregation'!$A:$A,$B5,'EPA Export Aggregation'!$D:$D,$A$1)*IF($A5="CH4",About!$D$58,IF($A5="N2O",About!$D$59,1))</f>
        <v>4.4332447338428</v>
      </c>
      <c r="V5">
        <f>SUMIFS('EPA Export Aggregation'!Y:Y,'EPA Export Aggregation'!$A:$A,$B5,'EPA Export Aggregation'!$D:$D,$A$1)*IF($A5="CH4",About!$D$58,IF($A5="N2O",About!$D$59,1))</f>
        <v>4.3668111289824001</v>
      </c>
      <c r="W5">
        <f>SUMIFS('EPA Export Aggregation'!Z:Z,'EPA Export Aggregation'!$A:$A,$B5,'EPA Export Aggregation'!$D:$D,$A$1)*IF($A5="CH4",About!$D$58,IF($A5="N2O",About!$D$59,1))</f>
        <v>5.0100823161479999</v>
      </c>
      <c r="X5">
        <f>SUMIFS('EPA Export Aggregation'!AA:AA,'EPA Export Aggregation'!$A:$A,$B5,'EPA Export Aggregation'!$D:$D,$A$1)*IF($A5="CH4",About!$D$58,IF($A5="N2O",About!$D$59,1))</f>
        <v>4.6572446667502003</v>
      </c>
      <c r="Y5">
        <f>SUMIFS('EPA Export Aggregation'!AB:AB,'EPA Export Aggregation'!$A:$A,$B5,'EPA Export Aggregation'!$D:$D,$A$1)*IF($A5="CH4",About!$D$58,IF($A5="N2O",About!$D$59,1))</f>
        <v>4.5289197236045</v>
      </c>
      <c r="Z5">
        <f>SUMIFS('EPA Export Aggregation'!AC:AC,'EPA Export Aggregation'!$A:$A,$B5,'EPA Export Aggregation'!$D:$D,$A$1)*IF($A5="CH4",About!$D$58,IF($A5="N2O",About!$D$59,1))</f>
        <v>4.3381676640383997</v>
      </c>
      <c r="AA5">
        <f>SUMIFS('EPA Export Aggregation'!AD:AD,'EPA Export Aggregation'!$A:$A,$B5,'EPA Export Aggregation'!$D:$D,$A$1)*IF($A5="CH4",About!$D$58,IF($A5="N2O",About!$D$59,1))</f>
        <v>4.4370942993264002</v>
      </c>
      <c r="AB5">
        <f>SUMIFS('EPA Export Aggregation'!AE:AE,'EPA Export Aggregation'!$A:$A,$B5,'EPA Export Aggregation'!$D:$D,$A$1)*IF($A5="CH4",About!$D$58,IF($A5="N2O",About!$D$59,1))</f>
        <v>4.6603824877962001</v>
      </c>
      <c r="AC5">
        <f>SUMIFS('EPA Export Aggregation'!AF:AF,'EPA Export Aggregation'!$A:$A,$B5,'EPA Export Aggregation'!$D:$D,$A$1)*IF($A5="CH4",About!$D$58,IF($A5="N2O",About!$D$59,1))</f>
        <v>5.4205822743642997</v>
      </c>
      <c r="AD5">
        <f>SUMIFS('EPA Export Aggregation'!AG:AG,'EPA Export Aggregation'!$A:$A,$B5,'EPA Export Aggregation'!$D:$D,$A$1)*IF($A5="CH4",About!$D$58,IF($A5="N2O",About!$D$59,1))</f>
        <v>5.1592202217493002</v>
      </c>
      <c r="AE5">
        <f>SUMIFS('EPA Export Aggregation'!AH:AH,'EPA Export Aggregation'!$A:$A,$B5,'EPA Export Aggregation'!$D:$D,$A$1)*IF($A5="CH4",About!$D$58,IF($A5="N2O",About!$D$59,1))</f>
        <v>5.4466552395325998</v>
      </c>
      <c r="AF5">
        <f>SUMIFS('EPA Export Aggregation'!AI:AI,'EPA Export Aggregation'!$A:$A,$B5,'EPA Export Aggregation'!$D:$D,$A$1)*IF($A5="CH4",About!$D$58,IF($A5="N2O",About!$D$59,1))</f>
        <v>5.6691468359946997</v>
      </c>
      <c r="AG5">
        <f>SUMIFS('EPA Export Aggregation'!AJ:AJ,'EPA Export Aggregation'!$A:$A,$B5,'EPA Export Aggregation'!$D:$D,$A$1)*IF($A5="CH4",About!$D$58,IF($A5="N2O",About!$D$59,1))</f>
        <v>4.7841377361286996</v>
      </c>
      <c r="AH5">
        <f>SUMIFS('EPA Export Aggregation'!AK:AK,'EPA Export Aggregation'!$A:$A,$B5,'EPA Export Aggregation'!$D:$D,$A$1)*IF($A5="CH4",About!$D$58,IF($A5="N2O",About!$D$59,1))</f>
        <v>5.1995155256145003</v>
      </c>
    </row>
    <row r="6" spans="1:34" x14ac:dyDescent="0.25">
      <c r="A6" s="413" t="s">
        <v>2215</v>
      </c>
      <c r="B6" s="414" t="s">
        <v>4202</v>
      </c>
      <c r="C6">
        <f>SUMIFS('EPA Export Aggregation'!F:F,'EPA Export Aggregation'!$A:$A,$B6,'EPA Export Aggregation'!$D:$D,$A$1)*IF($A6="CH4",About!$D$58,IF($A6="N2O",About!$D$59,1))</f>
        <v>3.9062539305719</v>
      </c>
      <c r="D6">
        <f>SUMIFS('EPA Export Aggregation'!G:G,'EPA Export Aggregation'!$A:$A,$B6,'EPA Export Aggregation'!$D:$D,$A$1)*IF($A6="CH4",About!$D$58,IF($A6="N2O",About!$D$59,1))</f>
        <v>3.0244891180148001</v>
      </c>
      <c r="E6">
        <f>SUMIFS('EPA Export Aggregation'!H:H,'EPA Export Aggregation'!$A:$A,$B6,'EPA Export Aggregation'!$D:$D,$A$1)*IF($A6="CH4",About!$D$58,IF($A6="N2O",About!$D$59,1))</f>
        <v>3.9711524948774</v>
      </c>
      <c r="F6">
        <f>SUMIFS('EPA Export Aggregation'!I:I,'EPA Export Aggregation'!$A:$A,$B6,'EPA Export Aggregation'!$D:$D,$A$1)*IF($A6="CH4",About!$D$58,IF($A6="N2O",About!$D$59,1))</f>
        <v>4.2502765455437999</v>
      </c>
      <c r="G6">
        <f>SUMIFS('EPA Export Aggregation'!J:J,'EPA Export Aggregation'!$A:$A,$B6,'EPA Export Aggregation'!$D:$D,$A$1)*IF($A6="CH4",About!$D$58,IF($A6="N2O",About!$D$59,1))</f>
        <v>4.3190491624772003</v>
      </c>
      <c r="H6">
        <f>SUMIFS('EPA Export Aggregation'!K:K,'EPA Export Aggregation'!$A:$A,$B6,'EPA Export Aggregation'!$D:$D,$A$1)*IF($A6="CH4",About!$D$58,IF($A6="N2O",About!$D$59,1))</f>
        <v>4.2812250705652</v>
      </c>
      <c r="I6">
        <f>SUMIFS('EPA Export Aggregation'!L:L,'EPA Export Aggregation'!$A:$A,$B6,'EPA Export Aggregation'!$D:$D,$A$1)*IF($A6="CH4",About!$D$58,IF($A6="N2O",About!$D$59,1))</f>
        <v>4.2146912335311004</v>
      </c>
      <c r="J6">
        <f>SUMIFS('EPA Export Aggregation'!M:M,'EPA Export Aggregation'!$A:$A,$B6,'EPA Export Aggregation'!$D:$D,$A$1)*IF($A6="CH4",About!$D$58,IF($A6="N2O",About!$D$59,1))</f>
        <v>4.2905614292456002</v>
      </c>
      <c r="K6">
        <f>SUMIFS('EPA Export Aggregation'!N:N,'EPA Export Aggregation'!$A:$A,$B6,'EPA Export Aggregation'!$D:$D,$A$1)*IF($A6="CH4",About!$D$58,IF($A6="N2O",About!$D$59,1))</f>
        <v>3.8538331414894</v>
      </c>
      <c r="L6">
        <f>SUMIFS('EPA Export Aggregation'!O:O,'EPA Export Aggregation'!$A:$A,$B6,'EPA Export Aggregation'!$D:$D,$A$1)*IF($A6="CH4",About!$D$58,IF($A6="N2O",About!$D$59,1))</f>
        <v>4.0487617824784001</v>
      </c>
      <c r="M6">
        <f>SUMIFS('EPA Export Aggregation'!P:P,'EPA Export Aggregation'!$A:$A,$B6,'EPA Export Aggregation'!$D:$D,$A$1)*IF($A6="CH4",About!$D$58,IF($A6="N2O",About!$D$59,1))</f>
        <v>4.0507080865009</v>
      </c>
      <c r="N6">
        <f>SUMIFS('EPA Export Aggregation'!Q:Q,'EPA Export Aggregation'!$A:$A,$B6,'EPA Export Aggregation'!$D:$D,$A$1)*IF($A6="CH4",About!$D$58,IF($A6="N2O",About!$D$59,1))</f>
        <v>3.8949408339431999</v>
      </c>
      <c r="O6">
        <f>SUMIFS('EPA Export Aggregation'!R:R,'EPA Export Aggregation'!$A:$A,$B6,'EPA Export Aggregation'!$D:$D,$A$1)*IF($A6="CH4",About!$D$58,IF($A6="N2O",About!$D$59,1))</f>
        <v>3.5290057328608002</v>
      </c>
      <c r="P6">
        <f>SUMIFS('EPA Export Aggregation'!S:S,'EPA Export Aggregation'!$A:$A,$B6,'EPA Export Aggregation'!$D:$D,$A$1)*IF($A6="CH4",About!$D$58,IF($A6="N2O",About!$D$59,1))</f>
        <v>3.4269475715772999</v>
      </c>
      <c r="Q6">
        <f>SUMIFS('EPA Export Aggregation'!T:T,'EPA Export Aggregation'!$A:$A,$B6,'EPA Export Aggregation'!$D:$D,$A$1)*IF($A6="CH4",About!$D$58,IF($A6="N2O",About!$D$59,1))</f>
        <v>3.3862265588588998</v>
      </c>
      <c r="R6">
        <f>SUMIFS('EPA Export Aggregation'!U:U,'EPA Export Aggregation'!$A:$A,$B6,'EPA Export Aggregation'!$D:$D,$A$1)*IF($A6="CH4",About!$D$58,IF($A6="N2O",About!$D$59,1))</f>
        <v>3.6596620327427001</v>
      </c>
      <c r="S6">
        <f>SUMIFS('EPA Export Aggregation'!V:V,'EPA Export Aggregation'!$A:$A,$B6,'EPA Export Aggregation'!$D:$D,$A$1)*IF($A6="CH4",About!$D$58,IF($A6="N2O",About!$D$59,1))</f>
        <v>3.4603154387471999</v>
      </c>
      <c r="T6">
        <f>SUMIFS('EPA Export Aggregation'!W:W,'EPA Export Aggregation'!$A:$A,$B6,'EPA Export Aggregation'!$D:$D,$A$1)*IF($A6="CH4",About!$D$58,IF($A6="N2O",About!$D$59,1))</f>
        <v>3.4095502921723999</v>
      </c>
      <c r="U6">
        <f>SUMIFS('EPA Export Aggregation'!X:X,'EPA Export Aggregation'!$A:$A,$B6,'EPA Export Aggregation'!$D:$D,$A$1)*IF($A6="CH4",About!$D$58,IF($A6="N2O",About!$D$59,1))</f>
        <v>3.1852604232349999</v>
      </c>
      <c r="V6">
        <f>SUMIFS('EPA Export Aggregation'!Y:Y,'EPA Export Aggregation'!$A:$A,$B6,'EPA Export Aggregation'!$D:$D,$A$1)*IF($A6="CH4",About!$D$58,IF($A6="N2O",About!$D$59,1))</f>
        <v>1.4165983138560001</v>
      </c>
      <c r="W6">
        <f>SUMIFS('EPA Export Aggregation'!Z:Z,'EPA Export Aggregation'!$A:$A,$B6,'EPA Export Aggregation'!$D:$D,$A$1)*IF($A6="CH4",About!$D$58,IF($A6="N2O",About!$D$59,1))</f>
        <v>1.4004479922696</v>
      </c>
      <c r="X6">
        <f>SUMIFS('EPA Export Aggregation'!AA:AA,'EPA Export Aggregation'!$A:$A,$B6,'EPA Export Aggregation'!$D:$D,$A$1)*IF($A6="CH4",About!$D$58,IF($A6="N2O",About!$D$59,1))</f>
        <v>3.3315861186369999</v>
      </c>
      <c r="Y6">
        <f>SUMIFS('EPA Export Aggregation'!AB:AB,'EPA Export Aggregation'!$A:$A,$B6,'EPA Export Aggregation'!$D:$D,$A$1)*IF($A6="CH4",About!$D$58,IF($A6="N2O",About!$D$59,1))</f>
        <v>3.5589916350709001</v>
      </c>
      <c r="Z6">
        <f>SUMIFS('EPA Export Aggregation'!AC:AC,'EPA Export Aggregation'!$A:$A,$B6,'EPA Export Aggregation'!$D:$D,$A$1)*IF($A6="CH4",About!$D$58,IF($A6="N2O",About!$D$59,1))</f>
        <v>3.7076750345775999</v>
      </c>
      <c r="AA6">
        <f>SUMIFS('EPA Export Aggregation'!AD:AD,'EPA Export Aggregation'!$A:$A,$B6,'EPA Export Aggregation'!$D:$D,$A$1)*IF($A6="CH4",About!$D$58,IF($A6="N2O",About!$D$59,1))</f>
        <v>3.5651036168197998</v>
      </c>
      <c r="AB6">
        <f>SUMIFS('EPA Export Aggregation'!AE:AE,'EPA Export Aggregation'!$A:$A,$B6,'EPA Export Aggregation'!$D:$D,$A$1)*IF($A6="CH4",About!$D$58,IF($A6="N2O",About!$D$59,1))</f>
        <v>3.7346235727154999</v>
      </c>
      <c r="AC6">
        <f>SUMIFS('EPA Export Aggregation'!AF:AF,'EPA Export Aggregation'!$A:$A,$B6,'EPA Export Aggregation'!$D:$D,$A$1)*IF($A6="CH4",About!$D$58,IF($A6="N2O",About!$D$59,1))</f>
        <v>3.9121231702533001</v>
      </c>
      <c r="AD6">
        <f>SUMIFS('EPA Export Aggregation'!AG:AG,'EPA Export Aggregation'!$A:$A,$B6,'EPA Export Aggregation'!$D:$D,$A$1)*IF($A6="CH4",About!$D$58,IF($A6="N2O",About!$D$59,1))</f>
        <v>3.6083135508644002</v>
      </c>
      <c r="AE6">
        <f>SUMIFS('EPA Export Aggregation'!AH:AH,'EPA Export Aggregation'!$A:$A,$B6,'EPA Export Aggregation'!$D:$D,$A$1)*IF($A6="CH4",About!$D$58,IF($A6="N2O",About!$D$59,1))</f>
        <v>3.5664152003165999</v>
      </c>
      <c r="AF6">
        <f>SUMIFS('EPA Export Aggregation'!AI:AI,'EPA Export Aggregation'!$A:$A,$B6,'EPA Export Aggregation'!$D:$D,$A$1)*IF($A6="CH4",About!$D$58,IF($A6="N2O",About!$D$59,1))</f>
        <v>3.8123669103440001</v>
      </c>
      <c r="AG6">
        <f>SUMIFS('EPA Export Aggregation'!AJ:AJ,'EPA Export Aggregation'!$A:$A,$B6,'EPA Export Aggregation'!$D:$D,$A$1)*IF($A6="CH4",About!$D$58,IF($A6="N2O",About!$D$59,1))</f>
        <v>3.7834702800578999</v>
      </c>
      <c r="AH6">
        <f>SUMIFS('EPA Export Aggregation'!AK:AK,'EPA Export Aggregation'!$A:$A,$B6,'EPA Export Aggregation'!$D:$D,$A$1)*IF($A6="CH4",About!$D$58,IF($A6="N2O",About!$D$59,1))</f>
        <v>3.6809246804143001</v>
      </c>
    </row>
    <row r="7" spans="1:34" x14ac:dyDescent="0.25">
      <c r="A7" s="413" t="s">
        <v>2215</v>
      </c>
      <c r="B7" s="414" t="s">
        <v>4204</v>
      </c>
      <c r="C7">
        <f>SUMIFS('EPA Export Aggregation'!F:F,'EPA Export Aggregation'!$A:$A,$B7,'EPA Export Aggregation'!$D:$D,$A$1)*IF($A7="CH4",About!$D$58,IF($A7="N2O",About!$D$59,1))</f>
        <v>1.0193885982491999</v>
      </c>
      <c r="D7">
        <f>SUMIFS('EPA Export Aggregation'!G:G,'EPA Export Aggregation'!$A:$A,$B7,'EPA Export Aggregation'!$D:$D,$A$1)*IF($A7="CH4",About!$D$58,IF($A7="N2O",About!$D$59,1))</f>
        <v>1.060400217155</v>
      </c>
      <c r="E7">
        <f>SUMIFS('EPA Export Aggregation'!H:H,'EPA Export Aggregation'!$A:$A,$B7,'EPA Export Aggregation'!$D:$D,$A$1)*IF($A7="CH4",About!$D$58,IF($A7="N2O",About!$D$59,1))</f>
        <v>1.0933643167553</v>
      </c>
      <c r="F7">
        <f>SUMIFS('EPA Export Aggregation'!I:I,'EPA Export Aggregation'!$A:$A,$B7,'EPA Export Aggregation'!$D:$D,$A$1)*IF($A7="CH4",About!$D$58,IF($A7="N2O",About!$D$59,1))</f>
        <v>1.0915657908659999</v>
      </c>
      <c r="G7">
        <f>SUMIFS('EPA Export Aggregation'!J:J,'EPA Export Aggregation'!$A:$A,$B7,'EPA Export Aggregation'!$D:$D,$A$1)*IF($A7="CH4",About!$D$58,IF($A7="N2O",About!$D$59,1))</f>
        <v>1.139290721044</v>
      </c>
      <c r="H7">
        <f>SUMIFS('EPA Export Aggregation'!K:K,'EPA Export Aggregation'!$A:$A,$B7,'EPA Export Aggregation'!$D:$D,$A$1)*IF($A7="CH4",About!$D$58,IF($A7="N2O",About!$D$59,1))</f>
        <v>1.1129076071851001</v>
      </c>
      <c r="I7">
        <f>SUMIFS('EPA Export Aggregation'!L:L,'EPA Export Aggregation'!$A:$A,$B7,'EPA Export Aggregation'!$D:$D,$A$1)*IF($A7="CH4",About!$D$58,IF($A7="N2O",About!$D$59,1))</f>
        <v>1.2267079165062</v>
      </c>
      <c r="J7">
        <f>SUMIFS('EPA Export Aggregation'!M:M,'EPA Export Aggregation'!$A:$A,$B7,'EPA Export Aggregation'!$D:$D,$A$1)*IF($A7="CH4",About!$D$58,IF($A7="N2O",About!$D$59,1))</f>
        <v>1.0960552530695</v>
      </c>
      <c r="K7">
        <f>SUMIFS('EPA Export Aggregation'!N:N,'EPA Export Aggregation'!$A:$A,$B7,'EPA Export Aggregation'!$D:$D,$A$1)*IF($A7="CH4",About!$D$58,IF($A7="N2O",About!$D$59,1))</f>
        <v>1.0226300378905999</v>
      </c>
      <c r="L7">
        <f>SUMIFS('EPA Export Aggregation'!O:O,'EPA Export Aggregation'!$A:$A,$B7,'EPA Export Aggregation'!$D:$D,$A$1)*IF($A7="CH4",About!$D$58,IF($A7="N2O",About!$D$59,1))</f>
        <v>1.0793952303915</v>
      </c>
      <c r="M7">
        <f>SUMIFS('EPA Export Aggregation'!P:P,'EPA Export Aggregation'!$A:$A,$B7,'EPA Export Aggregation'!$D:$D,$A$1)*IF($A7="CH4",About!$D$58,IF($A7="N2O",About!$D$59,1))</f>
        <v>1.1565761728877999</v>
      </c>
      <c r="N7">
        <f>SUMIFS('EPA Export Aggregation'!Q:Q,'EPA Export Aggregation'!$A:$A,$B7,'EPA Export Aggregation'!$D:$D,$A$1)*IF($A7="CH4",About!$D$58,IF($A7="N2O",About!$D$59,1))</f>
        <v>1.1467187508971</v>
      </c>
      <c r="O7">
        <f>SUMIFS('EPA Export Aggregation'!R:R,'EPA Export Aggregation'!$A:$A,$B7,'EPA Export Aggregation'!$D:$D,$A$1)*IF($A7="CH4",About!$D$58,IF($A7="N2O",About!$D$59,1))</f>
        <v>1.1379496314849999</v>
      </c>
      <c r="P7">
        <f>SUMIFS('EPA Export Aggregation'!S:S,'EPA Export Aggregation'!$A:$A,$B7,'EPA Export Aggregation'!$D:$D,$A$1)*IF($A7="CH4",About!$D$58,IF($A7="N2O",About!$D$59,1))</f>
        <v>1.2722663685811999</v>
      </c>
      <c r="Q7">
        <f>SUMIFS('EPA Export Aggregation'!T:T,'EPA Export Aggregation'!$A:$A,$B7,'EPA Export Aggregation'!$D:$D,$A$1)*IF($A7="CH4",About!$D$58,IF($A7="N2O",About!$D$59,1))</f>
        <v>1.2057196034577999</v>
      </c>
      <c r="R7">
        <f>SUMIFS('EPA Export Aggregation'!U:U,'EPA Export Aggregation'!$A:$A,$B7,'EPA Export Aggregation'!$D:$D,$A$1)*IF($A7="CH4",About!$D$58,IF($A7="N2O",About!$D$59,1))</f>
        <v>1.1637383244729</v>
      </c>
      <c r="S7">
        <f>SUMIFS('EPA Export Aggregation'!V:V,'EPA Export Aggregation'!$A:$A,$B7,'EPA Export Aggregation'!$D:$D,$A$1)*IF($A7="CH4",About!$D$58,IF($A7="N2O",About!$D$59,1))</f>
        <v>0.98654380613390003</v>
      </c>
      <c r="T7">
        <f>SUMIFS('EPA Export Aggregation'!W:W,'EPA Export Aggregation'!$A:$A,$B7,'EPA Export Aggregation'!$D:$D,$A$1)*IF($A7="CH4",About!$D$58,IF($A7="N2O",About!$D$59,1))</f>
        <v>0.99820453543510002</v>
      </c>
      <c r="U7">
        <f>SUMIFS('EPA Export Aggregation'!X:X,'EPA Export Aggregation'!$A:$A,$B7,'EPA Export Aggregation'!$D:$D,$A$1)*IF($A7="CH4",About!$D$58,IF($A7="N2O",About!$D$59,1))</f>
        <v>0.93556257089179995</v>
      </c>
      <c r="V7">
        <f>SUMIFS('EPA Export Aggregation'!Y:Y,'EPA Export Aggregation'!$A:$A,$B7,'EPA Export Aggregation'!$D:$D,$A$1)*IF($A7="CH4",About!$D$58,IF($A7="N2O",About!$D$59,1))</f>
        <v>1.0238623325255001</v>
      </c>
      <c r="W7">
        <f>SUMIFS('EPA Export Aggregation'!Z:Z,'EPA Export Aggregation'!$A:$A,$B7,'EPA Export Aggregation'!$D:$D,$A$1)*IF($A7="CH4",About!$D$58,IF($A7="N2O",About!$D$59,1))</f>
        <v>1.0489410097992999</v>
      </c>
      <c r="X7">
        <f>SUMIFS('EPA Export Aggregation'!AA:AA,'EPA Export Aggregation'!$A:$A,$B7,'EPA Export Aggregation'!$D:$D,$A$1)*IF($A7="CH4",About!$D$58,IF($A7="N2O",About!$D$59,1))</f>
        <v>0.95686984027209998</v>
      </c>
      <c r="Y7">
        <f>SUMIFS('EPA Export Aggregation'!AB:AB,'EPA Export Aggregation'!$A:$A,$B7,'EPA Export Aggregation'!$D:$D,$A$1)*IF($A7="CH4",About!$D$58,IF($A7="N2O",About!$D$59,1))</f>
        <v>0.77353223716740005</v>
      </c>
      <c r="Z7">
        <f>SUMIFS('EPA Export Aggregation'!AC:AC,'EPA Export Aggregation'!$A:$A,$B7,'EPA Export Aggregation'!$D:$D,$A$1)*IF($A7="CH4",About!$D$58,IF($A7="N2O",About!$D$59,1))</f>
        <v>0.92038176250140002</v>
      </c>
      <c r="AA7">
        <f>SUMIFS('EPA Export Aggregation'!AD:AD,'EPA Export Aggregation'!$A:$A,$B7,'EPA Export Aggregation'!$D:$D,$A$1)*IF($A7="CH4",About!$D$58,IF($A7="N2O",About!$D$59,1))</f>
        <v>1.035724095548</v>
      </c>
      <c r="AB7">
        <f>SUMIFS('EPA Export Aggregation'!AE:AE,'EPA Export Aggregation'!$A:$A,$B7,'EPA Export Aggregation'!$D:$D,$A$1)*IF($A7="CH4",About!$D$58,IF($A7="N2O",About!$D$59,1))</f>
        <v>1.0183739147049</v>
      </c>
      <c r="AC7">
        <f>SUMIFS('EPA Export Aggregation'!AF:AF,'EPA Export Aggregation'!$A:$A,$B7,'EPA Export Aggregation'!$D:$D,$A$1)*IF($A7="CH4",About!$D$58,IF($A7="N2O",About!$D$59,1))</f>
        <v>0.81231427064740003</v>
      </c>
      <c r="AD7">
        <f>SUMIFS('EPA Export Aggregation'!AG:AG,'EPA Export Aggregation'!$A:$A,$B7,'EPA Export Aggregation'!$D:$D,$A$1)*IF($A7="CH4",About!$D$58,IF($A7="N2O",About!$D$59,1))</f>
        <v>0.79326096046820005</v>
      </c>
      <c r="AE7">
        <f>SUMIFS('EPA Export Aggregation'!AH:AH,'EPA Export Aggregation'!$A:$A,$B7,'EPA Export Aggregation'!$D:$D,$A$1)*IF($A7="CH4",About!$D$58,IF($A7="N2O",About!$D$59,1))</f>
        <v>1.0068003682891999</v>
      </c>
      <c r="AF7">
        <f>SUMIFS('EPA Export Aggregation'!AI:AI,'EPA Export Aggregation'!$A:$A,$B7,'EPA Export Aggregation'!$D:$D,$A$1)*IF($A7="CH4",About!$D$58,IF($A7="N2O",About!$D$59,1))</f>
        <v>0.96490466083390003</v>
      </c>
      <c r="AG7">
        <f>SUMIFS('EPA Export Aggregation'!AJ:AJ,'EPA Export Aggregation'!$A:$A,$B7,'EPA Export Aggregation'!$D:$D,$A$1)*IF($A7="CH4",About!$D$58,IF($A7="N2O",About!$D$59,1))</f>
        <v>0.84671855469750001</v>
      </c>
      <c r="AH7">
        <f>SUMIFS('EPA Export Aggregation'!AK:AK,'EPA Export Aggregation'!$A:$A,$B7,'EPA Export Aggregation'!$D:$D,$A$1)*IF($A7="CH4",About!$D$58,IF($A7="N2O",About!$D$59,1))</f>
        <v>0.90429362084020004</v>
      </c>
    </row>
    <row r="8" spans="1:34" x14ac:dyDescent="0.25">
      <c r="A8" s="413" t="s">
        <v>2215</v>
      </c>
      <c r="B8" s="414" t="s">
        <v>4206</v>
      </c>
      <c r="C8">
        <f>SUMIFS('EPA Export Aggregation'!F:F,'EPA Export Aggregation'!$A:$A,$B8,'EPA Export Aggregation'!$D:$D,$A$1)*IF($A8="CH4",About!$D$58,IF($A8="N2O",About!$D$59,1))</f>
        <v>0.55589698569190005</v>
      </c>
      <c r="D8">
        <f>SUMIFS('EPA Export Aggregation'!G:G,'EPA Export Aggregation'!$A:$A,$B8,'EPA Export Aggregation'!$D:$D,$A$1)*IF($A8="CH4",About!$D$58,IF($A8="N2O",About!$D$59,1))</f>
        <v>0.56733837331920001</v>
      </c>
      <c r="E8">
        <f>SUMIFS('EPA Export Aggregation'!H:H,'EPA Export Aggregation'!$A:$A,$B8,'EPA Export Aggregation'!$D:$D,$A$1)*IF($A8="CH4",About!$D$58,IF($A8="N2O",About!$D$59,1))</f>
        <v>0.52350307255189998</v>
      </c>
      <c r="F8">
        <f>SUMIFS('EPA Export Aggregation'!I:I,'EPA Export Aggregation'!$A:$A,$B8,'EPA Export Aggregation'!$D:$D,$A$1)*IF($A8="CH4",About!$D$58,IF($A8="N2O",About!$D$59,1))</f>
        <v>0.65556934347590001</v>
      </c>
      <c r="G8">
        <f>SUMIFS('EPA Export Aggregation'!J:J,'EPA Export Aggregation'!$A:$A,$B8,'EPA Export Aggregation'!$D:$D,$A$1)*IF($A8="CH4",About!$D$58,IF($A8="N2O",About!$D$59,1))</f>
        <v>0.58828450013730005</v>
      </c>
      <c r="H8">
        <f>SUMIFS('EPA Export Aggregation'!K:K,'EPA Export Aggregation'!$A:$A,$B8,'EPA Export Aggregation'!$D:$D,$A$1)*IF($A8="CH4",About!$D$58,IF($A8="N2O",About!$D$59,1))</f>
        <v>0.56008489896439995</v>
      </c>
      <c r="I8">
        <f>SUMIFS('EPA Export Aggregation'!L:L,'EPA Export Aggregation'!$A:$A,$B8,'EPA Export Aggregation'!$D:$D,$A$1)*IF($A8="CH4",About!$D$58,IF($A8="N2O",About!$D$59,1))</f>
        <v>0.71148857091350004</v>
      </c>
      <c r="J8">
        <f>SUMIFS('EPA Export Aggregation'!M:M,'EPA Export Aggregation'!$A:$A,$B8,'EPA Export Aggregation'!$D:$D,$A$1)*IF($A8="CH4",About!$D$58,IF($A8="N2O",About!$D$59,1))</f>
        <v>0.68622952717480001</v>
      </c>
      <c r="K8">
        <f>SUMIFS('EPA Export Aggregation'!N:N,'EPA Export Aggregation'!$A:$A,$B8,'EPA Export Aggregation'!$D:$D,$A$1)*IF($A8="CH4",About!$D$58,IF($A8="N2O",About!$D$59,1))</f>
        <v>0.59068757222870005</v>
      </c>
      <c r="L8">
        <f>SUMIFS('EPA Export Aggregation'!O:O,'EPA Export Aggregation'!$A:$A,$B8,'EPA Export Aggregation'!$D:$D,$A$1)*IF($A8="CH4",About!$D$58,IF($A8="N2O",About!$D$59,1))</f>
        <v>0.61661618043260003</v>
      </c>
      <c r="M8">
        <f>SUMIFS('EPA Export Aggregation'!P:P,'EPA Export Aggregation'!$A:$A,$B8,'EPA Export Aggregation'!$D:$D,$A$1)*IF($A8="CH4",About!$D$58,IF($A8="N2O",About!$D$59,1))</f>
        <v>0.61726116523179997</v>
      </c>
      <c r="N8">
        <f>SUMIFS('EPA Export Aggregation'!Q:Q,'EPA Export Aggregation'!$A:$A,$B8,'EPA Export Aggregation'!$D:$D,$A$1)*IF($A8="CH4",About!$D$58,IF($A8="N2O",About!$D$59,1))</f>
        <v>0.67878322283549997</v>
      </c>
      <c r="O8">
        <f>SUMIFS('EPA Export Aggregation'!R:R,'EPA Export Aggregation'!$A:$A,$B8,'EPA Export Aggregation'!$D:$D,$A$1)*IF($A8="CH4",About!$D$58,IF($A8="N2O",About!$D$59,1))</f>
        <v>0.72954734476619998</v>
      </c>
      <c r="P8">
        <f>SUMIFS('EPA Export Aggregation'!S:S,'EPA Export Aggregation'!$A:$A,$B8,'EPA Export Aggregation'!$D:$D,$A$1)*IF($A8="CH4",About!$D$58,IF($A8="N2O",About!$D$59,1))</f>
        <v>0.78708720075420002</v>
      </c>
      <c r="Q8">
        <f>SUMIFS('EPA Export Aggregation'!T:T,'EPA Export Aggregation'!$A:$A,$B8,'EPA Export Aggregation'!$D:$D,$A$1)*IF($A8="CH4",About!$D$58,IF($A8="N2O",About!$D$59,1))</f>
        <v>0.78446567313460003</v>
      </c>
      <c r="R8">
        <f>SUMIFS('EPA Export Aggregation'!U:U,'EPA Export Aggregation'!$A:$A,$B8,'EPA Export Aggregation'!$D:$D,$A$1)*IF($A8="CH4",About!$D$58,IF($A8="N2O",About!$D$59,1))</f>
        <v>0.72411886177109996</v>
      </c>
      <c r="S8">
        <f>SUMIFS('EPA Export Aggregation'!V:V,'EPA Export Aggregation'!$A:$A,$B8,'EPA Export Aggregation'!$D:$D,$A$1)*IF($A8="CH4",About!$D$58,IF($A8="N2O",About!$D$59,1))</f>
        <v>0.72719555028009997</v>
      </c>
      <c r="T8">
        <f>SUMIFS('EPA Export Aggregation'!W:W,'EPA Export Aggregation'!$A:$A,$B8,'EPA Export Aggregation'!$D:$D,$A$1)*IF($A8="CH4",About!$D$58,IF($A8="N2O",About!$D$59,1))</f>
        <v>0.68335361578200005</v>
      </c>
      <c r="U8">
        <f>SUMIFS('EPA Export Aggregation'!X:X,'EPA Export Aggregation'!$A:$A,$B8,'EPA Export Aggregation'!$D:$D,$A$1)*IF($A8="CH4",About!$D$58,IF($A8="N2O",About!$D$59,1))</f>
        <v>0.63454519497789996</v>
      </c>
      <c r="V8">
        <f>SUMIFS('EPA Export Aggregation'!Y:Y,'EPA Export Aggregation'!$A:$A,$B8,'EPA Export Aggregation'!$D:$D,$A$1)*IF($A8="CH4",About!$D$58,IF($A8="N2O",About!$D$59,1))</f>
        <v>0.83738186200910003</v>
      </c>
      <c r="W8">
        <f>SUMIFS('EPA Export Aggregation'!Z:Z,'EPA Export Aggregation'!$A:$A,$B8,'EPA Export Aggregation'!$D:$D,$A$1)*IF($A8="CH4",About!$D$58,IF($A8="N2O",About!$D$59,1))</f>
        <v>0.83172647126900001</v>
      </c>
      <c r="X8">
        <f>SUMIFS('EPA Export Aggregation'!AA:AA,'EPA Export Aggregation'!$A:$A,$B8,'EPA Export Aggregation'!$D:$D,$A$1)*IF($A8="CH4",About!$D$58,IF($A8="N2O",About!$D$59,1))</f>
        <v>0.72143673015450005</v>
      </c>
      <c r="Y8">
        <f>SUMIFS('EPA Export Aggregation'!AB:AB,'EPA Export Aggregation'!$A:$A,$B8,'EPA Export Aggregation'!$D:$D,$A$1)*IF($A8="CH4",About!$D$58,IF($A8="N2O",About!$D$59,1))</f>
        <v>0.68982891521680001</v>
      </c>
      <c r="Z8">
        <f>SUMIFS('EPA Export Aggregation'!AC:AC,'EPA Export Aggregation'!$A:$A,$B8,'EPA Export Aggregation'!$D:$D,$A$1)*IF($A8="CH4",About!$D$58,IF($A8="N2O",About!$D$59,1))</f>
        <v>0.76226149224090001</v>
      </c>
      <c r="AA8">
        <f>SUMIFS('EPA Export Aggregation'!AD:AD,'EPA Export Aggregation'!$A:$A,$B8,'EPA Export Aggregation'!$D:$D,$A$1)*IF($A8="CH4",About!$D$58,IF($A8="N2O",About!$D$59,1))</f>
        <v>0.83715640026250004</v>
      </c>
      <c r="AB8">
        <f>SUMIFS('EPA Export Aggregation'!AE:AE,'EPA Export Aggregation'!$A:$A,$B8,'EPA Export Aggregation'!$D:$D,$A$1)*IF($A8="CH4",About!$D$58,IF($A8="N2O",About!$D$59,1))</f>
        <v>0.94940382290030001</v>
      </c>
      <c r="AC8">
        <f>SUMIFS('EPA Export Aggregation'!AF:AF,'EPA Export Aggregation'!$A:$A,$B8,'EPA Export Aggregation'!$D:$D,$A$1)*IF($A8="CH4",About!$D$58,IF($A8="N2O",About!$D$59,1))</f>
        <v>0.91865119009039997</v>
      </c>
      <c r="AD8">
        <f>SUMIFS('EPA Export Aggregation'!AG:AG,'EPA Export Aggregation'!$A:$A,$B8,'EPA Export Aggregation'!$D:$D,$A$1)*IF($A8="CH4",About!$D$58,IF($A8="N2O",About!$D$59,1))</f>
        <v>0.93631354395330002</v>
      </c>
      <c r="AE8">
        <f>SUMIFS('EPA Export Aggregation'!AH:AH,'EPA Export Aggregation'!$A:$A,$B8,'EPA Export Aggregation'!$D:$D,$A$1)*IF($A8="CH4",About!$D$58,IF($A8="N2O",About!$D$59,1))</f>
        <v>1.0728227840169</v>
      </c>
      <c r="AF8">
        <f>SUMIFS('EPA Export Aggregation'!AI:AI,'EPA Export Aggregation'!$A:$A,$B8,'EPA Export Aggregation'!$D:$D,$A$1)*IF($A8="CH4",About!$D$58,IF($A8="N2O",About!$D$59,1))</f>
        <v>1.0684136723627</v>
      </c>
      <c r="AG8">
        <f>SUMIFS('EPA Export Aggregation'!AJ:AJ,'EPA Export Aggregation'!$A:$A,$B8,'EPA Export Aggregation'!$D:$D,$A$1)*IF($A8="CH4",About!$D$58,IF($A8="N2O",About!$D$59,1))</f>
        <v>0.98513601601580003</v>
      </c>
      <c r="AH8">
        <f>SUMIFS('EPA Export Aggregation'!AK:AK,'EPA Export Aggregation'!$A:$A,$B8,'EPA Export Aggregation'!$D:$D,$A$1)*IF($A8="CH4",About!$D$58,IF($A8="N2O",About!$D$59,1))</f>
        <v>1.0182886664682</v>
      </c>
    </row>
    <row r="9" spans="1:34" x14ac:dyDescent="0.25">
      <c r="A9" s="413" t="s">
        <v>2215</v>
      </c>
      <c r="B9" s="414" t="s">
        <v>4216</v>
      </c>
      <c r="C9">
        <f>SUMIFS('EPA Export Aggregation'!F:F,'EPA Export Aggregation'!$A:$A,$B9,'EPA Export Aggregation'!$D:$D,$A$1)*IF($A9="CH4",About!$D$58,IF($A9="N2O",About!$D$59,1))</f>
        <v>0.17663259225319999</v>
      </c>
      <c r="D9">
        <f>SUMIFS('EPA Export Aggregation'!G:G,'EPA Export Aggregation'!$A:$A,$B9,'EPA Export Aggregation'!$D:$D,$A$1)*IF($A9="CH4",About!$D$58,IF($A9="N2O",About!$D$59,1))</f>
        <v>0.14537821708090001</v>
      </c>
      <c r="E9">
        <f>SUMIFS('EPA Export Aggregation'!H:H,'EPA Export Aggregation'!$A:$A,$B9,'EPA Export Aggregation'!$D:$D,$A$1)*IF($A9="CH4",About!$D$58,IF($A9="N2O",About!$D$59,1))</f>
        <v>0.27413560656519997</v>
      </c>
      <c r="F9">
        <f>SUMIFS('EPA Export Aggregation'!I:I,'EPA Export Aggregation'!$A:$A,$B9,'EPA Export Aggregation'!$D:$D,$A$1)*IF($A9="CH4",About!$D$58,IF($A9="N2O",About!$D$59,1))</f>
        <v>0.22822763712950001</v>
      </c>
      <c r="G9">
        <f>SUMIFS('EPA Export Aggregation'!J:J,'EPA Export Aggregation'!$A:$A,$B9,'EPA Export Aggregation'!$D:$D,$A$1)*IF($A9="CH4",About!$D$58,IF($A9="N2O",About!$D$59,1))</f>
        <v>0.28523264312949997</v>
      </c>
      <c r="H9">
        <f>SUMIFS('EPA Export Aggregation'!K:K,'EPA Export Aggregation'!$A:$A,$B9,'EPA Export Aggregation'!$D:$D,$A$1)*IF($A9="CH4",About!$D$58,IF($A9="N2O",About!$D$59,1))</f>
        <v>0.2472366139876</v>
      </c>
      <c r="I9">
        <f>SUMIFS('EPA Export Aggregation'!L:L,'EPA Export Aggregation'!$A:$A,$B9,'EPA Export Aggregation'!$D:$D,$A$1)*IF($A9="CH4",About!$D$58,IF($A9="N2O",About!$D$59,1))</f>
        <v>0.25065259391520001</v>
      </c>
      <c r="J9">
        <f>SUMIFS('EPA Export Aggregation'!M:M,'EPA Export Aggregation'!$A:$A,$B9,'EPA Export Aggregation'!$D:$D,$A$1)*IF($A9="CH4",About!$D$58,IF($A9="N2O",About!$D$59,1))</f>
        <v>0.1213244641524</v>
      </c>
      <c r="K9">
        <f>SUMIFS('EPA Export Aggregation'!N:N,'EPA Export Aggregation'!$A:$A,$B9,'EPA Export Aggregation'!$D:$D,$A$1)*IF($A9="CH4",About!$D$58,IF($A9="N2O",About!$D$59,1))</f>
        <v>0.26179140390880001</v>
      </c>
      <c r="L9">
        <f>SUMIFS('EPA Export Aggregation'!O:O,'EPA Export Aggregation'!$A:$A,$B9,'EPA Export Aggregation'!$D:$D,$A$1)*IF($A9="CH4",About!$D$58,IF($A9="N2O",About!$D$59,1))</f>
        <v>0.34970132584800001</v>
      </c>
      <c r="M9">
        <f>SUMIFS('EPA Export Aggregation'!P:P,'EPA Export Aggregation'!$A:$A,$B9,'EPA Export Aggregation'!$D:$D,$A$1)*IF($A9="CH4",About!$D$58,IF($A9="N2O",About!$D$59,1))</f>
        <v>0.1734062867591</v>
      </c>
      <c r="N9">
        <f>SUMIFS('EPA Export Aggregation'!Q:Q,'EPA Export Aggregation'!$A:$A,$B9,'EPA Export Aggregation'!$D:$D,$A$1)*IF($A9="CH4",About!$D$58,IF($A9="N2O",About!$D$59,1))</f>
        <v>0.2278032734048</v>
      </c>
      <c r="O9">
        <f>SUMIFS('EPA Export Aggregation'!R:R,'EPA Export Aggregation'!$A:$A,$B9,'EPA Export Aggregation'!$D:$D,$A$1)*IF($A9="CH4",About!$D$58,IF($A9="N2O",About!$D$59,1))</f>
        <v>0.19873835662530001</v>
      </c>
      <c r="P9">
        <f>SUMIFS('EPA Export Aggregation'!S:S,'EPA Export Aggregation'!$A:$A,$B9,'EPA Export Aggregation'!$D:$D,$A$1)*IF($A9="CH4",About!$D$58,IF($A9="N2O",About!$D$59,1))</f>
        <v>0.17902485027279999</v>
      </c>
      <c r="Q9">
        <f>SUMIFS('EPA Export Aggregation'!T:T,'EPA Export Aggregation'!$A:$A,$B9,'EPA Export Aggregation'!$D:$D,$A$1)*IF($A9="CH4",About!$D$58,IF($A9="N2O",About!$D$59,1))</f>
        <v>0.1909404350501</v>
      </c>
      <c r="R9">
        <f>SUMIFS('EPA Export Aggregation'!U:U,'EPA Export Aggregation'!$A:$A,$B9,'EPA Export Aggregation'!$D:$D,$A$1)*IF($A9="CH4",About!$D$58,IF($A9="N2O",About!$D$59,1))</f>
        <v>0.20017965600759999</v>
      </c>
      <c r="S9">
        <f>SUMIFS('EPA Export Aggregation'!V:V,'EPA Export Aggregation'!$A:$A,$B9,'EPA Export Aggregation'!$D:$D,$A$1)*IF($A9="CH4",About!$D$58,IF($A9="N2O",About!$D$59,1))</f>
        <v>0.191918233513</v>
      </c>
      <c r="T9">
        <f>SUMIFS('EPA Export Aggregation'!W:W,'EPA Export Aggregation'!$A:$A,$B9,'EPA Export Aggregation'!$D:$D,$A$1)*IF($A9="CH4",About!$D$58,IF($A9="N2O",About!$D$59,1))</f>
        <v>0.18031684226370001</v>
      </c>
      <c r="U9">
        <f>SUMIFS('EPA Export Aggregation'!X:X,'EPA Export Aggregation'!$A:$A,$B9,'EPA Export Aggregation'!$D:$D,$A$1)*IF($A9="CH4",About!$D$58,IF($A9="N2O",About!$D$59,1))</f>
        <v>0.19883685678919999</v>
      </c>
      <c r="V9">
        <f>SUMIFS('EPA Export Aggregation'!Y:Y,'EPA Export Aggregation'!$A:$A,$B9,'EPA Export Aggregation'!$D:$D,$A$1)*IF($A9="CH4",About!$D$58,IF($A9="N2O",About!$D$59,1))</f>
        <v>6.4339537131599997E-2</v>
      </c>
      <c r="W9">
        <f>SUMIFS('EPA Export Aggregation'!Z:Z,'EPA Export Aggregation'!$A:$A,$B9,'EPA Export Aggregation'!$D:$D,$A$1)*IF($A9="CH4",About!$D$58,IF($A9="N2O",About!$D$59,1))</f>
        <v>5.1395426684600003E-2</v>
      </c>
      <c r="X9">
        <f>SUMIFS('EPA Export Aggregation'!AA:AA,'EPA Export Aggregation'!$A:$A,$B9,'EPA Export Aggregation'!$D:$D,$A$1)*IF($A9="CH4",About!$D$58,IF($A9="N2O",About!$D$59,1))</f>
        <v>8.8498785904799995E-2</v>
      </c>
      <c r="Y9">
        <f>SUMIFS('EPA Export Aggregation'!AB:AB,'EPA Export Aggregation'!$A:$A,$B9,'EPA Export Aggregation'!$D:$D,$A$1)*IF($A9="CH4",About!$D$58,IF($A9="N2O",About!$D$59,1))</f>
        <v>8.0685562338199998E-2</v>
      </c>
      <c r="Z9">
        <f>SUMIFS('EPA Export Aggregation'!AC:AC,'EPA Export Aggregation'!$A:$A,$B9,'EPA Export Aggregation'!$D:$D,$A$1)*IF($A9="CH4",About!$D$58,IF($A9="N2O",About!$D$59,1))</f>
        <v>8.4712581853600005E-2</v>
      </c>
      <c r="AA9">
        <f>SUMIFS('EPA Export Aggregation'!AD:AD,'EPA Export Aggregation'!$A:$A,$B9,'EPA Export Aggregation'!$D:$D,$A$1)*IF($A9="CH4",About!$D$58,IF($A9="N2O",About!$D$59,1))</f>
        <v>8.6646339355300001E-2</v>
      </c>
      <c r="AB9">
        <f>SUMIFS('EPA Export Aggregation'!AE:AE,'EPA Export Aggregation'!$A:$A,$B9,'EPA Export Aggregation'!$D:$D,$A$1)*IF($A9="CH4",About!$D$58,IF($A9="N2O",About!$D$59,1))</f>
        <v>9.2933691880800001E-2</v>
      </c>
      <c r="AC9">
        <f>SUMIFS('EPA Export Aggregation'!AF:AF,'EPA Export Aggregation'!$A:$A,$B9,'EPA Export Aggregation'!$D:$D,$A$1)*IF($A9="CH4",About!$D$58,IF($A9="N2O",About!$D$59,1))</f>
        <v>8.8507079515000003E-2</v>
      </c>
      <c r="AD9">
        <f>SUMIFS('EPA Export Aggregation'!AG:AG,'EPA Export Aggregation'!$A:$A,$B9,'EPA Export Aggregation'!$D:$D,$A$1)*IF($A9="CH4",About!$D$58,IF($A9="N2O",About!$D$59,1))</f>
        <v>8.2707484388300001E-2</v>
      </c>
      <c r="AE9">
        <f>SUMIFS('EPA Export Aggregation'!AH:AH,'EPA Export Aggregation'!$A:$A,$B9,'EPA Export Aggregation'!$D:$D,$A$1)*IF($A9="CH4",About!$D$58,IF($A9="N2O",About!$D$59,1))</f>
        <v>9.5192898440999998E-2</v>
      </c>
      <c r="AF9">
        <f>SUMIFS('EPA Export Aggregation'!AI:AI,'EPA Export Aggregation'!$A:$A,$B9,'EPA Export Aggregation'!$D:$D,$A$1)*IF($A9="CH4",About!$D$58,IF($A9="N2O",About!$D$59,1))</f>
        <v>9.6163441061799998E-2</v>
      </c>
      <c r="AG9">
        <f>SUMIFS('EPA Export Aggregation'!AJ:AJ,'EPA Export Aggregation'!$A:$A,$B9,'EPA Export Aggregation'!$D:$D,$A$1)*IF($A9="CH4",About!$D$58,IF($A9="N2O",About!$D$59,1))</f>
        <v>8.9443441925400005E-2</v>
      </c>
      <c r="AH9">
        <f>SUMIFS('EPA Export Aggregation'!AK:AK,'EPA Export Aggregation'!$A:$A,$B9,'EPA Export Aggregation'!$D:$D,$A$1)*IF($A9="CH4",About!$D$58,IF($A9="N2O",About!$D$59,1))</f>
        <v>0.1035344409266</v>
      </c>
    </row>
    <row r="10" spans="1:34" x14ac:dyDescent="0.25">
      <c r="A10" s="413" t="s">
        <v>2215</v>
      </c>
      <c r="B10" s="414" t="s">
        <v>4225</v>
      </c>
      <c r="C10">
        <f>SUMIFS('EPA Export Aggregation'!F:F,'EPA Export Aggregation'!$A:$A,$B10,'EPA Export Aggregation'!$D:$D,$A$1)*IF($A10="CH4",About!$D$58,IF($A10="N2O",About!$D$59,1))</f>
        <v>2.4636876939999999E-4</v>
      </c>
      <c r="D10">
        <f>SUMIFS('EPA Export Aggregation'!G:G,'EPA Export Aggregation'!$A:$A,$B10,'EPA Export Aggregation'!$D:$D,$A$1)*IF($A10="CH4",About!$D$58,IF($A10="N2O",About!$D$59,1))</f>
        <v>2.4512298869999998E-4</v>
      </c>
      <c r="E10">
        <f>SUMIFS('EPA Export Aggregation'!H:H,'EPA Export Aggregation'!$A:$A,$B10,'EPA Export Aggregation'!$D:$D,$A$1)*IF($A10="CH4",About!$D$58,IF($A10="N2O",About!$D$59,1))</f>
        <v>2.4297457200000001E-4</v>
      </c>
      <c r="F10">
        <f>SUMIFS('EPA Export Aggregation'!I:I,'EPA Export Aggregation'!$A:$A,$B10,'EPA Export Aggregation'!$D:$D,$A$1)*IF($A10="CH4",About!$D$58,IF($A10="N2O",About!$D$59,1))</f>
        <v>2.3967947860000001E-4</v>
      </c>
      <c r="G10">
        <f>SUMIFS('EPA Export Aggregation'!J:J,'EPA Export Aggregation'!$A:$A,$B10,'EPA Export Aggregation'!$D:$D,$A$1)*IF($A10="CH4",About!$D$58,IF($A10="N2O",About!$D$59,1))</f>
        <v>2.3786753349999999E-4</v>
      </c>
      <c r="H10">
        <f>SUMIFS('EPA Export Aggregation'!K:K,'EPA Export Aggregation'!$A:$A,$B10,'EPA Export Aggregation'!$D:$D,$A$1)*IF($A10="CH4",About!$D$58,IF($A10="N2O",About!$D$59,1))</f>
        <v>2.2922062840000001E-4</v>
      </c>
      <c r="I10">
        <f>SUMIFS('EPA Export Aggregation'!L:L,'EPA Export Aggregation'!$A:$A,$B10,'EPA Export Aggregation'!$D:$D,$A$1)*IF($A10="CH4",About!$D$58,IF($A10="N2O",About!$D$59,1))</f>
        <v>2.2255848709999999E-4</v>
      </c>
      <c r="J10">
        <f>SUMIFS('EPA Export Aggregation'!M:M,'EPA Export Aggregation'!$A:$A,$B10,'EPA Export Aggregation'!$D:$D,$A$1)*IF($A10="CH4",About!$D$58,IF($A10="N2O",About!$D$59,1))</f>
        <v>2.1817732409999999E-4</v>
      </c>
      <c r="K10">
        <f>SUMIFS('EPA Export Aggregation'!N:N,'EPA Export Aggregation'!$A:$A,$B10,'EPA Export Aggregation'!$D:$D,$A$1)*IF($A10="CH4",About!$D$58,IF($A10="N2O",About!$D$59,1))</f>
        <v>2.1336830900000001E-4</v>
      </c>
      <c r="L10">
        <f>SUMIFS('EPA Export Aggregation'!O:O,'EPA Export Aggregation'!$A:$A,$B10,'EPA Export Aggregation'!$D:$D,$A$1)*IF($A10="CH4",About!$D$58,IF($A10="N2O",About!$D$59,1))</f>
        <v>2.0969543379999999E-4</v>
      </c>
      <c r="M10">
        <f>SUMIFS('EPA Export Aggregation'!P:P,'EPA Export Aggregation'!$A:$A,$B10,'EPA Export Aggregation'!$D:$D,$A$1)*IF($A10="CH4",About!$D$58,IF($A10="N2O",About!$D$59,1))</f>
        <v>2.043441966E-4</v>
      </c>
      <c r="N10">
        <f>SUMIFS('EPA Export Aggregation'!Q:Q,'EPA Export Aggregation'!$A:$A,$B10,'EPA Export Aggregation'!$D:$D,$A$1)*IF($A10="CH4",About!$D$58,IF($A10="N2O",About!$D$59,1))</f>
        <v>2.068312897E-4</v>
      </c>
      <c r="O10">
        <f>SUMIFS('EPA Export Aggregation'!R:R,'EPA Export Aggregation'!$A:$A,$B10,'EPA Export Aggregation'!$D:$D,$A$1)*IF($A10="CH4",About!$D$58,IF($A10="N2O",About!$D$59,1))</f>
        <v>1.9564033729999999E-4</v>
      </c>
      <c r="P10">
        <f>SUMIFS('EPA Export Aggregation'!S:S,'EPA Export Aggregation'!$A:$A,$B10,'EPA Export Aggregation'!$D:$D,$A$1)*IF($A10="CH4",About!$D$58,IF($A10="N2O",About!$D$59,1))</f>
        <v>1.9568434079999999E-4</v>
      </c>
      <c r="Q10">
        <f>SUMIFS('EPA Export Aggregation'!T:T,'EPA Export Aggregation'!$A:$A,$B10,'EPA Export Aggregation'!$D:$D,$A$1)*IF($A10="CH4",About!$D$58,IF($A10="N2O",About!$D$59,1))</f>
        <v>1.9299242370000001E-4</v>
      </c>
      <c r="R10">
        <f>SUMIFS('EPA Export Aggregation'!U:U,'EPA Export Aggregation'!$A:$A,$B10,'EPA Export Aggregation'!$D:$D,$A$1)*IF($A10="CH4",About!$D$58,IF($A10="N2O",About!$D$59,1))</f>
        <v>2.0752596340000001E-4</v>
      </c>
      <c r="S10">
        <f>SUMIFS('EPA Export Aggregation'!V:V,'EPA Export Aggregation'!$A:$A,$B10,'EPA Export Aggregation'!$D:$D,$A$1)*IF($A10="CH4",About!$D$58,IF($A10="N2O",About!$D$59,1))</f>
        <v>2.2420803060000001E-4</v>
      </c>
      <c r="T10">
        <f>SUMIFS('EPA Export Aggregation'!W:W,'EPA Export Aggregation'!$A:$A,$B10,'EPA Export Aggregation'!$D:$D,$A$1)*IF($A10="CH4",About!$D$58,IF($A10="N2O",About!$D$59,1))</f>
        <v>2.1929706720000001E-4</v>
      </c>
      <c r="U10">
        <f>SUMIFS('EPA Export Aggregation'!X:X,'EPA Export Aggregation'!$A:$A,$B10,'EPA Export Aggregation'!$D:$D,$A$1)*IF($A10="CH4",About!$D$58,IF($A10="N2O",About!$D$59,1))</f>
        <v>2.42284203E-4</v>
      </c>
      <c r="V10">
        <f>SUMIFS('EPA Export Aggregation'!Y:Y,'EPA Export Aggregation'!$A:$A,$B10,'EPA Export Aggregation'!$D:$D,$A$1)*IF($A10="CH4",About!$D$58,IF($A10="N2O",About!$D$59,1))</f>
        <v>2.4591604739999999E-4</v>
      </c>
      <c r="W10">
        <f>SUMIFS('EPA Export Aggregation'!Z:Z,'EPA Export Aggregation'!$A:$A,$B10,'EPA Export Aggregation'!$D:$D,$A$1)*IF($A10="CH4",About!$D$58,IF($A10="N2O",About!$D$59,1))</f>
        <v>2.6250694730000002E-4</v>
      </c>
      <c r="X10">
        <f>SUMIFS('EPA Export Aggregation'!AA:AA,'EPA Export Aggregation'!$A:$A,$B10,'EPA Export Aggregation'!$D:$D,$A$1)*IF($A10="CH4",About!$D$58,IF($A10="N2O",About!$D$59,1))</f>
        <v>2.6856850949999998E-4</v>
      </c>
      <c r="Y10">
        <f>SUMIFS('EPA Export Aggregation'!AB:AB,'EPA Export Aggregation'!$A:$A,$B10,'EPA Export Aggregation'!$D:$D,$A$1)*IF($A10="CH4",About!$D$58,IF($A10="N2O",About!$D$59,1))</f>
        <v>2.9061535090000001E-4</v>
      </c>
      <c r="Z10">
        <f>SUMIFS('EPA Export Aggregation'!AC:AC,'EPA Export Aggregation'!$A:$A,$B10,'EPA Export Aggregation'!$D:$D,$A$1)*IF($A10="CH4",About!$D$58,IF($A10="N2O",About!$D$59,1))</f>
        <v>2.9380248410000001E-4</v>
      </c>
      <c r="AA10">
        <f>SUMIFS('EPA Export Aggregation'!AD:AD,'EPA Export Aggregation'!$A:$A,$B10,'EPA Export Aggregation'!$D:$D,$A$1)*IF($A10="CH4",About!$D$58,IF($A10="N2O",About!$D$59,1))</f>
        <v>3.0367875979999998E-4</v>
      </c>
      <c r="AB10">
        <f>SUMIFS('EPA Export Aggregation'!AE:AE,'EPA Export Aggregation'!$A:$A,$B10,'EPA Export Aggregation'!$D:$D,$A$1)*IF($A10="CH4",About!$D$58,IF($A10="N2O",About!$D$59,1))</f>
        <v>3.0510707979999999E-4</v>
      </c>
      <c r="AC10">
        <f>SUMIFS('EPA Export Aggregation'!AF:AF,'EPA Export Aggregation'!$A:$A,$B10,'EPA Export Aggregation'!$D:$D,$A$1)*IF($A10="CH4",About!$D$58,IF($A10="N2O",About!$D$59,1))</f>
        <v>4.3507539510000002E-4</v>
      </c>
      <c r="AD10">
        <f>SUMIFS('EPA Export Aggregation'!AG:AG,'EPA Export Aggregation'!$A:$A,$B10,'EPA Export Aggregation'!$D:$D,$A$1)*IF($A10="CH4",About!$D$58,IF($A10="N2O",About!$D$59,1))</f>
        <v>6.3094951769999995E-4</v>
      </c>
      <c r="AE10">
        <f>SUMIFS('EPA Export Aggregation'!AH:AH,'EPA Export Aggregation'!$A:$A,$B10,'EPA Export Aggregation'!$D:$D,$A$1)*IF($A10="CH4",About!$D$58,IF($A10="N2O",About!$D$59,1))</f>
        <v>7.1738857159999998E-4</v>
      </c>
      <c r="AF10">
        <f>SUMIFS('EPA Export Aggregation'!AI:AI,'EPA Export Aggregation'!$A:$A,$B10,'EPA Export Aggregation'!$D:$D,$A$1)*IF($A10="CH4",About!$D$58,IF($A10="N2O",About!$D$59,1))</f>
        <v>1.5990623747999999E-3</v>
      </c>
      <c r="AG10">
        <f>SUMIFS('EPA Export Aggregation'!AJ:AJ,'EPA Export Aggregation'!$A:$A,$B10,'EPA Export Aggregation'!$D:$D,$A$1)*IF($A10="CH4",About!$D$58,IF($A10="N2O",About!$D$59,1))</f>
        <v>2.6522534381000001E-3</v>
      </c>
      <c r="AH10">
        <f>SUMIFS('EPA Export Aggregation'!AK:AK,'EPA Export Aggregation'!$A:$A,$B10,'EPA Export Aggregation'!$D:$D,$A$1)*IF($A10="CH4",About!$D$58,IF($A10="N2O",About!$D$59,1))</f>
        <v>1.1992499900000001E-3</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1.48849177437E-2</v>
      </c>
      <c r="D13">
        <f>SUMIFS('EPA Export Aggregation'!G:G,'EPA Export Aggregation'!$A:$A,$B13,'EPA Export Aggregation'!$D:$D,$A$1)*IF($A13="CH4",About!$D$58,IF($A13="N2O",About!$D$59,1))</f>
        <v>1.3123944387499999E-2</v>
      </c>
      <c r="E13">
        <f>SUMIFS('EPA Export Aggregation'!H:H,'EPA Export Aggregation'!$A:$A,$B13,'EPA Export Aggregation'!$D:$D,$A$1)*IF($A13="CH4",About!$D$58,IF($A13="N2O",About!$D$59,1))</f>
        <v>1.2744370075000001E-2</v>
      </c>
      <c r="F13">
        <f>SUMIFS('EPA Export Aggregation'!I:I,'EPA Export Aggregation'!$A:$A,$B13,'EPA Export Aggregation'!$D:$D,$A$1)*IF($A13="CH4",About!$D$58,IF($A13="N2O",About!$D$59,1))</f>
        <v>1.1662494693E-2</v>
      </c>
      <c r="G13">
        <f>SUMIFS('EPA Export Aggregation'!J:J,'EPA Export Aggregation'!$A:$A,$B13,'EPA Export Aggregation'!$D:$D,$A$1)*IF($A13="CH4",About!$D$58,IF($A13="N2O",About!$D$59,1))</f>
        <v>1.20239727094E-2</v>
      </c>
      <c r="H13">
        <f>SUMIFS('EPA Export Aggregation'!K:K,'EPA Export Aggregation'!$A:$A,$B13,'EPA Export Aggregation'!$D:$D,$A$1)*IF($A13="CH4",About!$D$58,IF($A13="N2O",About!$D$59,1))</f>
        <v>1.5781476444199999E-2</v>
      </c>
      <c r="I13">
        <f>SUMIFS('EPA Export Aggregation'!L:L,'EPA Export Aggregation'!$A:$A,$B13,'EPA Export Aggregation'!$D:$D,$A$1)*IF($A13="CH4",About!$D$58,IF($A13="N2O",About!$D$59,1))</f>
        <v>1.6652486333E-2</v>
      </c>
      <c r="J13">
        <f>SUMIFS('EPA Export Aggregation'!M:M,'EPA Export Aggregation'!$A:$A,$B13,'EPA Export Aggregation'!$D:$D,$A$1)*IF($A13="CH4",About!$D$58,IF($A13="N2O",About!$D$59,1))</f>
        <v>1.5778977907900001E-2</v>
      </c>
      <c r="K13">
        <f>SUMIFS('EPA Export Aggregation'!N:N,'EPA Export Aggregation'!$A:$A,$B13,'EPA Export Aggregation'!$D:$D,$A$1)*IF($A13="CH4",About!$D$58,IF($A13="N2O",About!$D$59,1))</f>
        <v>1.5844169057999999E-2</v>
      </c>
      <c r="L13">
        <f>SUMIFS('EPA Export Aggregation'!O:O,'EPA Export Aggregation'!$A:$A,$B13,'EPA Export Aggregation'!$D:$D,$A$1)*IF($A13="CH4",About!$D$58,IF($A13="N2O",About!$D$59,1))</f>
        <v>1.7387318386800001E-2</v>
      </c>
      <c r="M13">
        <f>SUMIFS('EPA Export Aggregation'!P:P,'EPA Export Aggregation'!$A:$A,$B13,'EPA Export Aggregation'!$D:$D,$A$1)*IF($A13="CH4",About!$D$58,IF($A13="N2O",About!$D$59,1))</f>
        <v>1.1511495174799999E-2</v>
      </c>
      <c r="N13">
        <f>SUMIFS('EPA Export Aggregation'!Q:Q,'EPA Export Aggregation'!$A:$A,$B13,'EPA Export Aggregation'!$D:$D,$A$1)*IF($A13="CH4",About!$D$58,IF($A13="N2O",About!$D$59,1))</f>
        <v>1.1878607966700001E-2</v>
      </c>
      <c r="O13">
        <f>SUMIFS('EPA Export Aggregation'!R:R,'EPA Export Aggregation'!$A:$A,$B13,'EPA Export Aggregation'!$D:$D,$A$1)*IF($A13="CH4",About!$D$58,IF($A13="N2O",About!$D$59,1))</f>
        <v>1.23335113392E-2</v>
      </c>
      <c r="P13">
        <f>SUMIFS('EPA Export Aggregation'!S:S,'EPA Export Aggregation'!$A:$A,$B13,'EPA Export Aggregation'!$D:$D,$A$1)*IF($A13="CH4",About!$D$58,IF($A13="N2O",About!$D$59,1))</f>
        <v>9.4022044059000002E-3</v>
      </c>
      <c r="Q13">
        <f>SUMIFS('EPA Export Aggregation'!T:T,'EPA Export Aggregation'!$A:$A,$B13,'EPA Export Aggregation'!$D:$D,$A$1)*IF($A13="CH4",About!$D$58,IF($A13="N2O",About!$D$59,1))</f>
        <v>1.27903121235E-2</v>
      </c>
      <c r="R13">
        <f>SUMIFS('EPA Export Aggregation'!U:U,'EPA Export Aggregation'!$A:$A,$B13,'EPA Export Aggregation'!$D:$D,$A$1)*IF($A13="CH4",About!$D$58,IF($A13="N2O",About!$D$59,1))</f>
        <v>1.4113997990700001E-2</v>
      </c>
      <c r="S13">
        <f>SUMIFS('EPA Export Aggregation'!V:V,'EPA Export Aggregation'!$A:$A,$B13,'EPA Export Aggregation'!$D:$D,$A$1)*IF($A13="CH4",About!$D$58,IF($A13="N2O",About!$D$59,1))</f>
        <v>1.6144405291099999E-2</v>
      </c>
      <c r="T13">
        <f>SUMIFS('EPA Export Aggregation'!W:W,'EPA Export Aggregation'!$A:$A,$B13,'EPA Export Aggregation'!$D:$D,$A$1)*IF($A13="CH4",About!$D$58,IF($A13="N2O",About!$D$59,1))</f>
        <v>1.4795676462500001E-2</v>
      </c>
      <c r="U13">
        <f>SUMIFS('EPA Export Aggregation'!X:X,'EPA Export Aggregation'!$A:$A,$B13,'EPA Export Aggregation'!$D:$D,$A$1)*IF($A13="CH4",About!$D$58,IF($A13="N2O",About!$D$59,1))</f>
        <v>1.26143774953E-2</v>
      </c>
      <c r="V13">
        <f>SUMIFS('EPA Export Aggregation'!Y:Y,'EPA Export Aggregation'!$A:$A,$B13,'EPA Export Aggregation'!$D:$D,$A$1)*IF($A13="CH4",About!$D$58,IF($A13="N2O",About!$D$59,1))</f>
        <v>1.6481511255300001E-2</v>
      </c>
      <c r="W13">
        <f>SUMIFS('EPA Export Aggregation'!Z:Z,'EPA Export Aggregation'!$A:$A,$B13,'EPA Export Aggregation'!$D:$D,$A$1)*IF($A13="CH4",About!$D$58,IF($A13="N2O",About!$D$59,1))</f>
        <v>2.0498770971099999E-2</v>
      </c>
      <c r="X13">
        <f>SUMIFS('EPA Export Aggregation'!AA:AA,'EPA Export Aggregation'!$A:$A,$B13,'EPA Export Aggregation'!$D:$D,$A$1)*IF($A13="CH4",About!$D$58,IF($A13="N2O",About!$D$59,1))</f>
        <v>1.9102441039600002E-2</v>
      </c>
      <c r="Y13">
        <f>SUMIFS('EPA Export Aggregation'!AB:AB,'EPA Export Aggregation'!$A:$A,$B13,'EPA Export Aggregation'!$D:$D,$A$1)*IF($A13="CH4",About!$D$58,IF($A13="N2O",About!$D$59,1))</f>
        <v>1.7874245552400001E-2</v>
      </c>
      <c r="Z13">
        <f>SUMIFS('EPA Export Aggregation'!AC:AC,'EPA Export Aggregation'!$A:$A,$B13,'EPA Export Aggregation'!$D:$D,$A$1)*IF($A13="CH4",About!$D$58,IF($A13="N2O",About!$D$59,1))</f>
        <v>2.21851199326E-2</v>
      </c>
      <c r="AA13">
        <f>SUMIFS('EPA Export Aggregation'!AD:AD,'EPA Export Aggregation'!$A:$A,$B13,'EPA Export Aggregation'!$D:$D,$A$1)*IF($A13="CH4",About!$D$58,IF($A13="N2O",About!$D$59,1))</f>
        <v>2.5904715049899999E-2</v>
      </c>
      <c r="AB13">
        <f>SUMIFS('EPA Export Aggregation'!AE:AE,'EPA Export Aggregation'!$A:$A,$B13,'EPA Export Aggregation'!$D:$D,$A$1)*IF($A13="CH4",About!$D$58,IF($A13="N2O",About!$D$59,1))</f>
        <v>2.5328631806599999E-2</v>
      </c>
      <c r="AC13">
        <f>SUMIFS('EPA Export Aggregation'!AF:AF,'EPA Export Aggregation'!$A:$A,$B13,'EPA Export Aggregation'!$D:$D,$A$1)*IF($A13="CH4",About!$D$58,IF($A13="N2O",About!$D$59,1))</f>
        <v>2.2745888900999999E-2</v>
      </c>
      <c r="AD13">
        <f>SUMIFS('EPA Export Aggregation'!AG:AG,'EPA Export Aggregation'!$A:$A,$B13,'EPA Export Aggregation'!$D:$D,$A$1)*IF($A13="CH4",About!$D$58,IF($A13="N2O",About!$D$59,1))</f>
        <v>2.0920963237999999E-2</v>
      </c>
      <c r="AE13">
        <f>SUMIFS('EPA Export Aggregation'!AH:AH,'EPA Export Aggregation'!$A:$A,$B13,'EPA Export Aggregation'!$D:$D,$A$1)*IF($A13="CH4",About!$D$58,IF($A13="N2O",About!$D$59,1))</f>
        <v>1.5667021065500001E-2</v>
      </c>
      <c r="AF13">
        <f>SUMIFS('EPA Export Aggregation'!AI:AI,'EPA Export Aggregation'!$A:$A,$B13,'EPA Export Aggregation'!$D:$D,$A$1)*IF($A13="CH4",About!$D$58,IF($A13="N2O",About!$D$59,1))</f>
        <v>1.79713762479E-2</v>
      </c>
      <c r="AG13">
        <f>SUMIFS('EPA Export Aggregation'!AJ:AJ,'EPA Export Aggregation'!$A:$A,$B13,'EPA Export Aggregation'!$D:$D,$A$1)*IF($A13="CH4",About!$D$58,IF($A13="N2O",About!$D$59,1))</f>
        <v>1.72941768041E-2</v>
      </c>
      <c r="AH13">
        <f>SUMIFS('EPA Export Aggregation'!AK:AK,'EPA Export Aggregation'!$A:$A,$B13,'EPA Export Aggregation'!$D:$D,$A$1)*IF($A13="CH4",About!$D$58,IF($A13="N2O",About!$D$59,1))</f>
        <v>1.58788031414E-2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3.8878399464000002E-3</v>
      </c>
      <c r="D16">
        <f>SUMIFS('EPA Export Aggregation'!G:G,'EPA Export Aggregation'!$A:$A,$B16,'EPA Export Aggregation'!$D:$D,$A$1)*IF($A16="CH4",About!$D$58,IF($A16="N2O",About!$D$59,1))</f>
        <v>3.9073234491000001E-3</v>
      </c>
      <c r="E16">
        <f>SUMIFS('EPA Export Aggregation'!H:H,'EPA Export Aggregation'!$A:$A,$B16,'EPA Export Aggregation'!$D:$D,$A$1)*IF($A16="CH4",About!$D$58,IF($A16="N2O",About!$D$59,1))</f>
        <v>3.903223303E-3</v>
      </c>
      <c r="F16">
        <f>SUMIFS('EPA Export Aggregation'!I:I,'EPA Export Aggregation'!$A:$A,$B16,'EPA Export Aggregation'!$D:$D,$A$1)*IF($A16="CH4",About!$D$58,IF($A16="N2O",About!$D$59,1))</f>
        <v>3.9348995757000002E-3</v>
      </c>
      <c r="G16">
        <f>SUMIFS('EPA Export Aggregation'!J:J,'EPA Export Aggregation'!$A:$A,$B16,'EPA Export Aggregation'!$D:$D,$A$1)*IF($A16="CH4",About!$D$58,IF($A16="N2O",About!$D$59,1))</f>
        <v>3.9661850507000003E-3</v>
      </c>
      <c r="H16">
        <f>SUMIFS('EPA Export Aggregation'!K:K,'EPA Export Aggregation'!$A:$A,$B16,'EPA Export Aggregation'!$D:$D,$A$1)*IF($A16="CH4",About!$D$58,IF($A16="N2O",About!$D$59,1))</f>
        <v>3.9886063540999998E-3</v>
      </c>
      <c r="I16">
        <f>SUMIFS('EPA Export Aggregation'!L:L,'EPA Export Aggregation'!$A:$A,$B16,'EPA Export Aggregation'!$D:$D,$A$1)*IF($A16="CH4",About!$D$58,IF($A16="N2O",About!$D$59,1))</f>
        <v>4.0262873801E-3</v>
      </c>
      <c r="J16">
        <f>SUMIFS('EPA Export Aggregation'!M:M,'EPA Export Aggregation'!$A:$A,$B16,'EPA Export Aggregation'!$D:$D,$A$1)*IF($A16="CH4",About!$D$58,IF($A16="N2O",About!$D$59,1))</f>
        <v>4.0301738828000004E-3</v>
      </c>
      <c r="K16">
        <f>SUMIFS('EPA Export Aggregation'!N:N,'EPA Export Aggregation'!$A:$A,$B16,'EPA Export Aggregation'!$D:$D,$A$1)*IF($A16="CH4",About!$D$58,IF($A16="N2O",About!$D$59,1))</f>
        <v>4.0383991017999997E-3</v>
      </c>
      <c r="L16">
        <f>SUMIFS('EPA Export Aggregation'!O:O,'EPA Export Aggregation'!$A:$A,$B16,'EPA Export Aggregation'!$D:$D,$A$1)*IF($A16="CH4",About!$D$58,IF($A16="N2O",About!$D$59,1))</f>
        <v>4.0477226699000002E-3</v>
      </c>
      <c r="M16">
        <f>SUMIFS('EPA Export Aggregation'!P:P,'EPA Export Aggregation'!$A:$A,$B16,'EPA Export Aggregation'!$D:$D,$A$1)*IF($A16="CH4",About!$D$58,IF($A16="N2O",About!$D$59,1))</f>
        <v>4.0583985209999996E-3</v>
      </c>
      <c r="N16">
        <f>SUMIFS('EPA Export Aggregation'!Q:Q,'EPA Export Aggregation'!$A:$A,$B16,'EPA Export Aggregation'!$D:$D,$A$1)*IF($A16="CH4",About!$D$58,IF($A16="N2O",About!$D$59,1))</f>
        <v>2.4585727786E-3</v>
      </c>
      <c r="O16">
        <f>SUMIFS('EPA Export Aggregation'!R:R,'EPA Export Aggregation'!$A:$A,$B16,'EPA Export Aggregation'!$D:$D,$A$1)*IF($A16="CH4",About!$D$58,IF($A16="N2O",About!$D$59,1))</f>
        <v>2.8928291529999998E-3</v>
      </c>
      <c r="P16">
        <f>SUMIFS('EPA Export Aggregation'!S:S,'EPA Export Aggregation'!$A:$A,$B16,'EPA Export Aggregation'!$D:$D,$A$1)*IF($A16="CH4",About!$D$58,IF($A16="N2O",About!$D$59,1))</f>
        <v>3.7928809608000001E-3</v>
      </c>
      <c r="Q16">
        <f>SUMIFS('EPA Export Aggregation'!T:T,'EPA Export Aggregation'!$A:$A,$B16,'EPA Export Aggregation'!$D:$D,$A$1)*IF($A16="CH4",About!$D$58,IF($A16="N2O",About!$D$59,1))</f>
        <v>3.5225308279000001E-3</v>
      </c>
      <c r="R16">
        <f>SUMIFS('EPA Export Aggregation'!U:U,'EPA Export Aggregation'!$A:$A,$B16,'EPA Export Aggregation'!$D:$D,$A$1)*IF($A16="CH4",About!$D$58,IF($A16="N2O",About!$D$59,1))</f>
        <v>3.8765630148000002E-3</v>
      </c>
      <c r="S16">
        <f>SUMIFS('EPA Export Aggregation'!V:V,'EPA Export Aggregation'!$A:$A,$B16,'EPA Export Aggregation'!$D:$D,$A$1)*IF($A16="CH4",About!$D$58,IF($A16="N2O",About!$D$59,1))</f>
        <v>4.9927972534999998E-3</v>
      </c>
      <c r="T16">
        <f>SUMIFS('EPA Export Aggregation'!W:W,'EPA Export Aggregation'!$A:$A,$B16,'EPA Export Aggregation'!$D:$D,$A$1)*IF($A16="CH4",About!$D$58,IF($A16="N2O",About!$D$59,1))</f>
        <v>5.4854573252999996E-3</v>
      </c>
      <c r="U16">
        <f>SUMIFS('EPA Export Aggregation'!X:X,'EPA Export Aggregation'!$A:$A,$B16,'EPA Export Aggregation'!$D:$D,$A$1)*IF($A16="CH4",About!$D$58,IF($A16="N2O",About!$D$59,1))</f>
        <v>5.2577192713999998E-3</v>
      </c>
      <c r="V16">
        <f>SUMIFS('EPA Export Aggregation'!Y:Y,'EPA Export Aggregation'!$A:$A,$B16,'EPA Export Aggregation'!$D:$D,$A$1)*IF($A16="CH4",About!$D$58,IF($A16="N2O",About!$D$59,1))</f>
        <v>5.1478655762999996E-3</v>
      </c>
      <c r="W16">
        <f>SUMIFS('EPA Export Aggregation'!Z:Z,'EPA Export Aggregation'!$A:$A,$B16,'EPA Export Aggregation'!$D:$D,$A$1)*IF($A16="CH4",About!$D$58,IF($A16="N2O",About!$D$59,1))</f>
        <v>1.27015636975E-2</v>
      </c>
      <c r="X16">
        <f>SUMIFS('EPA Export Aggregation'!AA:AA,'EPA Export Aggregation'!$A:$A,$B16,'EPA Export Aggregation'!$D:$D,$A$1)*IF($A16="CH4",About!$D$58,IF($A16="N2O",About!$D$59,1))</f>
        <v>1.1739921742900001E-2</v>
      </c>
      <c r="Y16">
        <f>SUMIFS('EPA Export Aggregation'!AB:AB,'EPA Export Aggregation'!$A:$A,$B16,'EPA Export Aggregation'!$D:$D,$A$1)*IF($A16="CH4",About!$D$58,IF($A16="N2O",About!$D$59,1))</f>
        <v>1.15747919672E-2</v>
      </c>
      <c r="Z16">
        <f>SUMIFS('EPA Export Aggregation'!AC:AC,'EPA Export Aggregation'!$A:$A,$B16,'EPA Export Aggregation'!$D:$D,$A$1)*IF($A16="CH4",About!$D$58,IF($A16="N2O",About!$D$59,1))</f>
        <v>1.2090962508900001E-2</v>
      </c>
      <c r="AA16">
        <f>SUMIFS('EPA Export Aggregation'!AD:AD,'EPA Export Aggregation'!$A:$A,$B16,'EPA Export Aggregation'!$D:$D,$A$1)*IF($A16="CH4",About!$D$58,IF($A16="N2O",About!$D$59,1))</f>
        <v>1.29451494514E-2</v>
      </c>
      <c r="AB16">
        <f>SUMIFS('EPA Export Aggregation'!AE:AE,'EPA Export Aggregation'!$A:$A,$B16,'EPA Export Aggregation'!$D:$D,$A$1)*IF($A16="CH4",About!$D$58,IF($A16="N2O",About!$D$59,1))</f>
        <v>1.43374102129E-2</v>
      </c>
      <c r="AC16">
        <f>SUMIFS('EPA Export Aggregation'!AF:AF,'EPA Export Aggregation'!$A:$A,$B16,'EPA Export Aggregation'!$D:$D,$A$1)*IF($A16="CH4",About!$D$58,IF($A16="N2O",About!$D$59,1))</f>
        <v>1.3485868264899999E-2</v>
      </c>
      <c r="AD16">
        <f>SUMIFS('EPA Export Aggregation'!AG:AG,'EPA Export Aggregation'!$A:$A,$B16,'EPA Export Aggregation'!$D:$D,$A$1)*IF($A16="CH4",About!$D$58,IF($A16="N2O",About!$D$59,1))</f>
        <v>1.3342582874300001E-2</v>
      </c>
      <c r="AE16">
        <f>SUMIFS('EPA Export Aggregation'!AH:AH,'EPA Export Aggregation'!$A:$A,$B16,'EPA Export Aggregation'!$D:$D,$A$1)*IF($A16="CH4",About!$D$58,IF($A16="N2O",About!$D$59,1))</f>
        <v>1.20870180436E-2</v>
      </c>
      <c r="AF16">
        <f>SUMIFS('EPA Export Aggregation'!AI:AI,'EPA Export Aggregation'!$A:$A,$B16,'EPA Export Aggregation'!$D:$D,$A$1)*IF($A16="CH4",About!$D$58,IF($A16="N2O",About!$D$59,1))</f>
        <v>1.43307922738E-2</v>
      </c>
      <c r="AG16">
        <f>SUMIFS('EPA Export Aggregation'!AJ:AJ,'EPA Export Aggregation'!$A:$A,$B16,'EPA Export Aggregation'!$D:$D,$A$1)*IF($A16="CH4",About!$D$58,IF($A16="N2O",About!$D$59,1))</f>
        <v>1.4708565582900001E-2</v>
      </c>
      <c r="AH16">
        <f>SUMIFS('EPA Export Aggregation'!AK:AK,'EPA Export Aggregation'!$A:$A,$B16,'EPA Export Aggregation'!$D:$D,$A$1)*IF($A16="CH4",About!$D$58,IF($A16="N2O",About!$D$59,1))</f>
        <v>1.4922319276799999E-2</v>
      </c>
    </row>
    <row r="17" spans="1:34" x14ac:dyDescent="0.25">
      <c r="A17" s="413" t="s">
        <v>2215</v>
      </c>
      <c r="B17" s="414" t="s">
        <v>4233</v>
      </c>
      <c r="C17">
        <f>SUMIFS('EPA Export Aggregation'!F:F,'EPA Export Aggregation'!$A:$A,$B17,'EPA Export Aggregation'!$D:$D,$A$1)*IF($A17="CH4",About!$D$58,IF($A17="N2O",About!$D$59,1))</f>
        <v>0.1781367042601</v>
      </c>
      <c r="D17">
        <f>SUMIFS('EPA Export Aggregation'!G:G,'EPA Export Aggregation'!$A:$A,$B17,'EPA Export Aggregation'!$D:$D,$A$1)*IF($A17="CH4",About!$D$58,IF($A17="N2O",About!$D$59,1))</f>
        <v>6.0795305469900002E-2</v>
      </c>
      <c r="E17">
        <f>SUMIFS('EPA Export Aggregation'!H:H,'EPA Export Aggregation'!$A:$A,$B17,'EPA Export Aggregation'!$D:$D,$A$1)*IF($A17="CH4",About!$D$58,IF($A17="N2O",About!$D$59,1))</f>
        <v>6.1843099484999997E-2</v>
      </c>
      <c r="F17">
        <f>SUMIFS('EPA Export Aggregation'!I:I,'EPA Export Aggregation'!$A:$A,$B17,'EPA Export Aggregation'!$D:$D,$A$1)*IF($A17="CH4",About!$D$58,IF($A17="N2O",About!$D$59,1))</f>
        <v>5.6098522987E-2</v>
      </c>
      <c r="G17">
        <f>SUMIFS('EPA Export Aggregation'!J:J,'EPA Export Aggregation'!$A:$A,$B17,'EPA Export Aggregation'!$D:$D,$A$1)*IF($A17="CH4",About!$D$58,IF($A17="N2O",About!$D$59,1))</f>
        <v>6.3473966559599998E-2</v>
      </c>
      <c r="H17">
        <f>SUMIFS('EPA Export Aggregation'!K:K,'EPA Export Aggregation'!$A:$A,$B17,'EPA Export Aggregation'!$D:$D,$A$1)*IF($A17="CH4",About!$D$58,IF($A17="N2O",About!$D$59,1))</f>
        <v>9.9386223557799996E-2</v>
      </c>
      <c r="I17">
        <f>SUMIFS('EPA Export Aggregation'!L:L,'EPA Export Aggregation'!$A:$A,$B17,'EPA Export Aggregation'!$D:$D,$A$1)*IF($A17="CH4",About!$D$58,IF($A17="N2O",About!$D$59,1))</f>
        <v>0.11033112333429999</v>
      </c>
      <c r="J17">
        <f>SUMIFS('EPA Export Aggregation'!M:M,'EPA Export Aggregation'!$A:$A,$B17,'EPA Export Aggregation'!$D:$D,$A$1)*IF($A17="CH4",About!$D$58,IF($A17="N2O",About!$D$59,1))</f>
        <v>0.1205249438974</v>
      </c>
      <c r="K17">
        <f>SUMIFS('EPA Export Aggregation'!N:N,'EPA Export Aggregation'!$A:$A,$B17,'EPA Export Aggregation'!$D:$D,$A$1)*IF($A17="CH4",About!$D$58,IF($A17="N2O",About!$D$59,1))</f>
        <v>0.1128821314917</v>
      </c>
      <c r="L17">
        <f>SUMIFS('EPA Export Aggregation'!O:O,'EPA Export Aggregation'!$A:$A,$B17,'EPA Export Aggregation'!$D:$D,$A$1)*IF($A17="CH4",About!$D$58,IF($A17="N2O",About!$D$59,1))</f>
        <v>8.3012765474700004E-2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0.159119998624</v>
      </c>
      <c r="D18" s="415">
        <f>SUMIFS('EPA Export Aggregation'!G:G,'EPA Export Aggregation'!$A:$A,$B18,'EPA Export Aggregation'!$D:$D,$A$1)*IF($A18="CH4",About!$D$58,IF($A18="N2O",About!$D$59,1))</f>
        <v>0.13765172628489999</v>
      </c>
      <c r="E18" s="415">
        <f>SUMIFS('EPA Export Aggregation'!H:H,'EPA Export Aggregation'!$A:$A,$B18,'EPA Export Aggregation'!$D:$D,$A$1)*IF($A18="CH4",About!$D$58,IF($A18="N2O",About!$D$59,1))</f>
        <v>0.1499949206349</v>
      </c>
      <c r="F18" s="415">
        <f>SUMIFS('EPA Export Aggregation'!I:I,'EPA Export Aggregation'!$A:$A,$B18,'EPA Export Aggregation'!$D:$D,$A$1)*IF($A18="CH4",About!$D$58,IF($A18="N2O",About!$D$59,1))</f>
        <v>0.14841089629029999</v>
      </c>
      <c r="G18" s="415">
        <f>SUMIFS('EPA Export Aggregation'!J:J,'EPA Export Aggregation'!$A:$A,$B18,'EPA Export Aggregation'!$D:$D,$A$1)*IF($A18="CH4",About!$D$58,IF($A18="N2O",About!$D$59,1))</f>
        <v>0.15992553479560001</v>
      </c>
      <c r="H18" s="415">
        <f>SUMIFS('EPA Export Aggregation'!K:K,'EPA Export Aggregation'!$A:$A,$B18,'EPA Export Aggregation'!$D:$D,$A$1)*IF($A18="CH4",About!$D$58,IF($A18="N2O",About!$D$59,1))</f>
        <v>0.15992553479560001</v>
      </c>
      <c r="I18" s="415">
        <f>SUMIFS('EPA Export Aggregation'!L:L,'EPA Export Aggregation'!$A:$A,$B18,'EPA Export Aggregation'!$D:$D,$A$1)*IF($A18="CH4",About!$D$58,IF($A18="N2O",About!$D$59,1))</f>
        <v>0.15755900493719999</v>
      </c>
      <c r="J18" s="415">
        <f>SUMIFS('EPA Export Aggregation'!M:M,'EPA Export Aggregation'!$A:$A,$B18,'EPA Export Aggregation'!$D:$D,$A$1)*IF($A18="CH4",About!$D$58,IF($A18="N2O",About!$D$59,1))</f>
        <v>0.17459763294200001</v>
      </c>
      <c r="K18" s="415">
        <f>SUMIFS('EPA Export Aggregation'!N:N,'EPA Export Aggregation'!$A:$A,$B18,'EPA Export Aggregation'!$D:$D,$A$1)*IF($A18="CH4",About!$D$58,IF($A18="N2O",About!$D$59,1))</f>
        <v>0.17760756013750001</v>
      </c>
      <c r="L18" s="415">
        <f>SUMIFS('EPA Export Aggregation'!O:O,'EPA Export Aggregation'!$A:$A,$B18,'EPA Export Aggregation'!$D:$D,$A$1)*IF($A18="CH4",About!$D$58,IF($A18="N2O",About!$D$59,1))</f>
        <v>0.1828320990873</v>
      </c>
      <c r="M18" s="415">
        <f>SUMIFS('EPA Export Aggregation'!P:P,'EPA Export Aggregation'!$A:$A,$B18,'EPA Export Aggregation'!$D:$D,$A$1)*IF($A18="CH4",About!$D$58,IF($A18="N2O",About!$D$59,1))</f>
        <v>0.18317382516809999</v>
      </c>
      <c r="N18" s="415">
        <f>SUMIFS('EPA Export Aggregation'!Q:Q,'EPA Export Aggregation'!$A:$A,$B18,'EPA Export Aggregation'!$D:$D,$A$1)*IF($A18="CH4",About!$D$58,IF($A18="N2O",About!$D$59,1))</f>
        <v>0.17270781766099999</v>
      </c>
      <c r="O18" s="415">
        <f>SUMIFS('EPA Export Aggregation'!R:R,'EPA Export Aggregation'!$A:$A,$B18,'EPA Export Aggregation'!$D:$D,$A$1)*IF($A18="CH4",About!$D$58,IF($A18="N2O",About!$D$59,1))</f>
        <v>0.18567178062930001</v>
      </c>
      <c r="P18" s="415">
        <f>SUMIFS('EPA Export Aggregation'!S:S,'EPA Export Aggregation'!$A:$A,$B18,'EPA Export Aggregation'!$D:$D,$A$1)*IF($A18="CH4",About!$D$58,IF($A18="N2O",About!$D$59,1))</f>
        <v>0.18166844389340001</v>
      </c>
      <c r="Q18" s="415">
        <f>SUMIFS('EPA Export Aggregation'!T:T,'EPA Export Aggregation'!$A:$A,$B18,'EPA Export Aggregation'!$D:$D,$A$1)*IF($A18="CH4",About!$D$58,IF($A18="N2O",About!$D$59,1))</f>
        <v>0.2012630778974</v>
      </c>
      <c r="R18" s="415">
        <f>SUMIFS('EPA Export Aggregation'!U:U,'EPA Export Aggregation'!$A:$A,$B18,'EPA Export Aggregation'!$D:$D,$A$1)*IF($A18="CH4",About!$D$58,IF($A18="N2O",About!$D$59,1))</f>
        <v>0.18204148148150001</v>
      </c>
      <c r="S18" s="415">
        <f>SUMIFS('EPA Export Aggregation'!V:V,'EPA Export Aggregation'!$A:$A,$B18,'EPA Export Aggregation'!$D:$D,$A$1)*IF($A18="CH4",About!$D$58,IF($A18="N2O",About!$D$59,1))</f>
        <v>0.1739773538462</v>
      </c>
      <c r="T18" s="415">
        <f>SUMIFS('EPA Export Aggregation'!W:W,'EPA Export Aggregation'!$A:$A,$B18,'EPA Export Aggregation'!$D:$D,$A$1)*IF($A18="CH4",About!$D$58,IF($A18="N2O",About!$D$59,1))</f>
        <v>0.18286670769230001</v>
      </c>
      <c r="U18" s="415">
        <f>SUMIFS('EPA Export Aggregation'!X:X,'EPA Export Aggregation'!$A:$A,$B18,'EPA Export Aggregation'!$D:$D,$A$1)*IF($A18="CH4",About!$D$58,IF($A18="N2O",About!$D$59,1))</f>
        <v>0.17143753846150001</v>
      </c>
      <c r="V18" s="415">
        <f>SUMIFS('EPA Export Aggregation'!Y:Y,'EPA Export Aggregation'!$A:$A,$B18,'EPA Export Aggregation'!$D:$D,$A$1)*IF($A18="CH4",About!$D$58,IF($A18="N2O",About!$D$59,1))</f>
        <v>0.17325788395899999</v>
      </c>
      <c r="W18" s="415">
        <f>SUMIFS('EPA Export Aggregation'!Z:Z,'EPA Export Aggregation'!$A:$A,$B18,'EPA Export Aggregation'!$D:$D,$A$1)*IF($A18="CH4",About!$D$58,IF($A18="N2O",About!$D$59,1))</f>
        <v>0.13019864579000001</v>
      </c>
      <c r="X18" s="415">
        <f>SUMIFS('EPA Export Aggregation'!AA:AA,'EPA Export Aggregation'!$A:$A,$B18,'EPA Export Aggregation'!$D:$D,$A$1)*IF($A18="CH4",About!$D$58,IF($A18="N2O",About!$D$59,1))</f>
        <v>0.1202008574001</v>
      </c>
      <c r="Y18" s="415">
        <f>SUMIFS('EPA Export Aggregation'!AB:AB,'EPA Export Aggregation'!$A:$A,$B18,'EPA Export Aggregation'!$D:$D,$A$1)*IF($A18="CH4",About!$D$58,IF($A18="N2O",About!$D$59,1))</f>
        <v>9.5682372762800005E-2</v>
      </c>
      <c r="Z18" s="415">
        <f>SUMIFS('EPA Export Aggregation'!AC:AC,'EPA Export Aggregation'!$A:$A,$B18,'EPA Export Aggregation'!$D:$D,$A$1)*IF($A18="CH4",About!$D$58,IF($A18="N2O",About!$D$59,1))</f>
        <v>9.0059015741000004E-2</v>
      </c>
      <c r="AA18" s="415">
        <f>SUMIFS('EPA Export Aggregation'!AD:AD,'EPA Export Aggregation'!$A:$A,$B18,'EPA Export Aggregation'!$D:$D,$A$1)*IF($A18="CH4",About!$D$58,IF($A18="N2O",About!$D$59,1))</f>
        <v>9.7925376360799996E-2</v>
      </c>
      <c r="AB18" s="415">
        <f>SUMIFS('EPA Export Aggregation'!AE:AE,'EPA Export Aggregation'!$A:$A,$B18,'EPA Export Aggregation'!$D:$D,$A$1)*IF($A18="CH4",About!$D$58,IF($A18="N2O",About!$D$59,1))</f>
        <v>6.8927905053599997E-2</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5.9016470613500002E-2</v>
      </c>
      <c r="X20">
        <f>SUMIFS('EPA Export Aggregation'!AA:AA,'EPA Export Aggregation'!$A:$A,$B20,'EPA Export Aggregation'!$D:$D,$A$1)*IF($A20="CH4",About!$D$58,IF($A20="N2O",About!$D$59,1))</f>
        <v>6.60220443815E-2</v>
      </c>
      <c r="Y20">
        <f>SUMIFS('EPA Export Aggregation'!AB:AB,'EPA Export Aggregation'!$A:$A,$B20,'EPA Export Aggregation'!$D:$D,$A$1)*IF($A20="CH4",About!$D$58,IF($A20="N2O",About!$D$59,1))</f>
        <v>5.9491124403000001E-2</v>
      </c>
      <c r="Z20">
        <f>SUMIFS('EPA Export Aggregation'!AC:AC,'EPA Export Aggregation'!$A:$A,$B20,'EPA Export Aggregation'!$D:$D,$A$1)*IF($A20="CH4",About!$D$58,IF($A20="N2O",About!$D$59,1))</f>
        <v>5.7464330530899999E-2</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9.9956981270999997E-3</v>
      </c>
      <c r="D23">
        <f>SUMIFS('EPA Export Aggregation'!G:G,'EPA Export Aggregation'!$A:$A,$B23,'EPA Export Aggregation'!$D:$D,$A$1)*IF($A23="CH4",About!$D$58,IF($A23="N2O",About!$D$59,1))</f>
        <v>9.3101818124000004E-3</v>
      </c>
      <c r="E23">
        <f>SUMIFS('EPA Export Aggregation'!H:H,'EPA Export Aggregation'!$A:$A,$B23,'EPA Export Aggregation'!$D:$D,$A$1)*IF($A23="CH4",About!$D$58,IF($A23="N2O",About!$D$59,1))</f>
        <v>1.03071317221E-2</v>
      </c>
      <c r="F23">
        <f>SUMIFS('EPA Export Aggregation'!I:I,'EPA Export Aggregation'!$A:$A,$B23,'EPA Export Aggregation'!$D:$D,$A$1)*IF($A23="CH4",About!$D$58,IF($A23="N2O",About!$D$59,1))</f>
        <v>1.22296470131E-2</v>
      </c>
      <c r="G23">
        <f>SUMIFS('EPA Export Aggregation'!J:J,'EPA Export Aggregation'!$A:$A,$B23,'EPA Export Aggregation'!$D:$D,$A$1)*IF($A23="CH4",About!$D$58,IF($A23="N2O",About!$D$59,1))</f>
        <v>1.14656016449E-2</v>
      </c>
      <c r="H23">
        <f>SUMIFS('EPA Export Aggregation'!K:K,'EPA Export Aggregation'!$A:$A,$B23,'EPA Export Aggregation'!$D:$D,$A$1)*IF($A23="CH4",About!$D$58,IF($A23="N2O",About!$D$59,1))</f>
        <v>1.1486234824E-2</v>
      </c>
      <c r="I23">
        <f>SUMIFS('EPA Export Aggregation'!L:L,'EPA Export Aggregation'!$A:$A,$B23,'EPA Export Aggregation'!$D:$D,$A$1)*IF($A23="CH4",About!$D$58,IF($A23="N2O",About!$D$59,1))</f>
        <v>1.04576438463E-2</v>
      </c>
      <c r="J23">
        <f>SUMIFS('EPA Export Aggregation'!M:M,'EPA Export Aggregation'!$A:$A,$B23,'EPA Export Aggregation'!$D:$D,$A$1)*IF($A23="CH4",About!$D$58,IF($A23="N2O",About!$D$59,1))</f>
        <v>1.06751691982E-2</v>
      </c>
      <c r="K23">
        <f>SUMIFS('EPA Export Aggregation'!N:N,'EPA Export Aggregation'!$A:$A,$B23,'EPA Export Aggregation'!$D:$D,$A$1)*IF($A23="CH4",About!$D$58,IF($A23="N2O",About!$D$59,1))</f>
        <v>1.3206302174700001E-2</v>
      </c>
      <c r="L23">
        <f>SUMIFS('EPA Export Aggregation'!O:O,'EPA Export Aggregation'!$A:$A,$B23,'EPA Export Aggregation'!$D:$D,$A$1)*IF($A23="CH4",About!$D$58,IF($A23="N2O",About!$D$59,1))</f>
        <v>1.2724862604400001E-2</v>
      </c>
      <c r="M23">
        <f>SUMIFS('EPA Export Aggregation'!P:P,'EPA Export Aggregation'!$A:$A,$B23,'EPA Export Aggregation'!$D:$D,$A$1)*IF($A23="CH4",About!$D$58,IF($A23="N2O",About!$D$59,1))</f>
        <v>1.1617562740599999E-2</v>
      </c>
      <c r="N23">
        <f>SUMIFS('EPA Export Aggregation'!Q:Q,'EPA Export Aggregation'!$A:$A,$B23,'EPA Export Aggregation'!$D:$D,$A$1)*IF($A23="CH4",About!$D$58,IF($A23="N2O",About!$D$59,1))</f>
        <v>1.1203978159899999E-2</v>
      </c>
      <c r="O23">
        <f>SUMIFS('EPA Export Aggregation'!R:R,'EPA Export Aggregation'!$A:$A,$B23,'EPA Export Aggregation'!$D:$D,$A$1)*IF($A23="CH4",About!$D$58,IF($A23="N2O",About!$D$59,1))</f>
        <v>1.02206629322E-2</v>
      </c>
      <c r="P23">
        <f>SUMIFS('EPA Export Aggregation'!S:S,'EPA Export Aggregation'!$A:$A,$B23,'EPA Export Aggregation'!$D:$D,$A$1)*IF($A23="CH4",About!$D$58,IF($A23="N2O",About!$D$59,1))</f>
        <v>9.8876372817999995E-3</v>
      </c>
      <c r="Q23">
        <f>SUMIFS('EPA Export Aggregation'!T:T,'EPA Export Aggregation'!$A:$A,$B23,'EPA Export Aggregation'!$D:$D,$A$1)*IF($A23="CH4",About!$D$58,IF($A23="N2O",About!$D$59,1))</f>
        <v>1.02737959402E-2</v>
      </c>
      <c r="R23">
        <f>SUMIFS('EPA Export Aggregation'!U:U,'EPA Export Aggregation'!$A:$A,$B23,'EPA Export Aggregation'!$D:$D,$A$1)*IF($A23="CH4",About!$D$58,IF($A23="N2O",About!$D$59,1))</f>
        <v>1.03001909551E-2</v>
      </c>
      <c r="S23">
        <f>SUMIFS('EPA Export Aggregation'!V:V,'EPA Export Aggregation'!$A:$A,$B23,'EPA Export Aggregation'!$D:$D,$A$1)*IF($A23="CH4",About!$D$58,IF($A23="N2O",About!$D$59,1))</f>
        <v>9.9937114173000007E-3</v>
      </c>
      <c r="T23">
        <f>SUMIFS('EPA Export Aggregation'!W:W,'EPA Export Aggregation'!$A:$A,$B23,'EPA Export Aggregation'!$D:$D,$A$1)*IF($A23="CH4",About!$D$58,IF($A23="N2O",About!$D$59,1))</f>
        <v>1.4111088261699999E-2</v>
      </c>
      <c r="U23">
        <f>SUMIFS('EPA Export Aggregation'!X:X,'EPA Export Aggregation'!$A:$A,$B23,'EPA Export Aggregation'!$D:$D,$A$1)*IF($A23="CH4",About!$D$58,IF($A23="N2O",About!$D$59,1))</f>
        <v>1.16557201671E-2</v>
      </c>
      <c r="V23">
        <f>SUMIFS('EPA Export Aggregation'!Y:Y,'EPA Export Aggregation'!$A:$A,$B23,'EPA Export Aggregation'!$D:$D,$A$1)*IF($A23="CH4",About!$D$58,IF($A23="N2O",About!$D$59,1))</f>
        <v>9.8296058362999997E-3</v>
      </c>
      <c r="W23">
        <f>SUMIFS('EPA Export Aggregation'!Z:Z,'EPA Export Aggregation'!$A:$A,$B23,'EPA Export Aggregation'!$D:$D,$A$1)*IF($A23="CH4",About!$D$58,IF($A23="N2O",About!$D$59,1))</f>
        <v>1.3576699554199999E-2</v>
      </c>
      <c r="X23">
        <f>SUMIFS('EPA Export Aggregation'!AA:AA,'EPA Export Aggregation'!$A:$A,$B23,'EPA Export Aggregation'!$D:$D,$A$1)*IF($A23="CH4",About!$D$58,IF($A23="N2O",About!$D$59,1))</f>
        <v>1.46447216735E-2</v>
      </c>
      <c r="Y23">
        <f>SUMIFS('EPA Export Aggregation'!AB:AB,'EPA Export Aggregation'!$A:$A,$B23,'EPA Export Aggregation'!$D:$D,$A$1)*IF($A23="CH4",About!$D$58,IF($A23="N2O",About!$D$59,1))</f>
        <v>1.38804879983E-2</v>
      </c>
      <c r="Z23">
        <f>SUMIFS('EPA Export Aggregation'!AC:AC,'EPA Export Aggregation'!$A:$A,$B23,'EPA Export Aggregation'!$D:$D,$A$1)*IF($A23="CH4",About!$D$58,IF($A23="N2O",About!$D$59,1))</f>
        <v>1.31561320469E-2</v>
      </c>
      <c r="AA23">
        <f>SUMIFS('EPA Export Aggregation'!AD:AD,'EPA Export Aggregation'!$A:$A,$B23,'EPA Export Aggregation'!$D:$D,$A$1)*IF($A23="CH4",About!$D$58,IF($A23="N2O",About!$D$59,1))</f>
        <v>5.2368669741000001E-3</v>
      </c>
      <c r="AB23">
        <f>SUMIFS('EPA Export Aggregation'!AE:AE,'EPA Export Aggregation'!$A:$A,$B23,'EPA Export Aggregation'!$D:$D,$A$1)*IF($A23="CH4",About!$D$58,IF($A23="N2O",About!$D$59,1))</f>
        <v>1.34276191235E-2</v>
      </c>
      <c r="AC23">
        <f>SUMIFS('EPA Export Aggregation'!AF:AF,'EPA Export Aggregation'!$A:$A,$B23,'EPA Export Aggregation'!$D:$D,$A$1)*IF($A23="CH4",About!$D$58,IF($A23="N2O",About!$D$59,1))</f>
        <v>1.53727000315E-2</v>
      </c>
      <c r="AD23">
        <f>SUMIFS('EPA Export Aggregation'!AG:AG,'EPA Export Aggregation'!$A:$A,$B23,'EPA Export Aggregation'!$D:$D,$A$1)*IF($A23="CH4",About!$D$58,IF($A23="N2O",About!$D$59,1))</f>
        <v>1.5035033915000001E-2</v>
      </c>
      <c r="AE23">
        <f>SUMIFS('EPA Export Aggregation'!AH:AH,'EPA Export Aggregation'!$A:$A,$B23,'EPA Export Aggregation'!$D:$D,$A$1)*IF($A23="CH4",About!$D$58,IF($A23="N2O",About!$D$59,1))</f>
        <v>1.78835001914E-2</v>
      </c>
      <c r="AF23">
        <f>SUMIFS('EPA Export Aggregation'!AI:AI,'EPA Export Aggregation'!$A:$A,$B23,'EPA Export Aggregation'!$D:$D,$A$1)*IF($A23="CH4",About!$D$58,IF($A23="N2O",About!$D$59,1))</f>
        <v>1.81086882725E-2</v>
      </c>
      <c r="AG23">
        <f>SUMIFS('EPA Export Aggregation'!AJ:AJ,'EPA Export Aggregation'!$A:$A,$B23,'EPA Export Aggregation'!$D:$D,$A$1)*IF($A23="CH4",About!$D$58,IF($A23="N2O",About!$D$59,1))</f>
        <v>1.72071732413E-2</v>
      </c>
      <c r="AH23">
        <f>SUMIFS('EPA Export Aggregation'!AK:AK,'EPA Export Aggregation'!$A:$A,$B23,'EPA Export Aggregation'!$D:$D,$A$1)*IF($A23="CH4",About!$D$58,IF($A23="N2O",About!$D$59,1))</f>
        <v>1.4920084464E-2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9.9237858330100001E-2</v>
      </c>
      <c r="D25">
        <f>SUMIFS('EPA Export Aggregation'!G:G,'EPA Export Aggregation'!$A:$A,$B25,'EPA Export Aggregation'!$D:$D,$A$1)*IF($A25="CH4",About!$D$58,IF($A25="N2O",About!$D$59,1))</f>
        <v>9.9749396318800004E-2</v>
      </c>
      <c r="E25">
        <f>SUMIFS('EPA Export Aggregation'!H:H,'EPA Export Aggregation'!$A:$A,$B25,'EPA Export Aggregation'!$D:$D,$A$1)*IF($A25="CH4",About!$D$58,IF($A25="N2O",About!$D$59,1))</f>
        <v>0.1735669818477</v>
      </c>
      <c r="F25">
        <f>SUMIFS('EPA Export Aggregation'!I:I,'EPA Export Aggregation'!$A:$A,$B25,'EPA Export Aggregation'!$D:$D,$A$1)*IF($A25="CH4",About!$D$58,IF($A25="N2O",About!$D$59,1))</f>
        <v>0.29866050013099998</v>
      </c>
      <c r="G25">
        <f>SUMIFS('EPA Export Aggregation'!J:J,'EPA Export Aggregation'!$A:$A,$B25,'EPA Export Aggregation'!$D:$D,$A$1)*IF($A25="CH4",About!$D$58,IF($A25="N2O",About!$D$59,1))</f>
        <v>0.30995786495970001</v>
      </c>
      <c r="H25">
        <f>SUMIFS('EPA Export Aggregation'!K:K,'EPA Export Aggregation'!$A:$A,$B25,'EPA Export Aggregation'!$D:$D,$A$1)*IF($A25="CH4",About!$D$58,IF($A25="N2O",About!$D$59,1))</f>
        <v>0.27832065983740001</v>
      </c>
      <c r="I25">
        <f>SUMIFS('EPA Export Aggregation'!L:L,'EPA Export Aggregation'!$A:$A,$B25,'EPA Export Aggregation'!$D:$D,$A$1)*IF($A25="CH4",About!$D$58,IF($A25="N2O",About!$D$59,1))</f>
        <v>0.27012018522370002</v>
      </c>
      <c r="J25">
        <f>SUMIFS('EPA Export Aggregation'!M:M,'EPA Export Aggregation'!$A:$A,$B25,'EPA Export Aggregation'!$D:$D,$A$1)*IF($A25="CH4",About!$D$58,IF($A25="N2O",About!$D$59,1))</f>
        <v>0.1101721650166</v>
      </c>
      <c r="K25">
        <f>SUMIFS('EPA Export Aggregation'!N:N,'EPA Export Aggregation'!$A:$A,$B25,'EPA Export Aggregation'!$D:$D,$A$1)*IF($A25="CH4",About!$D$58,IF($A25="N2O",About!$D$59,1))</f>
        <v>0.2230527114152</v>
      </c>
      <c r="L25">
        <f>SUMIFS('EPA Export Aggregation'!O:O,'EPA Export Aggregation'!$A:$A,$B25,'EPA Export Aggregation'!$D:$D,$A$1)*IF($A25="CH4",About!$D$58,IF($A25="N2O",About!$D$59,1))</f>
        <v>0.24729220731939999</v>
      </c>
      <c r="M25">
        <f>SUMIFS('EPA Export Aggregation'!P:P,'EPA Export Aggregation'!$A:$A,$B25,'EPA Export Aggregation'!$D:$D,$A$1)*IF($A25="CH4",About!$D$58,IF($A25="N2O",About!$D$59,1))</f>
        <v>0.23599039885879999</v>
      </c>
      <c r="N25">
        <f>SUMIFS('EPA Export Aggregation'!Q:Q,'EPA Export Aggregation'!$A:$A,$B25,'EPA Export Aggregation'!$D:$D,$A$1)*IF($A25="CH4",About!$D$58,IF($A25="N2O",About!$D$59,1))</f>
        <v>0.2063260691696</v>
      </c>
      <c r="O25">
        <f>SUMIFS('EPA Export Aggregation'!R:R,'EPA Export Aggregation'!$A:$A,$B25,'EPA Export Aggregation'!$D:$D,$A$1)*IF($A25="CH4",About!$D$58,IF($A25="N2O",About!$D$59,1))</f>
        <v>0.22083569547599999</v>
      </c>
      <c r="P25">
        <f>SUMIFS('EPA Export Aggregation'!S:S,'EPA Export Aggregation'!$A:$A,$B25,'EPA Export Aggregation'!$D:$D,$A$1)*IF($A25="CH4",About!$D$58,IF($A25="N2O",About!$D$59,1))</f>
        <v>0.22083559479129999</v>
      </c>
      <c r="Q25">
        <f>SUMIFS('EPA Export Aggregation'!T:T,'EPA Export Aggregation'!$A:$A,$B25,'EPA Export Aggregation'!$D:$D,$A$1)*IF($A25="CH4",About!$D$58,IF($A25="N2O",About!$D$59,1))</f>
        <v>8.4988929788999995E-2</v>
      </c>
      <c r="R25">
        <f>SUMIFS('EPA Export Aggregation'!U:U,'EPA Export Aggregation'!$A:$A,$B25,'EPA Export Aggregation'!$D:$D,$A$1)*IF($A25="CH4",About!$D$58,IF($A25="N2O",About!$D$59,1))</f>
        <v>0.114334258918</v>
      </c>
      <c r="S25">
        <f>SUMIFS('EPA Export Aggregation'!V:V,'EPA Export Aggregation'!$A:$A,$B25,'EPA Export Aggregation'!$D:$D,$A$1)*IF($A25="CH4",About!$D$58,IF($A25="N2O",About!$D$59,1))</f>
        <v>9.6443048201500001E-2</v>
      </c>
      <c r="T25">
        <f>SUMIFS('EPA Export Aggregation'!W:W,'EPA Export Aggregation'!$A:$A,$B25,'EPA Export Aggregation'!$D:$D,$A$1)*IF($A25="CH4",About!$D$58,IF($A25="N2O",About!$D$59,1))</f>
        <v>0.157632227485</v>
      </c>
      <c r="U25">
        <f>SUMIFS('EPA Export Aggregation'!X:X,'EPA Export Aggregation'!$A:$A,$B25,'EPA Export Aggregation'!$D:$D,$A$1)*IF($A25="CH4",About!$D$58,IF($A25="N2O",About!$D$59,1))</f>
        <v>0.13995838956340001</v>
      </c>
      <c r="V25">
        <f>SUMIFS('EPA Export Aggregation'!Y:Y,'EPA Export Aggregation'!$A:$A,$B25,'EPA Export Aggregation'!$D:$D,$A$1)*IF($A25="CH4",About!$D$58,IF($A25="N2O",About!$D$59,1))</f>
        <v>4.6564438383999998E-2</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1.739468109E-4</v>
      </c>
      <c r="D26">
        <f>SUMIFS('EPA Export Aggregation'!G:G,'EPA Export Aggregation'!$A:$A,$B26,'EPA Export Aggregation'!$D:$D,$A$1)*IF($A26="CH4",About!$D$58,IF($A26="N2O",About!$D$59,1))</f>
        <v>1.2702563599999999E-4</v>
      </c>
      <c r="E26">
        <f>SUMIFS('EPA Export Aggregation'!H:H,'EPA Export Aggregation'!$A:$A,$B26,'EPA Export Aggregation'!$D:$D,$A$1)*IF($A26="CH4",About!$D$58,IF($A26="N2O",About!$D$59,1))</f>
        <v>1.5216970499999999E-4</v>
      </c>
      <c r="F26">
        <f>SUMIFS('EPA Export Aggregation'!I:I,'EPA Export Aggregation'!$A:$A,$B26,'EPA Export Aggregation'!$D:$D,$A$1)*IF($A26="CH4",About!$D$58,IF($A26="N2O",About!$D$59,1))</f>
        <v>1.6575454050000001E-4</v>
      </c>
      <c r="G26">
        <f>SUMIFS('EPA Export Aggregation'!J:J,'EPA Export Aggregation'!$A:$A,$B26,'EPA Export Aggregation'!$D:$D,$A$1)*IF($A26="CH4",About!$D$58,IF($A26="N2O",About!$D$59,1))</f>
        <v>1.6904910270000001E-4</v>
      </c>
      <c r="H26">
        <f>SUMIFS('EPA Export Aggregation'!K:K,'EPA Export Aggregation'!$A:$A,$B26,'EPA Export Aggregation'!$D:$D,$A$1)*IF($A26="CH4",About!$D$58,IF($A26="N2O",About!$D$59,1))</f>
        <v>2.2203108559999999E-4</v>
      </c>
      <c r="I26">
        <f>SUMIFS('EPA Export Aggregation'!L:L,'EPA Export Aggregation'!$A:$A,$B26,'EPA Export Aggregation'!$D:$D,$A$1)*IF($A26="CH4",About!$D$58,IF($A26="N2O",About!$D$59,1))</f>
        <v>2.413453899E-4</v>
      </c>
      <c r="J26">
        <f>SUMIFS('EPA Export Aggregation'!M:M,'EPA Export Aggregation'!$A:$A,$B26,'EPA Export Aggregation'!$D:$D,$A$1)*IF($A26="CH4",About!$D$58,IF($A26="N2O",About!$D$59,1))</f>
        <v>2.9430046599999998E-4</v>
      </c>
      <c r="K26">
        <f>SUMIFS('EPA Export Aggregation'!N:N,'EPA Export Aggregation'!$A:$A,$B26,'EPA Export Aggregation'!$D:$D,$A$1)*IF($A26="CH4",About!$D$58,IF($A26="N2O",About!$D$59,1))</f>
        <v>3.3004035400000003E-4</v>
      </c>
      <c r="L26">
        <f>SUMIFS('EPA Export Aggregation'!O:O,'EPA Export Aggregation'!$A:$A,$B26,'EPA Export Aggregation'!$D:$D,$A$1)*IF($A26="CH4",About!$D$58,IF($A26="N2O",About!$D$59,1))</f>
        <v>2.1426176270000001E-4</v>
      </c>
      <c r="M26">
        <f>SUMIFS('EPA Export Aggregation'!P:P,'EPA Export Aggregation'!$A:$A,$B26,'EPA Export Aggregation'!$D:$D,$A$1)*IF($A26="CH4",About!$D$58,IF($A26="N2O",About!$D$59,1))</f>
        <v>2.3296681259999999E-4</v>
      </c>
      <c r="N26">
        <f>SUMIFS('EPA Export Aggregation'!Q:Q,'EPA Export Aggregation'!$A:$A,$B26,'EPA Export Aggregation'!$D:$D,$A$1)*IF($A26="CH4",About!$D$58,IF($A26="N2O",About!$D$59,1))</f>
        <v>1.688794862E-4</v>
      </c>
      <c r="O26">
        <f>SUMIFS('EPA Export Aggregation'!R:R,'EPA Export Aggregation'!$A:$A,$B26,'EPA Export Aggregation'!$D:$D,$A$1)*IF($A26="CH4",About!$D$58,IF($A26="N2O",About!$D$59,1))</f>
        <v>1.9568251510000001E-4</v>
      </c>
      <c r="P26">
        <f>SUMIFS('EPA Export Aggregation'!S:S,'EPA Export Aggregation'!$A:$A,$B26,'EPA Export Aggregation'!$D:$D,$A$1)*IF($A26="CH4",About!$D$58,IF($A26="N2O",About!$D$59,1))</f>
        <v>2.0270485099999999E-4</v>
      </c>
      <c r="Q26">
        <f>SUMIFS('EPA Export Aggregation'!T:T,'EPA Export Aggregation'!$A:$A,$B26,'EPA Export Aggregation'!$D:$D,$A$1)*IF($A26="CH4",About!$D$58,IF($A26="N2O",About!$D$59,1))</f>
        <v>2.4143199360000001E-4</v>
      </c>
      <c r="R26">
        <f>SUMIFS('EPA Export Aggregation'!U:U,'EPA Export Aggregation'!$A:$A,$B26,'EPA Export Aggregation'!$D:$D,$A$1)*IF($A26="CH4",About!$D$58,IF($A26="N2O",About!$D$59,1))</f>
        <v>2.2906129120000001E-4</v>
      </c>
      <c r="S26">
        <f>SUMIFS('EPA Export Aggregation'!V:V,'EPA Export Aggregation'!$A:$A,$B26,'EPA Export Aggregation'!$D:$D,$A$1)*IF($A26="CH4",About!$D$58,IF($A26="N2O",About!$D$59,1))</f>
        <v>2.0735837519999999E-4</v>
      </c>
      <c r="T26">
        <f>SUMIFS('EPA Export Aggregation'!W:W,'EPA Export Aggregation'!$A:$A,$B26,'EPA Export Aggregation'!$D:$D,$A$1)*IF($A26="CH4",About!$D$58,IF($A26="N2O",About!$D$59,1))</f>
        <v>1.8588847389999999E-4</v>
      </c>
      <c r="U26">
        <f>SUMIFS('EPA Export Aggregation'!X:X,'EPA Export Aggregation'!$A:$A,$B26,'EPA Export Aggregation'!$D:$D,$A$1)*IF($A26="CH4",About!$D$58,IF($A26="N2O",About!$D$59,1))</f>
        <v>1.500095486E-4</v>
      </c>
      <c r="V26">
        <f>SUMIFS('EPA Export Aggregation'!Y:Y,'EPA Export Aggregation'!$A:$A,$B26,'EPA Export Aggregation'!$D:$D,$A$1)*IF($A26="CH4",About!$D$58,IF($A26="N2O",About!$D$59,1))</f>
        <v>9.6655425999999994E-5</v>
      </c>
      <c r="W26">
        <f>SUMIFS('EPA Export Aggregation'!Z:Z,'EPA Export Aggregation'!$A:$A,$B26,'EPA Export Aggregation'!$D:$D,$A$1)*IF($A26="CH4",About!$D$58,IF($A26="N2O",About!$D$59,1))</f>
        <v>1.640950679E-4</v>
      </c>
      <c r="X26">
        <f>SUMIFS('EPA Export Aggregation'!AA:AA,'EPA Export Aggregation'!$A:$A,$B26,'EPA Export Aggregation'!$D:$D,$A$1)*IF($A26="CH4",About!$D$58,IF($A26="N2O",About!$D$59,1))</f>
        <v>1.4719017899999999E-4</v>
      </c>
      <c r="Y26">
        <f>SUMIFS('EPA Export Aggregation'!AB:AB,'EPA Export Aggregation'!$A:$A,$B26,'EPA Export Aggregation'!$D:$D,$A$1)*IF($A26="CH4",About!$D$58,IF($A26="N2O",About!$D$59,1))</f>
        <v>1.2564341789999999E-4</v>
      </c>
      <c r="Z26">
        <f>SUMIFS('EPA Export Aggregation'!AC:AC,'EPA Export Aggregation'!$A:$A,$B26,'EPA Export Aggregation'!$D:$D,$A$1)*IF($A26="CH4",About!$D$58,IF($A26="N2O",About!$D$59,1))</f>
        <v>1.5006059669999999E-4</v>
      </c>
      <c r="AA26">
        <f>SUMIFS('EPA Export Aggregation'!AD:AD,'EPA Export Aggregation'!$A:$A,$B26,'EPA Export Aggregation'!$D:$D,$A$1)*IF($A26="CH4",About!$D$58,IF($A26="N2O",About!$D$59,1))</f>
        <v>1.59317479E-4</v>
      </c>
      <c r="AB26">
        <f>SUMIFS('EPA Export Aggregation'!AE:AE,'EPA Export Aggregation'!$A:$A,$B26,'EPA Export Aggregation'!$D:$D,$A$1)*IF($A26="CH4",About!$D$58,IF($A26="N2O",About!$D$59,1))</f>
        <v>1.7599964629999999E-4</v>
      </c>
      <c r="AC26">
        <f>SUMIFS('EPA Export Aggregation'!AF:AF,'EPA Export Aggregation'!$A:$A,$B26,'EPA Export Aggregation'!$D:$D,$A$1)*IF($A26="CH4",About!$D$58,IF($A26="N2O",About!$D$59,1))</f>
        <v>1.6435436539999999E-4</v>
      </c>
      <c r="AD26">
        <f>SUMIFS('EPA Export Aggregation'!AG:AG,'EPA Export Aggregation'!$A:$A,$B26,'EPA Export Aggregation'!$D:$D,$A$1)*IF($A26="CH4",About!$D$58,IF($A26="N2O",About!$D$59,1))</f>
        <v>1.9055591300000001E-4</v>
      </c>
      <c r="AE26">
        <f>SUMIFS('EPA Export Aggregation'!AH:AH,'EPA Export Aggregation'!$A:$A,$B26,'EPA Export Aggregation'!$D:$D,$A$1)*IF($A26="CH4",About!$D$58,IF($A26="N2O",About!$D$59,1))</f>
        <v>1.9746174169999999E-4</v>
      </c>
      <c r="AF26">
        <f>SUMIFS('EPA Export Aggregation'!AI:AI,'EPA Export Aggregation'!$A:$A,$B26,'EPA Export Aggregation'!$D:$D,$A$1)*IF($A26="CH4",About!$D$58,IF($A26="N2O",About!$D$59,1))</f>
        <v>1.788147084E-4</v>
      </c>
      <c r="AG26">
        <f>SUMIFS('EPA Export Aggregation'!AJ:AJ,'EPA Export Aggregation'!$A:$A,$B26,'EPA Export Aggregation'!$D:$D,$A$1)*IF($A26="CH4",About!$D$58,IF($A26="N2O",About!$D$59,1))</f>
        <v>1.287740408E-4</v>
      </c>
      <c r="AH26">
        <f>SUMIFS('EPA Export Aggregation'!AK:AK,'EPA Export Aggregation'!$A:$A,$B26,'EPA Export Aggregation'!$D:$D,$A$1)*IF($A26="CH4",About!$D$58,IF($A26="N2O",About!$D$59,1))</f>
        <v>1.6063772939999999E-4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3.0531415011400002E-2</v>
      </c>
      <c r="D29">
        <f>SUMIFS('EPA Export Aggregation'!G:G,'EPA Export Aggregation'!$A:$A,$B29,'EPA Export Aggregation'!$D:$D,$A$1)*IF($A29="CH4",About!$D$58,IF($A29="N2O",About!$D$59,1))</f>
        <v>3.04961426625E-2</v>
      </c>
      <c r="E29">
        <f>SUMIFS('EPA Export Aggregation'!H:H,'EPA Export Aggregation'!$A:$A,$B29,'EPA Export Aggregation'!$D:$D,$A$1)*IF($A29="CH4",About!$D$58,IF($A29="N2O",About!$D$59,1))</f>
        <v>3.08188718039E-2</v>
      </c>
      <c r="F29">
        <f>SUMIFS('EPA Export Aggregation'!I:I,'EPA Export Aggregation'!$A:$A,$B29,'EPA Export Aggregation'!$D:$D,$A$1)*IF($A29="CH4",About!$D$58,IF($A29="N2O",About!$D$59,1))</f>
        <v>3.1593972263899997E-2</v>
      </c>
      <c r="G29">
        <f>SUMIFS('EPA Export Aggregation'!J:J,'EPA Export Aggregation'!$A:$A,$B29,'EPA Export Aggregation'!$D:$D,$A$1)*IF($A29="CH4",About!$D$58,IF($A29="N2O",About!$D$59,1))</f>
        <v>3.2339737697100003E-2</v>
      </c>
      <c r="H29">
        <f>SUMIFS('EPA Export Aggregation'!K:K,'EPA Export Aggregation'!$A:$A,$B29,'EPA Export Aggregation'!$D:$D,$A$1)*IF($A29="CH4",About!$D$58,IF($A29="N2O",About!$D$59,1))</f>
        <v>3.1775805625700003E-2</v>
      </c>
      <c r="I29">
        <f>SUMIFS('EPA Export Aggregation'!L:L,'EPA Export Aggregation'!$A:$A,$B29,'EPA Export Aggregation'!$D:$D,$A$1)*IF($A29="CH4",About!$D$58,IF($A29="N2O",About!$D$59,1))</f>
        <v>3.2367294969899998E-2</v>
      </c>
      <c r="J29">
        <f>SUMIFS('EPA Export Aggregation'!M:M,'EPA Export Aggregation'!$A:$A,$B29,'EPA Export Aggregation'!$D:$D,$A$1)*IF($A29="CH4",About!$D$58,IF($A29="N2O",About!$D$59,1))</f>
        <v>3.3150902786399997E-2</v>
      </c>
      <c r="K29">
        <f>SUMIFS('EPA Export Aggregation'!N:N,'EPA Export Aggregation'!$A:$A,$B29,'EPA Export Aggregation'!$D:$D,$A$1)*IF($A29="CH4",About!$D$58,IF($A29="N2O",About!$D$59,1))</f>
        <v>3.3664517937299999E-2</v>
      </c>
      <c r="L29">
        <f>SUMIFS('EPA Export Aggregation'!O:O,'EPA Export Aggregation'!$A:$A,$B29,'EPA Export Aggregation'!$D:$D,$A$1)*IF($A29="CH4",About!$D$58,IF($A29="N2O",About!$D$59,1))</f>
        <v>3.5448981131100003E-2</v>
      </c>
      <c r="M29">
        <f>SUMIFS('EPA Export Aggregation'!P:P,'EPA Export Aggregation'!$A:$A,$B29,'EPA Export Aggregation'!$D:$D,$A$1)*IF($A29="CH4",About!$D$58,IF($A29="N2O",About!$D$59,1))</f>
        <v>3.56147445745E-2</v>
      </c>
      <c r="N29">
        <f>SUMIFS('EPA Export Aggregation'!Q:Q,'EPA Export Aggregation'!$A:$A,$B29,'EPA Export Aggregation'!$D:$D,$A$1)*IF($A29="CH4",About!$D$58,IF($A29="N2O",About!$D$59,1))</f>
        <v>3.6785515916099999E-2</v>
      </c>
      <c r="O29">
        <f>SUMIFS('EPA Export Aggregation'!R:R,'EPA Export Aggregation'!$A:$A,$B29,'EPA Export Aggregation'!$D:$D,$A$1)*IF($A29="CH4",About!$D$58,IF($A29="N2O",About!$D$59,1))</f>
        <v>3.9440234977399999E-2</v>
      </c>
      <c r="P29">
        <f>SUMIFS('EPA Export Aggregation'!S:S,'EPA Export Aggregation'!$A:$A,$B29,'EPA Export Aggregation'!$D:$D,$A$1)*IF($A29="CH4",About!$D$58,IF($A29="N2O",About!$D$59,1))</f>
        <v>3.9800238674600003E-2</v>
      </c>
      <c r="Q29">
        <f>SUMIFS('EPA Export Aggregation'!T:T,'EPA Export Aggregation'!$A:$A,$B29,'EPA Export Aggregation'!$D:$D,$A$1)*IF($A29="CH4",About!$D$58,IF($A29="N2O",About!$D$59,1))</f>
        <v>3.96928138537E-2</v>
      </c>
      <c r="R29">
        <f>SUMIFS('EPA Export Aggregation'!U:U,'EPA Export Aggregation'!$A:$A,$B29,'EPA Export Aggregation'!$D:$D,$A$1)*IF($A29="CH4",About!$D$58,IF($A29="N2O",About!$D$59,1))</f>
        <v>3.8366876278300002E-2</v>
      </c>
      <c r="S29">
        <f>SUMIFS('EPA Export Aggregation'!V:V,'EPA Export Aggregation'!$A:$A,$B29,'EPA Export Aggregation'!$D:$D,$A$1)*IF($A29="CH4",About!$D$58,IF($A29="N2O",About!$D$59,1))</f>
        <v>4.1269961211800002E-2</v>
      </c>
      <c r="T29">
        <f>SUMIFS('EPA Export Aggregation'!W:W,'EPA Export Aggregation'!$A:$A,$B29,'EPA Export Aggregation'!$D:$D,$A$1)*IF($A29="CH4",About!$D$58,IF($A29="N2O",About!$D$59,1))</f>
        <v>3.9798227473199999E-2</v>
      </c>
      <c r="U29">
        <f>SUMIFS('EPA Export Aggregation'!X:X,'EPA Export Aggregation'!$A:$A,$B29,'EPA Export Aggregation'!$D:$D,$A$1)*IF($A29="CH4",About!$D$58,IF($A29="N2O",About!$D$59,1))</f>
        <v>3.8058984266899999E-2</v>
      </c>
      <c r="V29">
        <f>SUMIFS('EPA Export Aggregation'!Y:Y,'EPA Export Aggregation'!$A:$A,$B29,'EPA Export Aggregation'!$D:$D,$A$1)*IF($A29="CH4",About!$D$58,IF($A29="N2O",About!$D$59,1))</f>
        <v>3.6957618352800002E-2</v>
      </c>
      <c r="W29">
        <f>SUMIFS('EPA Export Aggregation'!Z:Z,'EPA Export Aggregation'!$A:$A,$B29,'EPA Export Aggregation'!$D:$D,$A$1)*IF($A29="CH4",About!$D$58,IF($A29="N2O",About!$D$59,1))</f>
        <v>0</v>
      </c>
      <c r="X29">
        <f>SUMIFS('EPA Export Aggregation'!AA:AA,'EPA Export Aggregation'!$A:$A,$B29,'EPA Export Aggregation'!$D:$D,$A$1)*IF($A29="CH4",About!$D$58,IF($A29="N2O",About!$D$59,1))</f>
        <v>4.7703668384099999E-2</v>
      </c>
      <c r="Y29">
        <f>SUMIFS('EPA Export Aggregation'!AB:AB,'EPA Export Aggregation'!$A:$A,$B29,'EPA Export Aggregation'!$D:$D,$A$1)*IF($A29="CH4",About!$D$58,IF($A29="N2O",About!$D$59,1))</f>
        <v>9.3112807770600006E-2</v>
      </c>
      <c r="Z29">
        <f>SUMIFS('EPA Export Aggregation'!AC:AC,'EPA Export Aggregation'!$A:$A,$B29,'EPA Export Aggregation'!$D:$D,$A$1)*IF($A29="CH4",About!$D$58,IF($A29="N2O",About!$D$59,1))</f>
        <v>8.3517064705599997E-2</v>
      </c>
      <c r="AA29">
        <f>SUMIFS('EPA Export Aggregation'!AD:AD,'EPA Export Aggregation'!$A:$A,$B29,'EPA Export Aggregation'!$D:$D,$A$1)*IF($A29="CH4",About!$D$58,IF($A29="N2O",About!$D$59,1))</f>
        <v>8.2934632027499997E-2</v>
      </c>
      <c r="AB29">
        <f>SUMIFS('EPA Export Aggregation'!AE:AE,'EPA Export Aggregation'!$A:$A,$B29,'EPA Export Aggregation'!$D:$D,$A$1)*IF($A29="CH4",About!$D$58,IF($A29="N2O",About!$D$59,1))</f>
        <v>0.10544375316479999</v>
      </c>
      <c r="AC29">
        <f>SUMIFS('EPA Export Aggregation'!AF:AF,'EPA Export Aggregation'!$A:$A,$B29,'EPA Export Aggregation'!$D:$D,$A$1)*IF($A29="CH4",About!$D$58,IF($A29="N2O",About!$D$59,1))</f>
        <v>7.9430968584000006E-2</v>
      </c>
      <c r="AD29">
        <f>SUMIFS('EPA Export Aggregation'!AG:AG,'EPA Export Aggregation'!$A:$A,$B29,'EPA Export Aggregation'!$D:$D,$A$1)*IF($A29="CH4",About!$D$58,IF($A29="N2O",About!$D$59,1))</f>
        <v>6.6206617692700004E-2</v>
      </c>
      <c r="AE29">
        <f>SUMIFS('EPA Export Aggregation'!AH:AH,'EPA Export Aggregation'!$A:$A,$B29,'EPA Export Aggregation'!$D:$D,$A$1)*IF($A29="CH4",About!$D$58,IF($A29="N2O",About!$D$59,1))</f>
        <v>9.1308039353299994E-2</v>
      </c>
      <c r="AF29">
        <f>SUMIFS('EPA Export Aggregation'!AI:AI,'EPA Export Aggregation'!$A:$A,$B29,'EPA Export Aggregation'!$D:$D,$A$1)*IF($A29="CH4",About!$D$58,IF($A29="N2O",About!$D$59,1))</f>
        <v>0.10735366566600001</v>
      </c>
      <c r="AG29">
        <f>SUMIFS('EPA Export Aggregation'!AJ:AJ,'EPA Export Aggregation'!$A:$A,$B29,'EPA Export Aggregation'!$D:$D,$A$1)*IF($A29="CH4",About!$D$58,IF($A29="N2O",About!$D$59,1))</f>
        <v>0.1090746570389</v>
      </c>
      <c r="AH29">
        <f>SUMIFS('EPA Export Aggregation'!AK:AK,'EPA Export Aggregation'!$A:$A,$B29,'EPA Export Aggregation'!$D:$D,$A$1)*IF($A29="CH4",About!$D$58,IF($A29="N2O",About!$D$59,1))</f>
        <v>0.1160498058755</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3.0765139560000001E-4</v>
      </c>
      <c r="D34">
        <f>SUMIFS('EPA Export Aggregation'!G:G,'EPA Export Aggregation'!$A:$A,$B34,'EPA Export Aggregation'!$D:$D,$A$1)*IF($A34="CH4",About!$D$58,IF($A34="N2O",About!$D$59,1))</f>
        <v>1.4639922590000001E-4</v>
      </c>
      <c r="E34">
        <f>SUMIFS('EPA Export Aggregation'!H:H,'EPA Export Aggregation'!$A:$A,$B34,'EPA Export Aggregation'!$D:$D,$A$1)*IF($A34="CH4",About!$D$58,IF($A34="N2O",About!$D$59,1))</f>
        <v>1.9455719860000001E-4</v>
      </c>
      <c r="F34">
        <f>SUMIFS('EPA Export Aggregation'!I:I,'EPA Export Aggregation'!$A:$A,$B34,'EPA Export Aggregation'!$D:$D,$A$1)*IF($A34="CH4",About!$D$58,IF($A34="N2O",About!$D$59,1))</f>
        <v>1.612841029E-4</v>
      </c>
      <c r="G34">
        <f>SUMIFS('EPA Export Aggregation'!J:J,'EPA Export Aggregation'!$A:$A,$B34,'EPA Export Aggregation'!$D:$D,$A$1)*IF($A34="CH4",About!$D$58,IF($A34="N2O",About!$D$59,1))</f>
        <v>2.6998082800000001E-4</v>
      </c>
      <c r="H34">
        <f>SUMIFS('EPA Export Aggregation'!K:K,'EPA Export Aggregation'!$A:$A,$B34,'EPA Export Aggregation'!$D:$D,$A$1)*IF($A34="CH4",About!$D$58,IF($A34="N2O",About!$D$59,1))</f>
        <v>2.3078411810000001E-4</v>
      </c>
      <c r="I34">
        <f>SUMIFS('EPA Export Aggregation'!L:L,'EPA Export Aggregation'!$A:$A,$B34,'EPA Export Aggregation'!$D:$D,$A$1)*IF($A34="CH4",About!$D$58,IF($A34="N2O",About!$D$59,1))</f>
        <v>3.6306885600000002E-4</v>
      </c>
      <c r="J34">
        <f>SUMIFS('EPA Export Aggregation'!M:M,'EPA Export Aggregation'!$A:$A,$B34,'EPA Export Aggregation'!$D:$D,$A$1)*IF($A34="CH4",About!$D$58,IF($A34="N2O",About!$D$59,1))</f>
        <v>2.8075563220000002E-4</v>
      </c>
      <c r="K34">
        <f>SUMIFS('EPA Export Aggregation'!N:N,'EPA Export Aggregation'!$A:$A,$B34,'EPA Export Aggregation'!$D:$D,$A$1)*IF($A34="CH4",About!$D$58,IF($A34="N2O",About!$D$59,1))</f>
        <v>1.3126566875E-3</v>
      </c>
      <c r="L34">
        <f>SUMIFS('EPA Export Aggregation'!O:O,'EPA Export Aggregation'!$A:$A,$B34,'EPA Export Aggregation'!$D:$D,$A$1)*IF($A34="CH4",About!$D$58,IF($A34="N2O",About!$D$59,1))</f>
        <v>2.2468686685000001E-3</v>
      </c>
      <c r="M34">
        <f>SUMIFS('EPA Export Aggregation'!P:P,'EPA Export Aggregation'!$A:$A,$B34,'EPA Export Aggregation'!$D:$D,$A$1)*IF($A34="CH4",About!$D$58,IF($A34="N2O",About!$D$59,1))</f>
        <v>1.928993317E-4</v>
      </c>
      <c r="N34">
        <f>SUMIFS('EPA Export Aggregation'!Q:Q,'EPA Export Aggregation'!$A:$A,$B34,'EPA Export Aggregation'!$D:$D,$A$1)*IF($A34="CH4",About!$D$58,IF($A34="N2O",About!$D$59,1))</f>
        <v>1.630697027E-4</v>
      </c>
      <c r="O34">
        <f>SUMIFS('EPA Export Aggregation'!R:R,'EPA Export Aggregation'!$A:$A,$B34,'EPA Export Aggregation'!$D:$D,$A$1)*IF($A34="CH4",About!$D$58,IF($A34="N2O",About!$D$59,1))</f>
        <v>2.0770836739999999E-4</v>
      </c>
      <c r="P34">
        <f>SUMIFS('EPA Export Aggregation'!S:S,'EPA Export Aggregation'!$A:$A,$B34,'EPA Export Aggregation'!$D:$D,$A$1)*IF($A34="CH4",About!$D$58,IF($A34="N2O",About!$D$59,1))</f>
        <v>2.277411473E-4</v>
      </c>
      <c r="Q34">
        <f>SUMIFS('EPA Export Aggregation'!T:T,'EPA Export Aggregation'!$A:$A,$B34,'EPA Export Aggregation'!$D:$D,$A$1)*IF($A34="CH4",About!$D$58,IF($A34="N2O",About!$D$59,1))</f>
        <v>2.7559309319999999E-4</v>
      </c>
      <c r="R34">
        <f>SUMIFS('EPA Export Aggregation'!U:U,'EPA Export Aggregation'!$A:$A,$B34,'EPA Export Aggregation'!$D:$D,$A$1)*IF($A34="CH4",About!$D$58,IF($A34="N2O",About!$D$59,1))</f>
        <v>3.8828945539999999E-4</v>
      </c>
      <c r="S34">
        <f>SUMIFS('EPA Export Aggregation'!V:V,'EPA Export Aggregation'!$A:$A,$B34,'EPA Export Aggregation'!$D:$D,$A$1)*IF($A34="CH4",About!$D$58,IF($A34="N2O",About!$D$59,1))</f>
        <v>3.747178324E-4</v>
      </c>
      <c r="T34">
        <f>SUMIFS('EPA Export Aggregation'!W:W,'EPA Export Aggregation'!$A:$A,$B34,'EPA Export Aggregation'!$D:$D,$A$1)*IF($A34="CH4",About!$D$58,IF($A34="N2O",About!$D$59,1))</f>
        <v>6.5057171369999999E-4</v>
      </c>
      <c r="U34">
        <f>SUMIFS('EPA Export Aggregation'!X:X,'EPA Export Aggregation'!$A:$A,$B34,'EPA Export Aggregation'!$D:$D,$A$1)*IF($A34="CH4",About!$D$58,IF($A34="N2O",About!$D$59,1))</f>
        <v>1.0287782515E-3</v>
      </c>
      <c r="V34">
        <f>SUMIFS('EPA Export Aggregation'!Y:Y,'EPA Export Aggregation'!$A:$A,$B34,'EPA Export Aggregation'!$D:$D,$A$1)*IF($A34="CH4",About!$D$58,IF($A34="N2O",About!$D$59,1))</f>
        <v>1.0448606248E-3</v>
      </c>
      <c r="W34">
        <f>SUMIFS('EPA Export Aggregation'!Z:Z,'EPA Export Aggregation'!$A:$A,$B34,'EPA Export Aggregation'!$D:$D,$A$1)*IF($A34="CH4",About!$D$58,IF($A34="N2O",About!$D$59,1))</f>
        <v>1.0353125887999999E-3</v>
      </c>
      <c r="X34">
        <f>SUMIFS('EPA Export Aggregation'!AA:AA,'EPA Export Aggregation'!$A:$A,$B34,'EPA Export Aggregation'!$D:$D,$A$1)*IF($A34="CH4",About!$D$58,IF($A34="N2O",About!$D$59,1))</f>
        <v>1.0088652212E-3</v>
      </c>
      <c r="Y34">
        <f>SUMIFS('EPA Export Aggregation'!AB:AB,'EPA Export Aggregation'!$A:$A,$B34,'EPA Export Aggregation'!$D:$D,$A$1)*IF($A34="CH4",About!$D$58,IF($A34="N2O",About!$D$59,1))</f>
        <v>1.1913064199E-3</v>
      </c>
      <c r="Z34">
        <f>SUMIFS('EPA Export Aggregation'!AC:AC,'EPA Export Aggregation'!$A:$A,$B34,'EPA Export Aggregation'!$D:$D,$A$1)*IF($A34="CH4",About!$D$58,IF($A34="N2O",About!$D$59,1))</f>
        <v>2.4048370377000002E-3</v>
      </c>
      <c r="AA34">
        <f>SUMIFS('EPA Export Aggregation'!AD:AD,'EPA Export Aggregation'!$A:$A,$B34,'EPA Export Aggregation'!$D:$D,$A$1)*IF($A34="CH4",About!$D$58,IF($A34="N2O",About!$D$59,1))</f>
        <v>2.2404301308999999E-3</v>
      </c>
      <c r="AB34">
        <f>SUMIFS('EPA Export Aggregation'!AE:AE,'EPA Export Aggregation'!$A:$A,$B34,'EPA Export Aggregation'!$D:$D,$A$1)*IF($A34="CH4",About!$D$58,IF($A34="N2O",About!$D$59,1))</f>
        <v>2.5806121744999999E-3</v>
      </c>
      <c r="AC34">
        <f>SUMIFS('EPA Export Aggregation'!AF:AF,'EPA Export Aggregation'!$A:$A,$B34,'EPA Export Aggregation'!$D:$D,$A$1)*IF($A34="CH4",About!$D$58,IF($A34="N2O",About!$D$59,1))</f>
        <v>2.4528246999000001E-3</v>
      </c>
      <c r="AD34">
        <f>SUMIFS('EPA Export Aggregation'!AG:AG,'EPA Export Aggregation'!$A:$A,$B34,'EPA Export Aggregation'!$D:$D,$A$1)*IF($A34="CH4",About!$D$58,IF($A34="N2O",About!$D$59,1))</f>
        <v>2.4828920143999999E-3</v>
      </c>
      <c r="AE34">
        <f>SUMIFS('EPA Export Aggregation'!AH:AH,'EPA Export Aggregation'!$A:$A,$B34,'EPA Export Aggregation'!$D:$D,$A$1)*IF($A34="CH4",About!$D$58,IF($A34="N2O",About!$D$59,1))</f>
        <v>2.4917117598999999E-3</v>
      </c>
      <c r="AF34">
        <f>SUMIFS('EPA Export Aggregation'!AI:AI,'EPA Export Aggregation'!$A:$A,$B34,'EPA Export Aggregation'!$D:$D,$A$1)*IF($A34="CH4",About!$D$58,IF($A34="N2O",About!$D$59,1))</f>
        <v>2.5052086433000002E-3</v>
      </c>
      <c r="AG34">
        <f>SUMIFS('EPA Export Aggregation'!AJ:AJ,'EPA Export Aggregation'!$A:$A,$B34,'EPA Export Aggregation'!$D:$D,$A$1)*IF($A34="CH4",About!$D$58,IF($A34="N2O",About!$D$59,1))</f>
        <v>2.5187055267E-3</v>
      </c>
      <c r="AH34">
        <f>SUMIFS('EPA Export Aggregation'!AK:AK,'EPA Export Aggregation'!$A:$A,$B34,'EPA Export Aggregation'!$D:$D,$A$1)*IF($A34="CH4",About!$D$58,IF($A34="N2O",About!$D$59,1))</f>
        <v>2.5322024100999999E-3</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6.6760866200000005E-4</v>
      </c>
      <c r="D74">
        <f>SUMIFS('EPA Export Aggregation'!G:G,'EPA Export Aggregation'!$A:$A,$B74,'EPA Export Aggregation'!$D:$D,$A$1)*IF($A74="CH4",About!$D$58,IF($A74="N2O",About!$D$59,1))</f>
        <v>1.4141717660000001E-3</v>
      </c>
      <c r="E74">
        <f>SUMIFS('EPA Export Aggregation'!H:H,'EPA Export Aggregation'!$A:$A,$B74,'EPA Export Aggregation'!$D:$D,$A$1)*IF($A74="CH4",About!$D$58,IF($A74="N2O",About!$D$59,1))</f>
        <v>3.8457920726E-3</v>
      </c>
      <c r="F74">
        <f>SUMIFS('EPA Export Aggregation'!I:I,'EPA Export Aggregation'!$A:$A,$B74,'EPA Export Aggregation'!$D:$D,$A$1)*IF($A74="CH4",About!$D$58,IF($A74="N2O",About!$D$59,1))</f>
        <v>1.2577588678999999E-2</v>
      </c>
      <c r="G74">
        <f>SUMIFS('EPA Export Aggregation'!J:J,'EPA Export Aggregation'!$A:$A,$B74,'EPA Export Aggregation'!$D:$D,$A$1)*IF($A74="CH4",About!$D$58,IF($A74="N2O",About!$D$59,1))</f>
        <v>3.0696408778200002E-2</v>
      </c>
      <c r="H74">
        <f>SUMIFS('EPA Export Aggregation'!K:K,'EPA Export Aggregation'!$A:$A,$B74,'EPA Export Aggregation'!$D:$D,$A$1)*IF($A74="CH4",About!$D$58,IF($A74="N2O",About!$D$59,1))</f>
        <v>6.8047720675000006E-2</v>
      </c>
      <c r="I74">
        <f>SUMIFS('EPA Export Aggregation'!L:L,'EPA Export Aggregation'!$A:$A,$B74,'EPA Export Aggregation'!$D:$D,$A$1)*IF($A74="CH4",About!$D$58,IF($A74="N2O",About!$D$59,1))</f>
        <v>9.6322508263800025E-2</v>
      </c>
      <c r="J74">
        <f>SUMIFS('EPA Export Aggregation'!M:M,'EPA Export Aggregation'!$A:$A,$B74,'EPA Export Aggregation'!$D:$D,$A$1)*IF($A74="CH4",About!$D$58,IF($A74="N2O",About!$D$59,1))</f>
        <v>0.12322998941440001</v>
      </c>
      <c r="K74">
        <f>SUMIFS('EPA Export Aggregation'!N:N,'EPA Export Aggregation'!$A:$A,$B74,'EPA Export Aggregation'!$D:$D,$A$1)*IF($A74="CH4",About!$D$58,IF($A74="N2O",About!$D$59,1))</f>
        <v>0.1433174033506</v>
      </c>
      <c r="L74">
        <f>SUMIFS('EPA Export Aggregation'!O:O,'EPA Export Aggregation'!$A:$A,$B74,'EPA Export Aggregation'!$D:$D,$A$1)*IF($A74="CH4",About!$D$58,IF($A74="N2O",About!$D$59,1))</f>
        <v>0.16414993902190006</v>
      </c>
      <c r="M74">
        <f>SUMIFS('EPA Export Aggregation'!P:P,'EPA Export Aggregation'!$A:$A,$B74,'EPA Export Aggregation'!$D:$D,$A$1)*IF($A74="CH4",About!$D$58,IF($A74="N2O",About!$D$59,1))</f>
        <v>0.18200073649849999</v>
      </c>
      <c r="N74">
        <f>SUMIFS('EPA Export Aggregation'!Q:Q,'EPA Export Aggregation'!$A:$A,$B74,'EPA Export Aggregation'!$D:$D,$A$1)*IF($A74="CH4",About!$D$58,IF($A74="N2O",About!$D$59,1))</f>
        <v>0.19918363113699997</v>
      </c>
      <c r="O74">
        <f>SUMIFS('EPA Export Aggregation'!R:R,'EPA Export Aggregation'!$A:$A,$B74,'EPA Export Aggregation'!$D:$D,$A$1)*IF($A74="CH4",About!$D$58,IF($A74="N2O",About!$D$59,1))</f>
        <v>0.21277709009370002</v>
      </c>
      <c r="P74">
        <f>SUMIFS('EPA Export Aggregation'!S:S,'EPA Export Aggregation'!$A:$A,$B74,'EPA Export Aggregation'!$D:$D,$A$1)*IF($A74="CH4",About!$D$58,IF($A74="N2O",About!$D$59,1))</f>
        <v>0.22617109469799998</v>
      </c>
      <c r="Q74">
        <f>SUMIFS('EPA Export Aggregation'!T:T,'EPA Export Aggregation'!$A:$A,$B74,'EPA Export Aggregation'!$D:$D,$A$1)*IF($A74="CH4",About!$D$58,IF($A74="N2O",About!$D$59,1))</f>
        <v>0.23858264615359998</v>
      </c>
      <c r="R74">
        <f>SUMIFS('EPA Export Aggregation'!U:U,'EPA Export Aggregation'!$A:$A,$B74,'EPA Export Aggregation'!$D:$D,$A$1)*IF($A74="CH4",About!$D$58,IF($A74="N2O",About!$D$59,1))</f>
        <v>0.25377204850930002</v>
      </c>
      <c r="S74">
        <f>SUMIFS('EPA Export Aggregation'!V:V,'EPA Export Aggregation'!$A:$A,$B74,'EPA Export Aggregation'!$D:$D,$A$1)*IF($A74="CH4",About!$D$58,IF($A74="N2O",About!$D$59,1))</f>
        <v>0.27387686426029995</v>
      </c>
      <c r="T74">
        <f>SUMIFS('EPA Export Aggregation'!W:W,'EPA Export Aggregation'!$A:$A,$B74,'EPA Export Aggregation'!$D:$D,$A$1)*IF($A74="CH4",About!$D$58,IF($A74="N2O",About!$D$59,1))</f>
        <v>0.29614981868200002</v>
      </c>
      <c r="U74">
        <f>SUMIFS('EPA Export Aggregation'!X:X,'EPA Export Aggregation'!$A:$A,$B74,'EPA Export Aggregation'!$D:$D,$A$1)*IF($A74="CH4",About!$D$58,IF($A74="N2O",About!$D$59,1))</f>
        <v>0.32028959942640012</v>
      </c>
      <c r="V74">
        <f>SUMIFS('EPA Export Aggregation'!Y:Y,'EPA Export Aggregation'!$A:$A,$B74,'EPA Export Aggregation'!$D:$D,$A$1)*IF($A74="CH4",About!$D$58,IF($A74="N2O",About!$D$59,1))</f>
        <v>0.33343244457939997</v>
      </c>
      <c r="W74">
        <f>SUMIFS('EPA Export Aggregation'!Z:Z,'EPA Export Aggregation'!$A:$A,$B74,'EPA Export Aggregation'!$D:$D,$A$1)*IF($A74="CH4",About!$D$58,IF($A74="N2O",About!$D$59,1))</f>
        <v>0.30801439739360004</v>
      </c>
      <c r="X74">
        <f>SUMIFS('EPA Export Aggregation'!AA:AA,'EPA Export Aggregation'!$A:$A,$B74,'EPA Export Aggregation'!$D:$D,$A$1)*IF($A74="CH4",About!$D$58,IF($A74="N2O",About!$D$59,1))</f>
        <v>0.32581240980600007</v>
      </c>
      <c r="Y74">
        <f>SUMIFS('EPA Export Aggregation'!AB:AB,'EPA Export Aggregation'!$A:$A,$B74,'EPA Export Aggregation'!$D:$D,$A$1)*IF($A74="CH4",About!$D$58,IF($A74="N2O",About!$D$59,1))</f>
        <v>0.35571792329170016</v>
      </c>
      <c r="Z74">
        <f>SUMIFS('EPA Export Aggregation'!AC:AC,'EPA Export Aggregation'!$A:$A,$B74,'EPA Export Aggregation'!$D:$D,$A$1)*IF($A74="CH4",About!$D$58,IF($A74="N2O",About!$D$59,1))</f>
        <v>0.42071478751549996</v>
      </c>
      <c r="AA74">
        <f>SUMIFS('EPA Export Aggregation'!AD:AD,'EPA Export Aggregation'!$A:$A,$B74,'EPA Export Aggregation'!$D:$D,$A$1)*IF($A74="CH4",About!$D$58,IF($A74="N2O",About!$D$59,1))</f>
        <v>0.47818141262400005</v>
      </c>
      <c r="AB74">
        <f>SUMIFS('EPA Export Aggregation'!AE:AE,'EPA Export Aggregation'!$A:$A,$B74,'EPA Export Aggregation'!$D:$D,$A$1)*IF($A74="CH4",About!$D$58,IF($A74="N2O",About!$D$59,1))</f>
        <v>0.46448140210319999</v>
      </c>
      <c r="AC74">
        <f>SUMIFS('EPA Export Aggregation'!AF:AF,'EPA Export Aggregation'!$A:$A,$B74,'EPA Export Aggregation'!$D:$D,$A$1)*IF($A74="CH4",About!$D$58,IF($A74="N2O",About!$D$59,1))</f>
        <v>0.47254196478140004</v>
      </c>
      <c r="AD74">
        <f>SUMIFS('EPA Export Aggregation'!AG:AG,'EPA Export Aggregation'!$A:$A,$B74,'EPA Export Aggregation'!$D:$D,$A$1)*IF($A74="CH4",About!$D$58,IF($A74="N2O",About!$D$59,1))</f>
        <v>0.4088427580922</v>
      </c>
      <c r="AE74">
        <f>SUMIFS('EPA Export Aggregation'!AH:AH,'EPA Export Aggregation'!$A:$A,$B74,'EPA Export Aggregation'!$D:$D,$A$1)*IF($A74="CH4",About!$D$58,IF($A74="N2O",About!$D$59,1))</f>
        <v>0.4615330652456</v>
      </c>
      <c r="AF74">
        <f>SUMIFS('EPA Export Aggregation'!AI:AI,'EPA Export Aggregation'!$A:$A,$B74,'EPA Export Aggregation'!$D:$D,$A$1)*IF($A74="CH4",About!$D$58,IF($A74="N2O",About!$D$59,1))</f>
        <v>0.44605248263659991</v>
      </c>
      <c r="AG74">
        <f>SUMIFS('EPA Export Aggregation'!AJ:AJ,'EPA Export Aggregation'!$A:$A,$B74,'EPA Export Aggregation'!$D:$D,$A$1)*IF($A74="CH4",About!$D$58,IF($A74="N2O",About!$D$59,1))</f>
        <v>0.48864859984039993</v>
      </c>
      <c r="AH74">
        <f>SUMIFS('EPA Export Aggregation'!AK:AK,'EPA Export Aggregation'!$A:$A,$B74,'EPA Export Aggregation'!$D:$D,$A$1)*IF($A74="CH4",About!$D$58,IF($A74="N2O",About!$D$59,1))</f>
        <v>0.51690548077239995</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2026-09-29T17:52:15Z</dcterms:modified>
</cp:coreProperties>
</file>