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DE\bldgs\SYDEC\"/>
    </mc:Choice>
  </mc:AlternateContent>
  <xr:revisionPtr revIDLastSave="0" documentId="8_{A544C8D8-B6FF-4B5B-AA9F-90FABAF4B173}"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s="1"/>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C330" i="13" l="1"/>
  <c r="D241" i="13"/>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l="1"/>
  <c r="H95" i="13"/>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<sst xmlns="http://schemas.openxmlformats.org/spreadsheetml/2006/main" count="194484" uniqueCount="2015">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</sst>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111</v>
      </c>
      <c r="C1" s="30">
        <v>46241</v>
      </c>
    </row>
    <row r="2" spans="1:3" x14ac:dyDescent="0.45">
      <c r="A2" s="3" t="s">
        <v>2</v>
      </c>
      <c r="B2" s="4" t="str">
        <f>IFERROR(INDEX(Geography!B:B, MATCH($B$1, Geography!C:C, 0)), "")</f>
        <v>DE</v>
      </c>
    </row>
    <row r="3" spans="1:3" x14ac:dyDescent="0.45">
      <c r="A3" s="3" t="s">
        <v>3</v>
      </c>
      <c r="B3" s="4" t="str">
        <f>IFERROR(INDEX(Geography!E:E, MATCH($B$1, Geography!C:C, 0)), "")</f>
        <v>South Atlantic</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Delaware</v>
      </c>
    </row>
    <row r="311" spans="1:31" x14ac:dyDescent="0.45">
      <c r="A311" t="s">
        <v>1971</v>
      </c>
      <c r="B311" t="str">
        <f>About!$B$2</f>
        <v>DE</v>
      </c>
    </row>
    <row r="312" spans="1:31" x14ac:dyDescent="0.45">
      <c r="A312" t="s">
        <v>1972</v>
      </c>
      <c r="B312">
        <f>MATCH($B$311, $A$38:$A$85, 0)</f>
        <v>7</v>
      </c>
    </row>
    <row r="313" spans="1:31" x14ac:dyDescent="0.45">
      <c r="A313" t="s">
        <v>1973</v>
      </c>
      <c r="B313" s="24">
        <f>INDEX(Census_2020_Urban_Rural!$F$2:$F$57, MATCH($B$311, Census_2020_Urban_Rural!$B$2:$B$57, 0))</f>
        <v>82.612117000084851</v>
      </c>
    </row>
    <row r="314" spans="1:31" x14ac:dyDescent="0.45">
      <c r="A314" t="s">
        <v>1974</v>
      </c>
      <c r="B314" s="18">
        <f>$B$313 * $B$13</f>
        <v>0.8261211700008485</v>
      </c>
    </row>
    <row r="315" spans="1:31" x14ac:dyDescent="0.45">
      <c r="A315" t="s">
        <v>1975</v>
      </c>
      <c r="B315" s="22">
        <f>INDEX($K$38:$K$85, $B$312)</f>
        <v>99.791324000000003</v>
      </c>
    </row>
    <row r="316" spans="1:31" x14ac:dyDescent="0.45">
      <c r="A316" t="s">
        <v>1976</v>
      </c>
      <c r="B316" s="22">
        <f>INDEX($Q$38:$Q$85, $B$312)</f>
        <v>33.212460000000007</v>
      </c>
    </row>
    <row r="317" spans="1:31" x14ac:dyDescent="0.45">
      <c r="A317" t="s">
        <v>1977</v>
      </c>
      <c r="B317" s="22">
        <f>$B$315 * $B$314</f>
        <v>82.439725338813759</v>
      </c>
    </row>
    <row r="318" spans="1:31" x14ac:dyDescent="0.45">
      <c r="A318" t="s">
        <v>1978</v>
      </c>
      <c r="B318" s="22">
        <f>$B$315 * (1 - $B$314)</f>
        <v>17.351598661186248</v>
      </c>
    </row>
    <row r="319" spans="1:31" x14ac:dyDescent="0.45">
      <c r="A319" t="s">
        <v>1979</v>
      </c>
      <c r="B319" s="22">
        <f>$B$316</f>
        <v>33.212460000000007</v>
      </c>
    </row>
    <row r="320" spans="1:31" x14ac:dyDescent="0.45">
      <c r="A320" t="s">
        <v>1980</v>
      </c>
      <c r="B320" s="24">
        <f>INDEX($S$38:$S$85, $B$312)</f>
        <v>2415.6999999999998</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99.791324000000003</v>
      </c>
      <c r="C322" s="28">
        <f t="shared" si="214"/>
        <v>99.791324000000003</v>
      </c>
      <c r="D322" s="28">
        <f t="shared" si="214"/>
        <v>99.791324000000003</v>
      </c>
      <c r="E322" s="28">
        <f t="shared" si="214"/>
        <v>99.791324000000003</v>
      </c>
      <c r="F322" s="28">
        <f t="shared" si="214"/>
        <v>99.791324000000003</v>
      </c>
      <c r="G322" s="28">
        <f t="shared" si="214"/>
        <v>107.51743647095489</v>
      </c>
      <c r="H322" s="28">
        <f t="shared" si="214"/>
        <v>116.01786841375079</v>
      </c>
      <c r="I322" s="28">
        <f t="shared" si="214"/>
        <v>124.9477895783546</v>
      </c>
      <c r="J322" s="28">
        <f t="shared" si="214"/>
        <v>133.61525320791569</v>
      </c>
      <c r="K322" s="28">
        <f t="shared" si="214"/>
        <v>142.8180529546643</v>
      </c>
      <c r="L322" s="28">
        <f t="shared" si="214"/>
        <v>152.78625747284195</v>
      </c>
      <c r="M322" s="28">
        <f t="shared" si="214"/>
        <v>162.94752052349165</v>
      </c>
      <c r="N322" s="28">
        <f t="shared" si="214"/>
        <v>173.66616686980393</v>
      </c>
      <c r="O322" s="28">
        <f t="shared" si="214"/>
        <v>185.1164747252254</v>
      </c>
      <c r="P322" s="28">
        <f t="shared" si="214"/>
        <v>197.35262336588968</v>
      </c>
      <c r="Q322" s="28">
        <f t="shared" si="214"/>
        <v>210.23647164675165</v>
      </c>
      <c r="R322" s="28">
        <f t="shared" si="214"/>
        <v>223.97360732525533</v>
      </c>
      <c r="S322" s="28">
        <f t="shared" si="214"/>
        <v>238.30811330627685</v>
      </c>
      <c r="T322" s="28">
        <f t="shared" si="214"/>
        <v>253.18986404294535</v>
      </c>
      <c r="U322" s="28">
        <f t="shared" si="214"/>
        <v>268.40122816693463</v>
      </c>
      <c r="V322" s="28">
        <f t="shared" si="214"/>
        <v>283.92295441075481</v>
      </c>
      <c r="W322" s="28">
        <f t="shared" si="214"/>
        <v>299.58685928559868</v>
      </c>
      <c r="X322" s="28">
        <f t="shared" si="214"/>
        <v>315.2310155305903</v>
      </c>
      <c r="Y322" s="28">
        <f t="shared" si="214"/>
        <v>330.97182931925624</v>
      </c>
      <c r="Z322" s="28">
        <f t="shared" si="214"/>
        <v>346.5494825610225</v>
      </c>
      <c r="AA322" s="28">
        <f t="shared" si="214"/>
        <v>362.01247988738345</v>
      </c>
      <c r="AB322" s="28">
        <f t="shared" si="214"/>
        <v>377.25946990045514</v>
      </c>
      <c r="AC322" s="28">
        <f t="shared" si="214"/>
        <v>392.31605895424752</v>
      </c>
      <c r="AD322" s="28">
        <f t="shared" si="214"/>
        <v>406.84543674633773</v>
      </c>
      <c r="AE322" s="28">
        <f t="shared" si="214"/>
        <v>420.9724939718796</v>
      </c>
    </row>
    <row r="323" spans="1:31" x14ac:dyDescent="0.45">
      <c r="A323" t="s">
        <v>1982</v>
      </c>
      <c r="B323" s="28">
        <f t="shared" ref="B323:AE323" si="215">INDEX(B$258:B$305, $B$312)</f>
        <v>33.212460000000007</v>
      </c>
      <c r="C323" s="28">
        <f t="shared" si="215"/>
        <v>33.212460000000007</v>
      </c>
      <c r="D323" s="28">
        <f t="shared" si="215"/>
        <v>33.212460000000007</v>
      </c>
      <c r="E323" s="28">
        <f t="shared" si="215"/>
        <v>33.212460000000007</v>
      </c>
      <c r="F323" s="28">
        <f t="shared" si="215"/>
        <v>33.212460000000007</v>
      </c>
      <c r="G323" s="28">
        <f t="shared" si="215"/>
        <v>38.469049090368614</v>
      </c>
      <c r="H323" s="28">
        <f t="shared" si="215"/>
        <v>43.121404350686731</v>
      </c>
      <c r="I323" s="28">
        <f t="shared" si="215"/>
        <v>45.445619603138724</v>
      </c>
      <c r="J323" s="28">
        <f t="shared" si="215"/>
        <v>46.879151494453716</v>
      </c>
      <c r="K323" s="28">
        <f t="shared" si="215"/>
        <v>48.526994844252364</v>
      </c>
      <c r="L323" s="28">
        <f t="shared" si="215"/>
        <v>49.812938690038827</v>
      </c>
      <c r="M323" s="28">
        <f t="shared" si="215"/>
        <v>50.836468788354033</v>
      </c>
      <c r="N323" s="28">
        <f t="shared" si="215"/>
        <v>51.993404808019413</v>
      </c>
      <c r="O323" s="28">
        <f t="shared" si="215"/>
        <v>53.761674131091802</v>
      </c>
      <c r="P323" s="28">
        <f t="shared" si="215"/>
        <v>55.202621713774619</v>
      </c>
      <c r="Q323" s="28">
        <f t="shared" si="215"/>
        <v>56.426515981468299</v>
      </c>
      <c r="R323" s="28">
        <f t="shared" si="215"/>
        <v>58.57838154129454</v>
      </c>
      <c r="S323" s="28">
        <f t="shared" si="215"/>
        <v>60.690087569380459</v>
      </c>
      <c r="T323" s="28">
        <f t="shared" si="215"/>
        <v>63.265966688733684</v>
      </c>
      <c r="U323" s="28">
        <f t="shared" si="215"/>
        <v>65.499700572227852</v>
      </c>
      <c r="V323" s="28">
        <f t="shared" si="215"/>
        <v>66.711829364007073</v>
      </c>
      <c r="W323" s="28">
        <f t="shared" si="215"/>
        <v>68.529713126884559</v>
      </c>
      <c r="X323" s="28">
        <f t="shared" si="215"/>
        <v>69.512777634759971</v>
      </c>
      <c r="Y323" s="28">
        <f t="shared" si="215"/>
        <v>70.620314851756575</v>
      </c>
      <c r="Z323" s="28">
        <f t="shared" si="215"/>
        <v>71.52507834585478</v>
      </c>
      <c r="AA323" s="28">
        <f t="shared" si="215"/>
        <v>72.931157293316815</v>
      </c>
      <c r="AB323" s="28">
        <f t="shared" si="215"/>
        <v>74.671694372707478</v>
      </c>
      <c r="AC323" s="28">
        <f t="shared" si="215"/>
        <v>76.442843088910706</v>
      </c>
      <c r="AD323" s="28">
        <f t="shared" si="215"/>
        <v>77.781340503831231</v>
      </c>
      <c r="AE323" s="28">
        <f t="shared" si="215"/>
        <v>79.505691402580055</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5.5058071780436313E-2</v>
      </c>
      <c r="C330" s="28">
        <f t="shared" si="218"/>
        <v>5.5058071780436313E-2</v>
      </c>
      <c r="D330" s="28">
        <f t="shared" si="218"/>
        <v>5.5058071780436313E-2</v>
      </c>
      <c r="E330" s="28">
        <f t="shared" si="218"/>
        <v>5.5058071780436313E-2</v>
      </c>
      <c r="F330" s="28">
        <f t="shared" si="218"/>
        <v>5.5058071780436313E-2</v>
      </c>
      <c r="G330" s="28">
        <f t="shared" si="218"/>
        <v>6.0432373871475556E-2</v>
      </c>
      <c r="H330" s="28">
        <f t="shared" si="218"/>
        <v>6.5877084391454871E-2</v>
      </c>
      <c r="I330" s="28">
        <f t="shared" si="218"/>
        <v>7.0535831925112119E-2</v>
      </c>
      <c r="J330" s="28">
        <f t="shared" si="218"/>
        <v>7.4717226767549536E-2</v>
      </c>
      <c r="K330" s="28">
        <f t="shared" si="218"/>
        <v>7.9208944736066836E-2</v>
      </c>
      <c r="L330" s="28">
        <f t="shared" si="218"/>
        <v>8.3867697215250572E-2</v>
      </c>
      <c r="M330" s="28">
        <f t="shared" si="218"/>
        <v>8.8497739500701958E-2</v>
      </c>
      <c r="N330" s="28">
        <f t="shared" si="218"/>
        <v>9.3413739983368535E-2</v>
      </c>
      <c r="O330" s="28">
        <f t="shared" si="218"/>
        <v>9.8885684835168783E-2</v>
      </c>
      <c r="P330" s="28">
        <f t="shared" si="218"/>
        <v>0.10454743762870568</v>
      </c>
      <c r="Q330" s="28">
        <f t="shared" si="218"/>
        <v>0.11038746020955417</v>
      </c>
      <c r="R330" s="28">
        <f t="shared" si="218"/>
        <v>0.11696485029869186</v>
      </c>
      <c r="S330" s="28">
        <f t="shared" si="218"/>
        <v>0.12377290262683997</v>
      </c>
      <c r="T330" s="28">
        <f t="shared" si="218"/>
        <v>0.13099964015882729</v>
      </c>
      <c r="U330" s="28">
        <f t="shared" si="218"/>
        <v>0.13822119002324898</v>
      </c>
      <c r="V330" s="28">
        <f t="shared" si="218"/>
        <v>0.14514831468094627</v>
      </c>
      <c r="W330" s="28">
        <f t="shared" si="218"/>
        <v>0.15238505295048363</v>
      </c>
      <c r="X330" s="28">
        <f t="shared" si="218"/>
        <v>0.15926803542052007</v>
      </c>
      <c r="Y330" s="28">
        <f t="shared" si="218"/>
        <v>0.16624255667964269</v>
      </c>
      <c r="Z330" s="28">
        <f t="shared" si="218"/>
        <v>0.17306559626893958</v>
      </c>
      <c r="AA330" s="28">
        <f t="shared" si="218"/>
        <v>0.18004869693285602</v>
      </c>
      <c r="AB330" s="28">
        <f t="shared" si="218"/>
        <v>0.18708083134212139</v>
      </c>
      <c r="AC330" s="28">
        <f t="shared" si="218"/>
        <v>0.1940468195732741</v>
      </c>
      <c r="AD330" s="28">
        <f t="shared" si="218"/>
        <v>0.20061546435822702</v>
      </c>
      <c r="AE330" s="28">
        <f t="shared" si="218"/>
        <v>0.20717729245123967</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33.212460000000007</v>
      </c>
      <c r="C8" s="23">
        <f>Calcs!C$323</f>
        <v>33.212460000000007</v>
      </c>
      <c r="D8" s="23">
        <f>Calcs!D$323</f>
        <v>33.212460000000007</v>
      </c>
      <c r="E8" s="23">
        <f>Calcs!E$323</f>
        <v>33.212460000000007</v>
      </c>
      <c r="F8" s="23">
        <f>Calcs!F$323</f>
        <v>33.212460000000007</v>
      </c>
      <c r="G8" s="23">
        <f>Calcs!G$323</f>
        <v>38.469049090368614</v>
      </c>
      <c r="H8" s="23">
        <f>Calcs!H$323</f>
        <v>43.121404350686731</v>
      </c>
      <c r="I8" s="23">
        <f>Calcs!I$323</f>
        <v>45.445619603138724</v>
      </c>
      <c r="J8" s="23">
        <f>Calcs!J$323</f>
        <v>46.879151494453716</v>
      </c>
      <c r="K8" s="23">
        <f>Calcs!K$323</f>
        <v>48.526994844252364</v>
      </c>
      <c r="L8" s="23">
        <f>Calcs!L$323</f>
        <v>49.812938690038827</v>
      </c>
      <c r="M8" s="23">
        <f>Calcs!M$323</f>
        <v>50.836468788354033</v>
      </c>
      <c r="N8" s="23">
        <f>Calcs!N$323</f>
        <v>51.993404808019413</v>
      </c>
      <c r="O8" s="23">
        <f>Calcs!O$323</f>
        <v>53.761674131091802</v>
      </c>
      <c r="P8" s="23">
        <f>Calcs!P$323</f>
        <v>55.202621713774619</v>
      </c>
      <c r="Q8" s="23">
        <f>Calcs!Q$323</f>
        <v>56.426515981468299</v>
      </c>
      <c r="R8" s="23">
        <f>Calcs!R$323</f>
        <v>58.57838154129454</v>
      </c>
      <c r="S8" s="23">
        <f>Calcs!S$323</f>
        <v>60.690087569380459</v>
      </c>
      <c r="T8" s="23">
        <f>Calcs!T$323</f>
        <v>63.265966688733684</v>
      </c>
      <c r="U8" s="23">
        <f>Calcs!U$323</f>
        <v>65.499700572227852</v>
      </c>
      <c r="V8" s="23">
        <f>Calcs!V$323</f>
        <v>66.711829364007073</v>
      </c>
      <c r="W8" s="23">
        <f>Calcs!W$323</f>
        <v>68.529713126884559</v>
      </c>
      <c r="X8" s="23">
        <f>Calcs!X$323</f>
        <v>69.512777634759971</v>
      </c>
      <c r="Y8" s="23">
        <f>Calcs!Y$323</f>
        <v>70.620314851756575</v>
      </c>
      <c r="Z8" s="23">
        <f>Calcs!Z$323</f>
        <v>71.52507834585478</v>
      </c>
      <c r="AA8" s="23">
        <f>Calcs!AA$323</f>
        <v>72.931157293316815</v>
      </c>
      <c r="AB8" s="23">
        <f>Calcs!AB$323</f>
        <v>74.671694372707478</v>
      </c>
      <c r="AC8" s="23">
        <f>Calcs!AC$323</f>
        <v>76.442843088910706</v>
      </c>
      <c r="AD8" s="23">
        <f>Calcs!AD$323</f>
        <v>77.781340503831231</v>
      </c>
      <c r="AE8" s="23">
        <f>Calcs!AE$323</f>
        <v>79.505691402580055</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82.439725338813759</v>
      </c>
      <c r="C8" s="23">
        <f>Calcs!C$322 * Calcs!$B$314</f>
        <v>82.439725338813759</v>
      </c>
      <c r="D8" s="23">
        <f>Calcs!D$322 * Calcs!$B$314</f>
        <v>82.439725338813759</v>
      </c>
      <c r="E8" s="23">
        <f>Calcs!E$322 * Calcs!$B$314</f>
        <v>82.439725338813759</v>
      </c>
      <c r="F8" s="23">
        <f>Calcs!F$322 * Calcs!$B$314</f>
        <v>82.439725338813759</v>
      </c>
      <c r="G8" s="23">
        <f>Calcs!G$322 * Calcs!$B$314</f>
        <v>88.822430412877154</v>
      </c>
      <c r="H8" s="23">
        <f>Calcs!H$322 * Calcs!$B$314</f>
        <v>95.844817194972293</v>
      </c>
      <c r="I8" s="23">
        <f>Calcs!I$322 * Calcs!$B$314</f>
        <v>103.22201411549013</v>
      </c>
      <c r="J8" s="23">
        <f>Calcs!J$322 * Calcs!$B$314</f>
        <v>110.38238931008293</v>
      </c>
      <c r="K8" s="23">
        <f>Calcs!K$322 * Calcs!$B$314</f>
        <v>117.98501700415041</v>
      </c>
      <c r="L8" s="23">
        <f>Calcs!L$322 * Calcs!$B$314</f>
        <v>126.21996178351507</v>
      </c>
      <c r="M8" s="23">
        <f>Calcs!M$322 * Calcs!$B$314</f>
        <v>134.6143963036042</v>
      </c>
      <c r="N8" s="23">
        <f>Calcs!N$322 * Calcs!$B$314</f>
        <v>143.46929696404501</v>
      </c>
      <c r="O8" s="23">
        <f>Calcs!O$322 * Calcs!$B$314</f>
        <v>152.9286386864357</v>
      </c>
      <c r="P8" s="23">
        <f>Calcs!P$322 * Calcs!$B$314</f>
        <v>163.03718011776559</v>
      </c>
      <c r="Q8" s="23">
        <f>Calcs!Q$322 * Calcs!$B$314</f>
        <v>173.6807999336647</v>
      </c>
      <c r="R8" s="23">
        <f>Calcs!R$322 * Calcs!$B$314</f>
        <v>185.02933853285055</v>
      </c>
      <c r="S8" s="23">
        <f>Calcs!S$322 * Calcs!$B$314</f>
        <v>196.87137738527622</v>
      </c>
      <c r="T8" s="23">
        <f>Calcs!T$322 * Calcs!$B$314</f>
        <v>209.16550671551377</v>
      </c>
      <c r="U8" s="23">
        <f>Calcs!U$322 * Calcs!$B$314</f>
        <v>221.73193664293274</v>
      </c>
      <c r="V8" s="23">
        <f>Calcs!V$322 * Calcs!$B$314</f>
        <v>234.55476328791033</v>
      </c>
      <c r="W8" s="23">
        <f>Calcs!W$322 * Calcs!$B$314</f>
        <v>247.49504670989833</v>
      </c>
      <c r="X8" s="23">
        <f>Calcs!X$322 * Calcs!$B$314</f>
        <v>260.41901537068691</v>
      </c>
      <c r="Y8" s="23">
        <f>Calcs!Y$322 * Calcs!$B$314</f>
        <v>273.42283487454512</v>
      </c>
      <c r="Z8" s="23">
        <f>Calcs!Z$322 * Calcs!$B$314</f>
        <v>286.29186399650058</v>
      </c>
      <c r="AA8" s="23">
        <f>Calcs!AA$322 * Calcs!$B$314</f>
        <v>299.06617343947386</v>
      </c>
      <c r="AB8" s="23">
        <f>Calcs!AB$322 * Calcs!$B$314</f>
        <v>311.66203466806388</v>
      </c>
      <c r="AC8" s="23">
        <f>Calcs!AC$322 * Calcs!$B$314</f>
        <v>324.10060163340484</v>
      </c>
      <c r="AD8" s="23">
        <f>Calcs!AD$322 * Calcs!$B$314</f>
        <v>336.10362821439071</v>
      </c>
      <c r="AE8" s="23">
        <f>Calcs!AE$322 * Calcs!$B$314</f>
        <v>347.77428925822431</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17.351598661186248</v>
      </c>
      <c r="C8" s="23">
        <f>Calcs!C$322 * (1 - Calcs!$B$314)</f>
        <v>17.351598661186248</v>
      </c>
      <c r="D8" s="23">
        <f>Calcs!D$322 * (1 - Calcs!$B$314)</f>
        <v>17.351598661186248</v>
      </c>
      <c r="E8" s="23">
        <f>Calcs!E$322 * (1 - Calcs!$B$314)</f>
        <v>17.351598661186248</v>
      </c>
      <c r="F8" s="23">
        <f>Calcs!F$322 * (1 - Calcs!$B$314)</f>
        <v>17.351598661186248</v>
      </c>
      <c r="G8" s="23">
        <f>Calcs!G$322 * (1 - Calcs!$B$314)</f>
        <v>18.695006058077738</v>
      </c>
      <c r="H8" s="23">
        <f>Calcs!H$322 * (1 - Calcs!$B$314)</f>
        <v>20.1730512187785</v>
      </c>
      <c r="I8" s="23">
        <f>Calcs!I$322 * (1 - Calcs!$B$314)</f>
        <v>21.725775462864473</v>
      </c>
      <c r="J8" s="23">
        <f>Calcs!J$322 * (1 - Calcs!$B$314)</f>
        <v>23.232863897832754</v>
      </c>
      <c r="K8" s="23">
        <f>Calcs!K$322 * (1 - Calcs!$B$314)</f>
        <v>24.833035950513889</v>
      </c>
      <c r="L8" s="23">
        <f>Calcs!L$322 * (1 - Calcs!$B$314)</f>
        <v>26.566295689326875</v>
      </c>
      <c r="M8" s="23">
        <f>Calcs!M$322 * (1 - Calcs!$B$314)</f>
        <v>28.333124219887452</v>
      </c>
      <c r="N8" s="23">
        <f>Calcs!N$322 * (1 - Calcs!$B$314)</f>
        <v>30.196869905758913</v>
      </c>
      <c r="O8" s="23">
        <f>Calcs!O$322 * (1 - Calcs!$B$314)</f>
        <v>32.18783603878969</v>
      </c>
      <c r="P8" s="23">
        <f>Calcs!P$322 * (1 - Calcs!$B$314)</f>
        <v>34.315443248124105</v>
      </c>
      <c r="Q8" s="23">
        <f>Calcs!Q$322 * (1 - Calcs!$B$314)</f>
        <v>36.555671713086966</v>
      </c>
      <c r="R8" s="23">
        <f>Calcs!R$322 * (1 - Calcs!$B$314)</f>
        <v>38.944268792404785</v>
      </c>
      <c r="S8" s="23">
        <f>Calcs!S$322 * (1 - Calcs!$B$314)</f>
        <v>41.436735921000647</v>
      </c>
      <c r="T8" s="23">
        <f>Calcs!T$322 * (1 - Calcs!$B$314)</f>
        <v>44.024357327431574</v>
      </c>
      <c r="U8" s="23">
        <f>Calcs!U$322 * (1 - Calcs!$B$314)</f>
        <v>46.669291524001899</v>
      </c>
      <c r="V8" s="23">
        <f>Calcs!V$322 * (1 - Calcs!$B$314)</f>
        <v>49.368191122844479</v>
      </c>
      <c r="W8" s="23">
        <f>Calcs!W$322 * (1 - Calcs!$B$314)</f>
        <v>52.091812575700331</v>
      </c>
      <c r="X8" s="23">
        <f>Calcs!X$322 * (1 - Calcs!$B$314)</f>
        <v>54.812000159903398</v>
      </c>
      <c r="Y8" s="23">
        <f>Calcs!Y$322 * (1 - Calcs!$B$314)</f>
        <v>57.548994444711141</v>
      </c>
      <c r="Z8" s="23">
        <f>Calcs!Z$322 * (1 - Calcs!$B$314)</f>
        <v>60.257618564521948</v>
      </c>
      <c r="AA8" s="23">
        <f>Calcs!AA$322 * (1 - Calcs!$B$314)</f>
        <v>62.946306447909599</v>
      </c>
      <c r="AB8" s="23">
        <f>Calcs!AB$322 * (1 - Calcs!$B$314)</f>
        <v>65.597435232391248</v>
      </c>
      <c r="AC8" s="23">
        <f>Calcs!AC$322 * (1 - Calcs!$B$314)</f>
        <v>68.215457320842702</v>
      </c>
      <c r="AD8" s="23">
        <f>Calcs!AD$322 * (1 - Calcs!$B$314)</f>
        <v>70.741808531947001</v>
      </c>
      <c r="AE8" s="23">
        <f>Calcs!AE$322 * (1 - Calcs!$B$314)</f>
        <v>73.198204713655286</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82.439725338813759</v>
      </c>
      <c r="C8" s="23">
        <f>'BDESC-rural-residential'!E8</f>
        <v>17.351598661186248</v>
      </c>
      <c r="D8" s="23">
        <f>'BDESC-commercial'!E8</f>
        <v>33.212460000000007</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2026-08-07T21:03:44Z</dcterms:modified>
</cp:coreProperties>
</file>