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deling\EPS\EU\eps-eu\InputData\elec\GHESS\"/>
    </mc:Choice>
  </mc:AlternateContent>
  <xr:revisionPtr revIDLastSave="0" documentId="13_ncr:1_{55FDF5C7-AE7B-4F36-A776-6E509B9B5474}" xr6:coauthVersionLast="47" xr6:coauthVersionMax="47" xr10:uidLastSave="{00000000-0000-0000-0000-000000000000}"/>
  <bookViews>
    <workbookView xWindow="32835" yWindow="4005" windowWidth="21600" windowHeight="12525" activeTab="2" xr2:uid="{00000000-000D-0000-FFFF-FFFF00000000}"/>
  </bookViews>
  <sheets>
    <sheet name="About" sheetId="1" r:id="rId1"/>
    <sheet name="Calibration" sheetId="19" r:id="rId2"/>
    <sheet name="GHESS" sheetId="1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9" l="1"/>
  <c r="N24" i="19" l="1"/>
  <c r="M24" i="19"/>
  <c r="L24" i="19"/>
  <c r="C24" i="19"/>
  <c r="B24" i="19"/>
  <c r="N21" i="19"/>
  <c r="N22" i="19" s="1"/>
  <c r="M21" i="19"/>
  <c r="M22" i="19" s="1"/>
  <c r="L21" i="19"/>
  <c r="L22" i="19" s="1"/>
  <c r="D21" i="19"/>
  <c r="C21" i="19"/>
  <c r="B21" i="19"/>
  <c r="D22" i="19" l="1"/>
  <c r="B22" i="19"/>
  <c r="C22" i="19"/>
</calcChain>
</file>

<file path=xl/sharedStrings.xml><?xml version="1.0" encoding="utf-8"?>
<sst xmlns="http://schemas.openxmlformats.org/spreadsheetml/2006/main" count="111" uniqueCount="77">
  <si>
    <t>Max Fraction of Production (dimensionless)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</si>
  <si>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</si>
  <si>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</si>
  <si>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</si>
  <si>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</si>
  <si>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</si>
  <si>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</si>
  <si>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</si>
  <si>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</si>
  <si>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</si>
  <si>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</si>
  <si>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</si>
  <si>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</si>
  <si>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</si>
  <si>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</si>
  <si>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</si>
  <si>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</si>
  <si>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</si>
  <si>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</si>
  <si>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</si>
  <si>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</si>
  <si>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</si>
  <si>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</si>
  <si>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</si>
  <si>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</si>
  <si>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Notes:</t>
  </si>
  <si>
    <t>The model assumes dedicated clean electricity built to supply green hydrogen</t>
  </si>
  <si>
    <t>electrolyzers will be off-grid resources built on site.</t>
  </si>
  <si>
    <t>We therefore only set shareweights for wind and solar rather than all CES</t>
  </si>
  <si>
    <t>qualifying resources.</t>
  </si>
  <si>
    <t>These shareweights are used in a logit function that determines the share of</t>
  </si>
  <si>
    <t>electricity demand for green hydrogen will be met by each power plant type.</t>
  </si>
  <si>
    <t>GHESS Green Hydrogen Electricity Supply Shareweights</t>
  </si>
  <si>
    <t xml:space="preserve">Clean Hydrogen Monitor 2022 report. </t>
  </si>
  <si>
    <t>Source:</t>
  </si>
  <si>
    <t>Electricity source for hydrogen projects</t>
  </si>
  <si>
    <t>Hydrogen Europe</t>
  </si>
  <si>
    <t>Clean Hydrogen Monitor 2022</t>
  </si>
  <si>
    <t>https://hydrogeneurope.eu/wp-content/uploads/2022/10/Clean_Hydrogen_Monitor_10-2022_DIGITAL.pdf</t>
  </si>
  <si>
    <t xml:space="preserve">For the EU model, we calibrate these values to Hydrogen Europe's </t>
  </si>
  <si>
    <t>Solar</t>
  </si>
  <si>
    <t>Unspecified</t>
  </si>
  <si>
    <t>Offshore</t>
  </si>
  <si>
    <t>Solar &amp; Wind</t>
  </si>
  <si>
    <t>Onshore</t>
  </si>
  <si>
    <t>Contributions by category</t>
  </si>
  <si>
    <t>capacity</t>
  </si>
  <si>
    <t>Clean Hydrogen Monitor 2022 projections for 2030 (Fig 15, pg 69)</t>
  </si>
  <si>
    <t>Other</t>
  </si>
  <si>
    <t>Shares</t>
  </si>
  <si>
    <t>^calibrate Off Grid Capacity for Green Hydrogen Demand to these shares</t>
  </si>
  <si>
    <t>Time (Year)</t>
  </si>
  <si>
    <t>EPS shares:</t>
  </si>
  <si>
    <t>New Off Grid Capacity for Green Hydrogen Demand[hard coal es] : MostRecentRun</t>
  </si>
  <si>
    <t>New Off Grid Capacity for Green Hydrogen Demand[natural gas steam turbine es] : MostRecentRun</t>
  </si>
  <si>
    <t>New Off Grid Capacity for Green Hydrogen Demand[natural gas combined cycle es] : MostRecentRun</t>
  </si>
  <si>
    <t>New Off Grid Capacity for Green Hydrogen Demand[nuclear es] : MostRecentRun</t>
  </si>
  <si>
    <t>New Off Grid Capacity for Green Hydrogen Demand[hydro es] : MostRecentRun</t>
  </si>
  <si>
    <t>New Off Grid Capacity for Green Hydrogen Demand[onshore wind es] : MostRecentRun</t>
  </si>
  <si>
    <t>New Off Grid Capacity for Green Hydrogen Demand[solar PV es] : MostRecentRun</t>
  </si>
  <si>
    <t>New Off Grid Capacity for Green Hydrogen Demand[solar thermal es] : MostRecentRun</t>
  </si>
  <si>
    <t>New Off Grid Capacity for Green Hydrogen Demand[biomass es] : MostRecentRun</t>
  </si>
  <si>
    <t>New Off Grid Capacity for Green Hydrogen Demand[geothermal es] : MostRecentRun</t>
  </si>
  <si>
    <t>New Off Grid Capacity for Green Hydrogen Demand[petroleum es] : MostRecentRun</t>
  </si>
  <si>
    <t>New Off Grid Capacity for Green Hydrogen Demand[natural gas peaker es] : MostRecentRun</t>
  </si>
  <si>
    <t>New Off Grid Capacity for Green Hydrogen Demand[lignite es] : MostRecentRun</t>
  </si>
  <si>
    <t>New Off Grid Capacity for Green Hydrogen Demand[offshore wind es] : MostRecentRun</t>
  </si>
  <si>
    <t>New Off Grid Capacity for Green Hydrogen Demand[crude oil es] : MostRecentRun</t>
  </si>
  <si>
    <t>New Off Grid Capacity for Green Hydrogen Demand[heavy or residual fuel oil es] : MostRecentRun</t>
  </si>
  <si>
    <t>New Off Grid Capacity for Green Hydrogen Demand[municipal solid waste es] : MostRecentRun</t>
  </si>
  <si>
    <t>New Off Grid Capacity for Green Hydrogen Demand[hard coal w CCS es] : MostRecentRun</t>
  </si>
  <si>
    <t>New Off Grid Capacity for Green Hydrogen Demand[natural gas combined cycle w CCS es] : MostRecentRun</t>
  </si>
  <si>
    <t>New Off Grid Capacity for Green Hydrogen Demand[biomass w CCS es] : MostRecentRun</t>
  </si>
  <si>
    <t>New Off Grid Capacity for Green Hydrogen Demand[lignite w CCS es] : MostRecentRun</t>
  </si>
  <si>
    <t>New Off Grid Capacity for Green Hydrogen Demand[small modular reactor es] : MostRecentRun</t>
  </si>
  <si>
    <t>New Off Grid Capacity for Green Hydrogen Demand[hydrogen combustion turbine es] : MostRecentRun</t>
  </si>
  <si>
    <t>New Off Grid Capacity for Green Hydrogen Demand[hydrogen combined cycle es] : MostRecentRun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</si>
</sst>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7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 applyNumberFormat="0" applyFill="0" applyBorder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8" applyNumberFormat="0" applyAlignment="0" applyProtection="0"/>
    <xf numFmtId="0" fontId="15" fillId="6" borderId="9" applyNumberFormat="0" applyAlignment="0" applyProtection="0"/>
    <xf numFmtId="0" fontId="16" fillId="6" borderId="8" applyNumberFormat="0" applyAlignment="0" applyProtection="0"/>
    <xf numFmtId="0" fontId="17" fillId="0" borderId="10" applyNumberFormat="0" applyFill="0" applyAlignment="0" applyProtection="0"/>
    <xf numFmtId="0" fontId="18" fillId="7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" fillId="0" borderId="13" applyNumberFormat="0" applyFill="0" applyAlignment="0" applyProtection="0"/>
    <xf numFmtId="0" fontId="21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1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1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1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1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1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23" fillId="0" borderId="0"/>
    <xf numFmtId="43" fontId="24" fillId="0" borderId="0" applyFont="0" applyFill="0" applyBorder="0" applyAlignment="0" applyProtection="0"/>
    <xf numFmtId="0" fontId="24" fillId="0" borderId="0"/>
    <xf numFmtId="9" fontId="24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/>
    <xf numFmtId="0" fontId="6" fillId="8" borderId="12" applyNumberFormat="0" applyFont="0" applyAlignment="0" applyProtection="0"/>
    <xf numFmtId="0" fontId="5" fillId="0" borderId="0" applyNumberForma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7" fillId="0" borderId="0"/>
    <xf numFmtId="0" fontId="6" fillId="0" borderId="0"/>
    <xf numFmtId="0" fontId="6" fillId="0" borderId="0"/>
    <xf numFmtId="0" fontId="28" fillId="0" borderId="0"/>
    <xf numFmtId="9" fontId="28" fillId="0" borderId="0" applyFont="0" applyFill="0" applyBorder="0" applyAlignment="0" applyProtection="0"/>
    <xf numFmtId="0" fontId="24" fillId="0" borderId="0"/>
    <xf numFmtId="0" fontId="25" fillId="0" borderId="0"/>
    <xf numFmtId="43" fontId="25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6" fillId="0" borderId="0"/>
    <xf numFmtId="0" fontId="5" fillId="0" borderId="0" applyNumberForma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28" fillId="0" borderId="0"/>
    <xf numFmtId="0" fontId="29" fillId="0" borderId="0" applyNumberForma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/>
    <xf numFmtId="9" fontId="31" fillId="0" borderId="0" applyFont="0" applyFill="0" applyBorder="0" applyAlignment="0" applyProtection="0"/>
    <xf numFmtId="0" fontId="6" fillId="0" borderId="0"/>
    <xf numFmtId="0" fontId="28" fillId="0" borderId="0"/>
    <xf numFmtId="9" fontId="6" fillId="0" borderId="0" applyFont="0" applyFill="0" applyBorder="0" applyAlignment="0" applyProtection="0"/>
    <xf numFmtId="0" fontId="32" fillId="0" borderId="0"/>
    <xf numFmtId="0" fontId="2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33" fillId="0" borderId="0" xfId="0" applyFont="1" applyAlignment="1">
      <alignment vertical="center"/>
    </xf>
    <xf numFmtId="0" fontId="1" fillId="33" borderId="0" xfId="0" applyFont="1" applyFill="1"/>
    <xf numFmtId="0" fontId="5" fillId="0" borderId="0" xfId="85"/>
    <xf numFmtId="0" fontId="0" fillId="0" borderId="0" xfId="0" applyAlignment="1">
      <alignment horizontal="left"/>
    </xf>
    <xf numFmtId="9" fontId="1" fillId="0" borderId="0" xfId="86" applyFont="1"/>
    <xf numFmtId="0" fontId="1" fillId="34" borderId="0" xfId="0" applyFont="1" applyFill="1"/>
  </cellXfs>
  <cellStyles count="87">
    <cellStyle name="20% - Accent1" xfId="25" builtinId="30" customBuiltin="1"/>
    <cellStyle name="20% - Accent2" xfId="29" builtinId="34" customBuiltin="1"/>
    <cellStyle name="20% - Accent3" xfId="33" builtinId="38" customBuiltin="1"/>
    <cellStyle name="20% - Accent4" xfId="37" builtinId="42" customBuiltin="1"/>
    <cellStyle name="20% - Accent5" xfId="41" builtinId="46" customBuiltin="1"/>
    <cellStyle name="20% - Accent6" xfId="45" builtinId="50" customBuiltin="1"/>
    <cellStyle name="40% - Accent1" xfId="26" builtinId="31" customBuiltin="1"/>
    <cellStyle name="40% - Accent2" xfId="30" builtinId="35" customBuiltin="1"/>
    <cellStyle name="40% - Accent3" xfId="34" builtinId="39" customBuiltin="1"/>
    <cellStyle name="40% - Accent4" xfId="38" builtinId="43" customBuiltin="1"/>
    <cellStyle name="40% - Accent5" xfId="42" builtinId="47" customBuiltin="1"/>
    <cellStyle name="40% - Accent6" xfId="46" builtinId="51" customBuiltin="1"/>
    <cellStyle name="60% - Accent1" xfId="27" builtinId="32" customBuiltin="1"/>
    <cellStyle name="60% - Accent2" xfId="31" builtinId="36" customBuiltin="1"/>
    <cellStyle name="60% - Accent3" xfId="35" builtinId="40" customBuiltin="1"/>
    <cellStyle name="60% - Accent4" xfId="39" builtinId="44" customBuiltin="1"/>
    <cellStyle name="60% - Accent5" xfId="43" builtinId="48" customBuiltin="1"/>
    <cellStyle name="60% - Accent6" xfId="47" builtinId="52" customBuiltin="1"/>
    <cellStyle name="Accent1" xfId="24" builtinId="29" customBuiltin="1"/>
    <cellStyle name="Accent2" xfId="28" builtinId="33" customBuiltin="1"/>
    <cellStyle name="Accent3" xfId="32" builtinId="37" customBuiltin="1"/>
    <cellStyle name="Accent4" xfId="36" builtinId="41" customBuiltin="1"/>
    <cellStyle name="Accent5" xfId="40" builtinId="45" customBuiltin="1"/>
    <cellStyle name="Accent6" xfId="44" builtinId="49" customBuiltin="1"/>
    <cellStyle name="Bad" xfId="14" builtinId="27" customBuiltin="1"/>
    <cellStyle name="Body: normal cell" xfId="4" xr:uid="{00000000-0005-0000-0000-000000000000}"/>
    <cellStyle name="Calculation" xfId="18" builtinId="22" customBuiltin="1"/>
    <cellStyle name="Check Cell" xfId="20" builtinId="23" customBuiltin="1"/>
    <cellStyle name="Comma 2" xfId="49" xr:uid="{6F65080C-C1AC-4620-AA99-94DA5BEEB964}"/>
    <cellStyle name="Comma 2 2" xfId="76" xr:uid="{D5B39188-90F5-4ADB-8ACA-AAD8848E708A}"/>
    <cellStyle name="Comma 3" xfId="72" xr:uid="{3CEA55C4-06D9-4B72-A5A4-A7604845EDCF}"/>
    <cellStyle name="Comma 4" xfId="67" xr:uid="{199D751F-6E02-4DF6-A7DB-679F5B464009}"/>
    <cellStyle name="Explanatory Text" xfId="22" builtinId="53" customBuiltin="1"/>
    <cellStyle name="Font: Calibri, 9pt regular" xfId="6" xr:uid="{00000000-0005-0000-0000-000002000000}"/>
    <cellStyle name="Footnotes: top row" xfId="2" xr:uid="{00000000-0005-0000-0000-000003000000}"/>
    <cellStyle name="Good" xfId="13" builtinId="26" customBuiltin="1"/>
    <cellStyle name="Header: bottom row" xfId="5" xr:uid="{00000000-0005-0000-0000-000004000000}"/>
    <cellStyle name="Heading 1" xfId="9" builtinId="16" customBuiltin="1"/>
    <cellStyle name="Heading 2" xfId="10" builtinId="17" customBuiltin="1"/>
    <cellStyle name="Heading 3" xfId="11" builtinId="18" customBuiltin="1"/>
    <cellStyle name="Heading 4" xfId="12" builtinId="19" customBuiltin="1"/>
    <cellStyle name="Hyperlink" xfId="85" builtinId="8"/>
    <cellStyle name="Hyperlink 2" xfId="77" xr:uid="{E283E47E-2F86-4A89-8D02-E2992DD3D2DE}"/>
    <cellStyle name="Hyperlink 2 2" xfId="84" xr:uid="{2D4E116A-493D-4045-B7BA-CEF4D3AE7A96}"/>
    <cellStyle name="Hyperlink 3" xfId="74" xr:uid="{912A9BAB-AD28-435A-B4EA-160F8BFE9A24}"/>
    <cellStyle name="Hyperlink 4" xfId="70" xr:uid="{F70A993D-C790-430F-8A37-A6F6D3A5820C}"/>
    <cellStyle name="Hyperlink 5" xfId="68" xr:uid="{FE25137E-35B4-42FE-8802-EDA0661C01E7}"/>
    <cellStyle name="Hyperlink 6" xfId="56" xr:uid="{758D2937-BB75-4B7C-94E3-4011FD0F4F78}"/>
    <cellStyle name="Hyperlink 7" xfId="53" xr:uid="{81029831-8FA8-4358-A0E7-CF39F13F6BBC}"/>
    <cellStyle name="Input" xfId="16" builtinId="20" customBuiltin="1"/>
    <cellStyle name="Linked Cell" xfId="19" builtinId="24" customBuiltin="1"/>
    <cellStyle name="Neutral" xfId="15" builtinId="28" customBuiltin="1"/>
    <cellStyle name="Normal" xfId="0" builtinId="0"/>
    <cellStyle name="Normal 10" xfId="66" xr:uid="{CBED278D-9E5C-4670-B850-DDCBC2542DEE}"/>
    <cellStyle name="Normal 11" xfId="54" xr:uid="{11401745-7986-46E6-A476-4CA84A391386}"/>
    <cellStyle name="Normal 12" xfId="48" xr:uid="{D9B0348C-2998-4F7A-9111-D0BF9D68C865}"/>
    <cellStyle name="Normal 2" xfId="1" xr:uid="{00000000-0005-0000-0000-000007000000}"/>
    <cellStyle name="Normal 2 2" xfId="57" xr:uid="{4F83FB5E-AC1A-4247-8A9B-F183F0A90AA1}"/>
    <cellStyle name="Normal 2 2 2" xfId="62" xr:uid="{3D8AFD81-9C62-4EAF-80AD-754054215A7B}"/>
    <cellStyle name="Normal 2 3" xfId="65" xr:uid="{250ED834-62D7-4E03-A856-50B6458093FB}"/>
    <cellStyle name="Normal 2 4" xfId="63" xr:uid="{A9D10983-6E0F-4DC0-BC0C-FE9E1F1FA491}"/>
    <cellStyle name="Normal 2 5" xfId="60" xr:uid="{61A1E525-17EC-4B9E-9537-46F38EF74A06}"/>
    <cellStyle name="Normal 2 6" xfId="50" xr:uid="{71110F49-7B38-444F-87AA-074E8A6B0AA4}"/>
    <cellStyle name="Normal 3" xfId="58" xr:uid="{7F9D0187-955B-4D94-A170-DD001CDB973C}"/>
    <cellStyle name="Normal 3 2" xfId="61" xr:uid="{9933440A-F171-4FB3-8A9E-BFB2FDB1E9BF}"/>
    <cellStyle name="Normal 3 3" xfId="81" xr:uid="{31C98142-703F-47D3-B8B5-8732D61D4868}"/>
    <cellStyle name="Normal 4" xfId="59" xr:uid="{05E6F89D-04F0-4DAA-8727-8929D3AB43E2}"/>
    <cellStyle name="Normal 4 2" xfId="83" xr:uid="{0E7F3F90-0FFE-44BC-8F4D-2EBBE6C4EB10}"/>
    <cellStyle name="Normal 4 3" xfId="80" xr:uid="{364F9F3C-E4FD-4C72-8D4D-AD727CC2A2AA}"/>
    <cellStyle name="Normal 5" xfId="78" xr:uid="{5C6B498C-5FEE-448F-A2F9-A370460AC146}"/>
    <cellStyle name="Normal 6" xfId="75" xr:uid="{77EFCDC4-12DE-468F-A226-886687266895}"/>
    <cellStyle name="Normal 7" xfId="73" xr:uid="{E18F7B94-BBC5-4B8A-8343-36975B46E837}"/>
    <cellStyle name="Normal 8" xfId="71" xr:uid="{4573BB7B-6A47-4961-BAC4-FC0B07870AB0}"/>
    <cellStyle name="Normal 9" xfId="69" xr:uid="{12937480-E4A3-4563-9A8E-C5CBA34E28EC}"/>
    <cellStyle name="Note 2" xfId="55" xr:uid="{636BD9CE-D635-43C3-997F-ED224B968A09}"/>
    <cellStyle name="Output" xfId="17" builtinId="21" customBuiltin="1"/>
    <cellStyle name="Parent row" xfId="3" xr:uid="{00000000-0005-0000-0000-000008000000}"/>
    <cellStyle name="Percent" xfId="86" builtinId="5"/>
    <cellStyle name="Percent 2" xfId="51" xr:uid="{F28A5997-39DB-4992-8FE0-811DC2849511}"/>
    <cellStyle name="Percent 2 2" xfId="82" xr:uid="{4BA75E2B-0C17-4696-A461-35EC8C0A18A1}"/>
    <cellStyle name="Percent 2 3" xfId="64" xr:uid="{F2F0F2BA-C854-4ED5-AF93-47A67A75F51F}"/>
    <cellStyle name="Percent 3" xfId="79" xr:uid="{FFBFB99B-BA29-4F26-A261-7CA17BF4559B}"/>
    <cellStyle name="Percent 4" xfId="52" xr:uid="{54CE03A3-0D44-46CD-B021-8B88453C06E1}"/>
    <cellStyle name="Table title" xfId="7" xr:uid="{00000000-0005-0000-0000-00000A000000}"/>
    <cellStyle name="Title" xfId="8" builtinId="15" customBuiltin="1"/>
    <cellStyle name="Total" xfId="23" builtinId="25" customBuiltin="1"/>
    <cellStyle name="Warning Text" xfId="2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ydrogeneurope.eu/wp-content/uploads/2022/10/Clean_Hydrogen_Monitor_10-2022_DIGIT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opLeftCell="A16" workbookViewId="0">
      <selection activeCell="A22" sqref="A22:B32"/>
    </sheetView>
  </sheetViews>
  <sheetFormatPr defaultColWidth="9.1796875" defaultRowHeight="14.5" x14ac:dyDescent="0.35"/>
  <cols>
    <col min="1" max="1" width="9.1796875" customWidth="1"/>
    <col min="2" max="2" width="61.54296875" customWidth="1"/>
  </cols>
  <sheetData>
    <row r="1" spans="1:2" x14ac:dyDescent="0.35">
      <c r="A1" s="1" t="s">
        <v>32</v>
      </c>
    </row>
    <row r="3" spans="1:2" x14ac:dyDescent="0.35">
      <c r="A3" s="1" t="s">
        <v>34</v>
      </c>
      <c r="B3" s="4" t="s">
        <v>35</v>
      </c>
    </row>
    <row r="4" spans="1:2" x14ac:dyDescent="0.35">
      <c r="A4" s="1"/>
      <c r="B4" t="s">
        <v>36</v>
      </c>
    </row>
    <row r="5" spans="1:2" x14ac:dyDescent="0.35">
      <c r="A5" s="1"/>
      <c r="B5" s="6">
        <v>2022</v>
      </c>
    </row>
    <row r="6" spans="1:2" x14ac:dyDescent="0.35">
      <c r="A6" s="1"/>
      <c r="B6" t="s">
        <v>37</v>
      </c>
    </row>
    <row r="7" spans="1:2" x14ac:dyDescent="0.35">
      <c r="A7" s="1"/>
      <c r="B7" s="5" t="s">
        <v>38</v>
      </c>
    </row>
    <row r="9" spans="1:2" x14ac:dyDescent="0.35">
      <c r="A9" s="1" t="s">
        <v>25</v>
      </c>
    </row>
    <row r="10" spans="1:2" x14ac:dyDescent="0.35">
      <c r="A10" t="s">
        <v>30</v>
      </c>
    </row>
    <row r="11" spans="1:2" x14ac:dyDescent="0.35">
      <c r="A11" t="s">
        <v>31</v>
      </c>
    </row>
    <row r="12" spans="1:2" x14ac:dyDescent="0.35">
      <c r="A12" s="1"/>
    </row>
    <row r="13" spans="1:2" x14ac:dyDescent="0.35">
      <c r="A13" t="s">
        <v>26</v>
      </c>
    </row>
    <row r="14" spans="1:2" x14ac:dyDescent="0.35">
      <c r="A14" t="s">
        <v>27</v>
      </c>
    </row>
    <row r="16" spans="1:2" x14ac:dyDescent="0.35">
      <c r="A16" t="s">
        <v>28</v>
      </c>
    </row>
    <row r="17" spans="1:1" x14ac:dyDescent="0.35">
      <c r="A17" t="s">
        <v>29</v>
      </c>
    </row>
    <row r="19" spans="1:1" x14ac:dyDescent="0.35">
      <c r="A19" t="s">
        <v>39</v>
      </c>
    </row>
    <row r="20" spans="1:1" x14ac:dyDescent="0.35">
      <c r="A20" t="s">
        <v>33</v>
      </c>
    </row>
  </sheetData>
  <hyperlinks>
    <hyperlink ref="B7" r:id="rId1" xr:uid="{310E439B-DF60-481D-B7B4-96DFF6CEEFA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6F26C-EB7C-4A98-A884-6736FAE3B9F7}">
  <dimension ref="A1:AD51"/>
  <sheetViews>
    <sheetView topLeftCell="A19" workbookViewId="0">
      <selection activeCell="E33" sqref="E33"/>
    </sheetView>
  </sheetViews>
  <sheetFormatPr defaultRowHeight="14.5" x14ac:dyDescent="0.35"/>
  <cols>
    <col min="1" max="1" width="13.7265625" bestFit="1" customWidth="1"/>
    <col min="3" max="3" width="12.6328125" bestFit="1" customWidth="1"/>
    <col min="4" max="4" width="12.90625" bestFit="1" customWidth="1"/>
    <col min="11" max="11" width="13.7265625" bestFit="1" customWidth="1"/>
    <col min="13" max="13" width="12.6328125" bestFit="1" customWidth="1"/>
    <col min="14" max="14" width="12.90625" bestFit="1" customWidth="1"/>
  </cols>
  <sheetData>
    <row r="1" spans="1:14" x14ac:dyDescent="0.35">
      <c r="A1" s="8">
        <v>2025</v>
      </c>
      <c r="K1" s="8">
        <v>2030</v>
      </c>
    </row>
    <row r="2" spans="1:14" x14ac:dyDescent="0.35">
      <c r="A2" t="s">
        <v>45</v>
      </c>
      <c r="K2" t="s">
        <v>45</v>
      </c>
    </row>
    <row r="3" spans="1:14" x14ac:dyDescent="0.35">
      <c r="B3" t="s">
        <v>7</v>
      </c>
      <c r="C3" t="s">
        <v>6</v>
      </c>
      <c r="D3" t="s">
        <v>14</v>
      </c>
      <c r="L3" t="s">
        <v>7</v>
      </c>
      <c r="M3" t="s">
        <v>6</v>
      </c>
      <c r="N3" t="s">
        <v>14</v>
      </c>
    </row>
    <row r="4" spans="1:14" x14ac:dyDescent="0.35">
      <c r="A4" t="s">
        <v>40</v>
      </c>
      <c r="B4">
        <v>1</v>
      </c>
      <c r="C4">
        <v>0</v>
      </c>
      <c r="D4">
        <v>0</v>
      </c>
      <c r="K4" t="s">
        <v>40</v>
      </c>
      <c r="L4">
        <v>1</v>
      </c>
      <c r="M4">
        <v>0</v>
      </c>
      <c r="N4">
        <v>0</v>
      </c>
    </row>
    <row r="5" spans="1:14" x14ac:dyDescent="0.35">
      <c r="A5" t="s">
        <v>42</v>
      </c>
      <c r="B5">
        <v>0</v>
      </c>
      <c r="C5">
        <v>0</v>
      </c>
      <c r="D5">
        <v>1</v>
      </c>
      <c r="K5" t="s">
        <v>42</v>
      </c>
      <c r="L5">
        <v>0</v>
      </c>
      <c r="M5">
        <v>0</v>
      </c>
      <c r="N5">
        <v>1</v>
      </c>
    </row>
    <row r="6" spans="1:14" x14ac:dyDescent="0.35">
      <c r="A6" t="s">
        <v>43</v>
      </c>
      <c r="B6">
        <v>0.5</v>
      </c>
      <c r="C6">
        <v>0.5</v>
      </c>
      <c r="D6">
        <v>0</v>
      </c>
      <c r="K6" t="s">
        <v>43</v>
      </c>
      <c r="L6">
        <v>0.5</v>
      </c>
      <c r="M6">
        <v>0.5</v>
      </c>
      <c r="N6">
        <v>0</v>
      </c>
    </row>
    <row r="7" spans="1:14" x14ac:dyDescent="0.35">
      <c r="A7" t="s">
        <v>44</v>
      </c>
      <c r="B7">
        <v>0</v>
      </c>
      <c r="C7">
        <v>1</v>
      </c>
      <c r="D7">
        <v>0</v>
      </c>
      <c r="K7" t="s">
        <v>44</v>
      </c>
      <c r="L7">
        <v>0</v>
      </c>
      <c r="M7">
        <v>1</v>
      </c>
      <c r="N7">
        <v>0</v>
      </c>
    </row>
    <row r="8" spans="1:14" x14ac:dyDescent="0.35">
      <c r="A8" t="s">
        <v>41</v>
      </c>
      <c r="K8" t="s">
        <v>41</v>
      </c>
    </row>
    <row r="10" spans="1:14" x14ac:dyDescent="0.35">
      <c r="A10" t="s">
        <v>47</v>
      </c>
      <c r="K10" t="s">
        <v>47</v>
      </c>
    </row>
    <row r="11" spans="1:14" x14ac:dyDescent="0.35">
      <c r="B11" t="s">
        <v>46</v>
      </c>
      <c r="L11" t="s">
        <v>46</v>
      </c>
    </row>
    <row r="12" spans="1:14" x14ac:dyDescent="0.35">
      <c r="A12" t="s">
        <v>40</v>
      </c>
      <c r="B12">
        <v>18139</v>
      </c>
      <c r="K12" t="s">
        <v>40</v>
      </c>
      <c r="L12">
        <v>74950</v>
      </c>
    </row>
    <row r="13" spans="1:14" x14ac:dyDescent="0.35">
      <c r="A13" t="s">
        <v>42</v>
      </c>
      <c r="B13">
        <v>1566</v>
      </c>
      <c r="K13" t="s">
        <v>42</v>
      </c>
      <c r="L13">
        <v>18061</v>
      </c>
    </row>
    <row r="14" spans="1:14" x14ac:dyDescent="0.35">
      <c r="A14" t="s">
        <v>43</v>
      </c>
      <c r="B14">
        <v>1311</v>
      </c>
      <c r="K14" t="s">
        <v>43</v>
      </c>
      <c r="L14">
        <v>5445</v>
      </c>
    </row>
    <row r="15" spans="1:14" x14ac:dyDescent="0.35">
      <c r="A15" t="s">
        <v>44</v>
      </c>
      <c r="B15">
        <v>853</v>
      </c>
      <c r="K15" t="s">
        <v>44</v>
      </c>
      <c r="L15">
        <v>2043</v>
      </c>
    </row>
    <row r="16" spans="1:14" x14ac:dyDescent="0.35">
      <c r="A16" t="s">
        <v>41</v>
      </c>
      <c r="B16">
        <v>31786</v>
      </c>
      <c r="K16" t="s">
        <v>41</v>
      </c>
      <c r="L16">
        <v>31786</v>
      </c>
    </row>
    <row r="17" spans="1:30" x14ac:dyDescent="0.35">
      <c r="A17" t="s">
        <v>48</v>
      </c>
      <c r="B17">
        <v>6270</v>
      </c>
      <c r="K17" t="s">
        <v>48</v>
      </c>
      <c r="L17">
        <v>6270</v>
      </c>
    </row>
    <row r="19" spans="1:30" x14ac:dyDescent="0.35">
      <c r="A19" t="s">
        <v>49</v>
      </c>
      <c r="K19" t="s">
        <v>49</v>
      </c>
    </row>
    <row r="20" spans="1:30" x14ac:dyDescent="0.35">
      <c r="B20" t="s">
        <v>7</v>
      </c>
      <c r="C20" t="s">
        <v>6</v>
      </c>
      <c r="D20" t="s">
        <v>14</v>
      </c>
      <c r="L20" t="s">
        <v>7</v>
      </c>
      <c r="M20" t="s">
        <v>6</v>
      </c>
      <c r="N20" t="s">
        <v>14</v>
      </c>
    </row>
    <row r="21" spans="1:30" x14ac:dyDescent="0.35">
      <c r="B21">
        <f>SUMPRODUCT(B4:B7,$B12:$B15)</f>
        <v>18794.5</v>
      </c>
      <c r="C21">
        <f>SUMPRODUCT(C4:C7,$B12:$B15)</f>
        <v>1508.5</v>
      </c>
      <c r="D21">
        <f>SUMPRODUCT(D4:D7,$B12:$B15)</f>
        <v>1566</v>
      </c>
      <c r="L21">
        <f>SUMPRODUCT(L4:L7,$L12:$L15)</f>
        <v>77672.5</v>
      </c>
      <c r="M21">
        <f t="shared" ref="M21:N21" si="0">SUMPRODUCT(M4:M7,$L12:$L15)</f>
        <v>4765.5</v>
      </c>
      <c r="N21">
        <f t="shared" si="0"/>
        <v>18061</v>
      </c>
    </row>
    <row r="22" spans="1:30" x14ac:dyDescent="0.35">
      <c r="B22" s="7">
        <f>B21/SUM($B21:$D21)</f>
        <v>0.85941286752937951</v>
      </c>
      <c r="C22" s="7">
        <f t="shared" ref="C22:D22" si="1">C21/SUM($B21:$D21)</f>
        <v>6.8978919932324301E-2</v>
      </c>
      <c r="D22" s="7">
        <f t="shared" si="1"/>
        <v>7.1608212538296218E-2</v>
      </c>
      <c r="L22" s="7">
        <f>L21/SUM($L21:$N21)</f>
        <v>0.77286838675011693</v>
      </c>
      <c r="M22" s="7">
        <f t="shared" ref="M22:N22" si="2">M21/SUM($L21:$N21)</f>
        <v>4.7418382272460424E-2</v>
      </c>
      <c r="N22" s="7">
        <f t="shared" si="2"/>
        <v>0.17971323097742267</v>
      </c>
    </row>
    <row r="23" spans="1:30" x14ac:dyDescent="0.35">
      <c r="B23" t="s">
        <v>50</v>
      </c>
      <c r="L23" t="s">
        <v>50</v>
      </c>
    </row>
    <row r="24" spans="1:30" x14ac:dyDescent="0.35">
      <c r="A24" s="1" t="s">
        <v>52</v>
      </c>
      <c r="B24" s="7">
        <f>SUM(D34:E34)/SUM(D28:E51)</f>
        <v>0.85902967332922431</v>
      </c>
      <c r="C24" s="7">
        <f>SUM(D33:E33)/SUM(D28:E51)</f>
        <v>5.732147574183323E-2</v>
      </c>
      <c r="D24" s="7">
        <f>SUM(D41:E41)/SUM(D28:E51)</f>
        <v>8.3648850928942503E-2</v>
      </c>
      <c r="K24" s="1" t="s">
        <v>52</v>
      </c>
      <c r="L24" s="7">
        <f>SUM(D34:J34)/SUM(D28:J51)</f>
        <v>0.77340895457272185</v>
      </c>
      <c r="M24" s="7">
        <f>SUM(D33:J33)/SUM(D28:J51)</f>
        <v>5.2353165730490266E-2</v>
      </c>
      <c r="N24" s="7">
        <f>SUM(D41:J41)/SUM(D28:J51)</f>
        <v>0.17423787969678792</v>
      </c>
    </row>
    <row r="27" spans="1:30" x14ac:dyDescent="0.35">
      <c r="A27" t="s">
        <v>51</v>
      </c>
      <c r="B27">
        <v>2022</v>
      </c>
      <c r="C27">
        <v>2023</v>
      </c>
      <c r="D27">
        <v>2024</v>
      </c>
      <c r="E27">
        <v>2025</v>
      </c>
      <c r="F27">
        <v>2026</v>
      </c>
      <c r="G27">
        <v>2027</v>
      </c>
      <c r="H27">
        <v>2028</v>
      </c>
      <c r="I27">
        <v>2029</v>
      </c>
      <c r="J27">
        <v>2030</v>
      </c>
      <c r="K27">
        <v>2031</v>
      </c>
      <c r="L27">
        <v>2032</v>
      </c>
      <c r="M27">
        <v>2033</v>
      </c>
      <c r="N27">
        <v>2034</v>
      </c>
      <c r="O27">
        <v>2035</v>
      </c>
      <c r="P27">
        <v>2036</v>
      </c>
      <c r="Q27">
        <v>2037</v>
      </c>
      <c r="R27">
        <v>2038</v>
      </c>
      <c r="S27">
        <v>2039</v>
      </c>
      <c r="T27">
        <v>2040</v>
      </c>
      <c r="U27">
        <v>2041</v>
      </c>
      <c r="V27">
        <v>2042</v>
      </c>
      <c r="W27">
        <v>2043</v>
      </c>
      <c r="X27">
        <v>2044</v>
      </c>
      <c r="Y27">
        <v>2045</v>
      </c>
      <c r="Z27">
        <v>2046</v>
      </c>
      <c r="AA27">
        <v>2047</v>
      </c>
      <c r="AB27">
        <v>2048</v>
      </c>
      <c r="AC27">
        <v>2049</v>
      </c>
      <c r="AD27">
        <v>2050</v>
      </c>
    </row>
    <row r="28" spans="1:30" x14ac:dyDescent="0.35">
      <c r="A28" t="s">
        <v>53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</row>
    <row r="29" spans="1:30" x14ac:dyDescent="0.35">
      <c r="A29" t="s">
        <v>54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1:30" x14ac:dyDescent="0.35">
      <c r="A30" t="s">
        <v>55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1:30" x14ac:dyDescent="0.35">
      <c r="A31" t="s">
        <v>56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5">
      <c r="A32" t="s">
        <v>57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5">
      <c r="A33" t="s">
        <v>58</v>
      </c>
      <c r="B33">
        <v>0</v>
      </c>
      <c r="C33">
        <v>0</v>
      </c>
      <c r="D33">
        <v>648</v>
      </c>
      <c r="E33">
        <v>654</v>
      </c>
      <c r="F33">
        <v>408</v>
      </c>
      <c r="G33">
        <v>336</v>
      </c>
      <c r="H33">
        <v>300</v>
      </c>
      <c r="I33">
        <v>282</v>
      </c>
      <c r="J33">
        <v>252</v>
      </c>
      <c r="K33">
        <v>156</v>
      </c>
      <c r="L33">
        <v>138</v>
      </c>
      <c r="M33">
        <v>138</v>
      </c>
      <c r="N33">
        <v>132</v>
      </c>
      <c r="O33">
        <v>120</v>
      </c>
      <c r="P33">
        <v>18</v>
      </c>
      <c r="Q33">
        <v>12</v>
      </c>
      <c r="R33">
        <v>30</v>
      </c>
      <c r="S33">
        <v>30</v>
      </c>
      <c r="T33">
        <v>48</v>
      </c>
      <c r="U33">
        <v>48</v>
      </c>
      <c r="V33">
        <v>54</v>
      </c>
      <c r="W33">
        <v>48</v>
      </c>
      <c r="X33">
        <v>48</v>
      </c>
      <c r="Y33">
        <v>42</v>
      </c>
      <c r="Z33">
        <v>60</v>
      </c>
      <c r="AA33">
        <v>60</v>
      </c>
      <c r="AB33">
        <v>66</v>
      </c>
      <c r="AC33">
        <v>60</v>
      </c>
      <c r="AD33">
        <v>60</v>
      </c>
    </row>
    <row r="34" spans="1:30" x14ac:dyDescent="0.35">
      <c r="A34" t="s">
        <v>59</v>
      </c>
      <c r="B34">
        <v>0</v>
      </c>
      <c r="C34">
        <v>0</v>
      </c>
      <c r="D34">
        <v>9940</v>
      </c>
      <c r="E34">
        <v>9572</v>
      </c>
      <c r="F34">
        <v>5948</v>
      </c>
      <c r="G34">
        <v>4824</v>
      </c>
      <c r="H34">
        <v>4184</v>
      </c>
      <c r="I34">
        <v>4166</v>
      </c>
      <c r="J34">
        <v>3912</v>
      </c>
      <c r="K34">
        <v>2418</v>
      </c>
      <c r="L34">
        <v>2124</v>
      </c>
      <c r="M34">
        <v>2168</v>
      </c>
      <c r="N34">
        <v>2076</v>
      </c>
      <c r="O34">
        <v>1926</v>
      </c>
      <c r="P34">
        <v>332</v>
      </c>
      <c r="Q34">
        <v>274</v>
      </c>
      <c r="R34">
        <v>570</v>
      </c>
      <c r="S34">
        <v>528</v>
      </c>
      <c r="T34">
        <v>838</v>
      </c>
      <c r="U34">
        <v>936</v>
      </c>
      <c r="V34">
        <v>996</v>
      </c>
      <c r="W34">
        <v>896</v>
      </c>
      <c r="X34">
        <v>894</v>
      </c>
      <c r="Y34">
        <v>804</v>
      </c>
      <c r="Z34">
        <v>1116</v>
      </c>
      <c r="AA34">
        <v>1092</v>
      </c>
      <c r="AB34">
        <v>1292</v>
      </c>
      <c r="AC34">
        <v>1158</v>
      </c>
      <c r="AD34">
        <v>1142</v>
      </c>
    </row>
    <row r="35" spans="1:30" x14ac:dyDescent="0.35">
      <c r="A35" t="s">
        <v>60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5">
      <c r="A36" t="s">
        <v>61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5">
      <c r="A37" t="s">
        <v>62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</row>
    <row r="38" spans="1:30" x14ac:dyDescent="0.35">
      <c r="A38" t="s">
        <v>63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1:30" x14ac:dyDescent="0.35">
      <c r="A39" t="s">
        <v>64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1:30" x14ac:dyDescent="0.35">
      <c r="A40" t="s">
        <v>65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1:30" x14ac:dyDescent="0.35">
      <c r="A41" t="s">
        <v>66</v>
      </c>
      <c r="B41">
        <v>0</v>
      </c>
      <c r="C41">
        <v>0</v>
      </c>
      <c r="D41">
        <v>925</v>
      </c>
      <c r="E41">
        <v>975</v>
      </c>
      <c r="F41">
        <v>1125</v>
      </c>
      <c r="G41">
        <v>1435</v>
      </c>
      <c r="H41">
        <v>1645</v>
      </c>
      <c r="I41">
        <v>1740</v>
      </c>
      <c r="J41">
        <v>1740</v>
      </c>
      <c r="K41">
        <v>1115</v>
      </c>
      <c r="L41">
        <v>1005</v>
      </c>
      <c r="M41">
        <v>1040</v>
      </c>
      <c r="N41">
        <v>1000</v>
      </c>
      <c r="O41">
        <v>930</v>
      </c>
      <c r="P41">
        <v>160</v>
      </c>
      <c r="Q41">
        <v>130</v>
      </c>
      <c r="R41">
        <v>270</v>
      </c>
      <c r="S41">
        <v>250</v>
      </c>
      <c r="T41">
        <v>400</v>
      </c>
      <c r="U41">
        <v>450</v>
      </c>
      <c r="V41">
        <v>485</v>
      </c>
      <c r="W41">
        <v>440</v>
      </c>
      <c r="X41">
        <v>445</v>
      </c>
      <c r="Y41">
        <v>405</v>
      </c>
      <c r="Z41">
        <v>570</v>
      </c>
      <c r="AA41">
        <v>570</v>
      </c>
      <c r="AB41">
        <v>685</v>
      </c>
      <c r="AC41">
        <v>625</v>
      </c>
      <c r="AD41">
        <v>625</v>
      </c>
    </row>
    <row r="42" spans="1:30" x14ac:dyDescent="0.35">
      <c r="A42" t="s">
        <v>67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</row>
    <row r="43" spans="1:30" x14ac:dyDescent="0.35">
      <c r="A43" t="s">
        <v>68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</row>
    <row r="44" spans="1:30" x14ac:dyDescent="0.35">
      <c r="A44" t="s">
        <v>69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1:30" x14ac:dyDescent="0.35">
      <c r="A45" t="s">
        <v>70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</row>
    <row r="46" spans="1:30" x14ac:dyDescent="0.35">
      <c r="A46" t="s">
        <v>71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5">
      <c r="A47" t="s">
        <v>72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5">
      <c r="A48" t="s">
        <v>73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5">
      <c r="A49" t="s">
        <v>74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5">
      <c r="A50" t="s">
        <v>75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5">
      <c r="A51" t="s">
        <v>76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E25"/>
  <sheetViews>
    <sheetView tabSelected="1" workbookViewId="0">
      <selection sqref="A1:AE25"/>
    </sheetView>
  </sheetViews>
  <sheetFormatPr defaultColWidth="9.1796875" defaultRowHeight="14.5" x14ac:dyDescent="0.35"/>
  <cols>
    <col min="1" max="1" width="24.453125" customWidth="1"/>
  </cols>
  <sheetData>
    <row r="1" spans="1:31" ht="29" x14ac:dyDescent="0.35">
      <c r="A1" s="2" t="s">
        <v>0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6</v>
      </c>
      <c r="B7">
        <v>0.15</v>
      </c>
      <c r="C7">
        <v>0.15</v>
      </c>
      <c r="D7">
        <v>0.15</v>
      </c>
      <c r="E7">
        <v>0.15</v>
      </c>
      <c r="F7">
        <v>0.15</v>
      </c>
      <c r="G7">
        <v>0.14000000000000001</v>
      </c>
      <c r="H7">
        <v>0.13</v>
      </c>
      <c r="I7">
        <v>0.12</v>
      </c>
      <c r="J7">
        <v>0.11</v>
      </c>
      <c r="K7">
        <v>0.1</v>
      </c>
      <c r="L7">
        <v>0.1</v>
      </c>
      <c r="M7">
        <v>0.1</v>
      </c>
      <c r="N7">
        <v>0.1</v>
      </c>
      <c r="O7">
        <v>0.1</v>
      </c>
      <c r="P7">
        <v>0.1</v>
      </c>
      <c r="Q7">
        <v>0.1</v>
      </c>
      <c r="R7">
        <v>0.1</v>
      </c>
      <c r="S7">
        <v>0.1</v>
      </c>
      <c r="T7">
        <v>0.1</v>
      </c>
      <c r="U7">
        <v>0.1</v>
      </c>
      <c r="V7">
        <v>0.1</v>
      </c>
      <c r="W7">
        <v>0.1</v>
      </c>
      <c r="X7">
        <v>0.1</v>
      </c>
      <c r="Y7">
        <v>0.1</v>
      </c>
      <c r="Z7">
        <v>0.1</v>
      </c>
      <c r="AA7">
        <v>0.1</v>
      </c>
      <c r="AB7">
        <v>0.1</v>
      </c>
      <c r="AC7">
        <v>0.1</v>
      </c>
      <c r="AD7">
        <v>0.1</v>
      </c>
      <c r="AE7">
        <v>0.1</v>
      </c>
    </row>
    <row r="8" spans="1:31" x14ac:dyDescent="0.35">
      <c r="A8" t="s">
        <v>7</v>
      </c>
      <c r="B8">
        <v>1.5</v>
      </c>
      <c r="C8">
        <v>1.45</v>
      </c>
      <c r="D8">
        <v>1.4</v>
      </c>
      <c r="E8">
        <v>1.35</v>
      </c>
      <c r="F8">
        <v>1.3</v>
      </c>
      <c r="G8">
        <v>1.2</v>
      </c>
      <c r="H8">
        <v>1.1000000000000001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3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3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3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3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35">
      <c r="A15" t="s">
        <v>14</v>
      </c>
      <c r="B15">
        <v>0.75</v>
      </c>
      <c r="C15">
        <v>0.75</v>
      </c>
      <c r="D15">
        <v>0.75</v>
      </c>
      <c r="E15">
        <v>0.75</v>
      </c>
      <c r="F15">
        <v>0.75</v>
      </c>
      <c r="G15">
        <v>1.25</v>
      </c>
      <c r="H15">
        <v>1.75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</row>
    <row r="16" spans="1:31" x14ac:dyDescent="0.3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3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3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3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3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3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3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3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35">
      <c r="A24" s="3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35">
      <c r="A25" s="3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Calibration</vt:lpstr>
      <vt:lpstr>GHESS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 O'Brien</cp:lastModifiedBy>
  <dcterms:created xsi:type="dcterms:W3CDTF">2017-07-01T03:43:09Z</dcterms:created>
  <dcterms:modified xsi:type="dcterms:W3CDTF">2024-11-13T18:20:19Z</dcterms:modified>
</cp:coreProperties>
</file>