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Override PartName="/xl/tables/table2.xml" ContentType="application/vnd.openxmlformats-officedocument.spreadsheetml.table+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laire Trevisan\Dropbox (Energy Innovation)\Documents\GitHub\eps-eu\InputData\trans\FpUCD\"/>
    </mc:Choice>
  </mc:AlternateContent>
  <xr:revisionPtr revIDLastSave="0" documentId="13_ncr:1_{40AF16AD-AF79-4D62-B698-6B50905CB135}" xr6:coauthVersionLast="47" xr6:coauthVersionMax="47" xr10:uidLastSave="{00000000-0000-0000-0000-000000000000}"/>
  <bookViews>
    <workbookView xWindow="-28920" yWindow="-120" windowWidth="29040" windowHeight="1572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Rail Fare Revenue" sheetId="12" r:id="rId7"/>
    <sheet name="RAIL_PA_TOTAL" sheetId="10" r:id="rId8"/>
    <sheet name="ROAD_PA_BUSCOA" sheetId="11" r:id="rId9"/>
    <sheet name="Calcs" sheetId="6" r:id="rId10"/>
    <sheet name="FpUCD-freight" sheetId="4" r:id="rId11"/>
    <sheet name="FpUCD-passenger" sheetId="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6" i="6" l="1" a="1"/>
  <c r="B16" i="6" s="1"/>
  <c r="B11" i="6"/>
  <c r="E16" i="6" l="1"/>
  <c r="C16" i="6"/>
  <c r="B15" i="6"/>
  <c r="B14" i="6"/>
  <c r="C14" i="6" s="1"/>
  <c r="E14" i="6" s="1"/>
  <c r="D14" i="6"/>
  <c r="A18" i="12"/>
  <c r="A19" i="12" s="1"/>
  <c r="U90" i="10"/>
  <c r="U89" i="10"/>
  <c r="A6" i="12"/>
  <c r="A7" i="12" s="1"/>
  <c r="C15" i="6" l="1"/>
  <c r="B4" i="2"/>
  <c r="D4" i="2" s="1"/>
  <c r="B5" i="2"/>
  <c r="D15" i="6"/>
  <c r="Q73" i="11"/>
  <c r="Q75" i="11" s="1"/>
  <c r="Q76" i="11" s="1"/>
  <c r="Q74" i="11"/>
  <c r="U87" i="10"/>
  <c r="U88" i="10"/>
  <c r="E15" i="6" l="1"/>
  <c r="B3" i="2" s="1"/>
  <c r="AA3" i="2" s="1"/>
  <c r="AF4" i="2"/>
  <c r="H4" i="2"/>
  <c r="AD4" i="2"/>
  <c r="AE4" i="2"/>
  <c r="X4" i="2"/>
  <c r="W4" i="2"/>
  <c r="P4" i="2"/>
  <c r="F4" i="2"/>
  <c r="O4" i="2"/>
  <c r="AC4" i="2"/>
  <c r="U4" i="2"/>
  <c r="M4" i="2"/>
  <c r="V4" i="2"/>
  <c r="AB4" i="2"/>
  <c r="AA4" i="2"/>
  <c r="S4" i="2"/>
  <c r="K4" i="2"/>
  <c r="Z4" i="2"/>
  <c r="R4" i="2"/>
  <c r="J4" i="2"/>
  <c r="N4" i="2"/>
  <c r="T4" i="2"/>
  <c r="L4" i="2"/>
  <c r="C4" i="2"/>
  <c r="Y4" i="2"/>
  <c r="Q4" i="2"/>
  <c r="I4" i="2"/>
  <c r="G4" i="2"/>
  <c r="E4" i="2"/>
  <c r="B5" i="4"/>
  <c r="C5" i="4" s="1"/>
  <c r="D5" i="4" s="1"/>
  <c r="E5" i="4" s="1"/>
  <c r="F5" i="4" s="1"/>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A5" i="2"/>
  <c r="C5" i="2"/>
  <c r="D5" i="2"/>
  <c r="L5" i="2"/>
  <c r="T5" i="2"/>
  <c r="AB5" i="2"/>
  <c r="E5" i="2"/>
  <c r="M5" i="2"/>
  <c r="U5" i="2"/>
  <c r="AC5" i="2"/>
  <c r="F5" i="2"/>
  <c r="N5" i="2"/>
  <c r="V5" i="2"/>
  <c r="AD5" i="2"/>
  <c r="G5" i="2"/>
  <c r="O5" i="2"/>
  <c r="W5" i="2"/>
  <c r="AE5" i="2"/>
  <c r="H5" i="2"/>
  <c r="P5" i="2"/>
  <c r="X5" i="2"/>
  <c r="AF5" i="2"/>
  <c r="Q5" i="2"/>
  <c r="R5" i="2"/>
  <c r="K5" i="2"/>
  <c r="I5" i="2"/>
  <c r="Y5" i="2"/>
  <c r="J5" i="2"/>
  <c r="Z5" i="2"/>
  <c r="S5" i="2"/>
  <c r="E64" i="5"/>
  <c r="E63" i="5"/>
  <c r="E62" i="5"/>
  <c r="E61" i="5"/>
  <c r="E60" i="5"/>
  <c r="E59" i="5"/>
  <c r="E58" i="5"/>
  <c r="E57" i="5"/>
  <c r="E56" i="5"/>
  <c r="E15" i="5"/>
  <c r="E14" i="5"/>
  <c r="E13" i="5"/>
  <c r="E12" i="5"/>
  <c r="E11" i="5"/>
  <c r="E10" i="5"/>
  <c r="E9" i="5"/>
  <c r="E8" i="5"/>
  <c r="E7" i="5"/>
  <c r="AE6" i="5"/>
  <c r="AE1" i="5"/>
  <c r="H3" i="2" l="1"/>
  <c r="AF3" i="2"/>
  <c r="AE3" i="2"/>
  <c r="N3" i="2"/>
  <c r="S3" i="2"/>
  <c r="G3" i="2"/>
  <c r="W3" i="2"/>
  <c r="K3" i="2"/>
  <c r="Z3" i="2"/>
  <c r="AD3" i="2"/>
  <c r="R3" i="2"/>
  <c r="V3" i="2"/>
  <c r="Y3" i="2"/>
  <c r="Q3" i="2"/>
  <c r="C3" i="2"/>
  <c r="U3" i="2"/>
  <c r="I3" i="2"/>
  <c r="X3" i="2"/>
  <c r="M3" i="2"/>
  <c r="AB3" i="2"/>
  <c r="T3" i="2"/>
  <c r="L3" i="2"/>
  <c r="D3" i="2"/>
  <c r="J3" i="2"/>
  <c r="O3" i="2"/>
  <c r="E3" i="2"/>
  <c r="F3" i="2"/>
  <c r="P3" i="2"/>
  <c r="AC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<sst xmlns="http://schemas.openxmlformats.org/spreadsheetml/2006/main" count="2998" uniqueCount="471">
  <si>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</si>
  <si>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</si>
  <si>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</si>
  <si>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</si>
  <si>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</si>
  <si>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</si>
  <si>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</si>
  <si>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</si>
  <si>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</si>
  <si>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</si>
  <si>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</si>
  <si>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</si>
  <si>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</si>
  <si>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</si>
  <si>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</si>
  <si>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</si>
  <si>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</si>
  <si>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</si>
  <si>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</si>
  <si>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</si>
  <si>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</si>
  <si>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</si>
  <si>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</si>
  <si>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</si>
  <si>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</si>
  <si>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</si>
  <si>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</si>
  <si>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</si>
  <si>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</si>
  <si>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</si>
  <si>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</si>
  <si>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</si>
  <si>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</si>
  <si>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</si>
  <si>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Notes</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</si>
  <si>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</si>
  <si>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</si>
  <si>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</si>
  <si>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</si>
  <si>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</si>
  <si>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</si>
  <si>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</si>
  <si>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</si>
  <si>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</si>
  <si>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</si>
  <si>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</si>
  <si>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</si>
  <si>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</si>
  <si>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</si>
  <si>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</si>
  <si>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</si>
  <si>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</si>
  <si>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</si>
  <si>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</si>
  <si>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</si>
  <si>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</si>
  <si>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</si>
  <si>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</si>
  <si>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</si>
  <si>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</si>
  <si>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</si>
  <si>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</si>
  <si>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</si>
  <si>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</si>
  <si>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</si>
  <si>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</si>
  <si>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</si>
  <si>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</si>
  <si>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</si>
  <si>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</si>
  <si>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</si>
  <si>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</si>
  <si>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</si>
  <si>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</si>
  <si>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</si>
  <si>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</si>
  <si>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</si>
  <si>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</si>
  <si>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</si>
  <si>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</si>
  <si>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</si>
  <si>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</si>
  <si>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</si>
  <si>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</si>
  <si>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</si>
  <si>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</si>
  <si>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</si>
  <si>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</si>
  <si>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</si>
  <si>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</si>
  <si>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</si>
  <si>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</si>
  <si>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</si>
  <si>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</si>
  <si>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</si>
  <si>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</si>
  <si>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</si>
  <si>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</si>
  <si>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</si>
  <si>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</si>
  <si>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</si>
  <si>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</si>
  <si>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</si>
  <si>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</si>
  <si>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</si>
  <si>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</si>
  <si>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</si>
  <si>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</si>
  <si>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</si>
  <si>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</si>
  <si>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</si>
  <si>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</si>
  <si>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</si>
  <si>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</si>
  <si>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</si>
  <si>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</si>
  <si>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</si>
  <si>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</si>
  <si>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</si>
  <si>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</si>
  <si>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</si>
  <si>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</si>
  <si>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</si>
  <si>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</si>
  <si>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</si>
  <si>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</si>
  <si>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</si>
  <si>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</si>
  <si>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</si>
  <si>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</si>
  <si>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</si>
  <si>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</si>
  <si>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</si>
  <si>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</si>
  <si>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</si>
  <si>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</si>
  <si>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</si>
  <si>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</si>
  <si>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</si>
  <si>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</si>
  <si>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</si>
  <si>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</si>
  <si>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</si>
  <si>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</si>
  <si>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</si>
  <si>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</si>
  <si>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</si>
  <si>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</si>
  <si>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</si>
  <si>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</si>
  <si>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</si>
  <si>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</si>
  <si>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</si>
  <si>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</si>
  <si>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</si>
  <si>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</si>
  <si>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</si>
  <si>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</si>
  <si>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</si>
  <si>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</si>
  <si>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</si>
  <si>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</si>
  <si>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</si>
  <si>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</si>
  <si>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</si>
  <si>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</si>
  <si>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</si>
  <si>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</si>
  <si>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</si>
  <si>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</si>
  <si>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</si>
  <si>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</si>
  <si>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</si>
  <si>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</si>
  <si>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</si>
  <si>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</si>
  <si>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</si>
  <si>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</si>
  <si>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</si>
  <si>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</si>
  <si>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</si>
  <si>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</si>
  <si>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</si>
  <si>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</si>
  <si>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</si>
  <si>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</si>
  <si>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</si>
  <si>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</si>
  <si>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</si>
  <si>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</si>
  <si>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</si>
  <si>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</si>
  <si>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</si>
  <si>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</si>
  <si>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</si>
  <si>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</si>
  <si>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</si>
  <si>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</si>
  <si>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</si>
  <si>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</si>
  <si>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</si>
  <si>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</si>
  <si>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</si>
  <si>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</si>
  <si>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</si>
  <si>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</si>
  <si>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</si>
  <si>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</si>
  <si>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</si>
  <si>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</si>
  <si>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</si>
  <si>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</si>
  <si>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</si>
  <si>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</si>
  <si>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</si>
  <si>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</si>
  <si>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</si>
  <si>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</si>
  <si>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</si>
  <si>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</si>
  <si>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</si>
  <si>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</si>
  <si>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</si>
  <si>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</si>
  <si>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</si>
  <si>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</si>
  <si>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</si>
  <si>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</si>
  <si>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</si>
  <si>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</si>
  <si>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</si>
  <si>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</si>
  <si>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</si>
  <si>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</si>
  <si>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</si>
  <si>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</si>
  <si>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</si>
  <si>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</si>
  <si>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</si>
  <si>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</si>
  <si>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</si>
  <si>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</si>
  <si>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</si>
  <si>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</si>
  <si>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</si>
  <si>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</si>
  <si>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</si>
  <si>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</si>
  <si>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</si>
  <si>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</si>
  <si>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</si>
  <si>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</si>
  <si>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</si>
  <si>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</si>
  <si>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</si>
  <si>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</si>
  <si>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</si>
  <si>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</si>
  <si>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</si>
  <si>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</si>
  <si>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</si>
  <si>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</si>
  <si>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</si>
  <si>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</si>
  <si>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</si>
  <si>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</si>
  <si>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</si>
  <si>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</si>
  <si>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</si>
  <si>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</si>
  <si>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</si>
  <si>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</si>
  <si>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</si>
  <si>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</si>
  <si>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</si>
  <si>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</si>
  <si>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</si>
  <si>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</si>
  <si>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</si>
  <si>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</si>
  <si>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</si>
  <si>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</si>
  <si>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</si>
  <si>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</si>
  <si>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</si>
  <si>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</si>
  <si>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</si>
  <si>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</si>
  <si>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</si>
  <si>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</si>
  <si>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</si>
  <si>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</si>
  <si>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</si>
  <si>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</si>
  <si>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</si>
  <si>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</si>
  <si>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</si>
  <si>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</si>
  <si>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</si>
  <si>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</si>
  <si>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</si>
  <si>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</si>
  <si>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</si>
  <si>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</si>
  <si>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</si>
  <si>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</si>
  <si>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</si>
  <si>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</si>
  <si>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</si>
  <si>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</si>
  <si>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</si>
  <si>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</si>
  <si>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</si>
  <si>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</si>
  <si>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</si>
  <si>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</si>
  <si>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</si>
  <si>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</si>
  <si>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</si>
  <si>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</si>
  <si>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</si>
  <si>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</si>
  <si>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</si>
  <si>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</si>
  <si>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</si>
  <si>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</si>
  <si>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</si>
  <si>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</si>
  <si>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</si>
  <si>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</si>
  <si>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</si>
  <si>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</si>
  <si>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</si>
  <si>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</si>
  <si>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</si>
  <si>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</si>
  <si>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(i.e. they rise at the rate of inflation).</t>
  </si>
  <si>
    <t>We assume fares remain constant in the future after adjustment for inflation</t>
  </si>
  <si>
    <t>Average trip length (mi)</t>
  </si>
  <si>
    <t>Average trip length (km)</t>
  </si>
  <si>
    <t>Total passengers</t>
  </si>
  <si>
    <t>Total passenger-kilometers</t>
  </si>
  <si>
    <t>confidential</t>
  </si>
  <si>
    <t>c</t>
  </si>
  <si>
    <t>Available flags:</t>
  </si>
  <si>
    <t>not available</t>
  </si>
  <si>
    <t>:</t>
  </si>
  <si>
    <t>Special value</t>
  </si>
  <si>
    <t>Thousand passengers</t>
  </si>
  <si>
    <t>Bosnia and Herzegovina</t>
  </si>
  <si>
    <t>Millions of passenger-kilometres</t>
  </si>
  <si>
    <t>Türkiye</t>
  </si>
  <si>
    <t>North Macedonia</t>
  </si>
  <si>
    <t>Montenegro</t>
  </si>
  <si>
    <t>United Kingdom</t>
  </si>
  <si>
    <t>Switzerland</t>
  </si>
  <si>
    <t>Norway</t>
  </si>
  <si>
    <t>Liechtenstein</t>
  </si>
  <si>
    <t>Sweden</t>
  </si>
  <si>
    <t>Finland</t>
  </si>
  <si>
    <t>Slovakia</t>
  </si>
  <si>
    <t>Slovenia</t>
  </si>
  <si>
    <t>Romania</t>
  </si>
  <si>
    <t>Portugal</t>
  </si>
  <si>
    <t>Poland</t>
  </si>
  <si>
    <t>Austria</t>
  </si>
  <si>
    <t>Netherlands</t>
  </si>
  <si>
    <t>Hungary</t>
  </si>
  <si>
    <t>Luxembourg</t>
  </si>
  <si>
    <t>Lithuania</t>
  </si>
  <si>
    <t>Latvia</t>
  </si>
  <si>
    <t>Italy</t>
  </si>
  <si>
    <t>Croatia</t>
  </si>
  <si>
    <t>France</t>
  </si>
  <si>
    <t>Spain</t>
  </si>
  <si>
    <t>Greece</t>
  </si>
  <si>
    <t>Ireland</t>
  </si>
  <si>
    <t>Estonia</t>
  </si>
  <si>
    <t>Germany (until 1990 former territory of the FRG)</t>
  </si>
  <si>
    <t>Denmark</t>
  </si>
  <si>
    <t>Czechia</t>
  </si>
  <si>
    <t>Bulgaria</t>
  </si>
  <si>
    <t>Belgium</t>
  </si>
  <si>
    <t>European Union - 27 countries (2007-2013)</t>
  </si>
  <si>
    <t>European Union - 28 countries (2013-2020)</t>
  </si>
  <si>
    <t>European Union - 27 countries (from 2020)</t>
  </si>
  <si>
    <t>UNIT (Labels)</t>
  </si>
  <si>
    <t>GEO (Labels)</t>
  </si>
  <si>
    <t>2021</t>
  </si>
  <si>
    <t>2020</t>
  </si>
  <si>
    <t>2019</t>
  </si>
  <si>
    <t>2018</t>
  </si>
  <si>
    <t>2017</t>
  </si>
  <si>
    <t>2016</t>
  </si>
  <si>
    <t>2015</t>
  </si>
  <si>
    <t>2014</t>
  </si>
  <si>
    <t>2013</t>
  </si>
  <si>
    <t>2012</t>
  </si>
  <si>
    <t>TIME</t>
  </si>
  <si>
    <t>Annual</t>
  </si>
  <si>
    <t>Time frequency</t>
  </si>
  <si>
    <t>21/12/2022 23:00</t>
  </si>
  <si>
    <t xml:space="preserve">Last updated: </t>
  </si>
  <si>
    <t>Passengers transported [RAIL_PA_TOTAL$DEFAULTVIEW]</t>
  </si>
  <si>
    <t xml:space="preserve">Dataset: </t>
  </si>
  <si>
    <t>Data extracted on 12/01/2023 17:39:03 from [ESTAT]</t>
  </si>
  <si>
    <t>passenger rail, bus</t>
  </si>
  <si>
    <t>In the EU EPS, for passenger modes, a unit of "cargo distance" is a passenger-mile.</t>
  </si>
  <si>
    <t>In the EU EPS, for freight modes, a unit of "cargo distance" is a freight ton-mile.</t>
  </si>
  <si>
    <t>EUROSTAT</t>
  </si>
  <si>
    <t>https://ec.europa.eu/eurostat/databrowser/view/RAIL_PA_TOTAL$DEFAULTVIEW/default/table</t>
  </si>
  <si>
    <t xml:space="preserve">https://ec.europa.eu/eurostat/databrowser/view/road_pa_buscoa/default/table?lang=en </t>
  </si>
  <si>
    <t>RAIL_PA_TOTAL, ROAD_PA_BUSCOA</t>
  </si>
  <si>
    <t>not applicable</t>
  </si>
  <si>
    <t>z</t>
  </si>
  <si>
    <t>provisional</t>
  </si>
  <si>
    <t>p</t>
  </si>
  <si>
    <t>estimated</t>
  </si>
  <si>
    <t>e</t>
  </si>
  <si>
    <t>break in time series</t>
  </si>
  <si>
    <t>b</t>
  </si>
  <si>
    <t>Serbia</t>
  </si>
  <si>
    <t>Malta</t>
  </si>
  <si>
    <t>Total transport</t>
  </si>
  <si>
    <t>Transport coverage</t>
  </si>
  <si>
    <t>01/07/2022 23:00</t>
  </si>
  <si>
    <t>Passenger transport by buses and coaches by type of transport - vehicles registered in the reporting country [ROAD_PA_BUSCOA$DEFAULTVIEW]</t>
  </si>
  <si>
    <t>Data extracted on 12/01/2023 17:41:46 from [ESTAT]</t>
  </si>
  <si>
    <t>Fare revenue for rail</t>
  </si>
  <si>
    <t>UK</t>
  </si>
  <si>
    <t>SE</t>
  </si>
  <si>
    <t>FI</t>
  </si>
  <si>
    <t>SK</t>
  </si>
  <si>
    <t>SI</t>
  </si>
  <si>
    <t>RO</t>
  </si>
  <si>
    <t>PL</t>
  </si>
  <si>
    <t>AT</t>
  </si>
  <si>
    <t>NL</t>
  </si>
  <si>
    <t>Euro per passenger kilomtre</t>
  </si>
  <si>
    <t>km per mile</t>
  </si>
  <si>
    <t>USD per passenger mile</t>
  </si>
  <si>
    <t>Conversion Factors</t>
  </si>
  <si>
    <t>2012 Euro to USD</t>
  </si>
  <si>
    <t>Euro per tonne kilometre</t>
  </si>
  <si>
    <t>USD per ton mile</t>
  </si>
  <si>
    <t>2012 USD per passenger kilometre</t>
  </si>
  <si>
    <t>2012 USD per tonne kilometre</t>
  </si>
  <si>
    <t>Study on the Cost and Contribution of the Rail Sector</t>
  </si>
  <si>
    <t>https://transport.ec.europa.eu/system/files/2016-09/2015-09-study-on-the-cost-and-contribution-of-the-rail-sector.pdf</t>
  </si>
  <si>
    <t>Steer Davies Gleave, European Commission Directorate General for Mobility and Transport</t>
  </si>
  <si>
    <t>Figures 2.5, 2.6</t>
  </si>
  <si>
    <t>US to EU27 GDP Ratio</t>
  </si>
  <si>
    <t>Source: Study on the Cost and Contribution of the Rail Sector</t>
  </si>
  <si>
    <t>Passenger Rail</t>
  </si>
  <si>
    <t>Freight Rail</t>
  </si>
  <si>
    <t>Average fares for the European Union were not readily available, so the average US fares are adjusted by the ratio of EU GDP per capita: US GDP per capita (source: World Bank, https://data.worldbank.org/indicator/NY.GDP.PCAP.CD?locations=US-EU).</t>
  </si>
  <si>
    <t>2021 European Union GDP per capita</t>
  </si>
  <si>
    <t>2021 United States GDP per capita</t>
  </si>
  <si>
    <t>average fare (US)</t>
  </si>
  <si>
    <t>average fare (EU)</t>
  </si>
  <si>
    <t>passenger air (fare/passenger-mile)</t>
  </si>
  <si>
    <t>U.S. Bureau of Transportation Statistics</t>
  </si>
  <si>
    <t>National Transportation Statistics</t>
  </si>
  <si>
    <t>https://www.bts.gov/topics/national-transportation-statistics</t>
  </si>
  <si>
    <t>Table 3-20</t>
  </si>
  <si>
    <t>American Public Transit Association</t>
  </si>
  <si>
    <t>2021 APTA Fact Book</t>
  </si>
  <si>
    <t>https://www.apta.com/wp-content/uploads/2021-APTA-Fact-Book-Appendix-A.xlsx</t>
  </si>
  <si>
    <t>Fact Book Data in Excel: Appendix A, Tables 5 and 93</t>
  </si>
  <si>
    <t>passenger rail, freight rail</t>
  </si>
  <si>
    <t>passenger aircraft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</si>
</sst>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164" formatCode="###0.00_)"/>
    <numFmt numFmtId="165" formatCode="#,##0.0"/>
    <numFmt numFmtId="166" formatCode="0.0"/>
    <numFmt numFmtId="167" formatCode="#,##0.00000"/>
    <numFmt numFmtId="168" formatCode="\(\R\)\ 0.00"/>
    <numFmt numFmtId="169" formatCode="#,##0.##########"/>
    <numFmt numFmtId="170" formatCode="#,##0.000"/>
  </numFmts>
  <fonts count="34" x14ac:knownFonts="1">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
      <sz val="11"/>
      <color theme="1"/>
      <name val="Calibri"/>
      <family val="2"/>
      <scheme val="minor"/>
    </font>
    <font>
      <sz val="11"/>
      <color indexed="8"/>
      <name val="Calibri"/>
      <family val="2"/>
      <scheme val="minor"/>
    </font>
    <font>
      <b/>
      <sz val="9"/>
      <color indexed="9"/>
      <name val="Arial"/>
      <family val="2"/>
    </font>
    <font>
      <sz val="11"/>
      <color theme="1" tint="0.499984740745262"/>
      <name val="Calibri"/>
      <family val="2"/>
      <scheme val="minor"/>
    </font>
  </fonts>
  <fills count="17">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
      <patternFill patternType="solid">
        <fgColor theme="7" tint="0.79998168889431442"/>
        <bgColor indexed="64"/>
      </patternFill>
    </fill>
    <fill>
      <patternFill patternType="solid">
        <fgColor rgb="FFF6F6F6"/>
      </patternFill>
    </fill>
    <fill>
      <patternFill patternType="solid">
        <fgColor rgb="FFDCE6F1"/>
      </patternFill>
    </fill>
    <fill>
      <patternFill patternType="mediumGray">
        <bgColor indexed="22"/>
      </patternFill>
    </fill>
    <fill>
      <patternFill patternType="solid">
        <fgColor rgb="FF0096DC"/>
      </patternFill>
    </fill>
    <fill>
      <patternFill patternType="solid">
        <fgColor rgb="FF4669AF"/>
      </patternFill>
    </fill>
    <fill>
      <patternFill patternType="solid">
        <fgColor theme="2" tint="-9.9978637043366805E-2"/>
        <bgColor indexed="64"/>
      </patternFill>
    </fill>
    <fill>
      <patternFill patternType="solid">
        <fgColor theme="4" tint="0.59999389629810485"/>
        <bgColor indexed="64"/>
      </patternFill>
    </fill>
  </fills>
  <borders count="103">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
      <left style="thin">
        <color rgb="FFB0B0B0"/>
      </left>
      <right style="thin">
        <color rgb="FFB0B0B0"/>
      </right>
      <top style="thin">
        <color rgb="FFB0B0B0"/>
      </top>
      <bottom style="thin">
        <color rgb="FFB0B0B0"/>
      </bottom>
      <diagonal/>
    </border>
  </borders>
  <cellStyleXfs count="8">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xf numFmtId="44" fontId="30" fillId="0" borderId="0" applyFont="0" applyFill="0" applyBorder="0" applyAlignment="0" applyProtection="0"/>
    <xf numFmtId="0" fontId="31" fillId="0" borderId="0"/>
  </cellStyleXfs>
  <cellXfs count="316">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0" fontId="31" fillId="0" borderId="0" xfId="7"/>
    <xf numFmtId="0" fontId="31" fillId="9" borderId="0" xfId="7" applyFill="1"/>
    <xf numFmtId="0" fontId="31" fillId="9" borderId="0" xfId="7" applyFill="1" applyAlignment="1">
      <alignment horizontal="right"/>
    </xf>
    <xf numFmtId="0" fontId="10" fillId="0" borderId="0" xfId="7" applyFont="1" applyAlignment="1">
      <alignment horizontal="left" vertical="center"/>
    </xf>
    <xf numFmtId="0" fontId="9" fillId="0" borderId="0" xfId="7" applyFont="1" applyAlignment="1">
      <alignment horizontal="left" vertical="center"/>
    </xf>
    <xf numFmtId="3" fontId="10" fillId="10" borderId="0" xfId="7" applyNumberFormat="1" applyFont="1" applyFill="1" applyAlignment="1">
      <alignment horizontal="right" vertical="center" shrinkToFit="1"/>
    </xf>
    <xf numFmtId="0" fontId="9" fillId="11" borderId="102" xfId="7" applyFont="1" applyFill="1" applyBorder="1" applyAlignment="1">
      <alignment horizontal="left" vertical="center"/>
    </xf>
    <xf numFmtId="3" fontId="10" fillId="0" borderId="0" xfId="7" applyNumberFormat="1" applyFont="1" applyAlignment="1">
      <alignment horizontal="right" vertical="center" shrinkToFit="1"/>
    </xf>
    <xf numFmtId="0" fontId="31" fillId="12" borderId="0" xfId="7" applyFill="1"/>
    <xf numFmtId="0" fontId="9" fillId="13" borderId="102" xfId="7" applyFont="1" applyFill="1" applyBorder="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33" fillId="0" borderId="0" xfId="7" applyFont="1"/>
    <xf numFmtId="169" fontId="10" fillId="0" borderId="0" xfId="7" applyNumberFormat="1" applyFont="1" applyAlignment="1">
      <alignment horizontal="right" vertical="center" shrinkToFit="1"/>
    </xf>
    <xf numFmtId="169" fontId="10" fillId="10" borderId="0" xfId="7" applyNumberFormat="1" applyFont="1" applyFill="1" applyAlignment="1">
      <alignment horizontal="right" vertical="center" shrinkToFit="1"/>
    </xf>
    <xf numFmtId="170" fontId="10" fillId="0" borderId="0" xfId="7" applyNumberFormat="1" applyFont="1" applyAlignment="1">
      <alignment horizontal="right" vertical="center" shrinkToFit="1"/>
    </xf>
    <xf numFmtId="170" fontId="10" fillId="10" borderId="0" xfId="7" applyNumberFormat="1" applyFont="1" applyFill="1" applyAlignment="1">
      <alignment horizontal="right" vertical="center" shrinkToFit="1"/>
    </xf>
    <xf numFmtId="44" fontId="0" fillId="0" borderId="0" xfId="6" applyFont="1"/>
    <xf numFmtId="0" fontId="0" fillId="15" borderId="0" xfId="0" applyFill="1"/>
    <xf numFmtId="2" fontId="0" fillId="15" borderId="0" xfId="0" applyNumberFormat="1" applyFill="1"/>
    <xf numFmtId="4" fontId="0" fillId="15" borderId="0" xfId="0" applyNumberFormat="1" applyFill="1"/>
    <xf numFmtId="166" fontId="0" fillId="0" borderId="0" xfId="0" applyNumberFormat="1"/>
    <xf numFmtId="0" fontId="1" fillId="16" borderId="0" xfId="0" applyFont="1" applyFill="1"/>
    <xf numFmtId="0" fontId="0" fillId="16" borderId="0" xfId="0" applyFill="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xf numFmtId="0" fontId="32" fillId="14" borderId="102" xfId="7" applyFont="1" applyFill="1" applyBorder="1" applyAlignment="1">
      <alignment horizontal="left" vertical="center"/>
    </xf>
    <xf numFmtId="0" fontId="32" fillId="14" borderId="102" xfId="7" applyFont="1" applyFill="1" applyBorder="1" applyAlignment="1">
      <alignment horizontal="right" vertical="center"/>
    </xf>
  </cellXfs>
  <cellStyles count="8">
    <cellStyle name="Currency" xfId="6" builtinId="4"/>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Normal 3" xfId="7" xr:uid="{7617205C-B797-4E14-83F0-4A200B492D83}"/>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438150</xdr:colOff>
      <xdr:row>0</xdr:row>
      <xdr:rowOff>53975</xdr:rowOff>
    </xdr:from>
    <xdr:to>
      <xdr:col>12</xdr:col>
      <xdr:colOff>368300</xdr:colOff>
      <xdr:row>16</xdr:row>
      <xdr:rowOff>28981</xdr:rowOff>
    </xdr:to>
    <xdr:pic>
      <xdr:nvPicPr>
        <xdr:cNvPr id="2" name="Picture 1">
          <a:extLst>
            <a:ext uri="{FF2B5EF4-FFF2-40B4-BE49-F238E27FC236}">
              <a16:creationId xmlns:a16="http://schemas.microsoft.com/office/drawing/2014/main" id="{8413BA0C-06AA-10C9-16FD-E562314747E4}"/>
            </a:ext>
          </a:extLst>
        </xdr:cNvPr>
        <xdr:cNvPicPr>
          <a:picLocks noChangeAspect="1"/>
        </xdr:cNvPicPr>
      </xdr:nvPicPr>
      <xdr:blipFill>
        <a:blip xmlns:r="http://schemas.openxmlformats.org/officeDocument/2006/relationships" r:embed="rId1"/>
        <a:stretch>
          <a:fillRect/>
        </a:stretch>
      </xdr:blipFill>
      <xdr:spPr>
        <a:xfrm>
          <a:off x="4095750" y="53975"/>
          <a:ext cx="3584575" cy="2924581"/>
        </a:xfrm>
        <a:prstGeom prst="rect">
          <a:avLst/>
        </a:prstGeom>
      </xdr:spPr>
    </xdr:pic>
    <xdr:clientData/>
  </xdr:twoCellAnchor>
  <xdr:twoCellAnchor editAs="oneCell">
    <xdr:from>
      <xdr:col>6</xdr:col>
      <xdr:colOff>403224</xdr:colOff>
      <xdr:row>14</xdr:row>
      <xdr:rowOff>180975</xdr:rowOff>
    </xdr:from>
    <xdr:to>
      <xdr:col>13</xdr:col>
      <xdr:colOff>411301</xdr:colOff>
      <xdr:row>34</xdr:row>
      <xdr:rowOff>104214</xdr:rowOff>
    </xdr:to>
    <xdr:pic>
      <xdr:nvPicPr>
        <xdr:cNvPr id="3" name="Picture 2">
          <a:extLst>
            <a:ext uri="{FF2B5EF4-FFF2-40B4-BE49-F238E27FC236}">
              <a16:creationId xmlns:a16="http://schemas.microsoft.com/office/drawing/2014/main" id="{6219B848-ABDE-CC21-D6B7-C80562862A13}"/>
            </a:ext>
          </a:extLst>
        </xdr:cNvPr>
        <xdr:cNvPicPr>
          <a:picLocks noChangeAspect="1"/>
        </xdr:cNvPicPr>
      </xdr:nvPicPr>
      <xdr:blipFill>
        <a:blip xmlns:r="http://schemas.openxmlformats.org/officeDocument/2006/relationships" r:embed="rId2"/>
        <a:stretch>
          <a:fillRect/>
        </a:stretch>
      </xdr:blipFill>
      <xdr:spPr>
        <a:xfrm>
          <a:off x="4060824" y="3495675"/>
          <a:ext cx="4275277" cy="360623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bts.gov/topics/national-transportation-statistics" TargetMode="External"/><Relationship Id="rId1" Type="http://schemas.openxmlformats.org/officeDocument/2006/relationships/hyperlink" Target="https://ec.europa.eu/eurostat/databrowser/view/road_pa_buscoa/default/table?lang=en"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43"/>
  <sheetViews>
    <sheetView tabSelected="1" workbookViewId="0">
      <selection activeCell="E15" sqref="E15"/>
    </sheetView>
  </sheetViews>
  <sheetFormatPr defaultRowHeight="14.5" x14ac:dyDescent="0.35"/>
  <cols>
    <col min="1" max="1" width="9.7265625" customWidth="1"/>
    <col min="2" max="2" width="68.453125" customWidth="1"/>
  </cols>
  <sheetData>
    <row r="1" spans="1:3" x14ac:dyDescent="0.35">
      <c r="A1" s="1" t="s">
        <v>0</v>
      </c>
    </row>
    <row r="3" spans="1:3" x14ac:dyDescent="0.35">
      <c r="A3" s="1" t="s">
        <v>1</v>
      </c>
      <c r="B3" s="187" t="s">
        <v>469</v>
      </c>
    </row>
    <row r="4" spans="1:3" x14ac:dyDescent="0.35">
      <c r="B4" t="s">
        <v>447</v>
      </c>
    </row>
    <row r="5" spans="1:3" x14ac:dyDescent="0.35">
      <c r="B5" s="31">
        <v>2015</v>
      </c>
    </row>
    <row r="6" spans="1:3" x14ac:dyDescent="0.35">
      <c r="B6" t="s">
        <v>449</v>
      </c>
    </row>
    <row r="7" spans="1:3" x14ac:dyDescent="0.35">
      <c r="B7" s="32" t="s">
        <v>448</v>
      </c>
    </row>
    <row r="8" spans="1:3" x14ac:dyDescent="0.35">
      <c r="B8" t="s">
        <v>450</v>
      </c>
    </row>
    <row r="10" spans="1:3" x14ac:dyDescent="0.35">
      <c r="B10" s="187" t="s">
        <v>406</v>
      </c>
    </row>
    <row r="11" spans="1:3" x14ac:dyDescent="0.35">
      <c r="B11" t="s">
        <v>409</v>
      </c>
    </row>
    <row r="12" spans="1:3" x14ac:dyDescent="0.35">
      <c r="B12" s="31">
        <v>2022</v>
      </c>
    </row>
    <row r="13" spans="1:3" x14ac:dyDescent="0.35">
      <c r="B13" s="241" t="s">
        <v>412</v>
      </c>
      <c r="C13" s="242"/>
    </row>
    <row r="14" spans="1:3" x14ac:dyDescent="0.35">
      <c r="B14" s="32" t="s">
        <v>410</v>
      </c>
    </row>
    <row r="15" spans="1:3" x14ac:dyDescent="0.35">
      <c r="B15" s="32" t="s">
        <v>411</v>
      </c>
    </row>
    <row r="16" spans="1:3" x14ac:dyDescent="0.35">
      <c r="B16" s="32"/>
    </row>
    <row r="17" spans="1:2" x14ac:dyDescent="0.35">
      <c r="A17" s="1"/>
      <c r="B17" s="187" t="s">
        <v>470</v>
      </c>
    </row>
    <row r="18" spans="1:2" x14ac:dyDescent="0.35">
      <c r="B18" t="s">
        <v>461</v>
      </c>
    </row>
    <row r="19" spans="1:2" x14ac:dyDescent="0.35">
      <c r="B19" s="31">
        <v>2021</v>
      </c>
    </row>
    <row r="20" spans="1:2" x14ac:dyDescent="0.35">
      <c r="B20" t="s">
        <v>462</v>
      </c>
    </row>
    <row r="21" spans="1:2" x14ac:dyDescent="0.35">
      <c r="B21" s="32" t="s">
        <v>463</v>
      </c>
    </row>
    <row r="22" spans="1:2" x14ac:dyDescent="0.35">
      <c r="B22" t="s">
        <v>464</v>
      </c>
    </row>
    <row r="24" spans="1:2" x14ac:dyDescent="0.35">
      <c r="B24" s="187" t="s">
        <v>246</v>
      </c>
    </row>
    <row r="25" spans="1:2" x14ac:dyDescent="0.35">
      <c r="B25" t="s">
        <v>465</v>
      </c>
    </row>
    <row r="26" spans="1:2" x14ac:dyDescent="0.35">
      <c r="B26" s="31">
        <v>2021</v>
      </c>
    </row>
    <row r="27" spans="1:2" x14ac:dyDescent="0.35">
      <c r="B27" t="s">
        <v>466</v>
      </c>
    </row>
    <row r="28" spans="1:2" x14ac:dyDescent="0.35">
      <c r="B28" s="32" t="s">
        <v>467</v>
      </c>
    </row>
    <row r="29" spans="1:2" x14ac:dyDescent="0.35">
      <c r="B29" t="s">
        <v>468</v>
      </c>
    </row>
    <row r="32" spans="1:2" x14ac:dyDescent="0.35">
      <c r="A32" s="1" t="s">
        <v>34</v>
      </c>
    </row>
    <row r="33" spans="1:2" x14ac:dyDescent="0.35">
      <c r="A33" t="s">
        <v>407</v>
      </c>
    </row>
    <row r="34" spans="1:2" x14ac:dyDescent="0.35">
      <c r="A34" t="s">
        <v>408</v>
      </c>
    </row>
    <row r="36" spans="1:2" x14ac:dyDescent="0.35">
      <c r="A36" t="s">
        <v>337</v>
      </c>
    </row>
    <row r="37" spans="1:2" x14ac:dyDescent="0.35">
      <c r="A37" t="s">
        <v>336</v>
      </c>
    </row>
    <row r="40" spans="1:2" x14ac:dyDescent="0.35">
      <c r="A40" s="1" t="s">
        <v>441</v>
      </c>
    </row>
    <row r="42" spans="1:2" x14ac:dyDescent="0.35">
      <c r="A42">
        <v>1.286</v>
      </c>
      <c r="B42" t="s">
        <v>442</v>
      </c>
    </row>
    <row r="43" spans="1:2" x14ac:dyDescent="0.35">
      <c r="A43">
        <v>1.609</v>
      </c>
      <c r="B43" t="s">
        <v>439</v>
      </c>
    </row>
  </sheetData>
  <hyperlinks>
    <hyperlink ref="B15" r:id="rId1" xr:uid="{E3AE5868-7772-4157-83FF-E250BBF3D258}"/>
    <hyperlink ref="B21" r:id="rId2" xr:uid="{9B6E4187-C982-42B7-851C-3225A7DE1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topLeftCell="I1" workbookViewId="0">
      <selection activeCell="J3" sqref="J3"/>
    </sheetView>
  </sheetViews>
  <sheetFormatPr defaultColWidth="9.1796875" defaultRowHeight="12.5" x14ac:dyDescent="0.25"/>
  <cols>
    <col min="1" max="1" width="35" style="26" customWidth="1"/>
    <col min="2" max="13" width="5.7265625" style="26" customWidth="1"/>
    <col min="14" max="14" width="5.7265625" style="27" customWidth="1"/>
    <col min="15" max="37" width="5.7265625" style="26" customWidth="1"/>
    <col min="38" max="16384" width="9.1796875" style="26"/>
  </cols>
  <sheetData>
    <row r="1" spans="1:37" s="3" customFormat="1" ht="16" thickBot="1" x14ac:dyDescent="0.4">
      <c r="A1" s="259" t="s">
        <v>8</v>
      </c>
      <c r="B1" s="259"/>
      <c r="C1" s="259"/>
      <c r="D1" s="259"/>
      <c r="E1" s="259"/>
      <c r="F1" s="259"/>
      <c r="G1" s="259"/>
      <c r="H1" s="259"/>
      <c r="I1" s="259"/>
      <c r="J1" s="259"/>
      <c r="K1" s="259"/>
      <c r="L1" s="259"/>
      <c r="M1" s="259"/>
      <c r="N1" s="259"/>
      <c r="O1" s="259"/>
      <c r="P1" s="259"/>
      <c r="Q1" s="259"/>
      <c r="R1" s="259"/>
      <c r="S1" s="259"/>
      <c r="T1" s="259"/>
      <c r="U1" s="259"/>
      <c r="V1" s="259"/>
      <c r="W1" s="259"/>
      <c r="X1" s="259"/>
      <c r="Y1" s="259"/>
      <c r="Z1" s="259"/>
      <c r="AA1" s="259"/>
      <c r="AB1" s="259"/>
      <c r="AC1" s="259"/>
      <c r="AD1" s="259"/>
      <c r="AE1" s="259"/>
      <c r="AF1" s="259"/>
      <c r="AG1" s="259"/>
      <c r="AH1" s="259"/>
      <c r="AI1" s="259"/>
      <c r="AJ1" s="259"/>
      <c r="AK1" s="259"/>
    </row>
    <row r="2" spans="1:37" s="6" customFormat="1" ht="14" x14ac:dyDescent="0.3">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x14ac:dyDescent="0.3">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x14ac:dyDescent="0.3">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x14ac:dyDescent="0.3">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x14ac:dyDescent="0.3">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7" x14ac:dyDescent="0.3">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x14ac:dyDescent="0.3">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4.5" thickBot="1" x14ac:dyDescent="0.35">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1.5" x14ac:dyDescent="0.25">
      <c r="A10" s="260" t="s">
        <v>16</v>
      </c>
      <c r="B10" s="260"/>
      <c r="C10" s="260"/>
      <c r="D10" s="260"/>
      <c r="E10" s="260"/>
      <c r="F10" s="260"/>
      <c r="G10" s="260"/>
      <c r="H10" s="260"/>
      <c r="I10" s="260"/>
      <c r="J10" s="260"/>
      <c r="K10" s="260"/>
      <c r="L10" s="260"/>
      <c r="M10" s="260"/>
      <c r="N10" s="260"/>
      <c r="O10" s="260"/>
      <c r="P10" s="260"/>
      <c r="Q10" s="260"/>
      <c r="R10" s="260"/>
      <c r="S10" s="260"/>
      <c r="T10" s="260"/>
      <c r="U10" s="260"/>
      <c r="V10" s="260"/>
      <c r="W10" s="260"/>
      <c r="X10" s="260"/>
      <c r="Y10" s="260"/>
      <c r="Z10" s="260"/>
      <c r="AA10" s="260"/>
      <c r="AB10" s="260"/>
      <c r="AC10" s="260"/>
      <c r="AD10" s="260"/>
      <c r="AE10" s="260"/>
      <c r="AF10" s="260"/>
      <c r="AG10" s="260"/>
    </row>
    <row r="11" spans="1:37" s="23" customFormat="1" ht="11.5" x14ac:dyDescent="0.25">
      <c r="A11" s="261"/>
      <c r="B11" s="261"/>
      <c r="C11" s="261"/>
      <c r="D11" s="261"/>
      <c r="E11" s="261"/>
      <c r="F11" s="261"/>
      <c r="G11" s="261"/>
      <c r="H11" s="261"/>
      <c r="I11" s="261"/>
      <c r="J11" s="261"/>
      <c r="K11" s="261"/>
      <c r="L11" s="261"/>
      <c r="M11" s="261"/>
      <c r="N11" s="261"/>
      <c r="O11" s="261"/>
      <c r="P11" s="261"/>
      <c r="Q11" s="261"/>
      <c r="R11" s="261"/>
      <c r="S11" s="261"/>
      <c r="T11" s="261"/>
      <c r="U11" s="261"/>
      <c r="V11" s="261"/>
      <c r="W11" s="261"/>
      <c r="X11" s="261"/>
      <c r="Y11" s="261"/>
      <c r="Z11" s="261"/>
      <c r="AA11" s="261"/>
      <c r="AB11" s="261"/>
      <c r="AC11" s="261"/>
      <c r="AD11" s="261"/>
      <c r="AE11" s="261"/>
      <c r="AF11" s="261"/>
      <c r="AG11" s="261"/>
    </row>
    <row r="12" spans="1:37" s="24" customFormat="1" ht="14" x14ac:dyDescent="0.3">
      <c r="A12" s="262" t="s">
        <v>17</v>
      </c>
      <c r="B12" s="262"/>
      <c r="C12" s="262"/>
      <c r="D12" s="262"/>
      <c r="E12" s="262"/>
      <c r="F12" s="262"/>
      <c r="G12" s="262"/>
      <c r="H12" s="262"/>
      <c r="I12" s="262"/>
      <c r="J12" s="262"/>
      <c r="K12" s="262"/>
      <c r="L12" s="262"/>
      <c r="M12" s="262"/>
      <c r="N12" s="262"/>
      <c r="O12" s="262"/>
      <c r="P12" s="262"/>
      <c r="Q12" s="262"/>
      <c r="R12" s="262"/>
      <c r="S12" s="262"/>
      <c r="T12" s="262"/>
      <c r="U12" s="262"/>
      <c r="V12" s="262"/>
      <c r="W12" s="262"/>
      <c r="X12" s="262"/>
      <c r="Y12" s="262"/>
      <c r="Z12" s="262"/>
      <c r="AA12" s="262"/>
      <c r="AB12" s="262"/>
      <c r="AC12" s="262"/>
      <c r="AD12" s="262"/>
      <c r="AE12" s="262"/>
      <c r="AF12" s="262"/>
      <c r="AG12" s="262"/>
    </row>
    <row r="13" spans="1:37" s="24" customFormat="1" ht="13.5" x14ac:dyDescent="0.25">
      <c r="A13" s="262"/>
      <c r="B13" s="262"/>
      <c r="C13" s="262"/>
      <c r="D13" s="262"/>
      <c r="E13" s="262"/>
      <c r="F13" s="262"/>
      <c r="G13" s="262"/>
      <c r="H13" s="262"/>
      <c r="I13" s="262"/>
      <c r="J13" s="262"/>
      <c r="K13" s="262"/>
      <c r="L13" s="262"/>
      <c r="M13" s="262"/>
      <c r="N13" s="262"/>
      <c r="O13" s="262"/>
      <c r="P13" s="262"/>
      <c r="Q13" s="262"/>
      <c r="R13" s="262"/>
      <c r="S13" s="262"/>
      <c r="T13" s="262"/>
      <c r="U13" s="262"/>
      <c r="V13" s="262"/>
      <c r="W13" s="262"/>
      <c r="X13" s="262"/>
      <c r="Y13" s="262"/>
      <c r="Z13" s="262"/>
      <c r="AA13" s="262"/>
      <c r="AB13" s="262"/>
      <c r="AC13" s="262"/>
      <c r="AD13" s="262"/>
      <c r="AE13" s="262"/>
      <c r="AF13" s="262"/>
      <c r="AG13" s="262"/>
    </row>
    <row r="14" spans="1:37" s="24" customFormat="1" ht="11.5" x14ac:dyDescent="0.25">
      <c r="A14" s="263" t="s">
        <v>18</v>
      </c>
      <c r="B14" s="263"/>
      <c r="C14" s="263"/>
      <c r="D14" s="263"/>
      <c r="E14" s="263"/>
      <c r="F14" s="263"/>
      <c r="G14" s="263"/>
      <c r="H14" s="263"/>
      <c r="I14" s="263"/>
      <c r="J14" s="263"/>
      <c r="K14" s="263"/>
      <c r="L14" s="263"/>
      <c r="M14" s="263"/>
      <c r="N14" s="263"/>
      <c r="O14" s="263"/>
      <c r="P14" s="263"/>
      <c r="Q14" s="263"/>
      <c r="R14" s="263"/>
      <c r="S14" s="263"/>
      <c r="T14" s="263"/>
      <c r="U14" s="263"/>
      <c r="V14" s="263"/>
      <c r="W14" s="263"/>
      <c r="X14" s="263"/>
      <c r="Y14" s="263"/>
      <c r="Z14" s="263"/>
      <c r="AA14" s="263"/>
      <c r="AB14" s="263"/>
      <c r="AC14" s="263"/>
      <c r="AD14" s="263"/>
      <c r="AE14" s="263"/>
      <c r="AF14" s="263"/>
      <c r="AG14" s="263"/>
    </row>
    <row r="15" spans="1:37" s="24" customFormat="1" ht="11.5" x14ac:dyDescent="0.25">
      <c r="A15" s="264" t="s">
        <v>19</v>
      </c>
      <c r="B15" s="264"/>
      <c r="C15" s="264"/>
      <c r="D15" s="264"/>
      <c r="E15" s="264"/>
      <c r="F15" s="264"/>
      <c r="G15" s="264"/>
      <c r="H15" s="264"/>
      <c r="I15" s="264"/>
      <c r="J15" s="264"/>
      <c r="K15" s="264"/>
      <c r="L15" s="264"/>
      <c r="M15" s="264"/>
      <c r="N15" s="264"/>
      <c r="O15" s="264"/>
      <c r="P15" s="264"/>
      <c r="Q15" s="264"/>
      <c r="R15" s="264"/>
      <c r="S15" s="264"/>
      <c r="T15" s="264"/>
      <c r="U15" s="264"/>
      <c r="V15" s="264"/>
      <c r="W15" s="264"/>
      <c r="X15" s="264"/>
      <c r="Y15" s="264"/>
      <c r="Z15" s="264"/>
      <c r="AA15" s="264"/>
      <c r="AB15" s="264"/>
      <c r="AC15" s="264"/>
      <c r="AD15" s="264"/>
      <c r="AE15" s="264"/>
      <c r="AF15" s="264"/>
      <c r="AG15" s="264"/>
    </row>
    <row r="16" spans="1:37" s="24" customFormat="1" ht="11.5" x14ac:dyDescent="0.25">
      <c r="A16" s="264" t="s">
        <v>20</v>
      </c>
      <c r="B16" s="264"/>
      <c r="C16" s="264"/>
      <c r="D16" s="264"/>
      <c r="E16" s="264"/>
      <c r="F16" s="264"/>
      <c r="G16" s="264"/>
      <c r="H16" s="264"/>
      <c r="I16" s="264"/>
      <c r="J16" s="264"/>
      <c r="K16" s="264"/>
      <c r="L16" s="264"/>
      <c r="M16" s="264"/>
      <c r="N16" s="264"/>
      <c r="O16" s="264"/>
      <c r="P16" s="264"/>
      <c r="Q16" s="264"/>
      <c r="R16" s="264"/>
      <c r="S16" s="264"/>
      <c r="T16" s="264"/>
      <c r="U16" s="264"/>
      <c r="V16" s="264"/>
      <c r="W16" s="264"/>
      <c r="X16" s="264"/>
      <c r="Y16" s="264"/>
      <c r="Z16" s="264"/>
      <c r="AA16" s="264"/>
      <c r="AB16" s="264"/>
      <c r="AC16" s="264"/>
      <c r="AD16" s="264"/>
      <c r="AE16" s="264"/>
      <c r="AF16" s="264"/>
      <c r="AG16" s="264"/>
    </row>
    <row r="17" spans="1:35" s="24" customFormat="1" ht="11.5" x14ac:dyDescent="0.25">
      <c r="A17" s="265"/>
      <c r="B17" s="265"/>
      <c r="C17" s="265"/>
      <c r="D17" s="265"/>
      <c r="E17" s="265"/>
      <c r="F17" s="265"/>
      <c r="G17" s="265"/>
      <c r="H17" s="265"/>
      <c r="I17" s="265"/>
      <c r="J17" s="265"/>
      <c r="K17" s="265"/>
      <c r="L17" s="265"/>
      <c r="M17" s="265"/>
      <c r="N17" s="265"/>
      <c r="O17" s="265"/>
      <c r="P17" s="265"/>
      <c r="Q17" s="265"/>
      <c r="R17" s="265"/>
      <c r="S17" s="265"/>
      <c r="T17" s="265"/>
      <c r="U17" s="265"/>
      <c r="V17" s="265"/>
      <c r="W17" s="265"/>
      <c r="X17" s="265"/>
      <c r="Y17" s="265"/>
      <c r="Z17" s="265"/>
      <c r="AA17" s="265"/>
      <c r="AB17" s="265"/>
      <c r="AC17" s="265"/>
      <c r="AD17" s="265"/>
      <c r="AE17" s="265"/>
      <c r="AF17" s="265"/>
      <c r="AG17" s="265"/>
      <c r="AH17" s="25"/>
      <c r="AI17" s="25"/>
    </row>
    <row r="18" spans="1:35" s="24" customFormat="1" ht="11.5" x14ac:dyDescent="0.25">
      <c r="A18" s="266" t="s">
        <v>21</v>
      </c>
      <c r="B18" s="266"/>
      <c r="C18" s="266"/>
      <c r="D18" s="266"/>
      <c r="E18" s="266"/>
      <c r="F18" s="266"/>
      <c r="G18" s="266"/>
      <c r="H18" s="266"/>
      <c r="I18" s="266"/>
      <c r="J18" s="266"/>
      <c r="K18" s="266"/>
      <c r="L18" s="266"/>
      <c r="M18" s="266"/>
      <c r="N18" s="266"/>
      <c r="O18" s="266"/>
      <c r="P18" s="266"/>
      <c r="Q18" s="266"/>
      <c r="R18" s="266"/>
      <c r="S18" s="266"/>
      <c r="T18" s="266"/>
      <c r="U18" s="266"/>
      <c r="V18" s="266"/>
      <c r="W18" s="266"/>
      <c r="X18" s="266"/>
      <c r="Y18" s="266"/>
      <c r="Z18" s="266"/>
      <c r="AA18" s="266"/>
      <c r="AB18" s="266"/>
      <c r="AC18" s="266"/>
      <c r="AD18" s="266"/>
      <c r="AE18" s="266"/>
      <c r="AF18" s="266"/>
      <c r="AG18" s="266"/>
    </row>
    <row r="19" spans="1:35" s="24" customFormat="1" ht="11.5" x14ac:dyDescent="0.25">
      <c r="A19" s="256" t="s">
        <v>22</v>
      </c>
      <c r="B19" s="256"/>
      <c r="C19" s="256"/>
      <c r="D19" s="256"/>
      <c r="E19" s="256"/>
      <c r="F19" s="256"/>
      <c r="G19" s="256"/>
      <c r="H19" s="256"/>
      <c r="I19" s="256"/>
      <c r="J19" s="256"/>
      <c r="K19" s="256"/>
      <c r="L19" s="256"/>
      <c r="M19" s="256"/>
      <c r="N19" s="256"/>
      <c r="O19" s="256"/>
      <c r="P19" s="256"/>
      <c r="Q19" s="256"/>
      <c r="R19" s="256"/>
      <c r="S19" s="256"/>
      <c r="T19" s="256"/>
      <c r="U19" s="256"/>
      <c r="V19" s="256"/>
      <c r="W19" s="256"/>
      <c r="X19" s="256"/>
      <c r="Y19" s="256"/>
      <c r="Z19" s="256"/>
      <c r="AA19" s="256"/>
      <c r="AB19" s="256"/>
      <c r="AC19" s="256"/>
      <c r="AD19" s="256"/>
      <c r="AE19" s="256"/>
      <c r="AF19" s="256"/>
      <c r="AG19" s="256"/>
    </row>
    <row r="20" spans="1:35" s="24" customFormat="1" ht="11.5" x14ac:dyDescent="0.25">
      <c r="A20" s="258" t="s">
        <v>23</v>
      </c>
      <c r="B20" s="258"/>
      <c r="C20" s="258"/>
      <c r="D20" s="258"/>
      <c r="E20" s="258"/>
      <c r="F20" s="258"/>
      <c r="G20" s="258"/>
      <c r="H20" s="258"/>
      <c r="I20" s="258"/>
      <c r="J20" s="258"/>
      <c r="K20" s="258"/>
      <c r="L20" s="258"/>
      <c r="M20" s="258"/>
      <c r="N20" s="258"/>
      <c r="O20" s="258"/>
      <c r="P20" s="258"/>
      <c r="Q20" s="258"/>
      <c r="R20" s="258"/>
      <c r="S20" s="258"/>
      <c r="T20" s="258"/>
      <c r="U20" s="258"/>
      <c r="V20" s="258"/>
      <c r="W20" s="258"/>
      <c r="X20" s="258"/>
      <c r="Y20" s="258"/>
      <c r="Z20" s="258"/>
      <c r="AA20" s="258"/>
      <c r="AB20" s="258"/>
      <c r="AC20" s="258"/>
      <c r="AD20" s="258"/>
      <c r="AE20" s="258"/>
      <c r="AF20" s="258"/>
      <c r="AG20" s="258"/>
    </row>
    <row r="21" spans="1:35" s="24" customFormat="1" ht="11.5" x14ac:dyDescent="0.25">
      <c r="A21" s="257" t="s">
        <v>24</v>
      </c>
      <c r="B21" s="257"/>
      <c r="C21" s="257"/>
      <c r="D21" s="257"/>
      <c r="E21" s="257"/>
      <c r="F21" s="257"/>
      <c r="G21" s="257"/>
      <c r="H21" s="257"/>
      <c r="I21" s="257"/>
      <c r="J21" s="257"/>
      <c r="K21" s="257"/>
      <c r="L21" s="257"/>
      <c r="M21" s="257"/>
      <c r="N21" s="257"/>
      <c r="O21" s="257"/>
      <c r="P21" s="257"/>
      <c r="Q21" s="257"/>
      <c r="R21" s="257"/>
      <c r="S21" s="257"/>
      <c r="T21" s="257"/>
      <c r="U21" s="257"/>
      <c r="V21" s="257"/>
      <c r="W21" s="257"/>
      <c r="X21" s="257"/>
      <c r="Y21" s="257"/>
      <c r="Z21" s="257"/>
      <c r="AA21" s="257"/>
      <c r="AB21" s="257"/>
      <c r="AC21" s="257"/>
      <c r="AD21" s="257"/>
      <c r="AE21" s="257"/>
      <c r="AF21" s="257"/>
      <c r="AG21" s="257"/>
    </row>
    <row r="22" spans="1:35" s="24" customFormat="1" ht="11.5" x14ac:dyDescent="0.25">
      <c r="A22" s="255" t="s">
        <v>25</v>
      </c>
      <c r="B22" s="255"/>
      <c r="C22" s="255"/>
      <c r="D22" s="255"/>
      <c r="E22" s="255"/>
      <c r="F22" s="255"/>
      <c r="G22" s="255"/>
      <c r="H22" s="255"/>
      <c r="I22" s="255"/>
      <c r="J22" s="255"/>
      <c r="K22" s="255"/>
      <c r="L22" s="255"/>
      <c r="M22" s="255"/>
      <c r="N22" s="255"/>
      <c r="O22" s="255"/>
      <c r="P22" s="255"/>
      <c r="Q22" s="255"/>
      <c r="R22" s="255"/>
      <c r="S22" s="255"/>
      <c r="T22" s="255"/>
      <c r="U22" s="255"/>
      <c r="V22" s="255"/>
      <c r="W22" s="255"/>
      <c r="X22" s="255"/>
      <c r="Y22" s="255"/>
      <c r="Z22" s="255"/>
      <c r="AA22" s="255"/>
      <c r="AB22" s="255"/>
      <c r="AC22" s="255"/>
      <c r="AD22" s="255"/>
      <c r="AE22" s="255"/>
      <c r="AF22" s="255"/>
      <c r="AG22" s="255"/>
    </row>
    <row r="23" spans="1:35" s="24" customFormat="1" ht="11.5" x14ac:dyDescent="0.25">
      <c r="A23" s="255" t="s">
        <v>26</v>
      </c>
      <c r="B23" s="255"/>
      <c r="C23" s="255"/>
      <c r="D23" s="255"/>
      <c r="E23" s="255"/>
      <c r="F23" s="255"/>
      <c r="G23" s="255"/>
      <c r="H23" s="255"/>
      <c r="I23" s="255"/>
      <c r="J23" s="255"/>
      <c r="K23" s="255"/>
      <c r="L23" s="255"/>
      <c r="M23" s="255"/>
      <c r="N23" s="255"/>
      <c r="O23" s="255"/>
      <c r="P23" s="255"/>
      <c r="Q23" s="255"/>
      <c r="R23" s="255"/>
      <c r="S23" s="255"/>
      <c r="T23" s="255"/>
      <c r="U23" s="255"/>
      <c r="V23" s="255"/>
      <c r="W23" s="255"/>
      <c r="X23" s="255"/>
      <c r="Y23" s="255"/>
      <c r="Z23" s="255"/>
      <c r="AA23" s="255"/>
      <c r="AB23" s="255"/>
      <c r="AC23" s="255"/>
      <c r="AD23" s="255"/>
      <c r="AE23" s="255"/>
      <c r="AF23" s="255"/>
      <c r="AG23" s="255"/>
    </row>
    <row r="24" spans="1:35" s="24" customFormat="1" ht="11.5" x14ac:dyDescent="0.25">
      <c r="A24" s="256" t="s">
        <v>27</v>
      </c>
      <c r="B24" s="256"/>
      <c r="C24" s="256"/>
      <c r="D24" s="256"/>
      <c r="E24" s="256"/>
      <c r="F24" s="256"/>
      <c r="G24" s="256"/>
      <c r="H24" s="256"/>
      <c r="I24" s="256"/>
      <c r="J24" s="256"/>
      <c r="K24" s="256"/>
      <c r="L24" s="256"/>
      <c r="M24" s="256"/>
      <c r="N24" s="256"/>
      <c r="O24" s="256"/>
      <c r="P24" s="256"/>
      <c r="Q24" s="256"/>
      <c r="R24" s="256"/>
      <c r="S24" s="256"/>
      <c r="T24" s="256"/>
      <c r="U24" s="256"/>
      <c r="V24" s="256"/>
      <c r="W24" s="256"/>
      <c r="X24" s="256"/>
      <c r="Y24" s="256"/>
      <c r="Z24" s="256"/>
      <c r="AA24" s="256"/>
      <c r="AB24" s="256"/>
      <c r="AC24" s="256"/>
      <c r="AD24" s="256"/>
      <c r="AE24" s="256"/>
      <c r="AF24" s="256"/>
      <c r="AG24" s="256"/>
    </row>
    <row r="25" spans="1:35" s="24" customFormat="1" ht="11.5" x14ac:dyDescent="0.25">
      <c r="A25" s="255" t="s">
        <v>28</v>
      </c>
      <c r="B25" s="255"/>
      <c r="C25" s="255"/>
      <c r="D25" s="255"/>
      <c r="E25" s="255"/>
      <c r="F25" s="255"/>
      <c r="G25" s="255"/>
      <c r="H25" s="255"/>
      <c r="I25" s="255"/>
      <c r="J25" s="255"/>
      <c r="K25" s="255"/>
      <c r="L25" s="255"/>
      <c r="M25" s="255"/>
      <c r="N25" s="255"/>
      <c r="O25" s="255"/>
      <c r="P25" s="255"/>
      <c r="Q25" s="255"/>
      <c r="R25" s="255"/>
      <c r="S25" s="255"/>
      <c r="T25" s="255"/>
      <c r="U25" s="255"/>
      <c r="V25" s="255"/>
      <c r="W25" s="255"/>
      <c r="X25" s="255"/>
      <c r="Y25" s="255"/>
      <c r="Z25" s="255"/>
      <c r="AA25" s="255"/>
      <c r="AB25" s="255"/>
      <c r="AC25" s="255"/>
      <c r="AD25" s="255"/>
      <c r="AE25" s="255"/>
      <c r="AF25" s="255"/>
      <c r="AG25" s="255"/>
    </row>
    <row r="26" spans="1:35" s="24" customFormat="1" ht="11.5" x14ac:dyDescent="0.25">
      <c r="A26" s="255" t="s">
        <v>29</v>
      </c>
      <c r="B26" s="255"/>
      <c r="C26" s="255"/>
      <c r="D26" s="255"/>
      <c r="E26" s="255"/>
      <c r="F26" s="255"/>
      <c r="G26" s="255"/>
      <c r="H26" s="255"/>
      <c r="I26" s="255"/>
      <c r="J26" s="255"/>
      <c r="K26" s="255"/>
      <c r="L26" s="255"/>
      <c r="M26" s="255"/>
      <c r="N26" s="255"/>
      <c r="O26" s="255"/>
      <c r="P26" s="255"/>
      <c r="Q26" s="255"/>
      <c r="R26" s="255"/>
      <c r="S26" s="255"/>
      <c r="T26" s="255"/>
      <c r="U26" s="255"/>
      <c r="V26" s="255"/>
      <c r="W26" s="255"/>
      <c r="X26" s="255"/>
      <c r="Y26" s="255"/>
      <c r="Z26" s="255"/>
      <c r="AA26" s="255"/>
      <c r="AB26" s="255"/>
      <c r="AC26" s="255"/>
      <c r="AD26" s="255"/>
      <c r="AE26" s="255"/>
      <c r="AF26" s="255"/>
      <c r="AG26" s="255"/>
    </row>
    <row r="27" spans="1:35" s="24" customFormat="1" ht="11.5" x14ac:dyDescent="0.25">
      <c r="A27" s="255" t="s">
        <v>30</v>
      </c>
      <c r="B27" s="255"/>
      <c r="C27" s="255"/>
      <c r="D27" s="255"/>
      <c r="E27" s="255"/>
      <c r="F27" s="255"/>
      <c r="G27" s="255"/>
      <c r="H27" s="255"/>
      <c r="I27" s="255"/>
      <c r="J27" s="255"/>
      <c r="K27" s="255"/>
      <c r="L27" s="255"/>
      <c r="M27" s="255"/>
      <c r="N27" s="255"/>
      <c r="O27" s="255"/>
      <c r="P27" s="255"/>
      <c r="Q27" s="255"/>
      <c r="R27" s="255"/>
      <c r="S27" s="255"/>
      <c r="T27" s="255"/>
      <c r="U27" s="255"/>
      <c r="V27" s="255"/>
      <c r="W27" s="255"/>
      <c r="X27" s="255"/>
      <c r="Y27" s="255"/>
      <c r="Z27" s="255"/>
      <c r="AA27" s="255"/>
      <c r="AB27" s="255"/>
      <c r="AC27" s="255"/>
      <c r="AD27" s="255"/>
      <c r="AE27" s="255"/>
      <c r="AF27" s="255"/>
      <c r="AG27" s="255"/>
    </row>
    <row r="28" spans="1:35" s="24" customFormat="1" ht="11.5" x14ac:dyDescent="0.25">
      <c r="A28" s="255" t="s">
        <v>31</v>
      </c>
      <c r="B28" s="255"/>
      <c r="C28" s="255"/>
      <c r="D28" s="255"/>
      <c r="E28" s="255"/>
      <c r="F28" s="255"/>
      <c r="G28" s="255"/>
      <c r="H28" s="255"/>
      <c r="I28" s="255"/>
      <c r="J28" s="255"/>
      <c r="K28" s="255"/>
      <c r="L28" s="255"/>
      <c r="M28" s="255"/>
      <c r="N28" s="255"/>
      <c r="O28" s="255"/>
      <c r="P28" s="255"/>
      <c r="Q28" s="255"/>
      <c r="R28" s="255"/>
      <c r="S28" s="255"/>
      <c r="T28" s="255"/>
      <c r="U28" s="255"/>
      <c r="V28" s="255"/>
      <c r="W28" s="255"/>
      <c r="X28" s="255"/>
      <c r="Y28" s="255"/>
      <c r="Z28" s="255"/>
      <c r="AA28" s="255"/>
      <c r="AB28" s="255"/>
      <c r="AC28" s="255"/>
      <c r="AD28" s="255"/>
      <c r="AE28" s="255"/>
      <c r="AF28" s="255"/>
      <c r="AG28" s="255"/>
    </row>
    <row r="29" spans="1:35" s="24" customFormat="1" ht="11.5" x14ac:dyDescent="0.25">
      <c r="A29" s="256" t="s">
        <v>32</v>
      </c>
      <c r="B29" s="256"/>
      <c r="C29" s="256"/>
      <c r="D29" s="256"/>
      <c r="E29" s="256"/>
      <c r="F29" s="256"/>
      <c r="G29" s="256"/>
      <c r="H29" s="256"/>
      <c r="I29" s="256"/>
      <c r="J29" s="256"/>
      <c r="K29" s="256"/>
      <c r="L29" s="256"/>
      <c r="M29" s="256"/>
      <c r="N29" s="256"/>
      <c r="O29" s="256"/>
      <c r="P29" s="256"/>
      <c r="Q29" s="256"/>
      <c r="R29" s="256"/>
      <c r="S29" s="256"/>
      <c r="T29" s="256"/>
      <c r="U29" s="256"/>
      <c r="V29" s="256"/>
      <c r="W29" s="256"/>
      <c r="X29" s="256"/>
      <c r="Y29" s="256"/>
      <c r="Z29" s="256"/>
      <c r="AA29" s="256"/>
      <c r="AB29" s="256"/>
      <c r="AC29" s="256"/>
      <c r="AD29" s="256"/>
      <c r="AE29" s="256"/>
      <c r="AF29" s="256"/>
      <c r="AG29" s="256"/>
    </row>
    <row r="30" spans="1:35" s="24" customFormat="1" ht="11.5" x14ac:dyDescent="0.25">
      <c r="A30" s="255" t="s">
        <v>33</v>
      </c>
      <c r="B30" s="255"/>
      <c r="C30" s="255"/>
      <c r="D30" s="255"/>
      <c r="E30" s="255"/>
      <c r="F30" s="255"/>
      <c r="G30" s="255"/>
      <c r="H30" s="255"/>
      <c r="I30" s="255"/>
      <c r="J30" s="255"/>
      <c r="K30" s="255"/>
      <c r="L30" s="255"/>
      <c r="M30" s="255"/>
      <c r="N30" s="255"/>
      <c r="O30" s="255"/>
      <c r="P30" s="255"/>
      <c r="Q30" s="255"/>
      <c r="R30" s="255"/>
      <c r="S30" s="255"/>
      <c r="T30" s="255"/>
      <c r="U30" s="255"/>
      <c r="V30" s="255"/>
      <c r="W30" s="255"/>
      <c r="X30" s="255"/>
      <c r="Y30" s="255"/>
      <c r="Z30" s="255"/>
      <c r="AA30" s="255"/>
      <c r="AB30" s="255"/>
      <c r="AC30" s="255"/>
      <c r="AD30" s="255"/>
      <c r="AE30" s="255"/>
      <c r="AF30" s="255"/>
      <c r="AG30" s="255"/>
    </row>
    <row r="31" spans="1:35" x14ac:dyDescent="0.25">
      <c r="N31" s="26"/>
    </row>
    <row r="32" spans="1:35" x14ac:dyDescent="0.25">
      <c r="S32" s="28"/>
      <c r="T32" s="28"/>
      <c r="U32" s="28"/>
      <c r="V32" s="28"/>
      <c r="W32" s="28"/>
      <c r="X32" s="28"/>
      <c r="Y32" s="28"/>
      <c r="Z32" s="28"/>
      <c r="AA32" s="28"/>
    </row>
    <row r="33" spans="2:27" x14ac:dyDescent="0.25">
      <c r="H33" s="29"/>
      <c r="I33" s="29"/>
      <c r="J33" s="29"/>
      <c r="K33" s="29"/>
      <c r="L33" s="29"/>
      <c r="M33" s="29"/>
      <c r="N33" s="29"/>
      <c r="O33" s="29"/>
      <c r="P33" s="29"/>
      <c r="Q33" s="29"/>
      <c r="R33" s="29"/>
      <c r="S33" s="29"/>
      <c r="T33" s="29"/>
      <c r="U33" s="29"/>
      <c r="V33" s="30"/>
      <c r="W33" s="30"/>
      <c r="X33" s="30"/>
      <c r="Y33" s="30"/>
      <c r="Z33" s="30"/>
      <c r="AA33" s="29"/>
    </row>
    <row r="34" spans="2:27" x14ac:dyDescent="0.25">
      <c r="H34" s="30"/>
      <c r="I34" s="30"/>
      <c r="J34" s="30"/>
      <c r="K34" s="30"/>
      <c r="L34" s="30"/>
      <c r="M34" s="30"/>
      <c r="N34" s="30"/>
      <c r="O34" s="30"/>
      <c r="P34" s="30"/>
      <c r="Q34" s="30"/>
      <c r="R34" s="30"/>
      <c r="S34" s="30"/>
      <c r="T34" s="28"/>
      <c r="U34" s="28"/>
      <c r="V34" s="28"/>
      <c r="W34" s="28"/>
      <c r="X34" s="28"/>
      <c r="Y34" s="28"/>
      <c r="Z34" s="28"/>
      <c r="AA34" s="28"/>
    </row>
    <row r="36" spans="2:27" x14ac:dyDescent="0.25">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defaultColWidth="9.1796875" defaultRowHeight="12.5" x14ac:dyDescent="0.25"/>
  <cols>
    <col min="1" max="1" width="32.7265625" style="26" customWidth="1"/>
    <col min="2" max="30" width="6.7265625" style="26" customWidth="1"/>
    <col min="31" max="36" width="9.7265625" style="26" customWidth="1"/>
    <col min="37" max="38" width="6.7265625" style="26" customWidth="1"/>
    <col min="39" max="16384" width="9.1796875" style="26"/>
  </cols>
  <sheetData>
    <row r="1" spans="1:38" ht="16" thickBot="1" x14ac:dyDescent="0.4">
      <c r="A1" s="268" t="s">
        <v>248</v>
      </c>
      <c r="B1" s="268"/>
      <c r="C1" s="268"/>
      <c r="D1" s="268"/>
      <c r="E1" s="268"/>
      <c r="F1" s="268"/>
      <c r="G1" s="268"/>
      <c r="H1" s="268"/>
      <c r="I1" s="268"/>
      <c r="J1" s="268"/>
      <c r="K1" s="268"/>
      <c r="L1" s="268"/>
      <c r="M1" s="268"/>
      <c r="N1" s="268"/>
      <c r="O1" s="268"/>
      <c r="P1" s="268"/>
      <c r="Q1" s="268"/>
      <c r="R1" s="268"/>
      <c r="S1" s="268"/>
      <c r="T1" s="268"/>
      <c r="U1" s="268"/>
      <c r="V1" s="268"/>
      <c r="W1" s="268"/>
      <c r="X1" s="268"/>
      <c r="Y1" s="268"/>
      <c r="Z1" s="268"/>
      <c r="AA1" s="268"/>
      <c r="AB1" s="268"/>
      <c r="AC1" s="268"/>
      <c r="AD1" s="268"/>
      <c r="AE1" s="268"/>
      <c r="AF1" s="268"/>
      <c r="AG1" s="268"/>
      <c r="AH1" s="268"/>
      <c r="AI1" s="268"/>
      <c r="AJ1" s="268"/>
      <c r="AK1" s="268"/>
      <c r="AL1" s="268"/>
    </row>
    <row r="2" spans="1:38" ht="14" x14ac:dyDescent="0.3">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7" x14ac:dyDescent="0.3">
      <c r="A3" s="190" t="s">
        <v>249</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7" x14ac:dyDescent="0.3">
      <c r="A4" s="190" t="s">
        <v>250</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7" x14ac:dyDescent="0.3">
      <c r="A5" s="190" t="s">
        <v>251</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x14ac:dyDescent="0.3">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5" thickBot="1" x14ac:dyDescent="0.35">
      <c r="A7" s="194" t="s">
        <v>252</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x14ac:dyDescent="0.25">
      <c r="A8" s="269" t="s">
        <v>253</v>
      </c>
      <c r="B8" s="269"/>
      <c r="C8" s="269"/>
      <c r="D8" s="269"/>
      <c r="E8" s="269"/>
      <c r="F8" s="269"/>
      <c r="G8" s="269"/>
      <c r="H8" s="269"/>
      <c r="I8" s="269"/>
      <c r="J8" s="269"/>
      <c r="K8" s="269"/>
      <c r="L8" s="269"/>
      <c r="M8" s="269"/>
      <c r="N8" s="269"/>
      <c r="O8" s="269"/>
      <c r="P8" s="269"/>
      <c r="Q8" s="269"/>
      <c r="R8" s="269"/>
      <c r="S8" s="269"/>
      <c r="T8" s="269"/>
      <c r="U8" s="269"/>
      <c r="V8" s="269"/>
      <c r="W8" s="269"/>
      <c r="X8" s="269"/>
      <c r="Y8" s="269"/>
      <c r="Z8" s="269"/>
      <c r="AA8" s="269"/>
      <c r="AB8" s="269"/>
      <c r="AC8" s="269"/>
      <c r="AD8" s="269"/>
      <c r="AE8" s="269"/>
      <c r="AF8" s="269"/>
      <c r="AG8" s="24"/>
      <c r="AH8" s="24"/>
      <c r="AI8" s="24"/>
      <c r="AJ8" s="24"/>
      <c r="AK8" s="24"/>
    </row>
    <row r="9" spans="1:38" x14ac:dyDescent="0.25">
      <c r="A9" s="270"/>
      <c r="B9" s="270"/>
      <c r="C9" s="270"/>
      <c r="D9" s="270"/>
      <c r="E9" s="270"/>
      <c r="F9" s="270"/>
      <c r="G9" s="270"/>
      <c r="H9" s="270"/>
      <c r="I9" s="270"/>
      <c r="J9" s="270"/>
      <c r="K9" s="270"/>
      <c r="L9" s="270"/>
      <c r="M9" s="270"/>
      <c r="N9" s="270"/>
      <c r="O9" s="270"/>
      <c r="P9" s="270"/>
      <c r="Q9" s="270"/>
      <c r="R9" s="270"/>
      <c r="S9" s="270"/>
      <c r="T9" s="270"/>
      <c r="U9" s="270"/>
      <c r="V9" s="270"/>
      <c r="W9" s="270"/>
      <c r="X9" s="270"/>
      <c r="Y9" s="270"/>
      <c r="Z9" s="270"/>
      <c r="AA9" s="270"/>
      <c r="AB9" s="270"/>
      <c r="AC9" s="270"/>
      <c r="AD9" s="270"/>
      <c r="AE9" s="270"/>
      <c r="AF9" s="270"/>
      <c r="AG9" s="24"/>
      <c r="AH9" s="24"/>
      <c r="AI9" s="24"/>
      <c r="AJ9" s="24"/>
      <c r="AK9" s="24"/>
    </row>
    <row r="10" spans="1:38" ht="13.5" x14ac:dyDescent="0.25">
      <c r="A10" s="271" t="s">
        <v>254</v>
      </c>
      <c r="B10" s="271"/>
      <c r="C10" s="271"/>
      <c r="D10" s="271"/>
      <c r="E10" s="271"/>
      <c r="F10" s="271"/>
      <c r="G10" s="271"/>
      <c r="H10" s="271"/>
      <c r="I10" s="271"/>
      <c r="J10" s="271"/>
      <c r="K10" s="271"/>
      <c r="L10" s="271"/>
      <c r="M10" s="271"/>
      <c r="N10" s="271"/>
      <c r="O10" s="271"/>
      <c r="P10" s="271"/>
      <c r="Q10" s="271"/>
      <c r="R10" s="271"/>
      <c r="S10" s="271"/>
      <c r="T10" s="271"/>
      <c r="U10" s="271"/>
      <c r="V10" s="271"/>
      <c r="W10" s="271"/>
      <c r="X10" s="271"/>
      <c r="Y10" s="271"/>
      <c r="Z10" s="271"/>
      <c r="AA10" s="271"/>
      <c r="AB10" s="271"/>
      <c r="AC10" s="271"/>
      <c r="AD10" s="271"/>
      <c r="AE10" s="271"/>
      <c r="AF10" s="271"/>
      <c r="AG10" s="24"/>
      <c r="AH10" s="24"/>
      <c r="AI10" s="24"/>
      <c r="AJ10" s="24"/>
      <c r="AK10" s="24"/>
    </row>
    <row r="11" spans="1:38" ht="14" x14ac:dyDescent="0.3">
      <c r="A11" s="271" t="s">
        <v>255</v>
      </c>
      <c r="B11" s="271"/>
      <c r="C11" s="271"/>
      <c r="D11" s="271"/>
      <c r="E11" s="271"/>
      <c r="F11" s="271"/>
      <c r="G11" s="271"/>
      <c r="H11" s="271"/>
      <c r="I11" s="271"/>
      <c r="J11" s="271"/>
      <c r="K11" s="271"/>
      <c r="L11" s="271"/>
      <c r="M11" s="271"/>
      <c r="N11" s="271"/>
      <c r="O11" s="271"/>
      <c r="P11" s="271"/>
      <c r="Q11" s="271"/>
      <c r="R11" s="271"/>
      <c r="S11" s="271"/>
      <c r="T11" s="271"/>
      <c r="U11" s="271"/>
      <c r="V11" s="271"/>
      <c r="W11" s="271"/>
      <c r="X11" s="271"/>
      <c r="Y11" s="271"/>
      <c r="Z11" s="271"/>
      <c r="AA11" s="271"/>
      <c r="AB11" s="271"/>
      <c r="AC11" s="271"/>
      <c r="AD11" s="271"/>
      <c r="AE11" s="271"/>
      <c r="AF11" s="271"/>
      <c r="AG11" s="24"/>
      <c r="AH11" s="24"/>
      <c r="AI11" s="24"/>
      <c r="AJ11" s="24"/>
      <c r="AK11" s="24"/>
    </row>
    <row r="12" spans="1:38" ht="13.5" x14ac:dyDescent="0.25">
      <c r="A12" s="271" t="s">
        <v>256</v>
      </c>
      <c r="B12" s="271"/>
      <c r="C12" s="271"/>
      <c r="D12" s="271"/>
      <c r="E12" s="271"/>
      <c r="F12" s="271"/>
      <c r="G12" s="271"/>
      <c r="H12" s="271"/>
      <c r="I12" s="271"/>
      <c r="J12" s="271"/>
      <c r="K12" s="271"/>
      <c r="L12" s="271"/>
      <c r="M12" s="271"/>
      <c r="N12" s="271"/>
      <c r="O12" s="271"/>
      <c r="P12" s="271"/>
      <c r="Q12" s="271"/>
      <c r="R12" s="271"/>
      <c r="S12" s="271"/>
      <c r="T12" s="271"/>
      <c r="U12" s="271"/>
      <c r="V12" s="271"/>
      <c r="W12" s="271"/>
      <c r="X12" s="271"/>
      <c r="Y12" s="271"/>
      <c r="Z12" s="271"/>
      <c r="AA12" s="271"/>
      <c r="AB12" s="271"/>
      <c r="AC12" s="271"/>
      <c r="AD12" s="271"/>
      <c r="AE12" s="271"/>
      <c r="AF12" s="271"/>
      <c r="AG12" s="24"/>
      <c r="AH12" s="24"/>
      <c r="AI12" s="24"/>
      <c r="AJ12" s="24"/>
      <c r="AK12" s="24"/>
    </row>
    <row r="13" spans="1:38" ht="14" x14ac:dyDescent="0.3">
      <c r="A13" s="271" t="s">
        <v>257</v>
      </c>
      <c r="B13" s="271"/>
      <c r="C13" s="271"/>
      <c r="D13" s="271"/>
      <c r="E13" s="271"/>
      <c r="F13" s="271"/>
      <c r="G13" s="271"/>
      <c r="H13" s="271"/>
      <c r="I13" s="271"/>
      <c r="J13" s="271"/>
      <c r="K13" s="271"/>
      <c r="L13" s="271"/>
      <c r="M13" s="271"/>
      <c r="N13" s="271"/>
      <c r="O13" s="271"/>
      <c r="P13" s="271"/>
      <c r="Q13" s="271"/>
      <c r="R13" s="271"/>
      <c r="S13" s="271"/>
      <c r="T13" s="271"/>
      <c r="U13" s="271"/>
      <c r="V13" s="271"/>
      <c r="W13" s="271"/>
      <c r="X13" s="271"/>
      <c r="Y13" s="271"/>
      <c r="Z13" s="271"/>
      <c r="AA13" s="271"/>
      <c r="AB13" s="271"/>
      <c r="AC13" s="271"/>
      <c r="AD13" s="271"/>
      <c r="AE13" s="271"/>
      <c r="AF13" s="271"/>
      <c r="AG13" s="24"/>
      <c r="AH13" s="24"/>
      <c r="AI13" s="24"/>
      <c r="AJ13" s="24"/>
      <c r="AK13" s="24"/>
    </row>
    <row r="14" spans="1:38" ht="13.5" x14ac:dyDescent="0.25">
      <c r="A14" s="271"/>
      <c r="B14" s="271"/>
      <c r="C14" s="271"/>
      <c r="D14" s="271"/>
      <c r="E14" s="271"/>
      <c r="F14" s="271"/>
      <c r="G14" s="271"/>
      <c r="H14" s="271"/>
      <c r="I14" s="271"/>
      <c r="J14" s="271"/>
      <c r="K14" s="271"/>
      <c r="L14" s="271"/>
      <c r="M14" s="271"/>
      <c r="N14" s="271"/>
      <c r="O14" s="271"/>
      <c r="P14" s="271"/>
      <c r="Q14" s="271"/>
      <c r="R14" s="271"/>
      <c r="S14" s="271"/>
      <c r="T14" s="271"/>
      <c r="U14" s="271"/>
      <c r="V14" s="271"/>
      <c r="W14" s="271"/>
      <c r="X14" s="271"/>
      <c r="Y14" s="271"/>
      <c r="Z14" s="271"/>
      <c r="AA14" s="271"/>
      <c r="AB14" s="271"/>
      <c r="AC14" s="271"/>
      <c r="AD14" s="271"/>
      <c r="AE14" s="271"/>
      <c r="AF14" s="271"/>
      <c r="AG14" s="24"/>
      <c r="AH14" s="24"/>
      <c r="AI14" s="24"/>
      <c r="AJ14" s="24"/>
      <c r="AK14" s="24"/>
    </row>
    <row r="15" spans="1:38" x14ac:dyDescent="0.25">
      <c r="A15" s="270" t="s">
        <v>21</v>
      </c>
      <c r="B15" s="270"/>
      <c r="C15" s="270"/>
      <c r="D15" s="270"/>
      <c r="E15" s="270"/>
      <c r="F15" s="270"/>
      <c r="G15" s="270"/>
      <c r="H15" s="270"/>
      <c r="I15" s="270"/>
      <c r="J15" s="270"/>
      <c r="K15" s="270"/>
      <c r="L15" s="270"/>
      <c r="M15" s="270"/>
      <c r="N15" s="270"/>
      <c r="O15" s="270"/>
      <c r="P15" s="270"/>
      <c r="Q15" s="270"/>
      <c r="R15" s="270"/>
      <c r="S15" s="270"/>
      <c r="T15" s="270"/>
      <c r="U15" s="270"/>
      <c r="V15" s="270"/>
      <c r="W15" s="270"/>
      <c r="X15" s="270"/>
      <c r="Y15" s="270"/>
      <c r="Z15" s="270"/>
      <c r="AA15" s="270"/>
      <c r="AB15" s="270"/>
      <c r="AC15" s="270"/>
      <c r="AD15" s="270"/>
      <c r="AE15" s="270"/>
      <c r="AF15" s="270"/>
      <c r="AG15" s="24"/>
      <c r="AH15" s="24"/>
      <c r="AI15" s="24"/>
      <c r="AJ15" s="24"/>
      <c r="AK15" s="24"/>
    </row>
    <row r="16" spans="1:38" x14ac:dyDescent="0.25">
      <c r="A16" s="256" t="s">
        <v>22</v>
      </c>
      <c r="B16" s="256"/>
      <c r="C16" s="256"/>
      <c r="D16" s="256"/>
      <c r="E16" s="256"/>
      <c r="F16" s="256"/>
      <c r="G16" s="256"/>
      <c r="H16" s="256"/>
      <c r="I16" s="256"/>
      <c r="J16" s="256"/>
      <c r="K16" s="256"/>
      <c r="L16" s="256"/>
      <c r="M16" s="256"/>
      <c r="N16" s="256"/>
      <c r="O16" s="256"/>
      <c r="P16" s="256"/>
      <c r="Q16" s="256"/>
      <c r="R16" s="256"/>
      <c r="S16" s="256"/>
      <c r="T16" s="256"/>
      <c r="U16" s="256"/>
      <c r="V16" s="256"/>
      <c r="W16" s="256"/>
      <c r="X16" s="256"/>
      <c r="Y16" s="256"/>
      <c r="Z16" s="256"/>
      <c r="AA16" s="256"/>
      <c r="AB16" s="256"/>
      <c r="AC16" s="256"/>
      <c r="AD16" s="256"/>
      <c r="AE16" s="256"/>
      <c r="AF16" s="256"/>
      <c r="AG16" s="24"/>
      <c r="AH16" s="24"/>
      <c r="AI16" s="24"/>
      <c r="AJ16" s="24"/>
      <c r="AK16" s="24"/>
    </row>
    <row r="17" spans="1:37" x14ac:dyDescent="0.25">
      <c r="A17" s="255" t="s">
        <v>258</v>
      </c>
      <c r="B17" s="255"/>
      <c r="C17" s="255"/>
      <c r="D17" s="255"/>
      <c r="E17" s="255"/>
      <c r="F17" s="255"/>
      <c r="G17" s="255"/>
      <c r="H17" s="255"/>
      <c r="I17" s="255"/>
      <c r="J17" s="255"/>
      <c r="K17" s="255"/>
      <c r="L17" s="255"/>
      <c r="M17" s="255"/>
      <c r="N17" s="255"/>
      <c r="O17" s="255"/>
      <c r="P17" s="255"/>
      <c r="Q17" s="255"/>
      <c r="R17" s="255"/>
      <c r="S17" s="255"/>
      <c r="T17" s="255"/>
      <c r="U17" s="255"/>
      <c r="V17" s="255"/>
      <c r="W17" s="255"/>
      <c r="X17" s="255"/>
      <c r="Y17" s="255"/>
      <c r="Z17" s="255"/>
      <c r="AA17" s="255"/>
      <c r="AB17" s="255"/>
      <c r="AC17" s="255"/>
      <c r="AD17" s="255"/>
      <c r="AE17" s="255"/>
      <c r="AF17" s="255"/>
      <c r="AG17" s="24"/>
      <c r="AH17" s="24"/>
      <c r="AI17" s="24"/>
      <c r="AJ17" s="24"/>
      <c r="AK17" s="24"/>
    </row>
    <row r="18" spans="1:37" x14ac:dyDescent="0.25">
      <c r="A18" s="255" t="s">
        <v>259</v>
      </c>
      <c r="B18" s="255"/>
      <c r="C18" s="255"/>
      <c r="D18" s="255"/>
      <c r="E18" s="255"/>
      <c r="F18" s="255"/>
      <c r="G18" s="255"/>
      <c r="H18" s="255"/>
      <c r="I18" s="255"/>
      <c r="J18" s="255"/>
      <c r="K18" s="255"/>
      <c r="L18" s="255"/>
      <c r="M18" s="255"/>
      <c r="N18" s="255"/>
      <c r="O18" s="255"/>
      <c r="P18" s="255"/>
      <c r="Q18" s="255"/>
      <c r="R18" s="255"/>
      <c r="S18" s="255"/>
      <c r="T18" s="255"/>
      <c r="U18" s="255"/>
      <c r="V18" s="255"/>
      <c r="W18" s="255"/>
      <c r="X18" s="255"/>
      <c r="Y18" s="255"/>
      <c r="Z18" s="255"/>
      <c r="AA18" s="255"/>
      <c r="AB18" s="255"/>
      <c r="AC18" s="255"/>
      <c r="AD18" s="255"/>
      <c r="AE18" s="255"/>
      <c r="AF18" s="255"/>
      <c r="AG18" s="24"/>
      <c r="AH18" s="24"/>
      <c r="AI18" s="24"/>
      <c r="AJ18" s="24"/>
      <c r="AK18" s="24"/>
    </row>
    <row r="19" spans="1:37" x14ac:dyDescent="0.25">
      <c r="A19" s="258" t="s">
        <v>260</v>
      </c>
      <c r="B19" s="258"/>
      <c r="C19" s="258"/>
      <c r="D19" s="258"/>
      <c r="E19" s="258"/>
      <c r="F19" s="258"/>
      <c r="G19" s="258"/>
      <c r="H19" s="258"/>
      <c r="I19" s="258"/>
      <c r="J19" s="258"/>
      <c r="K19" s="258"/>
      <c r="L19" s="258"/>
      <c r="M19" s="258"/>
      <c r="N19" s="258"/>
      <c r="O19" s="258"/>
      <c r="P19" s="258"/>
      <c r="Q19" s="258"/>
      <c r="R19" s="258"/>
      <c r="S19" s="258"/>
      <c r="T19" s="258"/>
      <c r="U19" s="258"/>
      <c r="V19" s="258"/>
      <c r="W19" s="258"/>
      <c r="X19" s="258"/>
      <c r="Y19" s="258"/>
      <c r="Z19" s="258"/>
      <c r="AA19" s="258"/>
      <c r="AB19" s="258"/>
      <c r="AC19" s="258"/>
      <c r="AD19" s="258"/>
      <c r="AE19" s="258"/>
      <c r="AF19" s="258"/>
      <c r="AG19" s="24"/>
      <c r="AH19" s="24"/>
      <c r="AI19" s="24"/>
      <c r="AJ19" s="24"/>
      <c r="AK19" s="24"/>
    </row>
    <row r="20" spans="1:37" x14ac:dyDescent="0.25">
      <c r="A20" s="258" t="s">
        <v>261</v>
      </c>
      <c r="B20" s="258"/>
      <c r="C20" s="258"/>
      <c r="D20" s="258"/>
      <c r="E20" s="258"/>
      <c r="F20" s="258"/>
      <c r="G20" s="258"/>
      <c r="H20" s="258"/>
      <c r="I20" s="258"/>
      <c r="J20" s="258"/>
      <c r="K20" s="258"/>
      <c r="L20" s="258"/>
      <c r="M20" s="258"/>
      <c r="N20" s="258"/>
      <c r="O20" s="258"/>
      <c r="P20" s="258"/>
      <c r="Q20" s="258"/>
      <c r="R20" s="258"/>
      <c r="S20" s="258"/>
      <c r="T20" s="258"/>
      <c r="U20" s="258"/>
      <c r="V20" s="258"/>
      <c r="W20" s="258"/>
      <c r="X20" s="258"/>
      <c r="Y20" s="258"/>
      <c r="Z20" s="258"/>
      <c r="AA20" s="258"/>
      <c r="AB20" s="258"/>
      <c r="AC20" s="258"/>
      <c r="AD20" s="258"/>
      <c r="AE20" s="258"/>
      <c r="AF20" s="258"/>
      <c r="AG20" s="24"/>
      <c r="AH20" s="24"/>
      <c r="AI20" s="24"/>
      <c r="AJ20" s="24"/>
      <c r="AK20" s="24"/>
    </row>
    <row r="21" spans="1:37" ht="13" x14ac:dyDescent="0.3">
      <c r="A21" s="258" t="s">
        <v>262</v>
      </c>
      <c r="B21" s="258"/>
      <c r="C21" s="258"/>
      <c r="D21" s="258"/>
      <c r="E21" s="258"/>
      <c r="F21" s="258"/>
      <c r="G21" s="258"/>
      <c r="H21" s="258"/>
      <c r="I21" s="258"/>
      <c r="J21" s="258"/>
      <c r="K21" s="258"/>
      <c r="L21" s="258"/>
      <c r="M21" s="258"/>
      <c r="N21" s="258"/>
      <c r="O21" s="258"/>
      <c r="P21" s="258"/>
      <c r="Q21" s="258"/>
      <c r="R21" s="258"/>
      <c r="S21" s="258"/>
      <c r="T21" s="258"/>
      <c r="U21" s="258"/>
      <c r="V21" s="258"/>
      <c r="W21" s="258"/>
      <c r="X21" s="258"/>
      <c r="Y21" s="258"/>
      <c r="Z21" s="258"/>
      <c r="AA21" s="258"/>
      <c r="AB21" s="258"/>
      <c r="AC21" s="258"/>
      <c r="AD21" s="258"/>
      <c r="AE21" s="258"/>
      <c r="AF21" s="258"/>
      <c r="AG21" s="24"/>
      <c r="AH21" s="24"/>
      <c r="AI21" s="24"/>
      <c r="AJ21" s="24"/>
      <c r="AK21" s="24"/>
    </row>
    <row r="22" spans="1:37" x14ac:dyDescent="0.25">
      <c r="A22" s="258" t="s">
        <v>263</v>
      </c>
      <c r="B22" s="258"/>
      <c r="C22" s="258"/>
      <c r="D22" s="258"/>
      <c r="E22" s="258"/>
      <c r="F22" s="258"/>
      <c r="G22" s="258"/>
      <c r="H22" s="258"/>
      <c r="I22" s="258"/>
      <c r="J22" s="258"/>
      <c r="K22" s="258"/>
      <c r="L22" s="258"/>
      <c r="M22" s="258"/>
      <c r="N22" s="258"/>
      <c r="O22" s="258"/>
      <c r="P22" s="258"/>
      <c r="Q22" s="258"/>
      <c r="R22" s="258"/>
      <c r="S22" s="258"/>
      <c r="T22" s="258"/>
      <c r="U22" s="258"/>
      <c r="V22" s="258"/>
      <c r="W22" s="258"/>
      <c r="X22" s="258"/>
      <c r="Y22" s="258"/>
      <c r="Z22" s="258"/>
      <c r="AA22" s="258"/>
      <c r="AB22" s="258"/>
      <c r="AC22" s="258"/>
      <c r="AD22" s="258"/>
      <c r="AE22" s="258"/>
      <c r="AF22" s="258"/>
      <c r="AG22" s="24"/>
      <c r="AH22" s="24"/>
      <c r="AI22" s="24"/>
      <c r="AJ22" s="24"/>
      <c r="AK22" s="24"/>
    </row>
    <row r="23" spans="1:37" x14ac:dyDescent="0.25">
      <c r="A23" s="257" t="s">
        <v>264</v>
      </c>
      <c r="B23" s="257"/>
      <c r="C23" s="257"/>
      <c r="D23" s="257"/>
      <c r="E23" s="257"/>
      <c r="F23" s="257"/>
      <c r="G23" s="257"/>
      <c r="H23" s="257"/>
      <c r="I23" s="257"/>
      <c r="J23" s="257"/>
      <c r="K23" s="257"/>
      <c r="L23" s="257"/>
      <c r="M23" s="257"/>
      <c r="N23" s="257"/>
      <c r="O23" s="257"/>
      <c r="P23" s="257"/>
      <c r="Q23" s="257"/>
      <c r="R23" s="257"/>
      <c r="S23" s="257"/>
      <c r="T23" s="257"/>
      <c r="U23" s="257"/>
      <c r="V23" s="257"/>
      <c r="W23" s="257"/>
      <c r="X23" s="257"/>
      <c r="Y23" s="257"/>
      <c r="Z23" s="257"/>
      <c r="AA23" s="257"/>
      <c r="AB23" s="257"/>
      <c r="AC23" s="257"/>
      <c r="AD23" s="257"/>
      <c r="AE23" s="257"/>
      <c r="AF23" s="257"/>
      <c r="AG23" s="24"/>
      <c r="AH23" s="24"/>
      <c r="AI23" s="24"/>
      <c r="AJ23" s="24"/>
      <c r="AK23" s="24"/>
    </row>
    <row r="24" spans="1:37" x14ac:dyDescent="0.25">
      <c r="A24" s="255" t="s">
        <v>265</v>
      </c>
      <c r="B24" s="255"/>
      <c r="C24" s="255"/>
      <c r="D24" s="255"/>
      <c r="E24" s="255"/>
      <c r="F24" s="255"/>
      <c r="G24" s="255"/>
      <c r="H24" s="255"/>
      <c r="I24" s="255"/>
      <c r="J24" s="255"/>
      <c r="K24" s="255"/>
      <c r="L24" s="255"/>
      <c r="M24" s="255"/>
      <c r="N24" s="255"/>
      <c r="O24" s="255"/>
      <c r="P24" s="255"/>
      <c r="Q24" s="255"/>
      <c r="R24" s="255"/>
      <c r="S24" s="255"/>
      <c r="T24" s="255"/>
      <c r="U24" s="255"/>
      <c r="V24" s="255"/>
      <c r="W24" s="255"/>
      <c r="X24" s="255"/>
      <c r="Y24" s="255"/>
      <c r="Z24" s="255"/>
      <c r="AA24" s="255"/>
      <c r="AB24" s="255"/>
      <c r="AC24" s="255"/>
      <c r="AD24" s="255"/>
      <c r="AE24" s="255"/>
      <c r="AF24" s="255"/>
      <c r="AG24" s="24"/>
      <c r="AH24" s="24"/>
      <c r="AI24" s="24"/>
      <c r="AJ24" s="24"/>
      <c r="AK24" s="24"/>
    </row>
    <row r="25" spans="1:37" x14ac:dyDescent="0.25">
      <c r="A25" s="255" t="s">
        <v>266</v>
      </c>
      <c r="B25" s="255"/>
      <c r="C25" s="255"/>
      <c r="D25" s="255"/>
      <c r="E25" s="255"/>
      <c r="F25" s="255"/>
      <c r="G25" s="255"/>
      <c r="H25" s="255"/>
      <c r="I25" s="255"/>
      <c r="J25" s="255"/>
      <c r="K25" s="255"/>
      <c r="L25" s="255"/>
      <c r="M25" s="255"/>
      <c r="N25" s="255"/>
      <c r="O25" s="255"/>
      <c r="P25" s="255"/>
      <c r="Q25" s="255"/>
      <c r="R25" s="255"/>
      <c r="S25" s="255"/>
      <c r="T25" s="255"/>
      <c r="U25" s="255"/>
      <c r="V25" s="255"/>
      <c r="W25" s="255"/>
      <c r="X25" s="255"/>
      <c r="Y25" s="255"/>
      <c r="Z25" s="255"/>
      <c r="AA25" s="255"/>
      <c r="AB25" s="255"/>
      <c r="AC25" s="255"/>
      <c r="AD25" s="255"/>
      <c r="AE25" s="255"/>
      <c r="AF25" s="255"/>
      <c r="AG25" s="24"/>
      <c r="AH25" s="24"/>
      <c r="AI25" s="24"/>
      <c r="AJ25" s="24"/>
      <c r="AK25" s="24"/>
    </row>
    <row r="26" spans="1:37" x14ac:dyDescent="0.25">
      <c r="A26" s="257" t="s">
        <v>267</v>
      </c>
      <c r="B26" s="257"/>
      <c r="C26" s="257"/>
      <c r="D26" s="257"/>
      <c r="E26" s="257"/>
      <c r="F26" s="257"/>
      <c r="G26" s="257"/>
      <c r="H26" s="257"/>
      <c r="I26" s="257"/>
      <c r="J26" s="257"/>
      <c r="K26" s="257"/>
      <c r="L26" s="257"/>
      <c r="M26" s="257"/>
      <c r="N26" s="257"/>
      <c r="O26" s="257"/>
      <c r="P26" s="257"/>
      <c r="Q26" s="257"/>
      <c r="R26" s="257"/>
      <c r="S26" s="257"/>
      <c r="T26" s="257"/>
      <c r="U26" s="257"/>
      <c r="V26" s="257"/>
      <c r="W26" s="257"/>
      <c r="X26" s="257"/>
      <c r="Y26" s="257"/>
      <c r="Z26" s="257"/>
      <c r="AA26" s="257"/>
      <c r="AB26" s="257"/>
      <c r="AC26" s="257"/>
      <c r="AD26" s="257"/>
      <c r="AE26" s="257"/>
      <c r="AF26" s="257"/>
      <c r="AG26" s="24"/>
      <c r="AH26" s="24"/>
      <c r="AI26" s="24"/>
      <c r="AJ26" s="24"/>
      <c r="AK26" s="24"/>
    </row>
    <row r="27" spans="1:37" x14ac:dyDescent="0.25">
      <c r="A27" s="255" t="s">
        <v>268</v>
      </c>
      <c r="B27" s="255"/>
      <c r="C27" s="255"/>
      <c r="D27" s="255"/>
      <c r="E27" s="255"/>
      <c r="F27" s="255"/>
      <c r="G27" s="255"/>
      <c r="H27" s="255"/>
      <c r="I27" s="255"/>
      <c r="J27" s="255"/>
      <c r="K27" s="255"/>
      <c r="L27" s="255"/>
      <c r="M27" s="255"/>
      <c r="N27" s="255"/>
      <c r="O27" s="255"/>
      <c r="P27" s="255"/>
      <c r="Q27" s="255"/>
      <c r="R27" s="255"/>
      <c r="S27" s="255"/>
      <c r="T27" s="255"/>
      <c r="U27" s="255"/>
      <c r="V27" s="255"/>
      <c r="W27" s="255"/>
      <c r="X27" s="255"/>
      <c r="Y27" s="255"/>
      <c r="Z27" s="255"/>
      <c r="AA27" s="255"/>
      <c r="AB27" s="255"/>
      <c r="AC27" s="255"/>
      <c r="AD27" s="255"/>
      <c r="AE27" s="255"/>
      <c r="AF27" s="255"/>
      <c r="AG27" s="24"/>
      <c r="AH27" s="24"/>
      <c r="AI27" s="24"/>
      <c r="AJ27" s="24"/>
      <c r="AK27" s="24"/>
    </row>
    <row r="28" spans="1:37" x14ac:dyDescent="0.25">
      <c r="A28" s="255" t="s">
        <v>269</v>
      </c>
      <c r="B28" s="255"/>
      <c r="C28" s="255"/>
      <c r="D28" s="255"/>
      <c r="E28" s="255"/>
      <c r="F28" s="255"/>
      <c r="G28" s="255"/>
      <c r="H28" s="255"/>
      <c r="I28" s="255"/>
      <c r="J28" s="255"/>
      <c r="K28" s="255"/>
      <c r="L28" s="255"/>
      <c r="M28" s="255"/>
      <c r="N28" s="255"/>
      <c r="O28" s="255"/>
      <c r="P28" s="255"/>
      <c r="Q28" s="255"/>
      <c r="R28" s="255"/>
      <c r="S28" s="255"/>
      <c r="T28" s="255"/>
      <c r="U28" s="255"/>
      <c r="V28" s="255"/>
      <c r="W28" s="255"/>
      <c r="X28" s="255"/>
      <c r="Y28" s="255"/>
      <c r="Z28" s="255"/>
      <c r="AA28" s="255"/>
      <c r="AB28" s="255"/>
      <c r="AC28" s="255"/>
      <c r="AD28" s="255"/>
      <c r="AE28" s="255"/>
      <c r="AF28" s="255"/>
      <c r="AG28" s="24"/>
      <c r="AH28" s="24"/>
      <c r="AI28" s="24"/>
      <c r="AJ28" s="24"/>
      <c r="AK28" s="24"/>
    </row>
    <row r="29" spans="1:37" x14ac:dyDescent="0.25">
      <c r="A29" s="257" t="s">
        <v>270</v>
      </c>
      <c r="B29" s="257"/>
      <c r="C29" s="257"/>
      <c r="D29" s="257"/>
      <c r="E29" s="257"/>
      <c r="F29" s="257"/>
      <c r="G29" s="257"/>
      <c r="H29" s="257"/>
      <c r="I29" s="257"/>
      <c r="J29" s="257"/>
      <c r="K29" s="257"/>
      <c r="L29" s="257"/>
      <c r="M29" s="257"/>
      <c r="N29" s="257"/>
      <c r="O29" s="257"/>
      <c r="P29" s="257"/>
      <c r="Q29" s="257"/>
      <c r="R29" s="257"/>
      <c r="S29" s="257"/>
      <c r="T29" s="257"/>
      <c r="U29" s="257"/>
      <c r="V29" s="257"/>
      <c r="W29" s="257"/>
      <c r="X29" s="257"/>
      <c r="Y29" s="257"/>
      <c r="Z29" s="257"/>
      <c r="AA29" s="257"/>
      <c r="AB29" s="257"/>
      <c r="AC29" s="257"/>
      <c r="AD29" s="257"/>
      <c r="AE29" s="257"/>
      <c r="AF29" s="257"/>
      <c r="AG29" s="24"/>
      <c r="AH29" s="24"/>
      <c r="AI29" s="24"/>
      <c r="AJ29" s="24"/>
      <c r="AK29" s="24"/>
    </row>
    <row r="30" spans="1:37" x14ac:dyDescent="0.25">
      <c r="A30" s="255" t="s">
        <v>271</v>
      </c>
      <c r="B30" s="255"/>
      <c r="C30" s="255"/>
      <c r="D30" s="255"/>
      <c r="E30" s="255"/>
      <c r="F30" s="255"/>
      <c r="G30" s="255"/>
      <c r="H30" s="255"/>
      <c r="I30" s="255"/>
      <c r="J30" s="255"/>
      <c r="K30" s="255"/>
      <c r="L30" s="255"/>
      <c r="M30" s="255"/>
      <c r="N30" s="255"/>
      <c r="O30" s="255"/>
      <c r="P30" s="255"/>
      <c r="Q30" s="255"/>
      <c r="R30" s="255"/>
      <c r="S30" s="255"/>
      <c r="T30" s="255"/>
      <c r="U30" s="255"/>
      <c r="V30" s="255"/>
      <c r="W30" s="255"/>
      <c r="X30" s="255"/>
      <c r="Y30" s="255"/>
      <c r="Z30" s="255"/>
      <c r="AA30" s="255"/>
      <c r="AB30" s="255"/>
      <c r="AC30" s="255"/>
      <c r="AD30" s="255"/>
      <c r="AE30" s="255"/>
      <c r="AF30" s="255"/>
      <c r="AG30" s="24"/>
      <c r="AH30" s="24"/>
      <c r="AI30" s="24"/>
      <c r="AJ30" s="24"/>
      <c r="AK30" s="24"/>
    </row>
    <row r="31" spans="1:37" x14ac:dyDescent="0.25">
      <c r="A31" s="255" t="s">
        <v>272</v>
      </c>
      <c r="B31" s="255"/>
      <c r="C31" s="255"/>
      <c r="D31" s="255"/>
      <c r="E31" s="255"/>
      <c r="F31" s="255"/>
      <c r="G31" s="255"/>
      <c r="H31" s="255"/>
      <c r="I31" s="255"/>
      <c r="J31" s="255"/>
      <c r="K31" s="255"/>
      <c r="L31" s="255"/>
      <c r="M31" s="255"/>
      <c r="N31" s="255"/>
      <c r="O31" s="255"/>
      <c r="P31" s="255"/>
      <c r="Q31" s="255"/>
      <c r="R31" s="255"/>
      <c r="S31" s="255"/>
      <c r="T31" s="255"/>
      <c r="U31" s="255"/>
      <c r="V31" s="255"/>
      <c r="W31" s="255"/>
      <c r="X31" s="255"/>
      <c r="Y31" s="255"/>
      <c r="Z31" s="255"/>
      <c r="AA31" s="255"/>
      <c r="AB31" s="255"/>
      <c r="AC31" s="255"/>
      <c r="AD31" s="255"/>
      <c r="AE31" s="255"/>
      <c r="AF31" s="255"/>
      <c r="AG31" s="24"/>
      <c r="AH31" s="24"/>
      <c r="AI31" s="24"/>
      <c r="AJ31" s="24"/>
      <c r="AK31" s="24"/>
    </row>
    <row r="32" spans="1:37" x14ac:dyDescent="0.25">
      <c r="A32" s="255" t="s">
        <v>273</v>
      </c>
      <c r="B32" s="255"/>
      <c r="C32" s="255"/>
      <c r="D32" s="255"/>
      <c r="E32" s="255"/>
      <c r="F32" s="255"/>
      <c r="G32" s="255"/>
      <c r="H32" s="255"/>
      <c r="I32" s="255"/>
      <c r="J32" s="255"/>
      <c r="K32" s="255"/>
      <c r="L32" s="255"/>
      <c r="M32" s="255"/>
      <c r="N32" s="255"/>
      <c r="O32" s="255"/>
      <c r="P32" s="255"/>
      <c r="Q32" s="255"/>
      <c r="R32" s="255"/>
      <c r="S32" s="255"/>
      <c r="T32" s="255"/>
      <c r="U32" s="255"/>
      <c r="V32" s="255"/>
      <c r="W32" s="255"/>
      <c r="X32" s="255"/>
      <c r="Y32" s="255"/>
      <c r="Z32" s="255"/>
      <c r="AA32" s="255"/>
      <c r="AB32" s="255"/>
      <c r="AC32" s="255"/>
      <c r="AD32" s="255"/>
      <c r="AE32" s="255"/>
      <c r="AF32" s="255"/>
      <c r="AG32" s="24"/>
      <c r="AH32" s="24"/>
      <c r="AI32" s="24"/>
      <c r="AJ32" s="24"/>
      <c r="AK32" s="24"/>
    </row>
    <row r="33" spans="1:37" x14ac:dyDescent="0.25">
      <c r="A33" s="267" t="s">
        <v>274</v>
      </c>
      <c r="B33" s="267"/>
      <c r="C33" s="267"/>
      <c r="D33" s="267"/>
      <c r="E33" s="267"/>
      <c r="F33" s="267"/>
      <c r="G33" s="267"/>
      <c r="H33" s="267"/>
      <c r="I33" s="267"/>
      <c r="J33" s="267"/>
      <c r="K33" s="267"/>
      <c r="L33" s="267"/>
      <c r="M33" s="267"/>
      <c r="N33" s="267"/>
      <c r="O33" s="267"/>
      <c r="P33" s="267"/>
      <c r="Q33" s="267"/>
      <c r="R33" s="267"/>
      <c r="S33" s="267"/>
      <c r="T33" s="267"/>
      <c r="U33" s="267"/>
      <c r="V33" s="267"/>
      <c r="W33" s="267"/>
      <c r="X33" s="267"/>
      <c r="Y33" s="267"/>
      <c r="Z33" s="267"/>
      <c r="AA33" s="267"/>
      <c r="AB33" s="267"/>
      <c r="AC33" s="267"/>
      <c r="AD33" s="267"/>
      <c r="AE33" s="267"/>
      <c r="AF33" s="267"/>
      <c r="AG33" s="196"/>
      <c r="AH33" s="196"/>
      <c r="AI33" s="196"/>
      <c r="AJ33" s="196"/>
      <c r="AK33" s="196"/>
    </row>
    <row r="34" spans="1:37" x14ac:dyDescent="0.25">
      <c r="A34" s="258" t="s">
        <v>275</v>
      </c>
      <c r="B34" s="258"/>
      <c r="C34" s="258"/>
      <c r="D34" s="258"/>
      <c r="E34" s="258"/>
      <c r="F34" s="258"/>
      <c r="G34" s="258"/>
      <c r="H34" s="258"/>
      <c r="I34" s="258"/>
      <c r="J34" s="258"/>
      <c r="K34" s="258"/>
      <c r="L34" s="258"/>
      <c r="M34" s="258"/>
      <c r="N34" s="258"/>
      <c r="O34" s="258"/>
      <c r="P34" s="258"/>
      <c r="Q34" s="258"/>
      <c r="R34" s="258"/>
      <c r="S34" s="258"/>
      <c r="T34" s="258"/>
      <c r="U34" s="258"/>
      <c r="V34" s="258"/>
      <c r="W34" s="258"/>
      <c r="X34" s="258"/>
      <c r="Y34" s="258"/>
      <c r="Z34" s="258"/>
      <c r="AA34" s="258"/>
      <c r="AB34" s="258"/>
      <c r="AC34" s="258"/>
      <c r="AD34" s="258"/>
      <c r="AE34" s="258"/>
      <c r="AF34" s="258"/>
      <c r="AG34" s="24"/>
      <c r="AH34" s="24"/>
      <c r="AI34" s="24"/>
      <c r="AJ34" s="24"/>
      <c r="AK34" s="24"/>
    </row>
    <row r="35" spans="1:37" x14ac:dyDescent="0.25">
      <c r="A35" s="258" t="s">
        <v>276</v>
      </c>
      <c r="B35" s="258"/>
      <c r="C35" s="258"/>
      <c r="D35" s="258"/>
      <c r="E35" s="258"/>
      <c r="F35" s="258"/>
      <c r="G35" s="258"/>
      <c r="H35" s="258"/>
      <c r="I35" s="258"/>
      <c r="J35" s="258"/>
      <c r="K35" s="258"/>
      <c r="L35" s="258"/>
      <c r="M35" s="258"/>
      <c r="N35" s="258"/>
      <c r="O35" s="258"/>
      <c r="P35" s="258"/>
      <c r="Q35" s="258"/>
      <c r="R35" s="258"/>
      <c r="S35" s="258"/>
      <c r="T35" s="258"/>
      <c r="U35" s="258"/>
      <c r="V35" s="258"/>
      <c r="W35" s="258"/>
      <c r="X35" s="258"/>
      <c r="Y35" s="258"/>
      <c r="Z35" s="258"/>
      <c r="AA35" s="258"/>
      <c r="AB35" s="258"/>
      <c r="AC35" s="258"/>
      <c r="AD35" s="258"/>
      <c r="AE35" s="258"/>
      <c r="AF35" s="258"/>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defaultColWidth="8.81640625" defaultRowHeight="14.5" x14ac:dyDescent="0.35"/>
  <cols>
    <col min="1" max="2" width="9.453125" style="38" customWidth="1"/>
    <col min="3" max="3" width="10.81640625" style="38" customWidth="1"/>
    <col min="4" max="4" width="17.453125" style="38" customWidth="1"/>
    <col min="5" max="5" width="22.1796875" style="38" customWidth="1"/>
    <col min="6" max="6" width="8.81640625" style="38"/>
    <col min="7" max="24" width="11.81640625" style="38" customWidth="1"/>
    <col min="25" max="25" width="12.1796875" style="38" customWidth="1"/>
    <col min="26" max="30" width="8.81640625" style="38"/>
    <col min="31" max="31" width="8.81640625" style="38" hidden="1" customWidth="1"/>
    <col min="32" max="16384" width="8.81640625" style="38"/>
  </cols>
  <sheetData>
    <row r="1" spans="1:35" ht="15" thickBot="1" x14ac:dyDescent="0.4">
      <c r="A1" s="34"/>
      <c r="B1" s="35"/>
      <c r="C1" s="35"/>
      <c r="D1" s="35"/>
      <c r="E1" s="35"/>
      <c r="F1" s="36" t="s">
        <v>35</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3" thickTop="1" x14ac:dyDescent="0.35">
      <c r="A2" s="35"/>
      <c r="B2" s="35"/>
      <c r="C2" s="35"/>
      <c r="D2" s="35"/>
      <c r="E2" s="39"/>
      <c r="F2" s="40" t="s">
        <v>36</v>
      </c>
      <c r="G2" s="41" t="s">
        <v>37</v>
      </c>
      <c r="H2" s="41" t="s">
        <v>38</v>
      </c>
      <c r="I2" s="41" t="s">
        <v>39</v>
      </c>
      <c r="J2" s="41" t="s">
        <v>40</v>
      </c>
      <c r="K2" s="41" t="s">
        <v>41</v>
      </c>
      <c r="L2" s="42" t="s">
        <v>42</v>
      </c>
      <c r="M2" s="42" t="s">
        <v>43</v>
      </c>
      <c r="N2" s="42" t="s">
        <v>44</v>
      </c>
      <c r="O2" s="43" t="s">
        <v>45</v>
      </c>
      <c r="P2" s="42" t="s">
        <v>46</v>
      </c>
      <c r="Q2" s="42" t="s">
        <v>47</v>
      </c>
      <c r="R2" s="43" t="s">
        <v>48</v>
      </c>
      <c r="S2" s="42" t="s">
        <v>49</v>
      </c>
      <c r="T2" s="42" t="s">
        <v>50</v>
      </c>
      <c r="U2" s="42" t="s">
        <v>51</v>
      </c>
      <c r="V2" s="42" t="s">
        <v>52</v>
      </c>
      <c r="W2" s="44" t="s">
        <v>53</v>
      </c>
      <c r="X2" s="45" t="s">
        <v>54</v>
      </c>
      <c r="Y2" s="46" t="s">
        <v>55</v>
      </c>
      <c r="Z2" s="35"/>
      <c r="AA2" s="35"/>
      <c r="AB2" s="35"/>
      <c r="AC2" s="35"/>
      <c r="AD2" s="35"/>
      <c r="AE2" s="35" t="s">
        <v>56</v>
      </c>
      <c r="AF2" s="35"/>
      <c r="AG2" s="35"/>
      <c r="AH2" s="35"/>
      <c r="AI2" s="35"/>
    </row>
    <row r="3" spans="1:35" ht="15" thickBot="1" x14ac:dyDescent="0.4">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57</v>
      </c>
      <c r="AF3" s="35"/>
      <c r="AG3" s="35"/>
      <c r="AH3" s="35"/>
      <c r="AI3" s="35"/>
    </row>
    <row r="4" spans="1:35" ht="15" thickTop="1" x14ac:dyDescent="0.35">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5" thickBot="1" x14ac:dyDescent="0.4">
      <c r="A5" s="58" t="s">
        <v>58</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3" thickTop="1" x14ac:dyDescent="0.35">
      <c r="A6" s="61"/>
      <c r="B6" s="62"/>
      <c r="C6" s="62"/>
      <c r="D6" s="63"/>
      <c r="E6" s="64" t="s">
        <v>59</v>
      </c>
      <c r="F6" s="65" t="s">
        <v>36</v>
      </c>
      <c r="G6" s="40" t="s">
        <v>37</v>
      </c>
      <c r="H6" s="40" t="s">
        <v>38</v>
      </c>
      <c r="I6" s="40" t="s">
        <v>39</v>
      </c>
      <c r="J6" s="40" t="s">
        <v>40</v>
      </c>
      <c r="K6" s="40" t="s">
        <v>41</v>
      </c>
      <c r="L6" s="45" t="s">
        <v>42</v>
      </c>
      <c r="M6" s="45" t="s">
        <v>43</v>
      </c>
      <c r="N6" s="45" t="s">
        <v>44</v>
      </c>
      <c r="O6" s="66" t="s">
        <v>45</v>
      </c>
      <c r="P6" s="45" t="s">
        <v>46</v>
      </c>
      <c r="Q6" s="45" t="s">
        <v>47</v>
      </c>
      <c r="R6" s="66" t="s">
        <v>48</v>
      </c>
      <c r="S6" s="45" t="s">
        <v>49</v>
      </c>
      <c r="T6" s="45" t="s">
        <v>50</v>
      </c>
      <c r="U6" s="45" t="s">
        <v>51</v>
      </c>
      <c r="V6" s="45" t="s">
        <v>52</v>
      </c>
      <c r="W6" s="45" t="s">
        <v>53</v>
      </c>
      <c r="X6" s="45" t="s">
        <v>54</v>
      </c>
      <c r="Y6" s="46" t="s">
        <v>55</v>
      </c>
      <c r="Z6" s="35"/>
      <c r="AA6" s="35"/>
      <c r="AB6" s="35"/>
      <c r="AC6" s="35"/>
      <c r="AD6" s="35"/>
      <c r="AE6" s="35">
        <f>IF(AE9=1,0,1)</f>
        <v>0</v>
      </c>
      <c r="AF6" s="35"/>
      <c r="AG6" s="35"/>
      <c r="AH6" s="35"/>
      <c r="AI6" s="35"/>
    </row>
    <row r="7" spans="1:35" s="77" customFormat="1" ht="10.5" x14ac:dyDescent="0.25">
      <c r="A7" s="67" t="s">
        <v>60</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61</v>
      </c>
      <c r="AF7" s="53"/>
      <c r="AG7" s="53"/>
      <c r="AH7" s="53"/>
      <c r="AI7" s="53"/>
    </row>
    <row r="8" spans="1:35" s="77" customFormat="1" ht="10.5" x14ac:dyDescent="0.25">
      <c r="A8" s="67" t="s">
        <v>62</v>
      </c>
      <c r="B8" s="68">
        <v>200000</v>
      </c>
      <c r="C8" s="69" t="s">
        <v>63</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64</v>
      </c>
      <c r="AF8" s="53"/>
      <c r="AG8" s="53"/>
      <c r="AH8" s="53"/>
      <c r="AI8" s="53"/>
    </row>
    <row r="9" spans="1:35" s="77" customFormat="1" ht="10.5" x14ac:dyDescent="0.25">
      <c r="A9" s="67" t="s">
        <v>65</v>
      </c>
      <c r="B9" s="68">
        <v>1000000</v>
      </c>
      <c r="C9" s="69" t="s">
        <v>66</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0.5" hidden="1" x14ac:dyDescent="0.25">
      <c r="A10" s="67" t="s">
        <v>66</v>
      </c>
      <c r="B10" s="68" t="s">
        <v>66</v>
      </c>
      <c r="C10" s="69" t="s">
        <v>66</v>
      </c>
      <c r="D10" s="70"/>
      <c r="E10" s="71" t="str">
        <f t="shared" si="0"/>
        <v>invalid bin</v>
      </c>
      <c r="F10" s="78" t="s">
        <v>66</v>
      </c>
      <c r="G10" s="79" t="s">
        <v>66</v>
      </c>
      <c r="H10" s="80" t="s">
        <v>66</v>
      </c>
      <c r="I10" s="81" t="s">
        <v>66</v>
      </c>
      <c r="J10" s="80" t="s">
        <v>66</v>
      </c>
      <c r="K10" s="80" t="s">
        <v>66</v>
      </c>
      <c r="L10" s="79" t="s">
        <v>66</v>
      </c>
      <c r="M10" s="79" t="s">
        <v>66</v>
      </c>
      <c r="N10" s="79" t="s">
        <v>66</v>
      </c>
      <c r="O10" s="79" t="s">
        <v>66</v>
      </c>
      <c r="P10" s="79" t="s">
        <v>66</v>
      </c>
      <c r="Q10" s="79" t="s">
        <v>66</v>
      </c>
      <c r="R10" s="79" t="s">
        <v>66</v>
      </c>
      <c r="S10" s="79" t="s">
        <v>66</v>
      </c>
      <c r="T10" s="79" t="s">
        <v>66</v>
      </c>
      <c r="U10" s="79" t="s">
        <v>66</v>
      </c>
      <c r="V10" s="79" t="s">
        <v>66</v>
      </c>
      <c r="W10" s="79" t="s">
        <v>66</v>
      </c>
      <c r="X10" s="79" t="s">
        <v>66</v>
      </c>
      <c r="Y10" s="83" t="s">
        <v>66</v>
      </c>
      <c r="Z10" s="53"/>
      <c r="AA10" s="53"/>
      <c r="AB10" s="53"/>
      <c r="AC10" s="53"/>
      <c r="AD10" s="53"/>
      <c r="AE10" s="53"/>
      <c r="AF10" s="53"/>
      <c r="AG10" s="53"/>
      <c r="AH10" s="53"/>
      <c r="AI10" s="53"/>
    </row>
    <row r="11" spans="1:35" s="77" customFormat="1" ht="10.5" hidden="1" x14ac:dyDescent="0.25">
      <c r="A11" s="67" t="s">
        <v>66</v>
      </c>
      <c r="B11" s="68" t="s">
        <v>66</v>
      </c>
      <c r="C11" s="69" t="s">
        <v>66</v>
      </c>
      <c r="D11" s="70"/>
      <c r="E11" s="71" t="str">
        <f t="shared" si="0"/>
        <v>invalid bin</v>
      </c>
      <c r="F11" s="78" t="s">
        <v>66</v>
      </c>
      <c r="G11" s="79" t="s">
        <v>66</v>
      </c>
      <c r="H11" s="80" t="s">
        <v>66</v>
      </c>
      <c r="I11" s="81" t="s">
        <v>66</v>
      </c>
      <c r="J11" s="80" t="s">
        <v>66</v>
      </c>
      <c r="K11" s="80" t="s">
        <v>66</v>
      </c>
      <c r="L11" s="79" t="s">
        <v>66</v>
      </c>
      <c r="M11" s="79" t="s">
        <v>66</v>
      </c>
      <c r="N11" s="79" t="s">
        <v>66</v>
      </c>
      <c r="O11" s="79" t="s">
        <v>66</v>
      </c>
      <c r="P11" s="79" t="s">
        <v>66</v>
      </c>
      <c r="Q11" s="79" t="s">
        <v>66</v>
      </c>
      <c r="R11" s="79" t="s">
        <v>66</v>
      </c>
      <c r="S11" s="79" t="s">
        <v>66</v>
      </c>
      <c r="T11" s="79" t="s">
        <v>66</v>
      </c>
      <c r="U11" s="79" t="s">
        <v>66</v>
      </c>
      <c r="V11" s="79" t="s">
        <v>66</v>
      </c>
      <c r="W11" s="79" t="s">
        <v>66</v>
      </c>
      <c r="X11" s="79" t="s">
        <v>66</v>
      </c>
      <c r="Y11" s="83" t="s">
        <v>66</v>
      </c>
      <c r="Z11" s="53"/>
      <c r="AA11" s="53"/>
      <c r="AB11" s="53"/>
      <c r="AC11" s="53"/>
      <c r="AD11" s="53"/>
      <c r="AE11" s="53"/>
      <c r="AF11" s="53"/>
      <c r="AG11" s="53"/>
      <c r="AH11" s="53"/>
      <c r="AI11" s="53"/>
    </row>
    <row r="12" spans="1:35" s="77" customFormat="1" ht="10.5" hidden="1" x14ac:dyDescent="0.25">
      <c r="A12" s="67" t="s">
        <v>66</v>
      </c>
      <c r="B12" s="68" t="s">
        <v>66</v>
      </c>
      <c r="C12" s="69" t="s">
        <v>66</v>
      </c>
      <c r="D12" s="70"/>
      <c r="E12" s="71" t="str">
        <f t="shared" si="0"/>
        <v>invalid bin</v>
      </c>
      <c r="F12" s="78" t="s">
        <v>66</v>
      </c>
      <c r="G12" s="79" t="s">
        <v>66</v>
      </c>
      <c r="H12" s="80" t="s">
        <v>66</v>
      </c>
      <c r="I12" s="81" t="s">
        <v>66</v>
      </c>
      <c r="J12" s="80" t="s">
        <v>66</v>
      </c>
      <c r="K12" s="80" t="s">
        <v>66</v>
      </c>
      <c r="L12" s="79" t="s">
        <v>66</v>
      </c>
      <c r="M12" s="79" t="s">
        <v>66</v>
      </c>
      <c r="N12" s="79" t="s">
        <v>66</v>
      </c>
      <c r="O12" s="79" t="s">
        <v>66</v>
      </c>
      <c r="P12" s="79" t="s">
        <v>66</v>
      </c>
      <c r="Q12" s="79" t="s">
        <v>66</v>
      </c>
      <c r="R12" s="79" t="s">
        <v>66</v>
      </c>
      <c r="S12" s="79" t="s">
        <v>66</v>
      </c>
      <c r="T12" s="79" t="s">
        <v>66</v>
      </c>
      <c r="U12" s="79" t="s">
        <v>66</v>
      </c>
      <c r="V12" s="79" t="s">
        <v>66</v>
      </c>
      <c r="W12" s="79" t="s">
        <v>66</v>
      </c>
      <c r="X12" s="79" t="s">
        <v>66</v>
      </c>
      <c r="Y12" s="83" t="s">
        <v>66</v>
      </c>
      <c r="Z12" s="53"/>
      <c r="AA12" s="53"/>
      <c r="AB12" s="53"/>
      <c r="AC12" s="53"/>
      <c r="AD12" s="53"/>
      <c r="AE12" s="53"/>
      <c r="AF12" s="53"/>
      <c r="AG12" s="53"/>
      <c r="AH12" s="53"/>
      <c r="AI12" s="53"/>
    </row>
    <row r="13" spans="1:35" s="77" customFormat="1" ht="10.5" hidden="1" x14ac:dyDescent="0.25">
      <c r="A13" s="67" t="s">
        <v>66</v>
      </c>
      <c r="B13" s="68" t="s">
        <v>66</v>
      </c>
      <c r="C13" s="69" t="s">
        <v>66</v>
      </c>
      <c r="D13" s="70"/>
      <c r="E13" s="71" t="str">
        <f t="shared" si="0"/>
        <v>invalid bin</v>
      </c>
      <c r="F13" s="78" t="s">
        <v>66</v>
      </c>
      <c r="G13" s="79" t="s">
        <v>66</v>
      </c>
      <c r="H13" s="80" t="s">
        <v>66</v>
      </c>
      <c r="I13" s="81" t="s">
        <v>66</v>
      </c>
      <c r="J13" s="80" t="s">
        <v>66</v>
      </c>
      <c r="K13" s="80" t="s">
        <v>66</v>
      </c>
      <c r="L13" s="79" t="s">
        <v>66</v>
      </c>
      <c r="M13" s="79" t="s">
        <v>66</v>
      </c>
      <c r="N13" s="79" t="s">
        <v>66</v>
      </c>
      <c r="O13" s="79" t="s">
        <v>66</v>
      </c>
      <c r="P13" s="79" t="s">
        <v>66</v>
      </c>
      <c r="Q13" s="79" t="s">
        <v>66</v>
      </c>
      <c r="R13" s="79" t="s">
        <v>66</v>
      </c>
      <c r="S13" s="79" t="s">
        <v>66</v>
      </c>
      <c r="T13" s="79" t="s">
        <v>66</v>
      </c>
      <c r="U13" s="79" t="s">
        <v>66</v>
      </c>
      <c r="V13" s="79" t="s">
        <v>66</v>
      </c>
      <c r="W13" s="79" t="s">
        <v>66</v>
      </c>
      <c r="X13" s="79" t="s">
        <v>66</v>
      </c>
      <c r="Y13" s="83" t="s">
        <v>66</v>
      </c>
      <c r="Z13" s="53"/>
      <c r="AA13" s="53"/>
      <c r="AB13" s="53"/>
      <c r="AC13" s="53"/>
      <c r="AD13" s="53"/>
      <c r="AE13" s="53"/>
      <c r="AF13" s="53"/>
      <c r="AG13" s="53"/>
      <c r="AH13" s="53"/>
      <c r="AI13" s="53"/>
    </row>
    <row r="14" spans="1:35" s="77" customFormat="1" ht="10.5" hidden="1" x14ac:dyDescent="0.25">
      <c r="A14" s="67" t="s">
        <v>66</v>
      </c>
      <c r="B14" s="68" t="s">
        <v>66</v>
      </c>
      <c r="C14" s="69" t="s">
        <v>66</v>
      </c>
      <c r="D14" s="70"/>
      <c r="E14" s="71" t="str">
        <f t="shared" si="0"/>
        <v>invalid bin</v>
      </c>
      <c r="F14" s="78" t="s">
        <v>66</v>
      </c>
      <c r="G14" s="79" t="s">
        <v>66</v>
      </c>
      <c r="H14" s="80" t="s">
        <v>66</v>
      </c>
      <c r="I14" s="81" t="s">
        <v>66</v>
      </c>
      <c r="J14" s="80" t="s">
        <v>66</v>
      </c>
      <c r="K14" s="80" t="s">
        <v>66</v>
      </c>
      <c r="L14" s="79" t="s">
        <v>66</v>
      </c>
      <c r="M14" s="79" t="s">
        <v>66</v>
      </c>
      <c r="N14" s="79" t="s">
        <v>66</v>
      </c>
      <c r="O14" s="79" t="s">
        <v>66</v>
      </c>
      <c r="P14" s="79" t="s">
        <v>66</v>
      </c>
      <c r="Q14" s="79" t="s">
        <v>66</v>
      </c>
      <c r="R14" s="79" t="s">
        <v>66</v>
      </c>
      <c r="S14" s="79" t="s">
        <v>66</v>
      </c>
      <c r="T14" s="79" t="s">
        <v>66</v>
      </c>
      <c r="U14" s="79" t="s">
        <v>66</v>
      </c>
      <c r="V14" s="79" t="s">
        <v>66</v>
      </c>
      <c r="W14" s="79" t="s">
        <v>66</v>
      </c>
      <c r="X14" s="79" t="s">
        <v>66</v>
      </c>
      <c r="Y14" s="83" t="s">
        <v>66</v>
      </c>
      <c r="Z14" s="53"/>
      <c r="AA14" s="53"/>
      <c r="AB14" s="53"/>
      <c r="AC14" s="53"/>
      <c r="AD14" s="53"/>
      <c r="AE14" s="53"/>
      <c r="AF14" s="53"/>
      <c r="AG14" s="53"/>
      <c r="AH14" s="53"/>
      <c r="AI14" s="53"/>
    </row>
    <row r="15" spans="1:35" s="77" customFormat="1" ht="10.5" hidden="1" x14ac:dyDescent="0.25">
      <c r="A15" s="84" t="s">
        <v>66</v>
      </c>
      <c r="B15" s="85" t="s">
        <v>66</v>
      </c>
      <c r="C15" s="86" t="s">
        <v>66</v>
      </c>
      <c r="D15" s="87"/>
      <c r="E15" s="71" t="str">
        <f t="shared" si="0"/>
        <v>invalid bin</v>
      </c>
      <c r="F15" s="88" t="s">
        <v>66</v>
      </c>
      <c r="G15" s="89" t="s">
        <v>66</v>
      </c>
      <c r="H15" s="90" t="s">
        <v>66</v>
      </c>
      <c r="I15" s="91" t="s">
        <v>66</v>
      </c>
      <c r="J15" s="90" t="s">
        <v>66</v>
      </c>
      <c r="K15" s="90" t="s">
        <v>66</v>
      </c>
      <c r="L15" s="89" t="s">
        <v>66</v>
      </c>
      <c r="M15" s="89" t="s">
        <v>66</v>
      </c>
      <c r="N15" s="89" t="s">
        <v>66</v>
      </c>
      <c r="O15" s="89" t="s">
        <v>66</v>
      </c>
      <c r="P15" s="89" t="s">
        <v>66</v>
      </c>
      <c r="Q15" s="89" t="s">
        <v>66</v>
      </c>
      <c r="R15" s="89" t="s">
        <v>66</v>
      </c>
      <c r="S15" s="89" t="s">
        <v>66</v>
      </c>
      <c r="T15" s="89" t="s">
        <v>66</v>
      </c>
      <c r="U15" s="89" t="s">
        <v>66</v>
      </c>
      <c r="V15" s="89" t="s">
        <v>66</v>
      </c>
      <c r="W15" s="89" t="s">
        <v>66</v>
      </c>
      <c r="X15" s="92" t="s">
        <v>66</v>
      </c>
      <c r="Y15" s="93" t="s">
        <v>66</v>
      </c>
      <c r="Z15" s="53"/>
      <c r="AA15" s="53"/>
      <c r="AB15" s="53"/>
      <c r="AC15" s="53"/>
      <c r="AD15" s="53"/>
      <c r="AE15" s="53"/>
      <c r="AF15" s="53"/>
      <c r="AG15" s="53"/>
      <c r="AH15" s="53"/>
      <c r="AI15" s="53"/>
    </row>
    <row r="16" spans="1:35" s="77" customFormat="1" ht="11.15" hidden="1" customHeight="1" x14ac:dyDescent="0.25">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15" customHeight="1" thickBot="1" x14ac:dyDescent="0.4">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5.5" thickTop="1" thickBot="1" x14ac:dyDescent="0.4">
      <c r="A18" s="104" t="s">
        <v>67</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3" thickTop="1" x14ac:dyDescent="0.35">
      <c r="A19" s="108" t="s">
        <v>68</v>
      </c>
      <c r="B19" s="109" t="s">
        <v>69</v>
      </c>
      <c r="C19" s="110" t="s">
        <v>70</v>
      </c>
      <c r="D19" s="111" t="s">
        <v>59</v>
      </c>
      <c r="E19" s="112" t="s">
        <v>71</v>
      </c>
      <c r="F19" s="113" t="s">
        <v>36</v>
      </c>
      <c r="G19" s="114" t="s">
        <v>37</v>
      </c>
      <c r="H19" s="114" t="s">
        <v>38</v>
      </c>
      <c r="I19" s="114" t="s">
        <v>39</v>
      </c>
      <c r="J19" s="114" t="s">
        <v>40</v>
      </c>
      <c r="K19" s="114" t="s">
        <v>41</v>
      </c>
      <c r="L19" s="44" t="s">
        <v>42</v>
      </c>
      <c r="M19" s="44" t="s">
        <v>43</v>
      </c>
      <c r="N19" s="44" t="s">
        <v>44</v>
      </c>
      <c r="O19" s="115" t="s">
        <v>45</v>
      </c>
      <c r="P19" s="44" t="s">
        <v>46</v>
      </c>
      <c r="Q19" s="44" t="s">
        <v>47</v>
      </c>
      <c r="R19" s="115" t="s">
        <v>48</v>
      </c>
      <c r="S19" s="44" t="s">
        <v>49</v>
      </c>
      <c r="T19" s="44" t="s">
        <v>50</v>
      </c>
      <c r="U19" s="44" t="s">
        <v>51</v>
      </c>
      <c r="V19" s="44" t="s">
        <v>52</v>
      </c>
      <c r="W19" s="44" t="s">
        <v>53</v>
      </c>
      <c r="X19" s="44" t="s">
        <v>54</v>
      </c>
      <c r="Y19" s="116" t="s">
        <v>55</v>
      </c>
      <c r="Z19" s="53"/>
      <c r="AA19" s="53"/>
      <c r="AB19" s="53"/>
      <c r="AC19" s="53"/>
      <c r="AD19" s="53"/>
      <c r="AE19" s="53"/>
      <c r="AF19" s="53"/>
      <c r="AG19" s="53"/>
      <c r="AH19" s="53"/>
      <c r="AI19" s="53"/>
    </row>
    <row r="20" spans="1:38" s="77" customFormat="1" ht="10" x14ac:dyDescent="0.2">
      <c r="A20" s="117" t="s">
        <v>72</v>
      </c>
      <c r="B20" s="117" t="s">
        <v>73</v>
      </c>
      <c r="C20" s="118" t="s">
        <v>74</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0" x14ac:dyDescent="0.2">
      <c r="A21" s="124" t="s">
        <v>72</v>
      </c>
      <c r="B21" s="124" t="s">
        <v>75</v>
      </c>
      <c r="C21" s="125" t="s">
        <v>76</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0" x14ac:dyDescent="0.2">
      <c r="A22" s="124" t="s">
        <v>77</v>
      </c>
      <c r="B22" s="124" t="s">
        <v>73</v>
      </c>
      <c r="C22" s="125" t="s">
        <v>78</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x14ac:dyDescent="0.35">
      <c r="A23" s="124" t="s">
        <v>79</v>
      </c>
      <c r="B23" s="124" t="s">
        <v>73</v>
      </c>
      <c r="C23" s="125" t="s">
        <v>80</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0" x14ac:dyDescent="0.2">
      <c r="A24" s="124" t="s">
        <v>79</v>
      </c>
      <c r="B24" s="124" t="s">
        <v>75</v>
      </c>
      <c r="C24" s="125" t="s">
        <v>81</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0" x14ac:dyDescent="0.2">
      <c r="A25" s="124" t="s">
        <v>82</v>
      </c>
      <c r="B25" s="124" t="s">
        <v>73</v>
      </c>
      <c r="C25" s="125" t="s">
        <v>83</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0" x14ac:dyDescent="0.2">
      <c r="A26" s="124" t="s">
        <v>82</v>
      </c>
      <c r="B26" s="124" t="s">
        <v>75</v>
      </c>
      <c r="C26" s="125" t="s">
        <v>84</v>
      </c>
      <c r="D26" s="125"/>
      <c r="E26" s="126"/>
      <c r="F26" s="127">
        <v>0</v>
      </c>
      <c r="G26" s="127">
        <v>0</v>
      </c>
      <c r="H26" s="128" t="s">
        <v>66</v>
      </c>
      <c r="I26" s="129" t="s">
        <v>66</v>
      </c>
      <c r="J26" s="128" t="s">
        <v>66</v>
      </c>
      <c r="K26" s="128" t="s">
        <v>66</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0" x14ac:dyDescent="0.2">
      <c r="A27" s="124" t="s">
        <v>85</v>
      </c>
      <c r="B27" s="124" t="s">
        <v>73</v>
      </c>
      <c r="C27" s="125" t="s">
        <v>86</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0" x14ac:dyDescent="0.2">
      <c r="A28" s="124" t="s">
        <v>87</v>
      </c>
      <c r="B28" s="124" t="s">
        <v>73</v>
      </c>
      <c r="C28" s="125" t="s">
        <v>88</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0" x14ac:dyDescent="0.2">
      <c r="A29" s="124" t="s">
        <v>87</v>
      </c>
      <c r="B29" s="124" t="s">
        <v>75</v>
      </c>
      <c r="C29" s="125" t="s">
        <v>89</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0" x14ac:dyDescent="0.2">
      <c r="A30" s="124" t="s">
        <v>90</v>
      </c>
      <c r="B30" s="124" t="s">
        <v>73</v>
      </c>
      <c r="C30" s="125" t="s">
        <v>91</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0" x14ac:dyDescent="0.2">
      <c r="A31" s="124" t="s">
        <v>90</v>
      </c>
      <c r="B31" s="124" t="s">
        <v>75</v>
      </c>
      <c r="C31" s="125" t="s">
        <v>92</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0" x14ac:dyDescent="0.2">
      <c r="A32" s="124" t="s">
        <v>93</v>
      </c>
      <c r="B32" s="124" t="s">
        <v>73</v>
      </c>
      <c r="C32" s="125" t="s">
        <v>94</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0" x14ac:dyDescent="0.2">
      <c r="A33" s="124" t="s">
        <v>93</v>
      </c>
      <c r="B33" s="124" t="s">
        <v>75</v>
      </c>
      <c r="C33" s="125" t="s">
        <v>95</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0" x14ac:dyDescent="0.2">
      <c r="A34" s="124" t="s">
        <v>96</v>
      </c>
      <c r="B34" s="124" t="s">
        <v>75</v>
      </c>
      <c r="C34" s="125" t="s">
        <v>97</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0" x14ac:dyDescent="0.2">
      <c r="A35" s="124" t="s">
        <v>98</v>
      </c>
      <c r="B35" s="124" t="s">
        <v>73</v>
      </c>
      <c r="C35" s="125" t="s">
        <v>99</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0" x14ac:dyDescent="0.2">
      <c r="A36" s="124" t="s">
        <v>98</v>
      </c>
      <c r="B36" s="124" t="s">
        <v>75</v>
      </c>
      <c r="C36" s="125" t="s">
        <v>100</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0" x14ac:dyDescent="0.2">
      <c r="A37" s="124" t="s">
        <v>101</v>
      </c>
      <c r="B37" s="124" t="s">
        <v>73</v>
      </c>
      <c r="C37" s="125" t="s">
        <v>102</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0" x14ac:dyDescent="0.2">
      <c r="A38" s="124" t="s">
        <v>101</v>
      </c>
      <c r="B38" s="124" t="s">
        <v>75</v>
      </c>
      <c r="C38" s="125" t="s">
        <v>103</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0" x14ac:dyDescent="0.2">
      <c r="A39" s="124" t="s">
        <v>104</v>
      </c>
      <c r="B39" s="124" t="s">
        <v>73</v>
      </c>
      <c r="C39" s="125" t="s">
        <v>105</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0" x14ac:dyDescent="0.2">
      <c r="A40" s="124" t="s">
        <v>104</v>
      </c>
      <c r="B40" s="124" t="s">
        <v>75</v>
      </c>
      <c r="C40" s="125" t="s">
        <v>106</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0" x14ac:dyDescent="0.2">
      <c r="A41" s="124" t="s">
        <v>107</v>
      </c>
      <c r="B41" s="124" t="s">
        <v>73</v>
      </c>
      <c r="C41" s="125" t="s">
        <v>108</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0" x14ac:dyDescent="0.2">
      <c r="A42" s="124" t="s">
        <v>109</v>
      </c>
      <c r="B42" s="124" t="s">
        <v>73</v>
      </c>
      <c r="C42" s="125" t="s">
        <v>110</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0" x14ac:dyDescent="0.2">
      <c r="A43" s="124" t="s">
        <v>109</v>
      </c>
      <c r="B43" s="124" t="s">
        <v>75</v>
      </c>
      <c r="C43" s="125" t="s">
        <v>111</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0" x14ac:dyDescent="0.2">
      <c r="A44" s="124" t="s">
        <v>112</v>
      </c>
      <c r="B44" s="124" t="s">
        <v>73</v>
      </c>
      <c r="C44" s="125" t="s">
        <v>113</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0" x14ac:dyDescent="0.2">
      <c r="A45" s="124" t="s">
        <v>112</v>
      </c>
      <c r="B45" s="124" t="s">
        <v>75</v>
      </c>
      <c r="C45" s="125" t="s">
        <v>114</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0" x14ac:dyDescent="0.2">
      <c r="A46" s="124" t="s">
        <v>115</v>
      </c>
      <c r="B46" s="124" t="s">
        <v>75</v>
      </c>
      <c r="C46" s="125" t="s">
        <v>116</v>
      </c>
      <c r="D46" s="125"/>
      <c r="E46" s="126"/>
      <c r="F46" s="127">
        <v>0</v>
      </c>
      <c r="G46" s="127">
        <v>0</v>
      </c>
      <c r="H46" s="128" t="s">
        <v>66</v>
      </c>
      <c r="I46" s="129" t="s">
        <v>66</v>
      </c>
      <c r="J46" s="128" t="s">
        <v>66</v>
      </c>
      <c r="K46" s="128" t="s">
        <v>66</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0" x14ac:dyDescent="0.2">
      <c r="A47" s="124" t="s">
        <v>117</v>
      </c>
      <c r="B47" s="124" t="s">
        <v>75</v>
      </c>
      <c r="C47" s="125" t="s">
        <v>118</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0" x14ac:dyDescent="0.2">
      <c r="A48" s="124" t="s">
        <v>119</v>
      </c>
      <c r="B48" s="124" t="s">
        <v>73</v>
      </c>
      <c r="C48" s="125" t="s">
        <v>120</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0" x14ac:dyDescent="0.2">
      <c r="A49" s="124" t="s">
        <v>119</v>
      </c>
      <c r="B49" s="124" t="s">
        <v>75</v>
      </c>
      <c r="C49" s="125" t="s">
        <v>121</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0" x14ac:dyDescent="0.2">
      <c r="A50" s="124" t="s">
        <v>122</v>
      </c>
      <c r="B50" s="124" t="s">
        <v>73</v>
      </c>
      <c r="C50" s="125" t="s">
        <v>123</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0" x14ac:dyDescent="0.2">
      <c r="A51" s="124" t="s">
        <v>124</v>
      </c>
      <c r="B51" s="124" t="s">
        <v>73</v>
      </c>
      <c r="C51" s="125" t="s">
        <v>125</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0.5" thickBot="1" x14ac:dyDescent="0.25">
      <c r="A52" s="137" t="s">
        <v>124</v>
      </c>
      <c r="B52" s="137" t="s">
        <v>75</v>
      </c>
      <c r="C52" s="138" t="s">
        <v>126</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1" thickTop="1" x14ac:dyDescent="0.25">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1" thickBot="1" x14ac:dyDescent="0.3">
      <c r="A54" s="148" t="s">
        <v>127</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2" thickTop="1" x14ac:dyDescent="0.25">
      <c r="A55" s="152"/>
      <c r="B55" s="153"/>
      <c r="C55" s="153"/>
      <c r="D55" s="154"/>
      <c r="E55" s="155" t="s">
        <v>59</v>
      </c>
      <c r="F55" s="156" t="s">
        <v>36</v>
      </c>
      <c r="G55" s="156" t="s">
        <v>37</v>
      </c>
      <c r="H55" s="156" t="s">
        <v>38</v>
      </c>
      <c r="I55" s="156" t="s">
        <v>39</v>
      </c>
      <c r="J55" s="156" t="s">
        <v>40</v>
      </c>
      <c r="K55" s="156" t="s">
        <v>41</v>
      </c>
      <c r="L55" s="157" t="s">
        <v>42</v>
      </c>
      <c r="M55" s="157" t="s">
        <v>43</v>
      </c>
      <c r="N55" s="157" t="s">
        <v>44</v>
      </c>
      <c r="O55" s="157" t="s">
        <v>45</v>
      </c>
      <c r="P55" s="157" t="s">
        <v>46</v>
      </c>
      <c r="Q55" s="157" t="s">
        <v>47</v>
      </c>
      <c r="R55" s="157" t="s">
        <v>48</v>
      </c>
      <c r="S55" s="157" t="s">
        <v>49</v>
      </c>
      <c r="T55" s="157" t="s">
        <v>50</v>
      </c>
      <c r="U55" s="157" t="s">
        <v>51</v>
      </c>
      <c r="V55" s="157" t="s">
        <v>52</v>
      </c>
      <c r="W55" s="157" t="s">
        <v>53</v>
      </c>
      <c r="X55" s="157" t="s">
        <v>54</v>
      </c>
      <c r="Y55" s="158" t="s">
        <v>55</v>
      </c>
      <c r="Z55" s="53"/>
      <c r="AA55" s="53"/>
      <c r="AB55" s="53"/>
      <c r="AC55" s="53"/>
      <c r="AD55" s="53"/>
      <c r="AE55" s="53"/>
      <c r="AF55" s="53"/>
      <c r="AG55" s="53"/>
      <c r="AH55" s="53"/>
      <c r="AI55" s="53"/>
    </row>
    <row r="56" spans="1:35" s="77" customFormat="1" ht="10.5" x14ac:dyDescent="0.25">
      <c r="A56" s="67" t="s">
        <v>60</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0.5" x14ac:dyDescent="0.25">
      <c r="A57" s="67" t="s">
        <v>62</v>
      </c>
      <c r="B57" s="68">
        <v>10</v>
      </c>
      <c r="C57" s="69" t="s">
        <v>63</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x14ac:dyDescent="0.25">
      <c r="A58" s="67" t="s">
        <v>62</v>
      </c>
      <c r="B58" s="68">
        <v>25</v>
      </c>
      <c r="C58" s="69" t="s">
        <v>63</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0.5" x14ac:dyDescent="0.25">
      <c r="A59" s="67" t="s">
        <v>62</v>
      </c>
      <c r="B59" s="68">
        <v>50</v>
      </c>
      <c r="C59" s="69" t="s">
        <v>63</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0.5" x14ac:dyDescent="0.25">
      <c r="A60" s="67" t="s">
        <v>62</v>
      </c>
      <c r="B60" s="68">
        <v>100</v>
      </c>
      <c r="C60" s="69" t="s">
        <v>63</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0.5" x14ac:dyDescent="0.25">
      <c r="A61" s="67" t="s">
        <v>62</v>
      </c>
      <c r="B61" s="68">
        <v>250</v>
      </c>
      <c r="C61" s="69" t="s">
        <v>63</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0.5" x14ac:dyDescent="0.25">
      <c r="A62" s="67" t="s">
        <v>62</v>
      </c>
      <c r="B62" s="68">
        <v>500</v>
      </c>
      <c r="C62" s="69" t="s">
        <v>63</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0.5" x14ac:dyDescent="0.25">
      <c r="A63" s="67" t="s">
        <v>62</v>
      </c>
      <c r="B63" s="68">
        <v>1000</v>
      </c>
      <c r="C63" s="69" t="s">
        <v>63</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0.5" x14ac:dyDescent="0.25">
      <c r="A64" s="84" t="s">
        <v>65</v>
      </c>
      <c r="B64" s="85">
        <v>2000</v>
      </c>
      <c r="C64" s="86" t="s">
        <v>66</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65" hidden="1" customHeight="1" x14ac:dyDescent="0.25">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0.5" thickBot="1" x14ac:dyDescent="0.25">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x14ac:dyDescent="0.35">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x14ac:dyDescent="0.4">
      <c r="A68" s="175" t="s">
        <v>128</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3" thickTop="1" x14ac:dyDescent="0.35">
      <c r="A69" s="172"/>
      <c r="B69" s="172"/>
      <c r="C69" s="177" t="s">
        <v>129</v>
      </c>
      <c r="D69" s="178" t="s">
        <v>130</v>
      </c>
      <c r="E69" s="179" t="s">
        <v>59</v>
      </c>
      <c r="F69" s="180" t="s">
        <v>36</v>
      </c>
      <c r="G69" s="180" t="s">
        <v>37</v>
      </c>
      <c r="H69" s="180" t="s">
        <v>38</v>
      </c>
      <c r="I69" s="180" t="s">
        <v>39</v>
      </c>
      <c r="J69" s="180" t="s">
        <v>40</v>
      </c>
      <c r="K69" s="180" t="s">
        <v>41</v>
      </c>
      <c r="L69" s="157" t="s">
        <v>42</v>
      </c>
      <c r="M69" s="157" t="s">
        <v>43</v>
      </c>
      <c r="N69" s="157" t="s">
        <v>44</v>
      </c>
      <c r="O69" s="181" t="s">
        <v>45</v>
      </c>
      <c r="P69" s="157" t="s">
        <v>46</v>
      </c>
      <c r="Q69" s="157" t="s">
        <v>47</v>
      </c>
      <c r="R69" s="181" t="s">
        <v>48</v>
      </c>
      <c r="S69" s="157" t="s">
        <v>49</v>
      </c>
      <c r="T69" s="157" t="s">
        <v>50</v>
      </c>
      <c r="U69" s="157" t="s">
        <v>51</v>
      </c>
      <c r="V69" s="157" t="s">
        <v>52</v>
      </c>
      <c r="W69" s="157" t="s">
        <v>53</v>
      </c>
      <c r="X69" s="157" t="s">
        <v>54</v>
      </c>
      <c r="Y69" s="182" t="s">
        <v>55</v>
      </c>
      <c r="Z69" s="53"/>
      <c r="AA69" s="53"/>
      <c r="AB69" s="53"/>
      <c r="AC69" s="53"/>
      <c r="AD69" s="53"/>
      <c r="AE69" s="35"/>
      <c r="AF69" s="53"/>
      <c r="AG69" s="53"/>
      <c r="AH69" s="53"/>
      <c r="AI69" s="53"/>
    </row>
    <row r="70" spans="1:35" x14ac:dyDescent="0.35">
      <c r="A70" s="101"/>
      <c r="B70" s="101"/>
      <c r="C70" s="183" t="s">
        <v>131</v>
      </c>
      <c r="D70" s="184" t="s">
        <v>132</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x14ac:dyDescent="0.35">
      <c r="A71" s="101"/>
      <c r="B71" s="101"/>
      <c r="C71" s="67" t="s">
        <v>133</v>
      </c>
      <c r="D71" s="125" t="s">
        <v>134</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x14ac:dyDescent="0.35">
      <c r="A72" s="101"/>
      <c r="B72" s="101"/>
      <c r="C72" s="67" t="s">
        <v>77</v>
      </c>
      <c r="D72" s="125" t="s">
        <v>135</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x14ac:dyDescent="0.35">
      <c r="A73" s="101"/>
      <c r="B73" s="101"/>
      <c r="C73" s="67" t="s">
        <v>136</v>
      </c>
      <c r="D73" s="125" t="s">
        <v>137</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x14ac:dyDescent="0.35">
      <c r="A74" s="101"/>
      <c r="B74" s="101"/>
      <c r="C74" s="67" t="s">
        <v>138</v>
      </c>
      <c r="D74" s="125" t="s">
        <v>139</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x14ac:dyDescent="0.35">
      <c r="A75" s="101"/>
      <c r="B75" s="101"/>
      <c r="C75" s="67" t="s">
        <v>140</v>
      </c>
      <c r="D75" s="125" t="s">
        <v>141</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x14ac:dyDescent="0.35">
      <c r="A76" s="101"/>
      <c r="B76" s="101"/>
      <c r="C76" s="67" t="s">
        <v>142</v>
      </c>
      <c r="D76" s="125" t="s">
        <v>143</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x14ac:dyDescent="0.35">
      <c r="A77" s="101"/>
      <c r="B77" s="101"/>
      <c r="C77" s="67" t="s">
        <v>144</v>
      </c>
      <c r="D77" s="125" t="s">
        <v>145</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x14ac:dyDescent="0.35">
      <c r="A78" s="101"/>
      <c r="B78" s="101"/>
      <c r="C78" s="67" t="s">
        <v>146</v>
      </c>
      <c r="D78" s="125" t="s">
        <v>147</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x14ac:dyDescent="0.35">
      <c r="A79" s="101"/>
      <c r="B79" s="101"/>
      <c r="C79" s="67" t="s">
        <v>148</v>
      </c>
      <c r="D79" s="125" t="s">
        <v>149</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x14ac:dyDescent="0.35">
      <c r="A80" s="101"/>
      <c r="B80" s="101"/>
      <c r="C80" s="67" t="s">
        <v>150</v>
      </c>
      <c r="D80" s="125" t="s">
        <v>151</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x14ac:dyDescent="0.35">
      <c r="A81" s="101"/>
      <c r="B81" s="101"/>
      <c r="C81" s="67" t="s">
        <v>152</v>
      </c>
      <c r="D81" s="125" t="s">
        <v>153</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x14ac:dyDescent="0.35">
      <c r="A82" s="101"/>
      <c r="B82" s="101"/>
      <c r="C82" s="67" t="s">
        <v>154</v>
      </c>
      <c r="D82" s="125" t="s">
        <v>155</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x14ac:dyDescent="0.35">
      <c r="A83" s="101"/>
      <c r="B83" s="101"/>
      <c r="C83" s="67" t="s">
        <v>156</v>
      </c>
      <c r="D83" s="125" t="s">
        <v>157</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x14ac:dyDescent="0.35">
      <c r="A84" s="101"/>
      <c r="B84" s="101"/>
      <c r="C84" s="67" t="s">
        <v>158</v>
      </c>
      <c r="D84" s="125" t="s">
        <v>159</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x14ac:dyDescent="0.35">
      <c r="A85" s="101"/>
      <c r="B85" s="101"/>
      <c r="C85" s="67" t="s">
        <v>160</v>
      </c>
      <c r="D85" s="125" t="s">
        <v>161</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x14ac:dyDescent="0.35">
      <c r="A86" s="101"/>
      <c r="B86" s="101"/>
      <c r="C86" s="67" t="s">
        <v>162</v>
      </c>
      <c r="D86" s="125" t="s">
        <v>163</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x14ac:dyDescent="0.35">
      <c r="A87" s="101"/>
      <c r="B87" s="101"/>
      <c r="C87" s="67" t="s">
        <v>164</v>
      </c>
      <c r="D87" s="125" t="s">
        <v>165</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x14ac:dyDescent="0.35">
      <c r="A88" s="101"/>
      <c r="B88" s="101"/>
      <c r="C88" s="67" t="s">
        <v>166</v>
      </c>
      <c r="D88" s="125" t="s">
        <v>167</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x14ac:dyDescent="0.35">
      <c r="A89" s="101"/>
      <c r="B89" s="101"/>
      <c r="C89" s="67" t="s">
        <v>168</v>
      </c>
      <c r="D89" s="125" t="s">
        <v>169</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x14ac:dyDescent="0.35">
      <c r="A90" s="101"/>
      <c r="B90" s="101"/>
      <c r="C90" s="67" t="s">
        <v>170</v>
      </c>
      <c r="D90" s="125" t="s">
        <v>171</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x14ac:dyDescent="0.35">
      <c r="A91" s="101"/>
      <c r="B91" s="101"/>
      <c r="C91" s="67" t="s">
        <v>172</v>
      </c>
      <c r="D91" s="125" t="s">
        <v>173</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x14ac:dyDescent="0.35">
      <c r="A92" s="101"/>
      <c r="B92" s="101"/>
      <c r="C92" s="67" t="s">
        <v>174</v>
      </c>
      <c r="D92" s="125" t="s">
        <v>175</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x14ac:dyDescent="0.35">
      <c r="A93" s="101"/>
      <c r="B93" s="101"/>
      <c r="C93" s="67" t="s">
        <v>176</v>
      </c>
      <c r="D93" s="125" t="s">
        <v>177</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x14ac:dyDescent="0.35">
      <c r="A94" s="101"/>
      <c r="B94" s="101"/>
      <c r="C94" s="67" t="s">
        <v>178</v>
      </c>
      <c r="D94" s="125" t="s">
        <v>179</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x14ac:dyDescent="0.35">
      <c r="A95" s="101"/>
      <c r="B95" s="101"/>
      <c r="C95" s="67" t="s">
        <v>180</v>
      </c>
      <c r="D95" s="125" t="s">
        <v>181</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x14ac:dyDescent="0.35">
      <c r="A96" s="101"/>
      <c r="B96" s="101"/>
      <c r="C96" s="67" t="s">
        <v>182</v>
      </c>
      <c r="D96" s="125" t="s">
        <v>183</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x14ac:dyDescent="0.35">
      <c r="A97" s="101"/>
      <c r="B97" s="101"/>
      <c r="C97" s="67" t="s">
        <v>184</v>
      </c>
      <c r="D97" s="125" t="s">
        <v>185</v>
      </c>
      <c r="E97" s="126"/>
      <c r="F97" s="127">
        <v>0</v>
      </c>
      <c r="G97" s="127">
        <v>0</v>
      </c>
      <c r="H97" s="128" t="s">
        <v>66</v>
      </c>
      <c r="I97" s="129" t="s">
        <v>66</v>
      </c>
      <c r="J97" s="128" t="s">
        <v>66</v>
      </c>
      <c r="K97" s="128" t="s">
        <v>66</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x14ac:dyDescent="0.35">
      <c r="A98" s="101"/>
      <c r="B98" s="101"/>
      <c r="C98" s="67" t="s">
        <v>186</v>
      </c>
      <c r="D98" s="125" t="s">
        <v>187</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x14ac:dyDescent="0.35">
      <c r="A99" s="101"/>
      <c r="B99" s="101"/>
      <c r="C99" s="67" t="s">
        <v>188</v>
      </c>
      <c r="D99" s="125" t="s">
        <v>189</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x14ac:dyDescent="0.35">
      <c r="A100" s="101"/>
      <c r="B100" s="101"/>
      <c r="C100" s="67" t="s">
        <v>190</v>
      </c>
      <c r="D100" s="125" t="s">
        <v>191</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x14ac:dyDescent="0.35">
      <c r="A101" s="101"/>
      <c r="B101" s="101"/>
      <c r="C101" s="67" t="s">
        <v>192</v>
      </c>
      <c r="D101" s="125" t="s">
        <v>193</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x14ac:dyDescent="0.35">
      <c r="A102" s="101"/>
      <c r="B102" s="101"/>
      <c r="C102" s="67" t="s">
        <v>194</v>
      </c>
      <c r="D102" s="125" t="s">
        <v>195</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x14ac:dyDescent="0.35">
      <c r="A103" s="101"/>
      <c r="B103" s="101"/>
      <c r="C103" s="67" t="s">
        <v>196</v>
      </c>
      <c r="D103" s="125" t="s">
        <v>197</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x14ac:dyDescent="0.35">
      <c r="A104" s="101"/>
      <c r="B104" s="101"/>
      <c r="C104" s="67" t="s">
        <v>198</v>
      </c>
      <c r="D104" s="125" t="s">
        <v>199</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x14ac:dyDescent="0.35">
      <c r="A105" s="101"/>
      <c r="B105" s="101"/>
      <c r="C105" s="67" t="s">
        <v>200</v>
      </c>
      <c r="D105" s="125" t="s">
        <v>201</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x14ac:dyDescent="0.35">
      <c r="A106" s="101"/>
      <c r="B106" s="101"/>
      <c r="C106" s="67" t="s">
        <v>202</v>
      </c>
      <c r="D106" s="125" t="s">
        <v>203</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x14ac:dyDescent="0.35">
      <c r="A107" s="101"/>
      <c r="B107" s="101"/>
      <c r="C107" s="67" t="s">
        <v>204</v>
      </c>
      <c r="D107" s="125" t="s">
        <v>205</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x14ac:dyDescent="0.35">
      <c r="A108" s="101"/>
      <c r="B108" s="101"/>
      <c r="C108" s="67" t="s">
        <v>206</v>
      </c>
      <c r="D108" s="125" t="s">
        <v>207</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x14ac:dyDescent="0.35">
      <c r="A109" s="101"/>
      <c r="B109" s="101"/>
      <c r="C109" s="67" t="s">
        <v>208</v>
      </c>
      <c r="D109" s="125" t="s">
        <v>209</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x14ac:dyDescent="0.35">
      <c r="A110" s="101"/>
      <c r="B110" s="101"/>
      <c r="C110" s="67" t="s">
        <v>115</v>
      </c>
      <c r="D110" s="125" t="s">
        <v>210</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x14ac:dyDescent="0.35">
      <c r="A111" s="101"/>
      <c r="B111" s="101"/>
      <c r="C111" s="67" t="s">
        <v>211</v>
      </c>
      <c r="D111" s="125" t="s">
        <v>212</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x14ac:dyDescent="0.35">
      <c r="A112" s="101"/>
      <c r="B112" s="101"/>
      <c r="C112" s="67" t="s">
        <v>213</v>
      </c>
      <c r="D112" s="125" t="s">
        <v>214</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x14ac:dyDescent="0.35">
      <c r="A113" s="101"/>
      <c r="B113" s="101"/>
      <c r="C113" s="67" t="s">
        <v>215</v>
      </c>
      <c r="D113" s="125" t="s">
        <v>216</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x14ac:dyDescent="0.35">
      <c r="A114" s="101"/>
      <c r="B114" s="101"/>
      <c r="C114" s="67" t="s">
        <v>217</v>
      </c>
      <c r="D114" s="125" t="s">
        <v>218</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x14ac:dyDescent="0.35">
      <c r="A115" s="101"/>
      <c r="B115" s="101"/>
      <c r="C115" s="67" t="s">
        <v>219</v>
      </c>
      <c r="D115" s="125" t="s">
        <v>220</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x14ac:dyDescent="0.35">
      <c r="A116" s="101"/>
      <c r="B116" s="101"/>
      <c r="C116" s="67" t="s">
        <v>221</v>
      </c>
      <c r="D116" s="125" t="s">
        <v>222</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x14ac:dyDescent="0.35">
      <c r="A117" s="101"/>
      <c r="B117" s="101"/>
      <c r="C117" s="67" t="s">
        <v>223</v>
      </c>
      <c r="D117" s="125" t="s">
        <v>224</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x14ac:dyDescent="0.35">
      <c r="A118" s="101"/>
      <c r="B118" s="101"/>
      <c r="C118" s="67" t="s">
        <v>225</v>
      </c>
      <c r="D118" s="125" t="s">
        <v>226</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x14ac:dyDescent="0.35">
      <c r="A119" s="101"/>
      <c r="B119" s="101"/>
      <c r="C119" s="67" t="s">
        <v>227</v>
      </c>
      <c r="D119" s="125" t="s">
        <v>228</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x14ac:dyDescent="0.35">
      <c r="A120" s="101"/>
      <c r="B120" s="101"/>
      <c r="C120" s="67" t="s">
        <v>229</v>
      </c>
      <c r="D120" s="125" t="s">
        <v>230</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x14ac:dyDescent="0.35">
      <c r="A121" s="101"/>
      <c r="B121" s="101"/>
      <c r="C121" s="67" t="s">
        <v>231</v>
      </c>
      <c r="D121" s="125" t="s">
        <v>232</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x14ac:dyDescent="0.35">
      <c r="A122" s="101"/>
      <c r="B122" s="101"/>
      <c r="C122" s="67" t="s">
        <v>233</v>
      </c>
      <c r="D122" s="125" t="s">
        <v>234</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x14ac:dyDescent="0.35">
      <c r="A123" s="101"/>
      <c r="B123" s="101"/>
      <c r="C123" s="67" t="s">
        <v>235</v>
      </c>
      <c r="D123" s="125" t="s">
        <v>236</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x14ac:dyDescent="0.35">
      <c r="A124" s="101"/>
      <c r="B124" s="101"/>
      <c r="C124" s="67" t="s">
        <v>237</v>
      </c>
      <c r="D124" s="125" t="s">
        <v>238</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5" thickBot="1" x14ac:dyDescent="0.4">
      <c r="A125" s="101"/>
      <c r="B125" s="101"/>
      <c r="C125" s="186" t="s">
        <v>239</v>
      </c>
      <c r="D125" s="138" t="s">
        <v>240</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5" thickTop="1" x14ac:dyDescent="0.35">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x14ac:dyDescent="0.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x14ac:dyDescent="0.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x14ac:dyDescent="0.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x14ac:dyDescent="0.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x14ac:dyDescent="0.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x14ac:dyDescent="0.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x14ac:dyDescent="0.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x14ac:dyDescent="0.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x14ac:dyDescent="0.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x14ac:dyDescent="0.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x14ac:dyDescent="0.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x14ac:dyDescent="0.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x14ac:dyDescent="0.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x14ac:dyDescent="0.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x14ac:dyDescent="0.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x14ac:dyDescent="0.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x14ac:dyDescent="0.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x14ac:dyDescent="0.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x14ac:dyDescent="0.3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x14ac:dyDescent="0.35">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x14ac:dyDescent="0.35">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x14ac:dyDescent="0.35">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x14ac:dyDescent="0.35">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x14ac:dyDescent="0.35">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x14ac:dyDescent="0.35">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x14ac:dyDescent="0.35">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x14ac:dyDescent="0.35">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x14ac:dyDescent="0.35">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x14ac:dyDescent="0.3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x14ac:dyDescent="0.35">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x14ac:dyDescent="0.35">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x14ac:dyDescent="0.35">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x14ac:dyDescent="0.35">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x14ac:dyDescent="0.35">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x14ac:dyDescent="0.35">
      <c r="A161" s="35"/>
      <c r="B161" s="35"/>
      <c r="C161" s="35"/>
      <c r="D161" s="35"/>
      <c r="E161" s="35"/>
      <c r="Y161" s="35"/>
      <c r="Z161" s="35"/>
      <c r="AA161" s="35"/>
      <c r="AB161" s="35"/>
      <c r="AC161" s="35"/>
      <c r="AD161" s="35"/>
    </row>
    <row r="162" spans="1:30" x14ac:dyDescent="0.35">
      <c r="Y162" s="35"/>
      <c r="Z162" s="35"/>
      <c r="AA162" s="35"/>
      <c r="AB162" s="35"/>
      <c r="AC162" s="35"/>
      <c r="AD162" s="35"/>
    </row>
    <row r="163" spans="1:30" x14ac:dyDescent="0.35">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defaultColWidth="9.7265625" defaultRowHeight="12.5" x14ac:dyDescent="0.25"/>
  <cols>
    <col min="1" max="10" width="9.7265625" style="198" customWidth="1"/>
    <col min="11" max="16384" width="9.7265625" style="198"/>
  </cols>
  <sheetData>
    <row r="1" spans="1:23" ht="13.5" customHeight="1" x14ac:dyDescent="0.25">
      <c r="A1" s="274" t="s">
        <v>280</v>
      </c>
      <c r="B1" s="274"/>
      <c r="C1" s="274"/>
      <c r="D1" s="274"/>
      <c r="E1" s="274"/>
      <c r="F1" s="274"/>
      <c r="G1" s="274"/>
      <c r="H1" s="274"/>
      <c r="I1" s="274"/>
      <c r="J1" s="274"/>
      <c r="K1" s="274" t="s">
        <v>280</v>
      </c>
      <c r="L1" s="274"/>
      <c r="M1" s="274"/>
      <c r="N1" s="274"/>
      <c r="O1" s="274"/>
      <c r="P1" s="274"/>
      <c r="Q1" s="274"/>
      <c r="R1" s="274"/>
      <c r="S1" s="274"/>
      <c r="T1" s="274"/>
      <c r="U1" s="274"/>
      <c r="V1" s="274"/>
    </row>
    <row r="2" spans="1:23" ht="13.5" customHeight="1" thickBot="1" x14ac:dyDescent="0.3">
      <c r="A2" s="275" t="s">
        <v>281</v>
      </c>
      <c r="B2" s="275"/>
      <c r="C2" s="275"/>
      <c r="D2" s="275"/>
      <c r="E2" s="275"/>
      <c r="F2" s="275"/>
      <c r="G2" s="275"/>
      <c r="H2" s="275"/>
      <c r="I2" s="275"/>
      <c r="J2" s="275"/>
      <c r="K2" s="275" t="s">
        <v>281</v>
      </c>
      <c r="L2" s="275"/>
      <c r="M2" s="275"/>
      <c r="N2" s="275"/>
      <c r="O2" s="275"/>
      <c r="P2" s="275"/>
      <c r="Q2" s="275"/>
      <c r="R2" s="275"/>
      <c r="S2" s="275"/>
      <c r="T2" s="275"/>
      <c r="U2" s="275"/>
      <c r="V2" s="275"/>
    </row>
    <row r="3" spans="1:23" ht="13.5" customHeight="1" thickBot="1" x14ac:dyDescent="0.3">
      <c r="A3" s="276" t="s">
        <v>282</v>
      </c>
      <c r="B3" s="277"/>
      <c r="C3" s="277"/>
      <c r="D3" s="277"/>
      <c r="E3" s="277"/>
      <c r="F3" s="277"/>
      <c r="G3" s="277"/>
      <c r="H3" s="277"/>
      <c r="I3" s="277"/>
      <c r="J3" s="278"/>
      <c r="K3" s="279" t="s">
        <v>282</v>
      </c>
      <c r="L3" s="280"/>
      <c r="M3" s="280"/>
      <c r="N3" s="280"/>
      <c r="O3" s="280"/>
      <c r="P3" s="280"/>
      <c r="Q3" s="280"/>
      <c r="R3" s="280"/>
      <c r="S3" s="280"/>
      <c r="T3" s="280"/>
      <c r="U3" s="280"/>
      <c r="V3" s="281"/>
    </row>
    <row r="4" spans="1:23" ht="13.5" customHeight="1" thickBot="1" x14ac:dyDescent="0.3">
      <c r="A4" s="282" t="s">
        <v>283</v>
      </c>
      <c r="B4" s="283"/>
      <c r="C4" s="283"/>
      <c r="D4" s="283"/>
      <c r="E4" s="283"/>
      <c r="F4" s="283"/>
      <c r="G4" s="283"/>
      <c r="H4" s="283"/>
      <c r="I4" s="283"/>
      <c r="J4" s="284"/>
      <c r="K4" s="285" t="s">
        <v>284</v>
      </c>
      <c r="L4" s="286"/>
      <c r="M4" s="286"/>
      <c r="N4" s="286"/>
      <c r="O4" s="286"/>
      <c r="P4" s="286"/>
      <c r="Q4" s="286"/>
      <c r="R4" s="286"/>
      <c r="S4" s="286"/>
      <c r="T4" s="286"/>
      <c r="U4" s="286"/>
      <c r="V4" s="287"/>
    </row>
    <row r="5" spans="1:23" s="199" customFormat="1" ht="13.5" customHeight="1" thickBot="1" x14ac:dyDescent="0.25">
      <c r="A5" s="272" t="s">
        <v>285</v>
      </c>
      <c r="B5" s="288" t="s">
        <v>286</v>
      </c>
      <c r="C5" s="289"/>
      <c r="D5" s="289"/>
      <c r="E5" s="290"/>
      <c r="F5" s="272" t="s">
        <v>287</v>
      </c>
      <c r="G5" s="272" t="s">
        <v>288</v>
      </c>
      <c r="H5" s="272" t="s">
        <v>289</v>
      </c>
      <c r="I5" s="272" t="s">
        <v>290</v>
      </c>
      <c r="J5" s="272" t="s">
        <v>291</v>
      </c>
      <c r="K5" s="272" t="s">
        <v>285</v>
      </c>
      <c r="L5" s="288" t="s">
        <v>292</v>
      </c>
      <c r="M5" s="289"/>
      <c r="N5" s="290"/>
      <c r="O5" s="291" t="s">
        <v>293</v>
      </c>
      <c r="P5" s="293" t="s">
        <v>294</v>
      </c>
      <c r="Q5" s="289"/>
      <c r="R5" s="294"/>
      <c r="S5" s="295" t="s">
        <v>295</v>
      </c>
      <c r="T5" s="272" t="s">
        <v>296</v>
      </c>
      <c r="U5" s="272" t="s">
        <v>297</v>
      </c>
      <c r="V5" s="272" t="s">
        <v>298</v>
      </c>
    </row>
    <row r="6" spans="1:23" ht="39.75" customHeight="1" thickBot="1" x14ac:dyDescent="0.3">
      <c r="A6" s="273"/>
      <c r="B6" s="200" t="s">
        <v>299</v>
      </c>
      <c r="C6" s="200" t="s">
        <v>300</v>
      </c>
      <c r="D6" s="200" t="s">
        <v>301</v>
      </c>
      <c r="E6" s="200" t="s">
        <v>302</v>
      </c>
      <c r="F6" s="273"/>
      <c r="G6" s="273"/>
      <c r="H6" s="273"/>
      <c r="I6" s="273"/>
      <c r="J6" s="273"/>
      <c r="K6" s="273"/>
      <c r="L6" s="200" t="s">
        <v>303</v>
      </c>
      <c r="M6" s="200" t="s">
        <v>304</v>
      </c>
      <c r="N6" s="200" t="s">
        <v>305</v>
      </c>
      <c r="O6" s="292"/>
      <c r="P6" s="200" t="s">
        <v>306</v>
      </c>
      <c r="Q6" s="200" t="s">
        <v>307</v>
      </c>
      <c r="R6" s="200" t="s">
        <v>308</v>
      </c>
      <c r="S6" s="296"/>
      <c r="T6" s="273"/>
      <c r="U6" s="273"/>
      <c r="V6" s="273"/>
      <c r="W6" s="201" t="s">
        <v>309</v>
      </c>
    </row>
    <row r="7" spans="1:23" ht="13.5" customHeight="1" thickBot="1" x14ac:dyDescent="0.3">
      <c r="A7" s="202">
        <v>1977</v>
      </c>
      <c r="B7" s="203" t="s">
        <v>310</v>
      </c>
      <c r="C7" s="204" t="s">
        <v>311</v>
      </c>
      <c r="D7" s="204" t="s">
        <v>310</v>
      </c>
      <c r="E7" s="204">
        <v>4</v>
      </c>
      <c r="F7" s="203">
        <v>3.2</v>
      </c>
      <c r="G7" s="203" t="s">
        <v>311</v>
      </c>
      <c r="H7" s="203" t="s">
        <v>311</v>
      </c>
      <c r="I7" s="204" t="s">
        <v>311</v>
      </c>
      <c r="J7" s="203">
        <v>4</v>
      </c>
      <c r="K7" s="205">
        <v>1977</v>
      </c>
      <c r="L7" s="203" t="s">
        <v>311</v>
      </c>
      <c r="M7" s="204" t="s">
        <v>311</v>
      </c>
      <c r="N7" s="204" t="s">
        <v>311</v>
      </c>
      <c r="O7" s="206">
        <v>4.5</v>
      </c>
      <c r="P7" s="204">
        <v>3.8</v>
      </c>
      <c r="Q7" s="203" t="s">
        <v>312</v>
      </c>
      <c r="R7" s="207">
        <v>3.8</v>
      </c>
      <c r="S7" s="208" t="s">
        <v>311</v>
      </c>
      <c r="T7" s="208" t="s">
        <v>311</v>
      </c>
      <c r="U7" s="206">
        <v>4</v>
      </c>
      <c r="V7" s="208">
        <v>4</v>
      </c>
    </row>
    <row r="8" spans="1:23" ht="13.5" customHeight="1" thickBot="1" x14ac:dyDescent="0.3">
      <c r="A8" s="209">
        <v>1978</v>
      </c>
      <c r="B8" s="203" t="s">
        <v>310</v>
      </c>
      <c r="C8" s="210" t="s">
        <v>311</v>
      </c>
      <c r="D8" s="210" t="s">
        <v>310</v>
      </c>
      <c r="E8" s="210">
        <v>4</v>
      </c>
      <c r="F8" s="203">
        <v>3.3</v>
      </c>
      <c r="G8" s="203" t="s">
        <v>311</v>
      </c>
      <c r="H8" s="203" t="s">
        <v>311</v>
      </c>
      <c r="I8" s="210" t="s">
        <v>311</v>
      </c>
      <c r="J8" s="203">
        <v>4</v>
      </c>
      <c r="K8" s="211">
        <v>1978</v>
      </c>
      <c r="L8" s="203" t="s">
        <v>311</v>
      </c>
      <c r="M8" s="210" t="s">
        <v>311</v>
      </c>
      <c r="N8" s="210" t="s">
        <v>311</v>
      </c>
      <c r="O8" s="210">
        <v>4.5</v>
      </c>
      <c r="P8" s="210">
        <v>3.8</v>
      </c>
      <c r="Q8" s="203" t="s">
        <v>312</v>
      </c>
      <c r="R8" s="207">
        <v>3.8</v>
      </c>
      <c r="S8" s="203" t="s">
        <v>311</v>
      </c>
      <c r="T8" s="203" t="s">
        <v>311</v>
      </c>
      <c r="U8" s="210">
        <v>4</v>
      </c>
      <c r="V8" s="203">
        <v>4</v>
      </c>
    </row>
    <row r="9" spans="1:23" ht="13.5" customHeight="1" thickBot="1" x14ac:dyDescent="0.3">
      <c r="A9" s="209">
        <v>1979</v>
      </c>
      <c r="B9" s="203" t="s">
        <v>310</v>
      </c>
      <c r="C9" s="210" t="s">
        <v>311</v>
      </c>
      <c r="D9" s="210" t="s">
        <v>310</v>
      </c>
      <c r="E9" s="210">
        <v>3.9</v>
      </c>
      <c r="F9" s="203">
        <v>2.7</v>
      </c>
      <c r="G9" s="203" t="s">
        <v>311</v>
      </c>
      <c r="H9" s="203" t="s">
        <v>311</v>
      </c>
      <c r="I9" s="210" t="s">
        <v>311</v>
      </c>
      <c r="J9" s="203">
        <v>3.8</v>
      </c>
      <c r="K9" s="211">
        <v>1979</v>
      </c>
      <c r="L9" s="203" t="s">
        <v>311</v>
      </c>
      <c r="M9" s="210" t="s">
        <v>311</v>
      </c>
      <c r="N9" s="210" t="s">
        <v>311</v>
      </c>
      <c r="O9" s="210">
        <v>4.5</v>
      </c>
      <c r="P9" s="210">
        <v>3.8</v>
      </c>
      <c r="Q9" s="203" t="s">
        <v>312</v>
      </c>
      <c r="R9" s="207">
        <v>3.8</v>
      </c>
      <c r="S9" s="203" t="s">
        <v>311</v>
      </c>
      <c r="T9" s="203" t="s">
        <v>311</v>
      </c>
      <c r="U9" s="210">
        <v>4</v>
      </c>
      <c r="V9" s="203">
        <v>3.9</v>
      </c>
    </row>
    <row r="10" spans="1:23" ht="13.5" customHeight="1" thickBot="1" x14ac:dyDescent="0.3">
      <c r="A10" s="209">
        <v>1980</v>
      </c>
      <c r="B10" s="203" t="s">
        <v>310</v>
      </c>
      <c r="C10" s="203" t="s">
        <v>311</v>
      </c>
      <c r="D10" s="210" t="s">
        <v>310</v>
      </c>
      <c r="E10" s="210">
        <v>3.7</v>
      </c>
      <c r="F10" s="203">
        <v>1.5</v>
      </c>
      <c r="G10" s="203" t="s">
        <v>311</v>
      </c>
      <c r="H10" s="203" t="s">
        <v>311</v>
      </c>
      <c r="I10" s="203" t="s">
        <v>311</v>
      </c>
      <c r="J10" s="203">
        <v>3.7</v>
      </c>
      <c r="K10" s="211">
        <v>1980</v>
      </c>
      <c r="L10" s="203">
        <v>23.3</v>
      </c>
      <c r="M10" s="203" t="s">
        <v>311</v>
      </c>
      <c r="N10" s="207">
        <v>23.3</v>
      </c>
      <c r="O10" s="210">
        <v>5</v>
      </c>
      <c r="P10" s="210">
        <v>2.9</v>
      </c>
      <c r="Q10" s="203" t="s">
        <v>312</v>
      </c>
      <c r="R10" s="207">
        <v>2.9</v>
      </c>
      <c r="S10" s="203" t="s">
        <v>311</v>
      </c>
      <c r="T10" s="203">
        <v>5.8</v>
      </c>
      <c r="U10" s="203">
        <v>6.9</v>
      </c>
      <c r="V10" s="203">
        <v>4.7</v>
      </c>
    </row>
    <row r="11" spans="1:23" ht="13.5" customHeight="1" thickBot="1" x14ac:dyDescent="0.3">
      <c r="A11" s="209">
        <v>1981</v>
      </c>
      <c r="B11" s="203" t="s">
        <v>310</v>
      </c>
      <c r="C11" s="203" t="s">
        <v>311</v>
      </c>
      <c r="D11" s="210" t="s">
        <v>310</v>
      </c>
      <c r="E11" s="210">
        <v>3.8</v>
      </c>
      <c r="F11" s="203">
        <v>1.8</v>
      </c>
      <c r="G11" s="203" t="s">
        <v>311</v>
      </c>
      <c r="H11" s="203" t="s">
        <v>311</v>
      </c>
      <c r="I11" s="203" t="s">
        <v>311</v>
      </c>
      <c r="J11" s="203">
        <v>3.7</v>
      </c>
      <c r="K11" s="211">
        <v>1981</v>
      </c>
      <c r="L11" s="203">
        <v>23.3</v>
      </c>
      <c r="M11" s="203" t="s">
        <v>311</v>
      </c>
      <c r="N11" s="207">
        <v>23.3</v>
      </c>
      <c r="O11" s="210">
        <v>4.9000000000000004</v>
      </c>
      <c r="P11" s="210">
        <v>2.8</v>
      </c>
      <c r="Q11" s="203" t="s">
        <v>312</v>
      </c>
      <c r="R11" s="207">
        <v>2.8</v>
      </c>
      <c r="S11" s="203" t="s">
        <v>311</v>
      </c>
      <c r="T11" s="203">
        <v>5.8</v>
      </c>
      <c r="U11" s="203">
        <v>6.7</v>
      </c>
      <c r="V11" s="203">
        <v>4.5999999999999996</v>
      </c>
    </row>
    <row r="12" spans="1:23" ht="13.5" customHeight="1" thickBot="1" x14ac:dyDescent="0.3">
      <c r="A12" s="209">
        <v>1982</v>
      </c>
      <c r="B12" s="203" t="s">
        <v>310</v>
      </c>
      <c r="C12" s="203" t="s">
        <v>311</v>
      </c>
      <c r="D12" s="210" t="s">
        <v>310</v>
      </c>
      <c r="E12" s="210">
        <v>3.8</v>
      </c>
      <c r="F12" s="203">
        <v>2</v>
      </c>
      <c r="G12" s="203" t="s">
        <v>311</v>
      </c>
      <c r="H12" s="203" t="s">
        <v>311</v>
      </c>
      <c r="I12" s="203" t="s">
        <v>311</v>
      </c>
      <c r="J12" s="203">
        <v>3.7</v>
      </c>
      <c r="K12" s="211">
        <v>1982</v>
      </c>
      <c r="L12" s="203">
        <v>23.3</v>
      </c>
      <c r="M12" s="203" t="s">
        <v>311</v>
      </c>
      <c r="N12" s="207">
        <v>23.3</v>
      </c>
      <c r="O12" s="210">
        <v>4.8</v>
      </c>
      <c r="P12" s="210">
        <v>2.8</v>
      </c>
      <c r="Q12" s="203" t="s">
        <v>312</v>
      </c>
      <c r="R12" s="207">
        <v>2.8</v>
      </c>
      <c r="S12" s="203" t="s">
        <v>311</v>
      </c>
      <c r="T12" s="203">
        <v>5.8</v>
      </c>
      <c r="U12" s="203">
        <v>6.5</v>
      </c>
      <c r="V12" s="203">
        <v>4.5999999999999996</v>
      </c>
    </row>
    <row r="13" spans="1:23" ht="13.5" customHeight="1" thickBot="1" x14ac:dyDescent="0.3">
      <c r="A13" s="209">
        <v>1983</v>
      </c>
      <c r="B13" s="203" t="s">
        <v>310</v>
      </c>
      <c r="C13" s="203" t="s">
        <v>311</v>
      </c>
      <c r="D13" s="210" t="s">
        <v>310</v>
      </c>
      <c r="E13" s="210">
        <v>3.7</v>
      </c>
      <c r="F13" s="203">
        <v>2</v>
      </c>
      <c r="G13" s="203" t="s">
        <v>311</v>
      </c>
      <c r="H13" s="203" t="s">
        <v>311</v>
      </c>
      <c r="I13" s="203" t="s">
        <v>311</v>
      </c>
      <c r="J13" s="203">
        <v>3.6</v>
      </c>
      <c r="K13" s="211">
        <v>1983</v>
      </c>
      <c r="L13" s="203">
        <v>23.3</v>
      </c>
      <c r="M13" s="203" t="s">
        <v>311</v>
      </c>
      <c r="N13" s="207">
        <v>23.3</v>
      </c>
      <c r="O13" s="210">
        <v>4.8</v>
      </c>
      <c r="P13" s="210">
        <v>2.9</v>
      </c>
      <c r="Q13" s="203" t="s">
        <v>312</v>
      </c>
      <c r="R13" s="207">
        <v>2.9</v>
      </c>
      <c r="S13" s="203" t="s">
        <v>311</v>
      </c>
      <c r="T13" s="203">
        <v>7.1</v>
      </c>
      <c r="U13" s="203">
        <v>6.6</v>
      </c>
      <c r="V13" s="203">
        <v>4.5999999999999996</v>
      </c>
    </row>
    <row r="14" spans="1:23" ht="13.5" customHeight="1" thickBot="1" x14ac:dyDescent="0.3">
      <c r="A14" s="209">
        <v>1984</v>
      </c>
      <c r="B14" s="203" t="s">
        <v>310</v>
      </c>
      <c r="C14" s="203" t="s">
        <v>311</v>
      </c>
      <c r="D14" s="203" t="s">
        <v>310</v>
      </c>
      <c r="E14" s="207">
        <v>3.7</v>
      </c>
      <c r="F14" s="203">
        <v>2.2000000000000002</v>
      </c>
      <c r="G14" s="203">
        <v>5.6</v>
      </c>
      <c r="H14" s="203" t="s">
        <v>311</v>
      </c>
      <c r="I14" s="203" t="s">
        <v>311</v>
      </c>
      <c r="J14" s="203">
        <v>3.6</v>
      </c>
      <c r="K14" s="211">
        <v>1984</v>
      </c>
      <c r="L14" s="203">
        <v>23.2</v>
      </c>
      <c r="M14" s="203" t="s">
        <v>311</v>
      </c>
      <c r="N14" s="207">
        <v>23.2</v>
      </c>
      <c r="O14" s="203">
        <v>4.5</v>
      </c>
      <c r="P14" s="207">
        <v>3.1</v>
      </c>
      <c r="Q14" s="203" t="s">
        <v>312</v>
      </c>
      <c r="R14" s="207">
        <v>3.1</v>
      </c>
      <c r="S14" s="203" t="s">
        <v>311</v>
      </c>
      <c r="T14" s="203">
        <v>6.3</v>
      </c>
      <c r="U14" s="203">
        <v>6.4</v>
      </c>
      <c r="V14" s="203">
        <v>4.5</v>
      </c>
    </row>
    <row r="15" spans="1:23" ht="13.5" customHeight="1" thickBot="1" x14ac:dyDescent="0.3">
      <c r="A15" s="209">
        <v>1985</v>
      </c>
      <c r="B15" s="203" t="s">
        <v>310</v>
      </c>
      <c r="C15" s="203" t="s">
        <v>311</v>
      </c>
      <c r="D15" s="203" t="s">
        <v>310</v>
      </c>
      <c r="E15" s="207">
        <v>3.7</v>
      </c>
      <c r="F15" s="203">
        <v>2.2000000000000002</v>
      </c>
      <c r="G15" s="203">
        <v>6.2</v>
      </c>
      <c r="H15" s="203" t="s">
        <v>311</v>
      </c>
      <c r="I15" s="212" t="s">
        <v>311</v>
      </c>
      <c r="J15" s="212">
        <v>3.7</v>
      </c>
      <c r="K15" s="211">
        <v>1985</v>
      </c>
      <c r="L15" s="203">
        <v>23.8</v>
      </c>
      <c r="M15" s="203" t="s">
        <v>311</v>
      </c>
      <c r="N15" s="207">
        <v>23.8</v>
      </c>
      <c r="O15" s="203">
        <v>4.5999999999999996</v>
      </c>
      <c r="P15" s="207">
        <v>2.7</v>
      </c>
      <c r="Q15" s="203" t="s">
        <v>312</v>
      </c>
      <c r="R15" s="207">
        <v>2.7</v>
      </c>
      <c r="S15" s="203" t="s">
        <v>311</v>
      </c>
      <c r="T15" s="203">
        <v>7</v>
      </c>
      <c r="U15" s="203">
        <v>6.4</v>
      </c>
      <c r="V15" s="203">
        <v>4.5999999999999996</v>
      </c>
    </row>
    <row r="16" spans="1:23" ht="13.5" customHeight="1" thickBot="1" x14ac:dyDescent="0.3">
      <c r="A16" s="209">
        <v>1986</v>
      </c>
      <c r="B16" s="203" t="s">
        <v>310</v>
      </c>
      <c r="C16" s="203" t="s">
        <v>311</v>
      </c>
      <c r="D16" s="203" t="s">
        <v>310</v>
      </c>
      <c r="E16" s="207">
        <v>3.7</v>
      </c>
      <c r="F16" s="203">
        <v>2.2000000000000002</v>
      </c>
      <c r="G16" s="203">
        <v>6.4</v>
      </c>
      <c r="H16" s="213" t="s">
        <v>311</v>
      </c>
      <c r="I16" s="214" t="s">
        <v>311</v>
      </c>
      <c r="J16" s="215">
        <v>3.7</v>
      </c>
      <c r="K16" s="216">
        <v>1986</v>
      </c>
      <c r="L16" s="203">
        <v>22</v>
      </c>
      <c r="M16" s="203" t="s">
        <v>311</v>
      </c>
      <c r="N16" s="207">
        <v>22</v>
      </c>
      <c r="O16" s="203">
        <v>4.5999999999999996</v>
      </c>
      <c r="P16" s="207">
        <v>2.8</v>
      </c>
      <c r="Q16" s="203" t="s">
        <v>312</v>
      </c>
      <c r="R16" s="207">
        <v>2.8</v>
      </c>
      <c r="S16" s="203" t="s">
        <v>311</v>
      </c>
      <c r="T16" s="203">
        <v>7</v>
      </c>
      <c r="U16" s="203">
        <v>6.4</v>
      </c>
      <c r="V16" s="203">
        <v>4.5999999999999996</v>
      </c>
    </row>
    <row r="17" spans="1:22" ht="13.5" customHeight="1" thickBot="1" x14ac:dyDescent="0.3">
      <c r="A17" s="209">
        <v>1987</v>
      </c>
      <c r="B17" s="203" t="s">
        <v>310</v>
      </c>
      <c r="C17" s="203" t="s">
        <v>311</v>
      </c>
      <c r="D17" s="203" t="s">
        <v>310</v>
      </c>
      <c r="E17" s="207">
        <v>3.7</v>
      </c>
      <c r="F17" s="203">
        <v>1.6</v>
      </c>
      <c r="G17" s="203">
        <v>5.8</v>
      </c>
      <c r="H17" s="213" t="s">
        <v>311</v>
      </c>
      <c r="I17" s="215" t="s">
        <v>311</v>
      </c>
      <c r="J17" s="215">
        <v>3.7</v>
      </c>
      <c r="K17" s="216">
        <v>1987</v>
      </c>
      <c r="L17" s="203">
        <v>21.9</v>
      </c>
      <c r="M17" s="203" t="s">
        <v>311</v>
      </c>
      <c r="N17" s="207">
        <v>21.9</v>
      </c>
      <c r="O17" s="203">
        <v>4.7</v>
      </c>
      <c r="P17" s="207">
        <v>3</v>
      </c>
      <c r="Q17" s="203" t="s">
        <v>312</v>
      </c>
      <c r="R17" s="207">
        <v>3</v>
      </c>
      <c r="S17" s="203" t="s">
        <v>311</v>
      </c>
      <c r="T17" s="203">
        <v>5.0999999999999996</v>
      </c>
      <c r="U17" s="203">
        <v>6.4</v>
      </c>
      <c r="V17" s="203">
        <v>4.5999999999999996</v>
      </c>
    </row>
    <row r="18" spans="1:22" ht="13.5" customHeight="1" thickBot="1" x14ac:dyDescent="0.3">
      <c r="A18" s="209">
        <v>1988</v>
      </c>
      <c r="B18" s="203" t="s">
        <v>310</v>
      </c>
      <c r="C18" s="203" t="s">
        <v>311</v>
      </c>
      <c r="D18" s="203" t="s">
        <v>310</v>
      </c>
      <c r="E18" s="207">
        <v>3.7</v>
      </c>
      <c r="F18" s="203">
        <v>1.6</v>
      </c>
      <c r="G18" s="203">
        <v>6</v>
      </c>
      <c r="H18" s="203" t="s">
        <v>311</v>
      </c>
      <c r="I18" s="203" t="s">
        <v>311</v>
      </c>
      <c r="J18" s="203">
        <v>3.7</v>
      </c>
      <c r="K18" s="211">
        <v>1988</v>
      </c>
      <c r="L18" s="203">
        <v>21.4</v>
      </c>
      <c r="M18" s="203" t="s">
        <v>311</v>
      </c>
      <c r="N18" s="207">
        <v>21.4</v>
      </c>
      <c r="O18" s="203">
        <v>4.9000000000000004</v>
      </c>
      <c r="P18" s="207">
        <v>3.1</v>
      </c>
      <c r="Q18" s="203" t="s">
        <v>312</v>
      </c>
      <c r="R18" s="207">
        <v>3.1</v>
      </c>
      <c r="S18" s="203" t="s">
        <v>311</v>
      </c>
      <c r="T18" s="203">
        <v>5.4</v>
      </c>
      <c r="U18" s="203">
        <v>6.7</v>
      </c>
      <c r="V18" s="203">
        <v>4.7</v>
      </c>
    </row>
    <row r="19" spans="1:22" ht="13.5" customHeight="1" thickBot="1" x14ac:dyDescent="0.3">
      <c r="A19" s="209">
        <v>1989</v>
      </c>
      <c r="B19" s="203" t="s">
        <v>310</v>
      </c>
      <c r="C19" s="203" t="s">
        <v>311</v>
      </c>
      <c r="D19" s="203" t="s">
        <v>310</v>
      </c>
      <c r="E19" s="207">
        <v>3.7</v>
      </c>
      <c r="F19" s="203">
        <v>1.5</v>
      </c>
      <c r="G19" s="203">
        <v>6.1</v>
      </c>
      <c r="H19" s="203" t="s">
        <v>311</v>
      </c>
      <c r="I19" s="203" t="s">
        <v>311</v>
      </c>
      <c r="J19" s="203">
        <v>3.7</v>
      </c>
      <c r="K19" s="211">
        <v>1989</v>
      </c>
      <c r="L19" s="203">
        <v>21.9</v>
      </c>
      <c r="M19" s="203" t="s">
        <v>311</v>
      </c>
      <c r="N19" s="207">
        <v>21.9</v>
      </c>
      <c r="O19" s="203">
        <v>4.7</v>
      </c>
      <c r="P19" s="207">
        <v>3.1</v>
      </c>
      <c r="Q19" s="203" t="s">
        <v>312</v>
      </c>
      <c r="R19" s="207">
        <v>3.1</v>
      </c>
      <c r="S19" s="203" t="s">
        <v>311</v>
      </c>
      <c r="T19" s="203">
        <v>5.9</v>
      </c>
      <c r="U19" s="203">
        <v>6.5</v>
      </c>
      <c r="V19" s="203">
        <v>4.7</v>
      </c>
    </row>
    <row r="20" spans="1:22" ht="13.5" customHeight="1" thickBot="1" x14ac:dyDescent="0.3">
      <c r="A20" s="209">
        <v>1990</v>
      </c>
      <c r="B20" s="203" t="s">
        <v>310</v>
      </c>
      <c r="C20" s="203" t="s">
        <v>311</v>
      </c>
      <c r="D20" s="203" t="s">
        <v>310</v>
      </c>
      <c r="E20" s="207">
        <v>3.7</v>
      </c>
      <c r="F20" s="203">
        <v>1.5</v>
      </c>
      <c r="G20" s="203">
        <v>6.3</v>
      </c>
      <c r="H20" s="203" t="s">
        <v>311</v>
      </c>
      <c r="I20" s="203" t="s">
        <v>311</v>
      </c>
      <c r="J20" s="203">
        <v>3.7</v>
      </c>
      <c r="K20" s="211">
        <v>1990</v>
      </c>
      <c r="L20" s="203">
        <v>21.6</v>
      </c>
      <c r="M20" s="203" t="s">
        <v>311</v>
      </c>
      <c r="N20" s="207">
        <v>21.6</v>
      </c>
      <c r="O20" s="203">
        <v>4.9000000000000004</v>
      </c>
      <c r="P20" s="207">
        <v>3.3</v>
      </c>
      <c r="Q20" s="203" t="s">
        <v>312</v>
      </c>
      <c r="R20" s="207">
        <v>3.3</v>
      </c>
      <c r="S20" s="203" t="s">
        <v>311</v>
      </c>
      <c r="T20" s="203">
        <v>5.2</v>
      </c>
      <c r="U20" s="203">
        <v>6.7</v>
      </c>
      <c r="V20" s="203">
        <v>4.7</v>
      </c>
    </row>
    <row r="21" spans="1:22" ht="13.5" customHeight="1" thickBot="1" x14ac:dyDescent="0.3">
      <c r="A21" s="209">
        <v>1991</v>
      </c>
      <c r="B21" s="203" t="s">
        <v>310</v>
      </c>
      <c r="C21" s="203" t="s">
        <v>311</v>
      </c>
      <c r="D21" s="203" t="s">
        <v>310</v>
      </c>
      <c r="E21" s="207">
        <v>3.8</v>
      </c>
      <c r="F21" s="203">
        <v>1.6</v>
      </c>
      <c r="G21" s="203">
        <v>6.4</v>
      </c>
      <c r="H21" s="203" t="s">
        <v>311</v>
      </c>
      <c r="I21" s="203" t="s">
        <v>311</v>
      </c>
      <c r="J21" s="203">
        <v>3.7</v>
      </c>
      <c r="K21" s="211">
        <v>1991</v>
      </c>
      <c r="L21" s="203">
        <v>23.1</v>
      </c>
      <c r="M21" s="203" t="s">
        <v>311</v>
      </c>
      <c r="N21" s="207">
        <v>23.1</v>
      </c>
      <c r="O21" s="203">
        <v>4.8</v>
      </c>
      <c r="P21" s="207">
        <v>3.6</v>
      </c>
      <c r="Q21" s="203" t="s">
        <v>312</v>
      </c>
      <c r="R21" s="207">
        <v>3.6</v>
      </c>
      <c r="S21" s="203" t="s">
        <v>311</v>
      </c>
      <c r="T21" s="203">
        <v>5.3</v>
      </c>
      <c r="U21" s="203">
        <v>6.9</v>
      </c>
      <c r="V21" s="203">
        <v>4.7</v>
      </c>
    </row>
    <row r="22" spans="1:22" ht="13.5" customHeight="1" thickBot="1" x14ac:dyDescent="0.3">
      <c r="A22" s="209">
        <v>1992</v>
      </c>
      <c r="B22" s="203" t="s">
        <v>310</v>
      </c>
      <c r="C22" s="203" t="s">
        <v>311</v>
      </c>
      <c r="D22" s="203" t="s">
        <v>310</v>
      </c>
      <c r="E22" s="207">
        <v>3.7</v>
      </c>
      <c r="F22" s="203">
        <v>1.6</v>
      </c>
      <c r="G22" s="203">
        <v>6.9</v>
      </c>
      <c r="H22" s="203" t="s">
        <v>311</v>
      </c>
      <c r="I22" s="203" t="s">
        <v>311</v>
      </c>
      <c r="J22" s="203">
        <v>3.7</v>
      </c>
      <c r="K22" s="211">
        <v>1992</v>
      </c>
      <c r="L22" s="203">
        <v>23.3</v>
      </c>
      <c r="M22" s="203" t="s">
        <v>311</v>
      </c>
      <c r="N22" s="207">
        <v>23.3</v>
      </c>
      <c r="O22" s="203">
        <v>4.9000000000000004</v>
      </c>
      <c r="P22" s="207">
        <v>3.7</v>
      </c>
      <c r="Q22" s="203" t="s">
        <v>312</v>
      </c>
      <c r="R22" s="207">
        <v>3.7</v>
      </c>
      <c r="S22" s="203" t="s">
        <v>311</v>
      </c>
      <c r="T22" s="203">
        <v>5.9</v>
      </c>
      <c r="U22" s="203">
        <v>6.9</v>
      </c>
      <c r="V22" s="203">
        <v>4.7</v>
      </c>
    </row>
    <row r="23" spans="1:22" ht="13.5" customHeight="1" thickBot="1" x14ac:dyDescent="0.3">
      <c r="A23" s="209">
        <v>1993</v>
      </c>
      <c r="B23" s="203" t="s">
        <v>310</v>
      </c>
      <c r="C23" s="203" t="s">
        <v>311</v>
      </c>
      <c r="D23" s="203" t="s">
        <v>310</v>
      </c>
      <c r="E23" s="207">
        <v>3.8</v>
      </c>
      <c r="F23" s="203">
        <v>1.6</v>
      </c>
      <c r="G23" s="203">
        <v>6.9</v>
      </c>
      <c r="H23" s="203" t="s">
        <v>311</v>
      </c>
      <c r="I23" s="203" t="s">
        <v>311</v>
      </c>
      <c r="J23" s="203">
        <v>3.8</v>
      </c>
      <c r="K23" s="211">
        <v>1993</v>
      </c>
      <c r="L23" s="203">
        <v>21.6</v>
      </c>
      <c r="M23" s="203" t="s">
        <v>311</v>
      </c>
      <c r="N23" s="207">
        <v>21.6</v>
      </c>
      <c r="O23" s="203">
        <v>5</v>
      </c>
      <c r="P23" s="207">
        <v>3.8</v>
      </c>
      <c r="Q23" s="203" t="s">
        <v>312</v>
      </c>
      <c r="R23" s="207">
        <v>3.8</v>
      </c>
      <c r="S23" s="203" t="s">
        <v>311</v>
      </c>
      <c r="T23" s="203">
        <v>6.6</v>
      </c>
      <c r="U23" s="203">
        <v>7</v>
      </c>
      <c r="V23" s="203">
        <v>4.8</v>
      </c>
    </row>
    <row r="24" spans="1:22" ht="13.5" customHeight="1" thickBot="1" x14ac:dyDescent="0.3">
      <c r="A24" s="209">
        <v>1994</v>
      </c>
      <c r="B24" s="203" t="s">
        <v>310</v>
      </c>
      <c r="C24" s="203" t="s">
        <v>311</v>
      </c>
      <c r="D24" s="203" t="s">
        <v>310</v>
      </c>
      <c r="E24" s="207">
        <v>3.9</v>
      </c>
      <c r="F24" s="203">
        <v>1.6</v>
      </c>
      <c r="G24" s="203">
        <v>6.6</v>
      </c>
      <c r="H24" s="203" t="s">
        <v>311</v>
      </c>
      <c r="I24" s="203" t="s">
        <v>311</v>
      </c>
      <c r="J24" s="203">
        <v>3.9</v>
      </c>
      <c r="K24" s="211">
        <v>1994</v>
      </c>
      <c r="L24" s="203">
        <v>23.6</v>
      </c>
      <c r="M24" s="203" t="s">
        <v>311</v>
      </c>
      <c r="N24" s="207">
        <v>23.6</v>
      </c>
      <c r="O24" s="203">
        <v>4.9000000000000004</v>
      </c>
      <c r="P24" s="207">
        <v>2.9</v>
      </c>
      <c r="Q24" s="203" t="s">
        <v>312</v>
      </c>
      <c r="R24" s="207">
        <v>2.9</v>
      </c>
      <c r="S24" s="203" t="s">
        <v>311</v>
      </c>
      <c r="T24" s="203">
        <v>6.2</v>
      </c>
      <c r="U24" s="203">
        <v>7</v>
      </c>
      <c r="V24" s="203">
        <v>5</v>
      </c>
    </row>
    <row r="25" spans="1:22" ht="13.5" customHeight="1" thickBot="1" x14ac:dyDescent="0.3">
      <c r="A25" s="209">
        <v>1995</v>
      </c>
      <c r="B25" s="203" t="s">
        <v>310</v>
      </c>
      <c r="C25" s="203" t="s">
        <v>311</v>
      </c>
      <c r="D25" s="203" t="s">
        <v>310</v>
      </c>
      <c r="E25" s="207">
        <v>3.9</v>
      </c>
      <c r="F25" s="203">
        <v>1.6</v>
      </c>
      <c r="G25" s="203">
        <v>6.9</v>
      </c>
      <c r="H25" s="203">
        <v>35.6</v>
      </c>
      <c r="I25" s="203" t="s">
        <v>311</v>
      </c>
      <c r="J25" s="203">
        <v>3.9</v>
      </c>
      <c r="K25" s="211">
        <v>1995</v>
      </c>
      <c r="L25" s="203">
        <v>24</v>
      </c>
      <c r="M25" s="203" t="s">
        <v>311</v>
      </c>
      <c r="N25" s="207">
        <v>24</v>
      </c>
      <c r="O25" s="203">
        <v>5.2</v>
      </c>
      <c r="P25" s="207">
        <v>3.4</v>
      </c>
      <c r="Q25" s="203" t="s">
        <v>312</v>
      </c>
      <c r="R25" s="207">
        <v>3.4</v>
      </c>
      <c r="S25" s="203">
        <v>5.5</v>
      </c>
      <c r="T25" s="203">
        <v>0.9</v>
      </c>
      <c r="U25" s="203">
        <v>7.4</v>
      </c>
      <c r="V25" s="203">
        <v>5.0999999999999996</v>
      </c>
    </row>
    <row r="26" spans="1:22" ht="13.5" customHeight="1" thickBot="1" x14ac:dyDescent="0.3">
      <c r="A26" s="209">
        <v>1996</v>
      </c>
      <c r="B26" s="203" t="s">
        <v>310</v>
      </c>
      <c r="C26" s="203" t="s">
        <v>311</v>
      </c>
      <c r="D26" s="203" t="s">
        <v>310</v>
      </c>
      <c r="E26" s="207">
        <v>3.9</v>
      </c>
      <c r="F26" s="203">
        <v>1.6</v>
      </c>
      <c r="G26" s="203">
        <v>7.1</v>
      </c>
      <c r="H26" s="203">
        <v>33.6</v>
      </c>
      <c r="I26" s="203" t="s">
        <v>311</v>
      </c>
      <c r="J26" s="203">
        <v>4</v>
      </c>
      <c r="K26" s="211">
        <v>1996</v>
      </c>
      <c r="L26" s="203">
        <v>23.7</v>
      </c>
      <c r="M26" s="203" t="s">
        <v>311</v>
      </c>
      <c r="N26" s="207">
        <v>23.7</v>
      </c>
      <c r="O26" s="203">
        <v>5.3</v>
      </c>
      <c r="P26" s="207">
        <v>3.7</v>
      </c>
      <c r="Q26" s="203" t="s">
        <v>312</v>
      </c>
      <c r="R26" s="207">
        <v>3.7</v>
      </c>
      <c r="S26" s="203">
        <v>5.8</v>
      </c>
      <c r="T26" s="203">
        <v>0.9</v>
      </c>
      <c r="U26" s="203">
        <v>7.4</v>
      </c>
      <c r="V26" s="203">
        <v>5.2</v>
      </c>
    </row>
    <row r="27" spans="1:22" ht="13.5" customHeight="1" thickBot="1" x14ac:dyDescent="0.3">
      <c r="A27" s="209">
        <v>1997</v>
      </c>
      <c r="B27" s="203" t="s">
        <v>310</v>
      </c>
      <c r="C27" s="203" t="s">
        <v>311</v>
      </c>
      <c r="D27" s="203" t="s">
        <v>310</v>
      </c>
      <c r="E27" s="207">
        <v>3.9</v>
      </c>
      <c r="F27" s="203">
        <v>1.6</v>
      </c>
      <c r="G27" s="203">
        <v>7.6</v>
      </c>
      <c r="H27" s="203">
        <v>32.1</v>
      </c>
      <c r="I27" s="203" t="s">
        <v>311</v>
      </c>
      <c r="J27" s="203">
        <v>4</v>
      </c>
      <c r="K27" s="211">
        <v>1997</v>
      </c>
      <c r="L27" s="203">
        <v>22.5</v>
      </c>
      <c r="M27" s="203" t="s">
        <v>311</v>
      </c>
      <c r="N27" s="207">
        <v>22.5</v>
      </c>
      <c r="O27" s="203">
        <v>5</v>
      </c>
      <c r="P27" s="207">
        <v>4</v>
      </c>
      <c r="Q27" s="203" t="s">
        <v>312</v>
      </c>
      <c r="R27" s="207">
        <v>4</v>
      </c>
      <c r="S27" s="203">
        <v>6.5</v>
      </c>
      <c r="T27" s="203">
        <v>1</v>
      </c>
      <c r="U27" s="203">
        <v>6.9</v>
      </c>
      <c r="V27" s="203">
        <v>5.0999999999999996</v>
      </c>
    </row>
    <row r="28" spans="1:22" ht="13.5" customHeight="1" thickBot="1" x14ac:dyDescent="0.3">
      <c r="A28" s="209">
        <v>1998</v>
      </c>
      <c r="B28" s="203" t="s">
        <v>310</v>
      </c>
      <c r="C28" s="203" t="s">
        <v>311</v>
      </c>
      <c r="D28" s="203" t="s">
        <v>310</v>
      </c>
      <c r="E28" s="207">
        <v>3.8</v>
      </c>
      <c r="F28" s="203">
        <v>1.6</v>
      </c>
      <c r="G28" s="203">
        <v>7.7</v>
      </c>
      <c r="H28" s="203">
        <v>36.799999999999997</v>
      </c>
      <c r="I28" s="203" t="s">
        <v>311</v>
      </c>
      <c r="J28" s="203">
        <v>3.9</v>
      </c>
      <c r="K28" s="211">
        <v>1998</v>
      </c>
      <c r="L28" s="203">
        <v>22.8</v>
      </c>
      <c r="M28" s="203" t="s">
        <v>311</v>
      </c>
      <c r="N28" s="207">
        <v>22.8</v>
      </c>
      <c r="O28" s="203">
        <v>5.0999999999999996</v>
      </c>
      <c r="P28" s="207">
        <v>4.0999999999999996</v>
      </c>
      <c r="Q28" s="203" t="s">
        <v>312</v>
      </c>
      <c r="R28" s="207">
        <v>4.0999999999999996</v>
      </c>
      <c r="S28" s="203">
        <v>6.6</v>
      </c>
      <c r="T28" s="203">
        <v>0.8</v>
      </c>
      <c r="U28" s="203">
        <v>7.2</v>
      </c>
      <c r="V28" s="203">
        <v>5</v>
      </c>
    </row>
    <row r="29" spans="1:22" ht="13.5" customHeight="1" thickBot="1" x14ac:dyDescent="0.3">
      <c r="A29" s="209">
        <v>1999</v>
      </c>
      <c r="B29" s="203" t="s">
        <v>310</v>
      </c>
      <c r="C29" s="203" t="s">
        <v>311</v>
      </c>
      <c r="D29" s="203" t="s">
        <v>310</v>
      </c>
      <c r="E29" s="207">
        <v>3.8</v>
      </c>
      <c r="F29" s="203">
        <v>1.6</v>
      </c>
      <c r="G29" s="203">
        <v>8.1</v>
      </c>
      <c r="H29" s="203">
        <v>34.200000000000003</v>
      </c>
      <c r="I29" s="203" t="s">
        <v>311</v>
      </c>
      <c r="J29" s="203">
        <v>3.9</v>
      </c>
      <c r="K29" s="211">
        <v>1999</v>
      </c>
      <c r="L29" s="203">
        <v>22.1</v>
      </c>
      <c r="M29" s="203" t="s">
        <v>311</v>
      </c>
      <c r="N29" s="207">
        <v>22.1</v>
      </c>
      <c r="O29" s="203">
        <v>5.0999999999999996</v>
      </c>
      <c r="P29" s="207">
        <v>4.0999999999999996</v>
      </c>
      <c r="Q29" s="203" t="s">
        <v>312</v>
      </c>
      <c r="R29" s="207">
        <v>4.0999999999999996</v>
      </c>
      <c r="S29" s="203">
        <v>5.8</v>
      </c>
      <c r="T29" s="203">
        <v>1</v>
      </c>
      <c r="U29" s="203">
        <v>7.1</v>
      </c>
      <c r="V29" s="203">
        <v>5</v>
      </c>
    </row>
    <row r="30" spans="1:22" ht="13.5" customHeight="1" thickBot="1" x14ac:dyDescent="0.3">
      <c r="A30" s="209">
        <v>2000</v>
      </c>
      <c r="B30" s="203" t="s">
        <v>310</v>
      </c>
      <c r="C30" s="203" t="s">
        <v>310</v>
      </c>
      <c r="D30" s="203" t="s">
        <v>310</v>
      </c>
      <c r="E30" s="207">
        <v>3.7</v>
      </c>
      <c r="F30" s="203">
        <v>1.6</v>
      </c>
      <c r="G30" s="203">
        <v>8</v>
      </c>
      <c r="H30" s="203">
        <v>33.5</v>
      </c>
      <c r="I30" s="203" t="s">
        <v>311</v>
      </c>
      <c r="J30" s="203">
        <v>3.8</v>
      </c>
      <c r="K30" s="211">
        <v>2000</v>
      </c>
      <c r="L30" s="203">
        <v>22.8</v>
      </c>
      <c r="M30" s="203" t="s">
        <v>311</v>
      </c>
      <c r="N30" s="207">
        <v>22.8</v>
      </c>
      <c r="O30" s="203">
        <v>5.3</v>
      </c>
      <c r="P30" s="207">
        <v>4.2</v>
      </c>
      <c r="Q30" s="203" t="s">
        <v>312</v>
      </c>
      <c r="R30" s="207">
        <v>4.2</v>
      </c>
      <c r="S30" s="203">
        <v>6.2</v>
      </c>
      <c r="T30" s="203">
        <v>1</v>
      </c>
      <c r="U30" s="203">
        <v>7.2</v>
      </c>
      <c r="V30" s="203">
        <v>5.0999999999999996</v>
      </c>
    </row>
    <row r="31" spans="1:22" ht="13.5" customHeight="1" thickBot="1" x14ac:dyDescent="0.3">
      <c r="A31" s="209">
        <v>2001</v>
      </c>
      <c r="B31" s="203" t="s">
        <v>310</v>
      </c>
      <c r="C31" s="203" t="s">
        <v>310</v>
      </c>
      <c r="D31" s="203" t="s">
        <v>310</v>
      </c>
      <c r="E31" s="207">
        <v>3.8</v>
      </c>
      <c r="F31" s="203">
        <v>1.6</v>
      </c>
      <c r="G31" s="203">
        <v>8.1</v>
      </c>
      <c r="H31" s="203">
        <v>32.700000000000003</v>
      </c>
      <c r="I31" s="203" t="s">
        <v>311</v>
      </c>
      <c r="J31" s="203">
        <v>3.9</v>
      </c>
      <c r="K31" s="211">
        <v>2001</v>
      </c>
      <c r="L31" s="203">
        <v>22.8</v>
      </c>
      <c r="M31" s="203" t="s">
        <v>311</v>
      </c>
      <c r="N31" s="207">
        <v>22.8</v>
      </c>
      <c r="O31" s="203">
        <v>5.2</v>
      </c>
      <c r="P31" s="207">
        <v>4.3</v>
      </c>
      <c r="Q31" s="203" t="s">
        <v>312</v>
      </c>
      <c r="R31" s="207">
        <v>4.3</v>
      </c>
      <c r="S31" s="203">
        <v>6</v>
      </c>
      <c r="T31" s="203">
        <v>1</v>
      </c>
      <c r="U31" s="203">
        <v>7.2</v>
      </c>
      <c r="V31" s="203">
        <v>5.0999999999999996</v>
      </c>
    </row>
    <row r="32" spans="1:22" ht="13.5" customHeight="1" thickBot="1" x14ac:dyDescent="0.3">
      <c r="A32" s="209">
        <v>2002</v>
      </c>
      <c r="B32" s="203" t="s">
        <v>310</v>
      </c>
      <c r="C32" s="203" t="s">
        <v>310</v>
      </c>
      <c r="D32" s="203" t="s">
        <v>310</v>
      </c>
      <c r="E32" s="207">
        <v>3.7</v>
      </c>
      <c r="F32" s="203">
        <v>1.6</v>
      </c>
      <c r="G32" s="203">
        <v>8.3000000000000007</v>
      </c>
      <c r="H32" s="203">
        <v>37.200000000000003</v>
      </c>
      <c r="I32" s="203" t="s">
        <v>311</v>
      </c>
      <c r="J32" s="203">
        <v>3.8</v>
      </c>
      <c r="K32" s="211">
        <v>2002</v>
      </c>
      <c r="L32" s="203">
        <v>23</v>
      </c>
      <c r="M32" s="203" t="s">
        <v>311</v>
      </c>
      <c r="N32" s="207">
        <v>23</v>
      </c>
      <c r="O32" s="203">
        <v>5.0999999999999996</v>
      </c>
      <c r="P32" s="207">
        <v>4.2</v>
      </c>
      <c r="Q32" s="203" t="s">
        <v>312</v>
      </c>
      <c r="R32" s="207">
        <v>4.2</v>
      </c>
      <c r="S32" s="203">
        <v>5.8</v>
      </c>
      <c r="T32" s="203">
        <v>1</v>
      </c>
      <c r="U32" s="203">
        <v>7.1</v>
      </c>
      <c r="V32" s="203">
        <v>5</v>
      </c>
    </row>
    <row r="33" spans="1:22" ht="13.5" customHeight="1" thickBot="1" x14ac:dyDescent="0.3">
      <c r="A33" s="209">
        <v>2003</v>
      </c>
      <c r="B33" s="203" t="s">
        <v>310</v>
      </c>
      <c r="C33" s="203" t="s">
        <v>310</v>
      </c>
      <c r="D33" s="203" t="s">
        <v>310</v>
      </c>
      <c r="E33" s="207">
        <v>3.7</v>
      </c>
      <c r="F33" s="203">
        <v>1.6</v>
      </c>
      <c r="G33" s="203">
        <v>8.4</v>
      </c>
      <c r="H33" s="203">
        <v>33.799999999999997</v>
      </c>
      <c r="I33" s="203" t="s">
        <v>311</v>
      </c>
      <c r="J33" s="203">
        <v>3.9</v>
      </c>
      <c r="K33" s="211">
        <v>2003</v>
      </c>
      <c r="L33" s="203">
        <v>23.3</v>
      </c>
      <c r="M33" s="203" t="s">
        <v>311</v>
      </c>
      <c r="N33" s="207">
        <v>23.3</v>
      </c>
      <c r="O33" s="203">
        <v>5.0999999999999996</v>
      </c>
      <c r="P33" s="207">
        <v>4.4000000000000004</v>
      </c>
      <c r="Q33" s="203" t="s">
        <v>312</v>
      </c>
      <c r="R33" s="207">
        <v>4.4000000000000004</v>
      </c>
      <c r="S33" s="203">
        <v>6</v>
      </c>
      <c r="T33" s="203">
        <v>1.1000000000000001</v>
      </c>
      <c r="U33" s="203">
        <v>7.1</v>
      </c>
      <c r="V33" s="203">
        <v>5.0999999999999996</v>
      </c>
    </row>
    <row r="34" spans="1:22" ht="13.5" customHeight="1" thickBot="1" x14ac:dyDescent="0.3">
      <c r="A34" s="209">
        <v>2004</v>
      </c>
      <c r="B34" s="203" t="s">
        <v>310</v>
      </c>
      <c r="C34" s="203" t="s">
        <v>310</v>
      </c>
      <c r="D34" s="203" t="s">
        <v>310</v>
      </c>
      <c r="E34" s="207">
        <v>3.7</v>
      </c>
      <c r="F34" s="203">
        <v>1.6</v>
      </c>
      <c r="G34" s="203">
        <v>8.4</v>
      </c>
      <c r="H34" s="203">
        <v>30.4</v>
      </c>
      <c r="I34" s="203" t="s">
        <v>311</v>
      </c>
      <c r="J34" s="203">
        <v>3.9</v>
      </c>
      <c r="K34" s="211">
        <v>2004</v>
      </c>
      <c r="L34" s="203">
        <v>23.5</v>
      </c>
      <c r="M34" s="203" t="s">
        <v>313</v>
      </c>
      <c r="N34" s="207">
        <v>23.5</v>
      </c>
      <c r="O34" s="203">
        <v>5.2</v>
      </c>
      <c r="P34" s="207">
        <v>4.5</v>
      </c>
      <c r="Q34" s="203" t="s">
        <v>312</v>
      </c>
      <c r="R34" s="207">
        <v>4.5</v>
      </c>
      <c r="S34" s="203">
        <v>6</v>
      </c>
      <c r="T34" s="203">
        <v>1</v>
      </c>
      <c r="U34" s="203">
        <v>7.2</v>
      </c>
      <c r="V34" s="203">
        <v>5.0999999999999996</v>
      </c>
    </row>
    <row r="35" spans="1:22" ht="13.5" customHeight="1" thickBot="1" x14ac:dyDescent="0.3">
      <c r="A35" s="202">
        <v>2005</v>
      </c>
      <c r="B35" s="203" t="s">
        <v>310</v>
      </c>
      <c r="C35" s="203" t="s">
        <v>310</v>
      </c>
      <c r="D35" s="203" t="s">
        <v>310</v>
      </c>
      <c r="E35" s="207">
        <v>3.7</v>
      </c>
      <c r="F35" s="203">
        <v>1.6</v>
      </c>
      <c r="G35" s="203">
        <v>8.5</v>
      </c>
      <c r="H35" s="203">
        <v>33.6</v>
      </c>
      <c r="I35" s="203" t="s">
        <v>311</v>
      </c>
      <c r="J35" s="203">
        <v>3.9</v>
      </c>
      <c r="K35" s="217">
        <v>2005</v>
      </c>
      <c r="L35" s="203">
        <v>22.4</v>
      </c>
      <c r="M35" s="203" t="s">
        <v>313</v>
      </c>
      <c r="N35" s="207">
        <v>22.4</v>
      </c>
      <c r="O35" s="203">
        <v>5.0999999999999996</v>
      </c>
      <c r="P35" s="207">
        <v>4.5</v>
      </c>
      <c r="Q35" s="203" t="s">
        <v>312</v>
      </c>
      <c r="R35" s="207">
        <v>4.5</v>
      </c>
      <c r="S35" s="203">
        <v>6</v>
      </c>
      <c r="T35" s="203">
        <v>1</v>
      </c>
      <c r="U35" s="203">
        <v>7</v>
      </c>
      <c r="V35" s="203">
        <v>5.0999999999999996</v>
      </c>
    </row>
    <row r="36" spans="1:22" ht="13.5" customHeight="1" thickBot="1" x14ac:dyDescent="0.3">
      <c r="A36" s="202">
        <v>2006</v>
      </c>
      <c r="B36" s="203" t="s">
        <v>310</v>
      </c>
      <c r="C36" s="203" t="s">
        <v>310</v>
      </c>
      <c r="D36" s="203" t="s">
        <v>310</v>
      </c>
      <c r="E36" s="207">
        <v>3.9</v>
      </c>
      <c r="F36" s="203">
        <v>1.6</v>
      </c>
      <c r="G36" s="203">
        <v>8.6</v>
      </c>
      <c r="H36" s="203">
        <v>33.9</v>
      </c>
      <c r="I36" s="203" t="s">
        <v>311</v>
      </c>
      <c r="J36" s="203">
        <v>4</v>
      </c>
      <c r="K36" s="217">
        <v>2006</v>
      </c>
      <c r="L36" s="203">
        <v>23.5</v>
      </c>
      <c r="M36" s="203" t="s">
        <v>313</v>
      </c>
      <c r="N36" s="207">
        <v>23.5</v>
      </c>
      <c r="O36" s="203">
        <v>5</v>
      </c>
      <c r="P36" s="207">
        <v>4.5999999999999996</v>
      </c>
      <c r="Q36" s="203" t="s">
        <v>312</v>
      </c>
      <c r="R36" s="207">
        <v>4.5999999999999996</v>
      </c>
      <c r="S36" s="203">
        <v>6.3</v>
      </c>
      <c r="T36" s="203">
        <v>0.8</v>
      </c>
      <c r="U36" s="203">
        <v>7.1</v>
      </c>
      <c r="V36" s="203">
        <v>5.2</v>
      </c>
    </row>
    <row r="37" spans="1:22" ht="13.5" customHeight="1" thickBot="1" x14ac:dyDescent="0.3">
      <c r="A37" s="202">
        <v>2007</v>
      </c>
      <c r="B37" s="203" t="s">
        <v>310</v>
      </c>
      <c r="C37" s="203" t="s">
        <v>310</v>
      </c>
      <c r="D37" s="203" t="s">
        <v>310</v>
      </c>
      <c r="E37" s="207" t="s">
        <v>314</v>
      </c>
      <c r="F37" s="203">
        <v>1.6</v>
      </c>
      <c r="G37" s="203" t="s">
        <v>315</v>
      </c>
      <c r="H37" s="203" t="s">
        <v>316</v>
      </c>
      <c r="I37" s="203">
        <v>5.3</v>
      </c>
      <c r="J37" s="203">
        <v>4.0999999999999996</v>
      </c>
      <c r="K37" s="217">
        <v>2007</v>
      </c>
      <c r="L37" s="203">
        <v>24.3</v>
      </c>
      <c r="M37" s="203" t="s">
        <v>313</v>
      </c>
      <c r="N37" s="207">
        <v>24.3</v>
      </c>
      <c r="O37" s="203">
        <v>4.7</v>
      </c>
      <c r="P37" s="207">
        <v>4.5999999999999996</v>
      </c>
      <c r="Q37" s="203" t="s">
        <v>312</v>
      </c>
      <c r="R37" s="207">
        <v>4.5999999999999996</v>
      </c>
      <c r="S37" s="203">
        <v>5.6</v>
      </c>
      <c r="T37" s="203">
        <v>0.9</v>
      </c>
      <c r="U37" s="203">
        <v>6.6</v>
      </c>
      <c r="V37" s="203">
        <v>5.2</v>
      </c>
    </row>
    <row r="38" spans="1:22" ht="13.5" customHeight="1" thickBot="1" x14ac:dyDescent="0.3">
      <c r="A38" s="202">
        <v>2008</v>
      </c>
      <c r="B38" s="203" t="s">
        <v>310</v>
      </c>
      <c r="C38" s="203" t="s">
        <v>310</v>
      </c>
      <c r="D38" s="203" t="s">
        <v>310</v>
      </c>
      <c r="E38" s="207">
        <v>3.9</v>
      </c>
      <c r="F38" s="203">
        <v>1.6</v>
      </c>
      <c r="G38" s="203">
        <v>7.4</v>
      </c>
      <c r="H38" s="203">
        <v>32.799999999999997</v>
      </c>
      <c r="I38" s="203">
        <v>4.8</v>
      </c>
      <c r="J38" s="203">
        <v>4.2</v>
      </c>
      <c r="K38" s="217">
        <v>2008</v>
      </c>
      <c r="L38" s="203">
        <v>23.4</v>
      </c>
      <c r="M38" s="203" t="s">
        <v>313</v>
      </c>
      <c r="N38" s="207">
        <v>23.4</v>
      </c>
      <c r="O38" s="203">
        <v>4.7</v>
      </c>
      <c r="P38" s="207">
        <v>4.5999999999999996</v>
      </c>
      <c r="Q38" s="203" t="s">
        <v>312</v>
      </c>
      <c r="R38" s="207">
        <v>4.5999999999999996</v>
      </c>
      <c r="S38" s="203">
        <v>6.3</v>
      </c>
      <c r="T38" s="203">
        <v>1</v>
      </c>
      <c r="U38" s="203">
        <v>6.6</v>
      </c>
      <c r="V38" s="203">
        <v>5.2</v>
      </c>
    </row>
    <row r="39" spans="1:22" ht="13.5" customHeight="1" thickBot="1" x14ac:dyDescent="0.3">
      <c r="A39" s="202">
        <v>2009</v>
      </c>
      <c r="B39" s="203" t="s">
        <v>310</v>
      </c>
      <c r="C39" s="203" t="s">
        <v>310</v>
      </c>
      <c r="D39" s="203" t="s">
        <v>310</v>
      </c>
      <c r="E39" s="207">
        <v>3.9</v>
      </c>
      <c r="F39" s="203">
        <v>1.6</v>
      </c>
      <c r="G39" s="203">
        <v>7.8</v>
      </c>
      <c r="H39" s="203">
        <v>33.4</v>
      </c>
      <c r="I39" s="203">
        <v>4.4000000000000004</v>
      </c>
      <c r="J39" s="203">
        <v>4.2</v>
      </c>
      <c r="K39" s="217">
        <v>2009</v>
      </c>
      <c r="L39" s="203">
        <v>24</v>
      </c>
      <c r="M39" s="203" t="s">
        <v>313</v>
      </c>
      <c r="N39" s="207">
        <v>24</v>
      </c>
      <c r="O39" s="203">
        <v>4.8</v>
      </c>
      <c r="P39" s="207">
        <v>4.7</v>
      </c>
      <c r="Q39" s="203" t="s">
        <v>312</v>
      </c>
      <c r="R39" s="207">
        <v>4.7</v>
      </c>
      <c r="S39" s="203">
        <v>6</v>
      </c>
      <c r="T39" s="203">
        <v>1</v>
      </c>
      <c r="U39" s="203">
        <v>6.8</v>
      </c>
      <c r="V39" s="203">
        <v>5.3</v>
      </c>
    </row>
    <row r="40" spans="1:22" ht="13.5" customHeight="1" thickBot="1" x14ac:dyDescent="0.3">
      <c r="A40" s="202">
        <v>2010</v>
      </c>
      <c r="B40" s="203" t="s">
        <v>310</v>
      </c>
      <c r="C40" s="203" t="s">
        <v>310</v>
      </c>
      <c r="D40" s="203" t="s">
        <v>310</v>
      </c>
      <c r="E40" s="207">
        <v>4</v>
      </c>
      <c r="F40" s="203">
        <v>1.6</v>
      </c>
      <c r="G40" s="203">
        <v>7.9</v>
      </c>
      <c r="H40" s="203">
        <v>34.6</v>
      </c>
      <c r="I40" s="203">
        <v>4</v>
      </c>
      <c r="J40" s="203">
        <v>4.3</v>
      </c>
      <c r="K40" s="217">
        <v>2010</v>
      </c>
      <c r="L40" s="203">
        <v>23.4</v>
      </c>
      <c r="M40" s="203" t="s">
        <v>313</v>
      </c>
      <c r="N40" s="207">
        <v>23.4</v>
      </c>
      <c r="O40" s="203">
        <v>4.5999999999999996</v>
      </c>
      <c r="P40" s="207">
        <v>4.8</v>
      </c>
      <c r="Q40" s="203" t="s">
        <v>312</v>
      </c>
      <c r="R40" s="207">
        <v>4.8</v>
      </c>
      <c r="S40" s="203">
        <v>6.3</v>
      </c>
      <c r="T40" s="203">
        <v>1.2</v>
      </c>
      <c r="U40" s="203">
        <v>6.5</v>
      </c>
      <c r="V40" s="203">
        <v>5.3</v>
      </c>
    </row>
    <row r="41" spans="1:22" ht="13.5" customHeight="1" thickBot="1" x14ac:dyDescent="0.3">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x14ac:dyDescent="0.3">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x14ac:dyDescent="0.3">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x14ac:dyDescent="0.3">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x14ac:dyDescent="0.3">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x14ac:dyDescent="0.3">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x14ac:dyDescent="0.3">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x14ac:dyDescent="0.3">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x14ac:dyDescent="0.3">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x14ac:dyDescent="0.25">
      <c r="A50" s="218" t="s">
        <v>317</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x14ac:dyDescent="0.25">
      <c r="A51" s="218" t="s">
        <v>318</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x14ac:dyDescent="0.25">
      <c r="A52" s="218" t="s">
        <v>319</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x14ac:dyDescent="0.25">
      <c r="A53" s="218" t="s">
        <v>320</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x14ac:dyDescent="0.25">
      <c r="A54" s="218" t="s">
        <v>321</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x14ac:dyDescent="0.25">
      <c r="A55" s="218" t="s">
        <v>322</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x14ac:dyDescent="0.25">
      <c r="A56" s="218" t="s">
        <v>323</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x14ac:dyDescent="0.25">
      <c r="A57" s="218" t="s">
        <v>324</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x14ac:dyDescent="0.25">
      <c r="A58" s="220" t="s">
        <v>325</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x14ac:dyDescent="0.25">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x14ac:dyDescent="0.25">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x14ac:dyDescent="0.25">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x14ac:dyDescent="0.25">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x14ac:dyDescent="0.25">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x14ac:dyDescent="0.25">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x14ac:dyDescent="0.25">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x14ac:dyDescent="0.25">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x14ac:dyDescent="0.25">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x14ac:dyDescent="0.25">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x14ac:dyDescent="0.25">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x14ac:dyDescent="0.25">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x14ac:dyDescent="0.25">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x14ac:dyDescent="0.25">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x14ac:dyDescent="0.25">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x14ac:dyDescent="0.25">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x14ac:dyDescent="0.25">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x14ac:dyDescent="0.25">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x14ac:dyDescent="0.25">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x14ac:dyDescent="0.25">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x14ac:dyDescent="0.25">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x14ac:dyDescent="0.25">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x14ac:dyDescent="0.25">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x14ac:dyDescent="0.25">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x14ac:dyDescent="0.25">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x14ac:dyDescent="0.25">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x14ac:dyDescent="0.25">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x14ac:dyDescent="0.25">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x14ac:dyDescent="0.25">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x14ac:dyDescent="0.25">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x14ac:dyDescent="0.25">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x14ac:dyDescent="0.25">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x14ac:dyDescent="0.25">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x14ac:dyDescent="0.25">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x14ac:dyDescent="0.25">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x14ac:dyDescent="0.25">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x14ac:dyDescent="0.25">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x14ac:dyDescent="0.25">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x14ac:dyDescent="0.25">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x14ac:dyDescent="0.25">
      <c r="A98" s="221"/>
      <c r="B98" s="219"/>
      <c r="C98" s="219"/>
      <c r="D98" s="219"/>
      <c r="E98" s="219"/>
      <c r="F98" s="219"/>
      <c r="G98" s="219"/>
      <c r="H98" s="219"/>
      <c r="I98" s="219"/>
      <c r="J98" s="219"/>
      <c r="L98" s="219"/>
      <c r="M98" s="219"/>
      <c r="N98" s="219"/>
      <c r="O98" s="219"/>
      <c r="P98" s="219"/>
      <c r="Q98" s="219"/>
      <c r="R98" s="219"/>
      <c r="S98" s="219"/>
      <c r="T98" s="219"/>
      <c r="U98" s="219"/>
      <c r="V98" s="219"/>
    </row>
    <row r="99" spans="1:22" x14ac:dyDescent="0.25">
      <c r="A99" s="221"/>
      <c r="B99" s="219"/>
      <c r="C99" s="219"/>
      <c r="D99" s="219"/>
      <c r="E99" s="219"/>
      <c r="F99" s="219"/>
      <c r="G99" s="219"/>
      <c r="H99" s="219"/>
      <c r="I99" s="219"/>
      <c r="J99" s="219"/>
      <c r="L99" s="219"/>
      <c r="M99" s="219"/>
      <c r="N99" s="219"/>
      <c r="O99" s="219"/>
      <c r="P99" s="219"/>
      <c r="Q99" s="219"/>
      <c r="R99" s="219"/>
      <c r="S99" s="219"/>
      <c r="T99" s="219"/>
      <c r="U99" s="219"/>
      <c r="V99" s="219"/>
    </row>
    <row r="100" spans="1:22" x14ac:dyDescent="0.25">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E36" sqref="E36"/>
    </sheetView>
  </sheetViews>
  <sheetFormatPr defaultColWidth="9.1796875" defaultRowHeight="12.5" x14ac:dyDescent="0.25"/>
  <cols>
    <col min="1" max="16384" width="9.1796875" style="198"/>
  </cols>
  <sheetData>
    <row r="1" spans="1:24" ht="12.75" customHeight="1" x14ac:dyDescent="0.25">
      <c r="A1" s="297" t="s">
        <v>326</v>
      </c>
      <c r="B1" s="297"/>
      <c r="C1" s="297"/>
      <c r="D1" s="297"/>
      <c r="E1" s="297"/>
      <c r="F1" s="297"/>
      <c r="G1" s="297"/>
      <c r="H1" s="297"/>
      <c r="I1" s="297"/>
      <c r="J1" s="297"/>
      <c r="K1" s="298" t="s">
        <v>326</v>
      </c>
      <c r="L1" s="298"/>
      <c r="M1" s="298"/>
      <c r="N1" s="298"/>
      <c r="O1" s="298"/>
      <c r="P1" s="298"/>
      <c r="Q1" s="298"/>
      <c r="R1" s="298"/>
      <c r="S1" s="298"/>
      <c r="T1" s="298"/>
      <c r="U1" s="298"/>
      <c r="V1" s="298"/>
    </row>
    <row r="2" spans="1:24" ht="13.5" customHeight="1" thickBot="1" x14ac:dyDescent="0.3">
      <c r="A2" s="275" t="s">
        <v>281</v>
      </c>
      <c r="B2" s="275"/>
      <c r="C2" s="275"/>
      <c r="D2" s="275"/>
      <c r="E2" s="275"/>
      <c r="F2" s="275"/>
      <c r="G2" s="275"/>
      <c r="H2" s="275"/>
      <c r="I2" s="275"/>
      <c r="J2" s="275"/>
      <c r="K2" s="275" t="s">
        <v>281</v>
      </c>
      <c r="L2" s="275"/>
      <c r="M2" s="275"/>
      <c r="N2" s="275"/>
      <c r="O2" s="275"/>
      <c r="P2" s="275"/>
      <c r="Q2" s="275"/>
      <c r="R2" s="275"/>
      <c r="S2" s="275"/>
      <c r="T2" s="275"/>
      <c r="U2" s="275"/>
      <c r="V2" s="275"/>
    </row>
    <row r="3" spans="1:24" x14ac:dyDescent="0.25">
      <c r="A3" s="279" t="s">
        <v>327</v>
      </c>
      <c r="B3" s="280"/>
      <c r="C3" s="280"/>
      <c r="D3" s="280"/>
      <c r="E3" s="280"/>
      <c r="F3" s="280"/>
      <c r="G3" s="280"/>
      <c r="H3" s="280"/>
      <c r="I3" s="280"/>
      <c r="J3" s="299"/>
      <c r="K3" s="300" t="s">
        <v>327</v>
      </c>
      <c r="L3" s="280"/>
      <c r="M3" s="280"/>
      <c r="N3" s="280"/>
      <c r="O3" s="280"/>
      <c r="P3" s="280"/>
      <c r="Q3" s="280"/>
      <c r="R3" s="280"/>
      <c r="S3" s="280"/>
      <c r="T3" s="280"/>
      <c r="U3" s="280"/>
      <c r="V3" s="299"/>
    </row>
    <row r="4" spans="1:24" ht="13" thickBot="1" x14ac:dyDescent="0.3">
      <c r="A4" s="282" t="s">
        <v>328</v>
      </c>
      <c r="B4" s="283"/>
      <c r="C4" s="283"/>
      <c r="D4" s="283"/>
      <c r="E4" s="283"/>
      <c r="F4" s="283"/>
      <c r="G4" s="283"/>
      <c r="H4" s="283"/>
      <c r="I4" s="283"/>
      <c r="J4" s="284"/>
      <c r="K4" s="308" t="s">
        <v>328</v>
      </c>
      <c r="L4" s="283"/>
      <c r="M4" s="283"/>
      <c r="N4" s="283"/>
      <c r="O4" s="283"/>
      <c r="P4" s="283"/>
      <c r="Q4" s="283"/>
      <c r="R4" s="283"/>
      <c r="S4" s="283"/>
      <c r="T4" s="283"/>
      <c r="U4" s="283"/>
      <c r="V4" s="284"/>
    </row>
    <row r="5" spans="1:24" ht="13" thickBot="1" x14ac:dyDescent="0.3">
      <c r="A5" s="309" t="s">
        <v>283</v>
      </c>
      <c r="B5" s="310"/>
      <c r="C5" s="310"/>
      <c r="D5" s="310"/>
      <c r="E5" s="310"/>
      <c r="F5" s="310"/>
      <c r="G5" s="310"/>
      <c r="H5" s="310"/>
      <c r="I5" s="310"/>
      <c r="J5" s="311"/>
      <c r="K5" s="309" t="s">
        <v>329</v>
      </c>
      <c r="L5" s="310"/>
      <c r="M5" s="310"/>
      <c r="N5" s="310"/>
      <c r="O5" s="310"/>
      <c r="P5" s="310"/>
      <c r="Q5" s="310"/>
      <c r="R5" s="310"/>
      <c r="S5" s="310"/>
      <c r="T5" s="310"/>
      <c r="U5" s="310"/>
      <c r="V5" s="311"/>
    </row>
    <row r="6" spans="1:24" ht="13" thickBot="1" x14ac:dyDescent="0.3">
      <c r="A6" s="272" t="s">
        <v>285</v>
      </c>
      <c r="B6" s="288" t="s">
        <v>286</v>
      </c>
      <c r="C6" s="289"/>
      <c r="D6" s="289"/>
      <c r="E6" s="290"/>
      <c r="F6" s="272" t="s">
        <v>287</v>
      </c>
      <c r="G6" s="272" t="s">
        <v>288</v>
      </c>
      <c r="H6" s="272" t="s">
        <v>289</v>
      </c>
      <c r="I6" s="272" t="s">
        <v>290</v>
      </c>
      <c r="J6" s="272" t="s">
        <v>291</v>
      </c>
      <c r="K6" s="272" t="s">
        <v>285</v>
      </c>
      <c r="L6" s="288" t="s">
        <v>292</v>
      </c>
      <c r="M6" s="289"/>
      <c r="N6" s="290"/>
      <c r="O6" s="301" t="s">
        <v>293</v>
      </c>
      <c r="P6" s="303" t="s">
        <v>294</v>
      </c>
      <c r="Q6" s="304"/>
      <c r="R6" s="305"/>
      <c r="S6" s="306" t="s">
        <v>295</v>
      </c>
      <c r="T6" s="272" t="s">
        <v>296</v>
      </c>
      <c r="U6" s="272" t="s">
        <v>297</v>
      </c>
      <c r="V6" s="312" t="s">
        <v>330</v>
      </c>
    </row>
    <row r="7" spans="1:24" ht="30.5" thickBot="1" x14ac:dyDescent="0.3">
      <c r="A7" s="273"/>
      <c r="B7" s="200" t="s">
        <v>299</v>
      </c>
      <c r="C7" s="200" t="s">
        <v>300</v>
      </c>
      <c r="D7" s="222" t="s">
        <v>331</v>
      </c>
      <c r="E7" s="200" t="s">
        <v>302</v>
      </c>
      <c r="F7" s="273"/>
      <c r="G7" s="273"/>
      <c r="H7" s="273"/>
      <c r="I7" s="273"/>
      <c r="J7" s="273"/>
      <c r="K7" s="273"/>
      <c r="L7" s="200" t="s">
        <v>303</v>
      </c>
      <c r="M7" s="222" t="s">
        <v>304</v>
      </c>
      <c r="N7" s="200" t="s">
        <v>305</v>
      </c>
      <c r="O7" s="302"/>
      <c r="P7" s="223" t="s">
        <v>306</v>
      </c>
      <c r="Q7" s="223" t="s">
        <v>307</v>
      </c>
      <c r="R7" s="223" t="s">
        <v>308</v>
      </c>
      <c r="S7" s="307"/>
      <c r="T7" s="273"/>
      <c r="U7" s="273"/>
      <c r="V7" s="313"/>
      <c r="X7" s="201" t="s">
        <v>309</v>
      </c>
    </row>
    <row r="8" spans="1:24" ht="13" thickBot="1" x14ac:dyDescent="0.3">
      <c r="A8" s="224">
        <v>1991</v>
      </c>
      <c r="B8" s="225" t="s">
        <v>310</v>
      </c>
      <c r="C8" s="225" t="s">
        <v>311</v>
      </c>
      <c r="D8" s="225" t="s">
        <v>310</v>
      </c>
      <c r="E8" s="226">
        <v>0.55000000000000004</v>
      </c>
      <c r="F8" s="226">
        <v>0.41</v>
      </c>
      <c r="G8" s="226">
        <v>0.97</v>
      </c>
      <c r="H8" s="226" t="s">
        <v>311</v>
      </c>
      <c r="I8" s="226" t="s">
        <v>311</v>
      </c>
      <c r="J8" s="226">
        <v>0.55000000000000004</v>
      </c>
      <c r="K8" s="224">
        <v>1991</v>
      </c>
      <c r="L8" s="226">
        <v>3.01</v>
      </c>
      <c r="M8" s="226" t="s">
        <v>311</v>
      </c>
      <c r="N8" s="226">
        <v>3.01</v>
      </c>
      <c r="O8" s="226">
        <v>0.78</v>
      </c>
      <c r="P8" s="226">
        <v>0.53</v>
      </c>
      <c r="Q8" s="226" t="s">
        <v>312</v>
      </c>
      <c r="R8" s="226">
        <v>0.53</v>
      </c>
      <c r="S8" s="226" t="s">
        <v>311</v>
      </c>
      <c r="T8" s="226">
        <v>0.76</v>
      </c>
      <c r="U8" s="226">
        <v>1.02</v>
      </c>
      <c r="V8" s="226">
        <v>0.7</v>
      </c>
    </row>
    <row r="9" spans="1:24" ht="13" thickBot="1" x14ac:dyDescent="0.3">
      <c r="A9" s="224">
        <v>1992</v>
      </c>
      <c r="B9" s="225" t="s">
        <v>310</v>
      </c>
      <c r="C9" s="225" t="s">
        <v>311</v>
      </c>
      <c r="D9" s="225" t="s">
        <v>310</v>
      </c>
      <c r="E9" s="226">
        <v>0.55000000000000004</v>
      </c>
      <c r="F9" s="226">
        <v>0.39</v>
      </c>
      <c r="G9" s="226">
        <v>1.05</v>
      </c>
      <c r="H9" s="226" t="s">
        <v>311</v>
      </c>
      <c r="I9" s="226" t="s">
        <v>311</v>
      </c>
      <c r="J9" s="226">
        <v>0.56000000000000005</v>
      </c>
      <c r="K9" s="224">
        <v>1992</v>
      </c>
      <c r="L9" s="226">
        <v>3.09</v>
      </c>
      <c r="M9" s="226" t="s">
        <v>311</v>
      </c>
      <c r="N9" s="226">
        <v>3.09</v>
      </c>
      <c r="O9" s="226">
        <v>0.83</v>
      </c>
      <c r="P9" s="226">
        <v>0.52</v>
      </c>
      <c r="Q9" s="226" t="s">
        <v>312</v>
      </c>
      <c r="R9" s="226">
        <v>0.52</v>
      </c>
      <c r="S9" s="226" t="s">
        <v>311</v>
      </c>
      <c r="T9" s="226">
        <v>0.92</v>
      </c>
      <c r="U9" s="226">
        <v>1.07</v>
      </c>
      <c r="V9" s="226">
        <v>0.72</v>
      </c>
    </row>
    <row r="10" spans="1:24" ht="13" thickBot="1" x14ac:dyDescent="0.3">
      <c r="A10" s="224">
        <v>1993</v>
      </c>
      <c r="B10" s="225" t="s">
        <v>310</v>
      </c>
      <c r="C10" s="225" t="s">
        <v>311</v>
      </c>
      <c r="D10" s="225" t="s">
        <v>310</v>
      </c>
      <c r="E10" s="226">
        <v>0.57999999999999996</v>
      </c>
      <c r="F10" s="226">
        <v>0.43</v>
      </c>
      <c r="G10" s="226">
        <v>1.1599999999999999</v>
      </c>
      <c r="H10" s="226" t="s">
        <v>311</v>
      </c>
      <c r="I10" s="226" t="s">
        <v>311</v>
      </c>
      <c r="J10" s="226">
        <v>0.57999999999999996</v>
      </c>
      <c r="K10" s="224">
        <v>1993</v>
      </c>
      <c r="L10" s="226">
        <v>3.09</v>
      </c>
      <c r="M10" s="226" t="s">
        <v>311</v>
      </c>
      <c r="N10" s="226">
        <v>3.09</v>
      </c>
      <c r="O10" s="226">
        <v>0.94</v>
      </c>
      <c r="P10" s="226">
        <v>0.55000000000000004</v>
      </c>
      <c r="Q10" s="226" t="s">
        <v>312</v>
      </c>
      <c r="R10" s="226">
        <v>0.55000000000000004</v>
      </c>
      <c r="S10" s="226" t="s">
        <v>311</v>
      </c>
      <c r="T10" s="226">
        <v>0.98</v>
      </c>
      <c r="U10" s="226">
        <v>1.17</v>
      </c>
      <c r="V10" s="226">
        <v>0.77</v>
      </c>
    </row>
    <row r="11" spans="1:24" ht="13" thickBot="1" x14ac:dyDescent="0.3">
      <c r="A11" s="224">
        <v>1994</v>
      </c>
      <c r="B11" s="225" t="s">
        <v>310</v>
      </c>
      <c r="C11" s="225" t="s">
        <v>311</v>
      </c>
      <c r="D11" s="225" t="s">
        <v>310</v>
      </c>
      <c r="E11" s="226">
        <v>0.67</v>
      </c>
      <c r="F11" s="226">
        <v>0.46</v>
      </c>
      <c r="G11" s="226">
        <v>1.94</v>
      </c>
      <c r="H11" s="226" t="s">
        <v>311</v>
      </c>
      <c r="I11" s="226" t="s">
        <v>311</v>
      </c>
      <c r="J11" s="226">
        <v>0.68</v>
      </c>
      <c r="K11" s="224">
        <v>1994</v>
      </c>
      <c r="L11" s="226">
        <v>3.19</v>
      </c>
      <c r="M11" s="226" t="s">
        <v>311</v>
      </c>
      <c r="N11" s="226">
        <v>3.19</v>
      </c>
      <c r="O11" s="226">
        <v>0.91</v>
      </c>
      <c r="P11" s="226">
        <v>0.48</v>
      </c>
      <c r="Q11" s="226" t="s">
        <v>312</v>
      </c>
      <c r="R11" s="226">
        <v>0.48</v>
      </c>
      <c r="S11" s="226" t="s">
        <v>311</v>
      </c>
      <c r="T11" s="226">
        <v>1.0900000000000001</v>
      </c>
      <c r="U11" s="226">
        <v>1.1399999999999999</v>
      </c>
      <c r="V11" s="226">
        <v>0.85</v>
      </c>
    </row>
    <row r="12" spans="1:24" ht="13" thickBot="1" x14ac:dyDescent="0.3">
      <c r="A12" s="224">
        <v>1995</v>
      </c>
      <c r="B12" s="225" t="s">
        <v>310</v>
      </c>
      <c r="C12" s="225" t="s">
        <v>311</v>
      </c>
      <c r="D12" s="225" t="s">
        <v>310</v>
      </c>
      <c r="E12" s="226">
        <v>0.68</v>
      </c>
      <c r="F12" s="226">
        <v>0.45</v>
      </c>
      <c r="G12" s="226">
        <v>1.66</v>
      </c>
      <c r="H12" s="226">
        <v>1.57</v>
      </c>
      <c r="I12" s="226" t="s">
        <v>311</v>
      </c>
      <c r="J12" s="226">
        <v>0.69</v>
      </c>
      <c r="K12" s="224">
        <v>1995</v>
      </c>
      <c r="L12" s="226">
        <v>3.13</v>
      </c>
      <c r="M12" s="226" t="s">
        <v>311</v>
      </c>
      <c r="N12" s="226">
        <v>3.13</v>
      </c>
      <c r="O12" s="226">
        <v>0.99</v>
      </c>
      <c r="P12" s="226">
        <v>0.5</v>
      </c>
      <c r="Q12" s="226" t="s">
        <v>312</v>
      </c>
      <c r="R12" s="226">
        <v>0.5</v>
      </c>
      <c r="S12" s="226">
        <v>1.3</v>
      </c>
      <c r="T12" s="226">
        <v>0.74</v>
      </c>
      <c r="U12" s="226">
        <v>1.22</v>
      </c>
      <c r="V12" s="226">
        <v>0.88</v>
      </c>
    </row>
    <row r="13" spans="1:24" ht="13" thickBot="1" x14ac:dyDescent="0.3">
      <c r="A13" s="224">
        <v>1996</v>
      </c>
      <c r="B13" s="225" t="s">
        <v>310</v>
      </c>
      <c r="C13" s="225" t="s">
        <v>311</v>
      </c>
      <c r="D13" s="225" t="s">
        <v>310</v>
      </c>
      <c r="E13" s="226">
        <v>0.72</v>
      </c>
      <c r="F13" s="226">
        <v>0.47</v>
      </c>
      <c r="G13" s="226">
        <v>1.69</v>
      </c>
      <c r="H13" s="226">
        <v>1.34</v>
      </c>
      <c r="I13" s="226" t="s">
        <v>311</v>
      </c>
      <c r="J13" s="226">
        <v>0.73</v>
      </c>
      <c r="K13" s="224">
        <v>1996</v>
      </c>
      <c r="L13" s="226">
        <v>3.25</v>
      </c>
      <c r="M13" s="226" t="s">
        <v>311</v>
      </c>
      <c r="N13" s="226">
        <v>3.25</v>
      </c>
      <c r="O13" s="226">
        <v>1.08</v>
      </c>
      <c r="P13" s="226">
        <v>0.55000000000000004</v>
      </c>
      <c r="Q13" s="226" t="s">
        <v>312</v>
      </c>
      <c r="R13" s="226">
        <v>0.55000000000000004</v>
      </c>
      <c r="S13" s="226">
        <v>1.1299999999999999</v>
      </c>
      <c r="T13" s="226">
        <v>0.5</v>
      </c>
      <c r="U13" s="226">
        <v>1.29</v>
      </c>
      <c r="V13" s="226">
        <v>0.93</v>
      </c>
    </row>
    <row r="14" spans="1:24" ht="13" thickBot="1" x14ac:dyDescent="0.3">
      <c r="A14" s="224">
        <v>1997</v>
      </c>
      <c r="B14" s="225" t="s">
        <v>310</v>
      </c>
      <c r="C14" s="225" t="s">
        <v>311</v>
      </c>
      <c r="D14" s="225" t="s">
        <v>310</v>
      </c>
      <c r="E14" s="226">
        <v>0.71</v>
      </c>
      <c r="F14" s="226">
        <v>0.47</v>
      </c>
      <c r="G14" s="226">
        <v>1.72</v>
      </c>
      <c r="H14" s="226">
        <v>1.3</v>
      </c>
      <c r="I14" s="226" t="s">
        <v>311</v>
      </c>
      <c r="J14" s="226">
        <v>0.72</v>
      </c>
      <c r="K14" s="224">
        <v>1997</v>
      </c>
      <c r="L14" s="226">
        <v>3.3</v>
      </c>
      <c r="M14" s="226" t="s">
        <v>311</v>
      </c>
      <c r="N14" s="226">
        <v>3.3</v>
      </c>
      <c r="O14" s="226">
        <v>0.97</v>
      </c>
      <c r="P14" s="226">
        <v>0.53</v>
      </c>
      <c r="Q14" s="226" t="s">
        <v>312</v>
      </c>
      <c r="R14" s="226">
        <v>0.53</v>
      </c>
      <c r="S14" s="226">
        <v>1.1399999999999999</v>
      </c>
      <c r="T14" s="226">
        <v>0.68</v>
      </c>
      <c r="U14" s="226">
        <v>1.2</v>
      </c>
      <c r="V14" s="226">
        <v>0.9</v>
      </c>
    </row>
    <row r="15" spans="1:24" ht="13" thickBot="1" x14ac:dyDescent="0.3">
      <c r="A15" s="224">
        <v>1998</v>
      </c>
      <c r="B15" s="225" t="s">
        <v>310</v>
      </c>
      <c r="C15" s="225" t="s">
        <v>311</v>
      </c>
      <c r="D15" s="225" t="s">
        <v>310</v>
      </c>
      <c r="E15" s="226">
        <v>0.74</v>
      </c>
      <c r="F15" s="226">
        <v>0.47</v>
      </c>
      <c r="G15" s="226">
        <v>1.49</v>
      </c>
      <c r="H15" s="226">
        <v>1.66</v>
      </c>
      <c r="I15" s="226" t="s">
        <v>311</v>
      </c>
      <c r="J15" s="226">
        <v>0.75</v>
      </c>
      <c r="K15" s="224">
        <v>1998</v>
      </c>
      <c r="L15" s="226">
        <v>3.29</v>
      </c>
      <c r="M15" s="226" t="s">
        <v>311</v>
      </c>
      <c r="N15" s="226">
        <v>3.29</v>
      </c>
      <c r="O15" s="226">
        <v>0.96</v>
      </c>
      <c r="P15" s="226">
        <v>0.54</v>
      </c>
      <c r="Q15" s="226" t="s">
        <v>312</v>
      </c>
      <c r="R15" s="226">
        <v>0.54</v>
      </c>
      <c r="S15" s="226">
        <v>0.86</v>
      </c>
      <c r="T15" s="226">
        <v>0.67</v>
      </c>
      <c r="U15" s="226">
        <v>1.2</v>
      </c>
      <c r="V15" s="226">
        <v>0.91</v>
      </c>
    </row>
    <row r="16" spans="1:24" ht="13" thickBot="1" x14ac:dyDescent="0.3">
      <c r="A16" s="224">
        <v>1999</v>
      </c>
      <c r="B16" s="225" t="s">
        <v>310</v>
      </c>
      <c r="C16" s="225" t="s">
        <v>311</v>
      </c>
      <c r="D16" s="225" t="s">
        <v>310</v>
      </c>
      <c r="E16" s="226">
        <v>0.74</v>
      </c>
      <c r="F16" s="226">
        <v>0.5</v>
      </c>
      <c r="G16" s="226">
        <v>1.59</v>
      </c>
      <c r="H16" s="226">
        <v>2.0499999999999998</v>
      </c>
      <c r="I16" s="226" t="s">
        <v>311</v>
      </c>
      <c r="J16" s="226">
        <v>0.75</v>
      </c>
      <c r="K16" s="224">
        <v>1999</v>
      </c>
      <c r="L16" s="226">
        <v>3.3</v>
      </c>
      <c r="M16" s="226" t="s">
        <v>311</v>
      </c>
      <c r="N16" s="226">
        <v>3.3</v>
      </c>
      <c r="O16" s="226">
        <v>0.92</v>
      </c>
      <c r="P16" s="226">
        <v>0.56000000000000005</v>
      </c>
      <c r="Q16" s="226" t="s">
        <v>312</v>
      </c>
      <c r="R16" s="226">
        <v>0.56000000000000005</v>
      </c>
      <c r="S16" s="226">
        <v>0.91</v>
      </c>
      <c r="T16" s="226">
        <v>0.76</v>
      </c>
      <c r="U16" s="226">
        <v>1.18</v>
      </c>
      <c r="V16" s="226">
        <v>0.9</v>
      </c>
    </row>
    <row r="17" spans="1:22" ht="13" thickBot="1" x14ac:dyDescent="0.3">
      <c r="A17" s="224">
        <v>2000</v>
      </c>
      <c r="B17" s="225" t="s">
        <v>310</v>
      </c>
      <c r="C17" s="225" t="s">
        <v>310</v>
      </c>
      <c r="D17" s="225" t="s">
        <v>310</v>
      </c>
      <c r="E17" s="226">
        <v>0.77</v>
      </c>
      <c r="F17" s="226">
        <v>0.49</v>
      </c>
      <c r="G17" s="226">
        <v>1.63</v>
      </c>
      <c r="H17" s="226">
        <v>1.74</v>
      </c>
      <c r="I17" s="226" t="s">
        <v>311</v>
      </c>
      <c r="J17" s="226">
        <v>0.78</v>
      </c>
      <c r="K17" s="224">
        <v>2000</v>
      </c>
      <c r="L17" s="226">
        <v>3.33</v>
      </c>
      <c r="M17" s="226" t="s">
        <v>311</v>
      </c>
      <c r="N17" s="226">
        <v>3.33</v>
      </c>
      <c r="O17" s="226">
        <v>0.94</v>
      </c>
      <c r="P17" s="226">
        <v>0.56999999999999995</v>
      </c>
      <c r="Q17" s="226" t="s">
        <v>312</v>
      </c>
      <c r="R17" s="226">
        <v>0.56999999999999995</v>
      </c>
      <c r="S17" s="226">
        <v>1.1299999999999999</v>
      </c>
      <c r="T17" s="226">
        <v>0.67</v>
      </c>
      <c r="U17" s="226">
        <v>1.19</v>
      </c>
      <c r="V17" s="226">
        <v>0.93</v>
      </c>
    </row>
    <row r="18" spans="1:22" ht="13" thickBot="1" x14ac:dyDescent="0.3">
      <c r="A18" s="224">
        <v>2001</v>
      </c>
      <c r="B18" s="225" t="s">
        <v>310</v>
      </c>
      <c r="C18" s="225" t="s">
        <v>310</v>
      </c>
      <c r="D18" s="225" t="s">
        <v>310</v>
      </c>
      <c r="E18" s="226">
        <v>0.74</v>
      </c>
      <c r="F18" s="226">
        <v>0.5</v>
      </c>
      <c r="G18" s="226">
        <v>1.73</v>
      </c>
      <c r="H18" s="226">
        <v>1.73</v>
      </c>
      <c r="I18" s="226" t="s">
        <v>311</v>
      </c>
      <c r="J18" s="226">
        <v>0.76</v>
      </c>
      <c r="K18" s="224">
        <v>2001</v>
      </c>
      <c r="L18" s="226">
        <v>3.43</v>
      </c>
      <c r="M18" s="226" t="s">
        <v>311</v>
      </c>
      <c r="N18" s="226">
        <v>3.43</v>
      </c>
      <c r="O18" s="226">
        <v>0.93</v>
      </c>
      <c r="P18" s="226">
        <v>0.61</v>
      </c>
      <c r="Q18" s="226" t="s">
        <v>312</v>
      </c>
      <c r="R18" s="226">
        <v>0.61</v>
      </c>
      <c r="S18" s="226">
        <v>1.32</v>
      </c>
      <c r="T18" s="226">
        <v>0.76</v>
      </c>
      <c r="U18" s="226">
        <v>1.2</v>
      </c>
      <c r="V18" s="226">
        <v>0.92</v>
      </c>
    </row>
    <row r="19" spans="1:22" ht="13" thickBot="1" x14ac:dyDescent="0.3">
      <c r="A19" s="224">
        <v>2002</v>
      </c>
      <c r="B19" s="225" t="s">
        <v>310</v>
      </c>
      <c r="C19" s="225" t="s">
        <v>310</v>
      </c>
      <c r="D19" s="225" t="s">
        <v>310</v>
      </c>
      <c r="E19" s="226">
        <v>0.7</v>
      </c>
      <c r="F19" s="226">
        <v>0.51</v>
      </c>
      <c r="G19" s="226">
        <v>1.88</v>
      </c>
      <c r="H19" s="226">
        <v>1.95</v>
      </c>
      <c r="I19" s="226" t="s">
        <v>311</v>
      </c>
      <c r="J19" s="226">
        <v>0.72</v>
      </c>
      <c r="K19" s="224">
        <v>2002</v>
      </c>
      <c r="L19" s="226">
        <v>3.5</v>
      </c>
      <c r="M19" s="226" t="s">
        <v>311</v>
      </c>
      <c r="N19" s="226">
        <v>3.5</v>
      </c>
      <c r="O19" s="226">
        <v>0.93</v>
      </c>
      <c r="P19" s="226">
        <v>0.67</v>
      </c>
      <c r="Q19" s="226" t="s">
        <v>312</v>
      </c>
      <c r="R19" s="226">
        <v>0.67</v>
      </c>
      <c r="S19" s="226">
        <v>1.37</v>
      </c>
      <c r="T19" s="226">
        <v>0.75</v>
      </c>
      <c r="U19" s="226">
        <v>1.21</v>
      </c>
      <c r="V19" s="226">
        <v>0.9</v>
      </c>
    </row>
    <row r="20" spans="1:22" ht="13" thickBot="1" x14ac:dyDescent="0.3">
      <c r="A20" s="224">
        <v>2003</v>
      </c>
      <c r="B20" s="225" t="s">
        <v>310</v>
      </c>
      <c r="C20" s="225" t="s">
        <v>310</v>
      </c>
      <c r="D20" s="225" t="s">
        <v>310</v>
      </c>
      <c r="E20" s="226">
        <v>0.75</v>
      </c>
      <c r="F20" s="226">
        <v>0.49</v>
      </c>
      <c r="G20" s="226">
        <v>2.2000000000000002</v>
      </c>
      <c r="H20" s="226">
        <v>1.88</v>
      </c>
      <c r="I20" s="226" t="s">
        <v>311</v>
      </c>
      <c r="J20" s="226">
        <v>0.78</v>
      </c>
      <c r="K20" s="224">
        <v>2003</v>
      </c>
      <c r="L20" s="226">
        <v>3.79</v>
      </c>
      <c r="M20" s="226" t="s">
        <v>311</v>
      </c>
      <c r="N20" s="226">
        <v>3.79</v>
      </c>
      <c r="O20" s="226">
        <v>1</v>
      </c>
      <c r="P20" s="226">
        <v>0.68</v>
      </c>
      <c r="Q20" s="226" t="s">
        <v>312</v>
      </c>
      <c r="R20" s="226">
        <v>0.68</v>
      </c>
      <c r="S20" s="226">
        <v>1.45</v>
      </c>
      <c r="T20" s="226">
        <v>0.84</v>
      </c>
      <c r="U20" s="226">
        <v>1.3</v>
      </c>
      <c r="V20" s="226">
        <v>0.97</v>
      </c>
    </row>
    <row r="21" spans="1:22" ht="13" thickBot="1" x14ac:dyDescent="0.3">
      <c r="A21" s="224">
        <v>2004</v>
      </c>
      <c r="B21" s="225" t="s">
        <v>310</v>
      </c>
      <c r="C21" s="225" t="s">
        <v>310</v>
      </c>
      <c r="D21" s="225" t="s">
        <v>310</v>
      </c>
      <c r="E21" s="226">
        <v>0.79</v>
      </c>
      <c r="F21" s="226">
        <v>0.52</v>
      </c>
      <c r="G21" s="226">
        <v>2.2200000000000002</v>
      </c>
      <c r="H21" s="226">
        <v>1.93</v>
      </c>
      <c r="I21" s="226" t="s">
        <v>311</v>
      </c>
      <c r="J21" s="226">
        <v>0.82</v>
      </c>
      <c r="K21" s="224">
        <v>2004</v>
      </c>
      <c r="L21" s="226">
        <v>3.9</v>
      </c>
      <c r="M21" s="226" t="s">
        <v>313</v>
      </c>
      <c r="N21" s="226">
        <v>3.9</v>
      </c>
      <c r="O21" s="226">
        <v>1.06</v>
      </c>
      <c r="P21" s="226">
        <v>0.67</v>
      </c>
      <c r="Q21" s="226" t="s">
        <v>312</v>
      </c>
      <c r="R21" s="226">
        <v>0.67</v>
      </c>
      <c r="S21" s="226">
        <v>1.71</v>
      </c>
      <c r="T21" s="226">
        <v>0.85</v>
      </c>
      <c r="U21" s="226">
        <v>1.35</v>
      </c>
      <c r="V21" s="226">
        <v>1.02</v>
      </c>
    </row>
    <row r="22" spans="1:22" ht="13" thickBot="1" x14ac:dyDescent="0.3">
      <c r="A22" s="227">
        <v>2005</v>
      </c>
      <c r="B22" s="228" t="s">
        <v>310</v>
      </c>
      <c r="C22" s="228" t="s">
        <v>310</v>
      </c>
      <c r="D22" s="228" t="s">
        <v>310</v>
      </c>
      <c r="E22" s="229">
        <v>0.81</v>
      </c>
      <c r="F22" s="229">
        <v>0.54</v>
      </c>
      <c r="G22" s="229">
        <v>2.29</v>
      </c>
      <c r="H22" s="229">
        <v>2.0299999999999998</v>
      </c>
      <c r="I22" s="229" t="s">
        <v>311</v>
      </c>
      <c r="J22" s="229">
        <v>0.84</v>
      </c>
      <c r="K22" s="227">
        <v>2005</v>
      </c>
      <c r="L22" s="229">
        <v>4.08</v>
      </c>
      <c r="M22" s="229" t="s">
        <v>313</v>
      </c>
      <c r="N22" s="229">
        <v>4.08</v>
      </c>
      <c r="O22" s="229">
        <v>1.07</v>
      </c>
      <c r="P22" s="229">
        <v>0.65</v>
      </c>
      <c r="Q22" s="229" t="s">
        <v>312</v>
      </c>
      <c r="R22" s="229">
        <v>0.65</v>
      </c>
      <c r="S22" s="229">
        <v>1.73</v>
      </c>
      <c r="T22" s="229">
        <v>0.85</v>
      </c>
      <c r="U22" s="229">
        <v>1.38</v>
      </c>
      <c r="V22" s="229">
        <v>1.05</v>
      </c>
    </row>
    <row r="23" spans="1:22" ht="13" thickBot="1" x14ac:dyDescent="0.3">
      <c r="A23" s="227">
        <v>2006</v>
      </c>
      <c r="B23" s="228" t="s">
        <v>310</v>
      </c>
      <c r="C23" s="228" t="s">
        <v>310</v>
      </c>
      <c r="D23" s="228" t="s">
        <v>310</v>
      </c>
      <c r="E23" s="229">
        <v>0.89</v>
      </c>
      <c r="F23" s="229">
        <v>0.6</v>
      </c>
      <c r="G23" s="229">
        <v>2.4500000000000002</v>
      </c>
      <c r="H23" s="229">
        <v>2.16</v>
      </c>
      <c r="I23" s="229" t="s">
        <v>311</v>
      </c>
      <c r="J23" s="229">
        <v>0.92</v>
      </c>
      <c r="K23" s="227">
        <v>2006</v>
      </c>
      <c r="L23" s="229">
        <v>4.22</v>
      </c>
      <c r="M23" s="229" t="s">
        <v>313</v>
      </c>
      <c r="N23" s="229">
        <v>4.22</v>
      </c>
      <c r="O23" s="229">
        <v>1.1000000000000001</v>
      </c>
      <c r="P23" s="229">
        <v>0.72</v>
      </c>
      <c r="Q23" s="229" t="s">
        <v>312</v>
      </c>
      <c r="R23" s="229">
        <v>0.72</v>
      </c>
      <c r="S23" s="229">
        <v>1.52</v>
      </c>
      <c r="T23" s="229">
        <v>1.93</v>
      </c>
      <c r="U23" s="229">
        <v>1.43</v>
      </c>
      <c r="V23" s="229">
        <v>1.1200000000000001</v>
      </c>
    </row>
    <row r="24" spans="1:22" ht="13" thickBot="1" x14ac:dyDescent="0.3">
      <c r="A24" s="227">
        <v>2007</v>
      </c>
      <c r="B24" s="228" t="s">
        <v>310</v>
      </c>
      <c r="C24" s="228" t="s">
        <v>310</v>
      </c>
      <c r="D24" s="228" t="s">
        <v>310</v>
      </c>
      <c r="E24" s="229" t="s">
        <v>332</v>
      </c>
      <c r="F24" s="229">
        <v>0.59</v>
      </c>
      <c r="G24" s="229" t="s">
        <v>333</v>
      </c>
      <c r="H24" s="229" t="s">
        <v>334</v>
      </c>
      <c r="I24" s="229">
        <v>0.94</v>
      </c>
      <c r="J24" s="229">
        <v>0.91</v>
      </c>
      <c r="K24" s="227">
        <v>2007</v>
      </c>
      <c r="L24" s="229">
        <v>4.32</v>
      </c>
      <c r="M24" s="229" t="s">
        <v>313</v>
      </c>
      <c r="N24" s="229">
        <v>4.32</v>
      </c>
      <c r="O24" s="229">
        <v>0.97</v>
      </c>
      <c r="P24" s="229">
        <v>0.74</v>
      </c>
      <c r="Q24" s="229" t="s">
        <v>312</v>
      </c>
      <c r="R24" s="229">
        <v>0.74</v>
      </c>
      <c r="S24" s="229">
        <v>1.9</v>
      </c>
      <c r="T24" s="229">
        <v>1.38</v>
      </c>
      <c r="U24" s="229">
        <v>1.31</v>
      </c>
      <c r="V24" s="229">
        <v>1.0900000000000001</v>
      </c>
    </row>
    <row r="25" spans="1:22" ht="13" thickBot="1" x14ac:dyDescent="0.3">
      <c r="A25" s="227">
        <v>2008</v>
      </c>
      <c r="B25" s="228" t="s">
        <v>310</v>
      </c>
      <c r="C25" s="228" t="s">
        <v>310</v>
      </c>
      <c r="D25" s="228" t="s">
        <v>310</v>
      </c>
      <c r="E25" s="229">
        <v>0.87</v>
      </c>
      <c r="F25" s="229">
        <v>0.63</v>
      </c>
      <c r="G25" s="229">
        <v>2.61</v>
      </c>
      <c r="H25" s="229">
        <v>2.3199999999999998</v>
      </c>
      <c r="I25" s="229">
        <v>1.02</v>
      </c>
      <c r="J25" s="229">
        <v>0.93</v>
      </c>
      <c r="K25" s="227">
        <v>2008</v>
      </c>
      <c r="L25" s="229">
        <v>4.59</v>
      </c>
      <c r="M25" s="229" t="s">
        <v>313</v>
      </c>
      <c r="N25" s="229">
        <v>4.59</v>
      </c>
      <c r="O25" s="229">
        <v>1.03</v>
      </c>
      <c r="P25" s="229">
        <v>0.82</v>
      </c>
      <c r="Q25" s="229" t="s">
        <v>312</v>
      </c>
      <c r="R25" s="229">
        <v>0.82</v>
      </c>
      <c r="S25" s="229">
        <v>1.95</v>
      </c>
      <c r="T25" s="229">
        <v>0.66</v>
      </c>
      <c r="U25" s="229">
        <v>1.38</v>
      </c>
      <c r="V25" s="229">
        <v>1.1299999999999999</v>
      </c>
    </row>
    <row r="26" spans="1:22" ht="13" thickBot="1" x14ac:dyDescent="0.3">
      <c r="A26" s="227">
        <v>2009</v>
      </c>
      <c r="B26" s="228" t="s">
        <v>310</v>
      </c>
      <c r="C26" s="228" t="s">
        <v>310</v>
      </c>
      <c r="D26" s="228" t="s">
        <v>310</v>
      </c>
      <c r="E26" s="229">
        <v>0.91</v>
      </c>
      <c r="F26" s="229">
        <v>0.65</v>
      </c>
      <c r="G26" s="229">
        <v>2.54</v>
      </c>
      <c r="H26" s="229">
        <v>2.77</v>
      </c>
      <c r="I26" s="229">
        <v>1.33</v>
      </c>
      <c r="J26" s="229">
        <v>0.97</v>
      </c>
      <c r="K26" s="227">
        <v>2009</v>
      </c>
      <c r="L26" s="229">
        <v>4.6900000000000004</v>
      </c>
      <c r="M26" s="229" t="s">
        <v>313</v>
      </c>
      <c r="N26" s="229">
        <v>4.6900000000000004</v>
      </c>
      <c r="O26" s="229">
        <v>1.0900000000000001</v>
      </c>
      <c r="P26" s="229">
        <v>0.84</v>
      </c>
      <c r="Q26" s="229" t="s">
        <v>312</v>
      </c>
      <c r="R26" s="229">
        <v>0.84</v>
      </c>
      <c r="S26" s="229">
        <v>1.93</v>
      </c>
      <c r="T26" s="229">
        <v>1.05</v>
      </c>
      <c r="U26" s="229">
        <v>1.45</v>
      </c>
      <c r="V26" s="229">
        <v>1.18</v>
      </c>
    </row>
    <row r="27" spans="1:22" ht="13" thickBot="1" x14ac:dyDescent="0.3">
      <c r="A27" s="227">
        <v>2010</v>
      </c>
      <c r="B27" s="228" t="s">
        <v>310</v>
      </c>
      <c r="C27" s="228" t="s">
        <v>310</v>
      </c>
      <c r="D27" s="228" t="s">
        <v>310</v>
      </c>
      <c r="E27" s="229">
        <v>0.95</v>
      </c>
      <c r="F27" s="229">
        <v>0.81</v>
      </c>
      <c r="G27" s="229">
        <v>2.56</v>
      </c>
      <c r="H27" s="229">
        <v>2.87</v>
      </c>
      <c r="I27" s="229">
        <v>1.39</v>
      </c>
      <c r="J27" s="229">
        <v>1.02</v>
      </c>
      <c r="K27" s="227">
        <v>2010</v>
      </c>
      <c r="L27" s="229">
        <v>4.8499999999999996</v>
      </c>
      <c r="M27" s="229" t="s">
        <v>313</v>
      </c>
      <c r="N27" s="229">
        <v>4.8499999999999996</v>
      </c>
      <c r="O27" s="229">
        <v>1.1200000000000001</v>
      </c>
      <c r="P27" s="229">
        <v>0.9</v>
      </c>
      <c r="Q27" s="229" t="s">
        <v>312</v>
      </c>
      <c r="R27" s="229">
        <v>0.9</v>
      </c>
      <c r="S27" s="229">
        <v>1.92</v>
      </c>
      <c r="T27" s="229">
        <v>1.1599999999999999</v>
      </c>
      <c r="U27" s="229">
        <v>1.49</v>
      </c>
      <c r="V27" s="229">
        <v>1.23</v>
      </c>
    </row>
    <row r="28" spans="1:22" ht="13" thickBot="1" x14ac:dyDescent="0.3">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3" thickBot="1" x14ac:dyDescent="0.3">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3" thickBot="1" x14ac:dyDescent="0.3">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3" thickBot="1" x14ac:dyDescent="0.3">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3" thickBot="1" x14ac:dyDescent="0.3">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3" thickBot="1" x14ac:dyDescent="0.3">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3" thickBot="1" x14ac:dyDescent="0.3">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3" thickBot="1" x14ac:dyDescent="0.3">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3" thickBot="1" x14ac:dyDescent="0.3">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x14ac:dyDescent="0.25">
      <c r="A37" s="230" t="s">
        <v>317</v>
      </c>
    </row>
    <row r="38" spans="1:22" x14ac:dyDescent="0.25">
      <c r="A38" s="230" t="s">
        <v>318</v>
      </c>
    </row>
    <row r="39" spans="1:22" x14ac:dyDescent="0.25">
      <c r="A39" s="230" t="s">
        <v>319</v>
      </c>
    </row>
    <row r="40" spans="1:22" x14ac:dyDescent="0.25">
      <c r="A40" s="230" t="s">
        <v>320</v>
      </c>
    </row>
    <row r="41" spans="1:22" x14ac:dyDescent="0.25">
      <c r="A41" s="230" t="s">
        <v>335</v>
      </c>
    </row>
    <row r="42" spans="1:22" x14ac:dyDescent="0.25">
      <c r="A42" s="230" t="s">
        <v>322</v>
      </c>
    </row>
    <row r="43" spans="1:22" x14ac:dyDescent="0.25">
      <c r="A43" s="230" t="s">
        <v>323</v>
      </c>
    </row>
    <row r="44" spans="1:22" x14ac:dyDescent="0.25">
      <c r="A44" s="230" t="s">
        <v>324</v>
      </c>
    </row>
    <row r="45" spans="1:22" x14ac:dyDescent="0.25">
      <c r="A45" s="230" t="s">
        <v>325</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586B4-867C-43A8-9929-24FDC269E5C1}">
  <dimension ref="A1:R19"/>
  <sheetViews>
    <sheetView zoomScale="150" zoomScaleNormal="150" workbookViewId="0">
      <selection activeCell="D11" sqref="D11"/>
    </sheetView>
  </sheetViews>
  <sheetFormatPr defaultRowHeight="14.5" x14ac:dyDescent="0.35"/>
  <cols>
    <col min="17" max="18" width="0" hidden="1" customWidth="1"/>
  </cols>
  <sheetData>
    <row r="1" spans="1:18" x14ac:dyDescent="0.35">
      <c r="A1" t="s">
        <v>428</v>
      </c>
    </row>
    <row r="2" spans="1:18" x14ac:dyDescent="0.35">
      <c r="A2" t="s">
        <v>452</v>
      </c>
    </row>
    <row r="4" spans="1:18" x14ac:dyDescent="0.35">
      <c r="A4" s="253" t="s">
        <v>453</v>
      </c>
      <c r="B4" s="254"/>
      <c r="C4" s="254"/>
      <c r="D4" s="254"/>
      <c r="E4" s="254"/>
    </row>
    <row r="5" spans="1:18" x14ac:dyDescent="0.35">
      <c r="A5">
        <v>0.11</v>
      </c>
      <c r="B5" t="s">
        <v>438</v>
      </c>
      <c r="Q5" t="s">
        <v>429</v>
      </c>
      <c r="R5">
        <v>0.15</v>
      </c>
    </row>
    <row r="6" spans="1:18" x14ac:dyDescent="0.35">
      <c r="A6" s="33">
        <f>A5*About!A$42</f>
        <v>0.14146</v>
      </c>
      <c r="B6" t="s">
        <v>445</v>
      </c>
      <c r="Q6" t="s">
        <v>430</v>
      </c>
      <c r="R6">
        <v>0.05</v>
      </c>
    </row>
    <row r="7" spans="1:18" x14ac:dyDescent="0.35">
      <c r="A7" s="248">
        <f>A6*About!A$43</f>
        <v>0.22760914000000002</v>
      </c>
      <c r="B7" t="s">
        <v>440</v>
      </c>
      <c r="Q7" t="s">
        <v>431</v>
      </c>
      <c r="R7">
        <v>0.1</v>
      </c>
    </row>
    <row r="8" spans="1:18" x14ac:dyDescent="0.35">
      <c r="Q8" t="s">
        <v>432</v>
      </c>
      <c r="R8">
        <v>4.2000000000000003E-2</v>
      </c>
    </row>
    <row r="9" spans="1:18" x14ac:dyDescent="0.35">
      <c r="Q9" t="s">
        <v>433</v>
      </c>
      <c r="R9">
        <v>0.05</v>
      </c>
    </row>
    <row r="10" spans="1:18" x14ac:dyDescent="0.35">
      <c r="Q10" t="s">
        <v>434</v>
      </c>
      <c r="R10">
        <v>4.4999999999999998E-2</v>
      </c>
    </row>
    <row r="11" spans="1:18" x14ac:dyDescent="0.35">
      <c r="Q11" t="s">
        <v>75</v>
      </c>
      <c r="R11">
        <v>6.8000000000000005E-2</v>
      </c>
    </row>
    <row r="12" spans="1:18" x14ac:dyDescent="0.35">
      <c r="A12" s="1"/>
      <c r="Q12" t="s">
        <v>435</v>
      </c>
      <c r="R12">
        <v>6.9000000000000006E-2</v>
      </c>
    </row>
    <row r="13" spans="1:18" x14ac:dyDescent="0.35">
      <c r="Q13" t="s">
        <v>436</v>
      </c>
      <c r="R13">
        <v>0.17</v>
      </c>
    </row>
    <row r="14" spans="1:18" x14ac:dyDescent="0.35">
      <c r="Q14" t="s">
        <v>437</v>
      </c>
      <c r="R14">
        <v>0.122</v>
      </c>
    </row>
    <row r="16" spans="1:18" x14ac:dyDescent="0.35">
      <c r="A16" s="253" t="s">
        <v>454</v>
      </c>
      <c r="B16" s="254"/>
      <c r="C16" s="254"/>
      <c r="D16" s="254"/>
      <c r="E16" s="254"/>
    </row>
    <row r="17" spans="1:2" x14ac:dyDescent="0.35">
      <c r="A17">
        <v>0.05</v>
      </c>
      <c r="B17" t="s">
        <v>443</v>
      </c>
    </row>
    <row r="18" spans="1:2" x14ac:dyDescent="0.35">
      <c r="A18" s="33">
        <f>A17*About!A$42</f>
        <v>6.430000000000001E-2</v>
      </c>
      <c r="B18" t="s">
        <v>446</v>
      </c>
    </row>
    <row r="19" spans="1:2" x14ac:dyDescent="0.35">
      <c r="A19" s="248">
        <f>A18*About!A$43</f>
        <v>0.10345870000000001</v>
      </c>
      <c r="B19" t="s">
        <v>444</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EFDE0-6D18-4A25-99C1-7ACAE004B163}">
  <dimension ref="A1:V90"/>
  <sheetViews>
    <sheetView workbookViewId="0">
      <pane xSplit="2" ySplit="8" topLeftCell="C70" activePane="bottomRight" state="frozen"/>
      <selection pane="topRight"/>
      <selection pane="bottomLeft"/>
      <selection pane="bottomRight" activeCell="T98" sqref="T98"/>
    </sheetView>
  </sheetViews>
  <sheetFormatPr defaultRowHeight="11.4" customHeight="1" x14ac:dyDescent="0.35"/>
  <cols>
    <col min="1" max="2" width="29.90625" style="231" customWidth="1"/>
    <col min="3" max="3" width="10" style="231" customWidth="1"/>
    <col min="4" max="4" width="5" style="231" customWidth="1"/>
    <col min="5" max="5" width="10" style="231" customWidth="1"/>
    <col min="6" max="6" width="5" style="231" customWidth="1"/>
    <col min="7" max="7" width="10" style="231" customWidth="1"/>
    <col min="8" max="8" width="5" style="231" customWidth="1"/>
    <col min="9" max="9" width="10" style="231" customWidth="1"/>
    <col min="10" max="10" width="5" style="231" customWidth="1"/>
    <col min="11" max="11" width="10" style="231" customWidth="1"/>
    <col min="12" max="12" width="5" style="231" customWidth="1"/>
    <col min="13" max="13" width="10" style="231" customWidth="1"/>
    <col min="14" max="14" width="5" style="231" customWidth="1"/>
    <col min="15" max="15" width="10" style="231" customWidth="1"/>
    <col min="16" max="16" width="5" style="231" customWidth="1"/>
    <col min="17" max="17" width="10" style="231" customWidth="1"/>
    <col min="18" max="18" width="5" style="231" customWidth="1"/>
    <col min="19" max="19" width="10" style="231" customWidth="1"/>
    <col min="20" max="20" width="11" style="231" customWidth="1"/>
    <col min="21" max="21" width="10" style="231" customWidth="1"/>
    <col min="22" max="22" width="5" style="231" customWidth="1"/>
    <col min="23" max="16384" width="8.7265625" style="231"/>
  </cols>
  <sheetData>
    <row r="1" spans="1:22" ht="14.5" x14ac:dyDescent="0.35">
      <c r="A1" s="234" t="s">
        <v>405</v>
      </c>
    </row>
    <row r="2" spans="1:22" ht="14.5" x14ac:dyDescent="0.35">
      <c r="A2" s="234" t="s">
        <v>404</v>
      </c>
      <c r="B2" s="235" t="s">
        <v>403</v>
      </c>
    </row>
    <row r="3" spans="1:22" ht="14.5" x14ac:dyDescent="0.35">
      <c r="A3" s="234" t="s">
        <v>402</v>
      </c>
      <c r="B3" s="234" t="s">
        <v>401</v>
      </c>
    </row>
    <row r="4" spans="1:22" ht="14.5" x14ac:dyDescent="0.35"/>
    <row r="5" spans="1:22" ht="14.5" x14ac:dyDescent="0.35">
      <c r="A5" s="235" t="s">
        <v>400</v>
      </c>
      <c r="C5" s="234" t="s">
        <v>399</v>
      </c>
    </row>
    <row r="6" spans="1:22" ht="14.5" x14ac:dyDescent="0.35"/>
    <row r="7" spans="1:22" ht="14.5" x14ac:dyDescent="0.35">
      <c r="A7" s="315" t="s">
        <v>398</v>
      </c>
      <c r="B7" s="315" t="s">
        <v>398</v>
      </c>
      <c r="C7" s="314" t="s">
        <v>397</v>
      </c>
      <c r="D7" s="314" t="s">
        <v>66</v>
      </c>
      <c r="E7" s="314" t="s">
        <v>396</v>
      </c>
      <c r="F7" s="314" t="s">
        <v>66</v>
      </c>
      <c r="G7" s="314" t="s">
        <v>395</v>
      </c>
      <c r="H7" s="314" t="s">
        <v>66</v>
      </c>
      <c r="I7" s="314" t="s">
        <v>394</v>
      </c>
      <c r="J7" s="314" t="s">
        <v>66</v>
      </c>
      <c r="K7" s="314" t="s">
        <v>393</v>
      </c>
      <c r="L7" s="314" t="s">
        <v>66</v>
      </c>
      <c r="M7" s="314" t="s">
        <v>392</v>
      </c>
      <c r="N7" s="314" t="s">
        <v>66</v>
      </c>
      <c r="O7" s="314" t="s">
        <v>391</v>
      </c>
      <c r="P7" s="314" t="s">
        <v>66</v>
      </c>
      <c r="Q7" s="314" t="s">
        <v>390</v>
      </c>
      <c r="R7" s="314" t="s">
        <v>66</v>
      </c>
      <c r="S7" s="314" t="s">
        <v>389</v>
      </c>
      <c r="T7" s="314" t="s">
        <v>66</v>
      </c>
      <c r="U7" s="314" t="s">
        <v>388</v>
      </c>
      <c r="V7" s="314" t="s">
        <v>66</v>
      </c>
    </row>
    <row r="8" spans="1:22" ht="14.5" x14ac:dyDescent="0.35">
      <c r="A8" s="240" t="s">
        <v>387</v>
      </c>
      <c r="B8" s="240" t="s">
        <v>386</v>
      </c>
      <c r="C8" s="239" t="s">
        <v>66</v>
      </c>
      <c r="D8" s="239" t="s">
        <v>66</v>
      </c>
      <c r="E8" s="239" t="s">
        <v>66</v>
      </c>
      <c r="F8" s="239" t="s">
        <v>66</v>
      </c>
      <c r="G8" s="239" t="s">
        <v>66</v>
      </c>
      <c r="H8" s="239" t="s">
        <v>66</v>
      </c>
      <c r="I8" s="239" t="s">
        <v>66</v>
      </c>
      <c r="J8" s="239" t="s">
        <v>66</v>
      </c>
      <c r="K8" s="239" t="s">
        <v>66</v>
      </c>
      <c r="L8" s="239" t="s">
        <v>66</v>
      </c>
      <c r="M8" s="239" t="s">
        <v>66</v>
      </c>
      <c r="N8" s="239" t="s">
        <v>66</v>
      </c>
      <c r="O8" s="239" t="s">
        <v>66</v>
      </c>
      <c r="P8" s="239" t="s">
        <v>66</v>
      </c>
      <c r="Q8" s="239" t="s">
        <v>66</v>
      </c>
      <c r="R8" s="239" t="s">
        <v>66</v>
      </c>
      <c r="S8" s="239" t="s">
        <v>66</v>
      </c>
      <c r="T8" s="239" t="s">
        <v>66</v>
      </c>
      <c r="U8" s="239" t="s">
        <v>66</v>
      </c>
      <c r="V8" s="239" t="s">
        <v>66</v>
      </c>
    </row>
    <row r="9" spans="1:22" ht="14.5" x14ac:dyDescent="0.35">
      <c r="A9" s="237" t="s">
        <v>385</v>
      </c>
      <c r="B9" s="237" t="s">
        <v>350</v>
      </c>
      <c r="C9" s="238" t="s">
        <v>346</v>
      </c>
      <c r="D9" s="238" t="s">
        <v>66</v>
      </c>
      <c r="E9" s="238" t="s">
        <v>346</v>
      </c>
      <c r="F9" s="238" t="s">
        <v>343</v>
      </c>
      <c r="G9" s="238" t="s">
        <v>346</v>
      </c>
      <c r="H9" s="238" t="s">
        <v>343</v>
      </c>
      <c r="I9" s="238">
        <v>378013</v>
      </c>
      <c r="J9" s="238" t="s">
        <v>66</v>
      </c>
      <c r="K9" s="238">
        <v>385958</v>
      </c>
      <c r="L9" s="238" t="s">
        <v>66</v>
      </c>
      <c r="M9" s="238">
        <v>395622</v>
      </c>
      <c r="N9" s="238" t="s">
        <v>66</v>
      </c>
      <c r="O9" s="238">
        <v>401656</v>
      </c>
      <c r="P9" s="238" t="s">
        <v>66</v>
      </c>
      <c r="Q9" s="238">
        <v>415238</v>
      </c>
      <c r="R9" s="238" t="s">
        <v>66</v>
      </c>
      <c r="S9" s="238">
        <v>224516</v>
      </c>
      <c r="T9" s="238" t="s">
        <v>66</v>
      </c>
      <c r="U9" s="238">
        <v>261517</v>
      </c>
      <c r="V9" s="238" t="s">
        <v>66</v>
      </c>
    </row>
    <row r="10" spans="1:22" ht="14.5" x14ac:dyDescent="0.35">
      <c r="A10" s="237" t="s">
        <v>385</v>
      </c>
      <c r="B10" s="237" t="s">
        <v>348</v>
      </c>
      <c r="C10" s="236" t="s">
        <v>346</v>
      </c>
      <c r="D10" s="236" t="s">
        <v>66</v>
      </c>
      <c r="E10" s="236" t="s">
        <v>346</v>
      </c>
      <c r="F10" s="236" t="s">
        <v>66</v>
      </c>
      <c r="G10" s="236" t="s">
        <v>346</v>
      </c>
      <c r="H10" s="236" t="s">
        <v>66</v>
      </c>
      <c r="I10" s="236" t="s">
        <v>346</v>
      </c>
      <c r="J10" s="236" t="s">
        <v>66</v>
      </c>
      <c r="K10" s="236" t="s">
        <v>346</v>
      </c>
      <c r="L10" s="236" t="s">
        <v>66</v>
      </c>
      <c r="M10" s="236" t="s">
        <v>346</v>
      </c>
      <c r="N10" s="236" t="s">
        <v>66</v>
      </c>
      <c r="O10" s="236" t="s">
        <v>346</v>
      </c>
      <c r="P10" s="236" t="s">
        <v>66</v>
      </c>
      <c r="Q10" s="236" t="s">
        <v>346</v>
      </c>
      <c r="R10" s="236" t="s">
        <v>66</v>
      </c>
      <c r="S10" s="236" t="s">
        <v>346</v>
      </c>
      <c r="T10" s="236" t="s">
        <v>66</v>
      </c>
      <c r="U10" s="236" t="s">
        <v>346</v>
      </c>
      <c r="V10" s="236" t="s">
        <v>66</v>
      </c>
    </row>
    <row r="11" spans="1:22" ht="14.5" x14ac:dyDescent="0.35">
      <c r="A11" s="237" t="s">
        <v>384</v>
      </c>
      <c r="B11" s="237" t="s">
        <v>350</v>
      </c>
      <c r="C11" s="238" t="s">
        <v>346</v>
      </c>
      <c r="D11" s="238" t="s">
        <v>66</v>
      </c>
      <c r="E11" s="238" t="s">
        <v>346</v>
      </c>
      <c r="F11" s="238" t="s">
        <v>343</v>
      </c>
      <c r="G11" s="238" t="s">
        <v>346</v>
      </c>
      <c r="H11" s="238" t="s">
        <v>343</v>
      </c>
      <c r="I11" s="238">
        <v>444607</v>
      </c>
      <c r="J11" s="238" t="s">
        <v>66</v>
      </c>
      <c r="K11" s="238">
        <v>453968</v>
      </c>
      <c r="L11" s="238" t="s">
        <v>66</v>
      </c>
      <c r="M11" s="238">
        <v>464534</v>
      </c>
      <c r="N11" s="238" t="s">
        <v>66</v>
      </c>
      <c r="O11" s="238">
        <v>471362</v>
      </c>
      <c r="P11" s="238" t="s">
        <v>66</v>
      </c>
      <c r="Q11" s="238">
        <v>487061</v>
      </c>
      <c r="R11" s="238" t="s">
        <v>66</v>
      </c>
      <c r="S11" s="238" t="s">
        <v>346</v>
      </c>
      <c r="T11" s="238" t="s">
        <v>66</v>
      </c>
      <c r="U11" s="238" t="s">
        <v>346</v>
      </c>
      <c r="V11" s="238" t="s">
        <v>66</v>
      </c>
    </row>
    <row r="12" spans="1:22" ht="14.5" x14ac:dyDescent="0.35">
      <c r="A12" s="237" t="s">
        <v>384</v>
      </c>
      <c r="B12" s="237" t="s">
        <v>348</v>
      </c>
      <c r="C12" s="236" t="s">
        <v>346</v>
      </c>
      <c r="D12" s="236" t="s">
        <v>66</v>
      </c>
      <c r="E12" s="236" t="s">
        <v>346</v>
      </c>
      <c r="F12" s="236" t="s">
        <v>66</v>
      </c>
      <c r="G12" s="236" t="s">
        <v>346</v>
      </c>
      <c r="H12" s="236" t="s">
        <v>66</v>
      </c>
      <c r="I12" s="236" t="s">
        <v>346</v>
      </c>
      <c r="J12" s="236" t="s">
        <v>66</v>
      </c>
      <c r="K12" s="236" t="s">
        <v>346</v>
      </c>
      <c r="L12" s="236" t="s">
        <v>66</v>
      </c>
      <c r="M12" s="236" t="s">
        <v>346</v>
      </c>
      <c r="N12" s="236" t="s">
        <v>66</v>
      </c>
      <c r="O12" s="236" t="s">
        <v>346</v>
      </c>
      <c r="P12" s="236" t="s">
        <v>66</v>
      </c>
      <c r="Q12" s="236" t="s">
        <v>346</v>
      </c>
      <c r="R12" s="236" t="s">
        <v>66</v>
      </c>
      <c r="S12" s="236" t="s">
        <v>346</v>
      </c>
      <c r="T12" s="236" t="s">
        <v>66</v>
      </c>
      <c r="U12" s="236" t="s">
        <v>346</v>
      </c>
      <c r="V12" s="236" t="s">
        <v>66</v>
      </c>
    </row>
    <row r="13" spans="1:22" ht="14.5" x14ac:dyDescent="0.35">
      <c r="A13" s="237" t="s">
        <v>383</v>
      </c>
      <c r="B13" s="237" t="s">
        <v>350</v>
      </c>
      <c r="C13" s="238" t="s">
        <v>346</v>
      </c>
      <c r="D13" s="238" t="s">
        <v>66</v>
      </c>
      <c r="E13" s="238" t="s">
        <v>346</v>
      </c>
      <c r="F13" s="238" t="s">
        <v>343</v>
      </c>
      <c r="G13" s="238" t="s">
        <v>346</v>
      </c>
      <c r="H13" s="238" t="s">
        <v>343</v>
      </c>
      <c r="I13" s="238">
        <v>443666</v>
      </c>
      <c r="J13" s="238" t="s">
        <v>66</v>
      </c>
      <c r="K13" s="238">
        <v>453141</v>
      </c>
      <c r="L13" s="238" t="s">
        <v>66</v>
      </c>
      <c r="M13" s="238">
        <v>463798</v>
      </c>
      <c r="N13" s="238" t="s">
        <v>66</v>
      </c>
      <c r="O13" s="238">
        <v>470614</v>
      </c>
      <c r="P13" s="238" t="s">
        <v>66</v>
      </c>
      <c r="Q13" s="238">
        <v>486337</v>
      </c>
      <c r="R13" s="238" t="s">
        <v>66</v>
      </c>
      <c r="S13" s="238" t="s">
        <v>346</v>
      </c>
      <c r="T13" s="238" t="s">
        <v>66</v>
      </c>
      <c r="U13" s="238" t="s">
        <v>346</v>
      </c>
      <c r="V13" s="238" t="s">
        <v>66</v>
      </c>
    </row>
    <row r="14" spans="1:22" ht="14.5" x14ac:dyDescent="0.35">
      <c r="A14" s="237" t="s">
        <v>383</v>
      </c>
      <c r="B14" s="237" t="s">
        <v>348</v>
      </c>
      <c r="C14" s="236" t="s">
        <v>346</v>
      </c>
      <c r="D14" s="236" t="s">
        <v>66</v>
      </c>
      <c r="E14" s="236" t="s">
        <v>346</v>
      </c>
      <c r="F14" s="236" t="s">
        <v>66</v>
      </c>
      <c r="G14" s="236" t="s">
        <v>346</v>
      </c>
      <c r="H14" s="236" t="s">
        <v>66</v>
      </c>
      <c r="I14" s="236" t="s">
        <v>346</v>
      </c>
      <c r="J14" s="236" t="s">
        <v>66</v>
      </c>
      <c r="K14" s="236" t="s">
        <v>346</v>
      </c>
      <c r="L14" s="236" t="s">
        <v>66</v>
      </c>
      <c r="M14" s="236" t="s">
        <v>346</v>
      </c>
      <c r="N14" s="236" t="s">
        <v>66</v>
      </c>
      <c r="O14" s="236" t="s">
        <v>346</v>
      </c>
      <c r="P14" s="236" t="s">
        <v>66</v>
      </c>
      <c r="Q14" s="236" t="s">
        <v>346</v>
      </c>
      <c r="R14" s="236" t="s">
        <v>66</v>
      </c>
      <c r="S14" s="236" t="s">
        <v>346</v>
      </c>
      <c r="T14" s="236" t="s">
        <v>66</v>
      </c>
      <c r="U14" s="236" t="s">
        <v>346</v>
      </c>
      <c r="V14" s="236" t="s">
        <v>66</v>
      </c>
    </row>
    <row r="15" spans="1:22" ht="14.5" x14ac:dyDescent="0.35">
      <c r="A15" s="237" t="s">
        <v>382</v>
      </c>
      <c r="B15" s="237" t="s">
        <v>350</v>
      </c>
      <c r="C15" s="238" t="s">
        <v>346</v>
      </c>
      <c r="D15" s="238" t="s">
        <v>66</v>
      </c>
      <c r="E15" s="238" t="s">
        <v>346</v>
      </c>
      <c r="F15" s="238" t="s">
        <v>343</v>
      </c>
      <c r="G15" s="238" t="s">
        <v>346</v>
      </c>
      <c r="H15" s="238" t="s">
        <v>343</v>
      </c>
      <c r="I15" s="238" t="s">
        <v>346</v>
      </c>
      <c r="J15" s="238" t="s">
        <v>343</v>
      </c>
      <c r="K15" s="238" t="s">
        <v>346</v>
      </c>
      <c r="L15" s="238" t="s">
        <v>343</v>
      </c>
      <c r="M15" s="238" t="s">
        <v>346</v>
      </c>
      <c r="N15" s="238" t="s">
        <v>343</v>
      </c>
      <c r="O15" s="238" t="s">
        <v>346</v>
      </c>
      <c r="P15" s="238" t="s">
        <v>343</v>
      </c>
      <c r="Q15" s="238" t="s">
        <v>346</v>
      </c>
      <c r="R15" s="238" t="s">
        <v>343</v>
      </c>
      <c r="S15" s="238" t="s">
        <v>346</v>
      </c>
      <c r="T15" s="238" t="s">
        <v>343</v>
      </c>
      <c r="U15" s="238" t="s">
        <v>346</v>
      </c>
      <c r="V15" s="238" t="s">
        <v>343</v>
      </c>
    </row>
    <row r="16" spans="1:22" ht="14.5" x14ac:dyDescent="0.35">
      <c r="A16" s="237" t="s">
        <v>382</v>
      </c>
      <c r="B16" s="237" t="s">
        <v>348</v>
      </c>
      <c r="C16" s="236" t="s">
        <v>346</v>
      </c>
      <c r="D16" s="236" t="s">
        <v>66</v>
      </c>
      <c r="E16" s="236" t="s">
        <v>346</v>
      </c>
      <c r="F16" s="236" t="s">
        <v>343</v>
      </c>
      <c r="G16" s="236" t="s">
        <v>346</v>
      </c>
      <c r="H16" s="236" t="s">
        <v>343</v>
      </c>
      <c r="I16" s="236" t="s">
        <v>346</v>
      </c>
      <c r="J16" s="236" t="s">
        <v>343</v>
      </c>
      <c r="K16" s="236" t="s">
        <v>346</v>
      </c>
      <c r="L16" s="236" t="s">
        <v>343</v>
      </c>
      <c r="M16" s="236" t="s">
        <v>346</v>
      </c>
      <c r="N16" s="236" t="s">
        <v>343</v>
      </c>
      <c r="O16" s="236" t="s">
        <v>346</v>
      </c>
      <c r="P16" s="236" t="s">
        <v>343</v>
      </c>
      <c r="Q16" s="236" t="s">
        <v>346</v>
      </c>
      <c r="R16" s="236" t="s">
        <v>343</v>
      </c>
      <c r="S16" s="236" t="s">
        <v>346</v>
      </c>
      <c r="T16" s="236" t="s">
        <v>343</v>
      </c>
      <c r="U16" s="236" t="s">
        <v>346</v>
      </c>
      <c r="V16" s="236" t="s">
        <v>343</v>
      </c>
    </row>
    <row r="17" spans="1:22" ht="14.5" x14ac:dyDescent="0.35">
      <c r="A17" s="237" t="s">
        <v>381</v>
      </c>
      <c r="B17" s="237" t="s">
        <v>350</v>
      </c>
      <c r="C17" s="238">
        <v>1870</v>
      </c>
      <c r="D17" s="238" t="s">
        <v>66</v>
      </c>
      <c r="E17" s="238">
        <v>1821</v>
      </c>
      <c r="F17" s="238" t="s">
        <v>66</v>
      </c>
      <c r="G17" s="238">
        <v>1698</v>
      </c>
      <c r="H17" s="238" t="s">
        <v>66</v>
      </c>
      <c r="I17" s="238">
        <v>1549</v>
      </c>
      <c r="J17" s="238" t="s">
        <v>66</v>
      </c>
      <c r="K17" s="238">
        <v>1455</v>
      </c>
      <c r="L17" s="238" t="s">
        <v>66</v>
      </c>
      <c r="M17" s="238">
        <v>1434</v>
      </c>
      <c r="N17" s="238" t="s">
        <v>66</v>
      </c>
      <c r="O17" s="238">
        <v>1476</v>
      </c>
      <c r="P17" s="238" t="s">
        <v>66</v>
      </c>
      <c r="Q17" s="238">
        <v>1520</v>
      </c>
      <c r="R17" s="238" t="s">
        <v>66</v>
      </c>
      <c r="S17" s="238">
        <v>1118</v>
      </c>
      <c r="T17" s="238" t="s">
        <v>66</v>
      </c>
      <c r="U17" s="238">
        <v>1203</v>
      </c>
      <c r="V17" s="238" t="s">
        <v>66</v>
      </c>
    </row>
    <row r="18" spans="1:22" ht="14.5" x14ac:dyDescent="0.35">
      <c r="A18" s="237" t="s">
        <v>381</v>
      </c>
      <c r="B18" s="237" t="s">
        <v>348</v>
      </c>
      <c r="C18" s="236">
        <v>26508</v>
      </c>
      <c r="D18" s="236" t="s">
        <v>66</v>
      </c>
      <c r="E18" s="236">
        <v>26059</v>
      </c>
      <c r="F18" s="236" t="s">
        <v>66</v>
      </c>
      <c r="G18" s="236">
        <v>24615</v>
      </c>
      <c r="H18" s="236" t="s">
        <v>66</v>
      </c>
      <c r="I18" s="236">
        <v>22518</v>
      </c>
      <c r="J18" s="236" t="s">
        <v>66</v>
      </c>
      <c r="K18" s="236">
        <v>21425</v>
      </c>
      <c r="L18" s="236" t="s">
        <v>66</v>
      </c>
      <c r="M18" s="236">
        <v>21195</v>
      </c>
      <c r="N18" s="236" t="s">
        <v>66</v>
      </c>
      <c r="O18" s="236">
        <v>21329</v>
      </c>
      <c r="P18" s="236" t="s">
        <v>66</v>
      </c>
      <c r="Q18" s="236">
        <v>21329</v>
      </c>
      <c r="R18" s="236" t="s">
        <v>66</v>
      </c>
      <c r="S18" s="236">
        <v>16808</v>
      </c>
      <c r="T18" s="236" t="s">
        <v>66</v>
      </c>
      <c r="U18" s="236">
        <v>17142</v>
      </c>
      <c r="V18" s="236" t="s">
        <v>66</v>
      </c>
    </row>
    <row r="19" spans="1:22" ht="14.5" x14ac:dyDescent="0.35">
      <c r="A19" s="237" t="s">
        <v>380</v>
      </c>
      <c r="B19" s="237" t="s">
        <v>350</v>
      </c>
      <c r="C19" s="238">
        <v>7196</v>
      </c>
      <c r="D19" s="238" t="s">
        <v>66</v>
      </c>
      <c r="E19" s="238">
        <v>7512</v>
      </c>
      <c r="F19" s="238" t="s">
        <v>66</v>
      </c>
      <c r="G19" s="238">
        <v>7644</v>
      </c>
      <c r="H19" s="238" t="s">
        <v>66</v>
      </c>
      <c r="I19" s="238">
        <v>8125</v>
      </c>
      <c r="J19" s="238" t="s">
        <v>66</v>
      </c>
      <c r="K19" s="238">
        <v>8738</v>
      </c>
      <c r="L19" s="238" t="s">
        <v>66</v>
      </c>
      <c r="M19" s="238">
        <v>9403</v>
      </c>
      <c r="N19" s="238" t="s">
        <v>66</v>
      </c>
      <c r="O19" s="238">
        <v>10220</v>
      </c>
      <c r="P19" s="238" t="s">
        <v>66</v>
      </c>
      <c r="Q19" s="238">
        <v>10856</v>
      </c>
      <c r="R19" s="238" t="s">
        <v>66</v>
      </c>
      <c r="S19" s="238">
        <v>6623</v>
      </c>
      <c r="T19" s="238" t="s">
        <v>66</v>
      </c>
      <c r="U19" s="238">
        <v>6752</v>
      </c>
      <c r="V19" s="238" t="s">
        <v>66</v>
      </c>
    </row>
    <row r="20" spans="1:22" ht="14.5" x14ac:dyDescent="0.35">
      <c r="A20" s="237" t="s">
        <v>380</v>
      </c>
      <c r="B20" s="237" t="s">
        <v>348</v>
      </c>
      <c r="C20" s="236">
        <v>172580</v>
      </c>
      <c r="D20" s="236" t="s">
        <v>66</v>
      </c>
      <c r="E20" s="236">
        <v>174189</v>
      </c>
      <c r="F20" s="236" t="s">
        <v>66</v>
      </c>
      <c r="G20" s="236">
        <v>175705</v>
      </c>
      <c r="H20" s="236" t="s">
        <v>66</v>
      </c>
      <c r="I20" s="236">
        <v>176146</v>
      </c>
      <c r="J20" s="236" t="s">
        <v>66</v>
      </c>
      <c r="K20" s="236">
        <v>178766</v>
      </c>
      <c r="L20" s="236" t="s">
        <v>66</v>
      </c>
      <c r="M20" s="236">
        <v>182724</v>
      </c>
      <c r="N20" s="236" t="s">
        <v>66</v>
      </c>
      <c r="O20" s="236">
        <v>189288</v>
      </c>
      <c r="P20" s="236" t="s">
        <v>66</v>
      </c>
      <c r="Q20" s="236">
        <v>193569</v>
      </c>
      <c r="R20" s="236" t="s">
        <v>66</v>
      </c>
      <c r="S20" s="236">
        <v>129308</v>
      </c>
      <c r="T20" s="236" t="s">
        <v>66</v>
      </c>
      <c r="U20" s="236">
        <v>135083</v>
      </c>
      <c r="V20" s="236" t="s">
        <v>66</v>
      </c>
    </row>
    <row r="21" spans="1:22" ht="14.5" x14ac:dyDescent="0.35">
      <c r="A21" s="237" t="s">
        <v>379</v>
      </c>
      <c r="B21" s="237" t="s">
        <v>350</v>
      </c>
      <c r="C21" s="238">
        <v>6744</v>
      </c>
      <c r="D21" s="238" t="s">
        <v>66</v>
      </c>
      <c r="E21" s="238">
        <v>6785</v>
      </c>
      <c r="F21" s="238" t="s">
        <v>66</v>
      </c>
      <c r="G21" s="238">
        <v>6513</v>
      </c>
      <c r="H21" s="238" t="s">
        <v>66</v>
      </c>
      <c r="I21" s="238">
        <v>6507</v>
      </c>
      <c r="J21" s="238" t="s">
        <v>66</v>
      </c>
      <c r="K21" s="238">
        <v>6332</v>
      </c>
      <c r="L21" s="238" t="s">
        <v>66</v>
      </c>
      <c r="M21" s="238">
        <v>6280</v>
      </c>
      <c r="N21" s="238" t="s">
        <v>66</v>
      </c>
      <c r="O21" s="238">
        <v>6182</v>
      </c>
      <c r="P21" s="238" t="s">
        <v>66</v>
      </c>
      <c r="Q21" s="238">
        <v>6174</v>
      </c>
      <c r="R21" s="238" t="s">
        <v>66</v>
      </c>
      <c r="S21" s="238">
        <v>3940</v>
      </c>
      <c r="T21" s="238" t="s">
        <v>66</v>
      </c>
      <c r="U21" s="238">
        <v>4181</v>
      </c>
      <c r="V21" s="238" t="s">
        <v>66</v>
      </c>
    </row>
    <row r="22" spans="1:22" ht="14.5" x14ac:dyDescent="0.35">
      <c r="A22" s="237" t="s">
        <v>379</v>
      </c>
      <c r="B22" s="237" t="s">
        <v>348</v>
      </c>
      <c r="C22" s="236">
        <v>201899</v>
      </c>
      <c r="D22" s="236" t="s">
        <v>66</v>
      </c>
      <c r="E22" s="236">
        <v>206160</v>
      </c>
      <c r="F22" s="236" t="s">
        <v>66</v>
      </c>
      <c r="G22" s="236">
        <v>208311</v>
      </c>
      <c r="H22" s="236" t="s">
        <v>66</v>
      </c>
      <c r="I22" s="236">
        <v>212253</v>
      </c>
      <c r="J22" s="236" t="s">
        <v>66</v>
      </c>
      <c r="K22" s="236">
        <v>211399</v>
      </c>
      <c r="L22" s="236" t="s">
        <v>66</v>
      </c>
      <c r="M22" s="236">
        <v>206566</v>
      </c>
      <c r="N22" s="236" t="s">
        <v>66</v>
      </c>
      <c r="O22" s="236">
        <v>205307</v>
      </c>
      <c r="P22" s="236" t="s">
        <v>66</v>
      </c>
      <c r="Q22" s="236">
        <v>206601</v>
      </c>
      <c r="R22" s="236" t="s">
        <v>66</v>
      </c>
      <c r="S22" s="236">
        <v>133900</v>
      </c>
      <c r="T22" s="236" t="s">
        <v>66</v>
      </c>
      <c r="U22" s="236">
        <v>134076</v>
      </c>
      <c r="V22" s="236" t="s">
        <v>66</v>
      </c>
    </row>
    <row r="23" spans="1:22" ht="14.5" x14ac:dyDescent="0.35">
      <c r="A23" s="237" t="s">
        <v>378</v>
      </c>
      <c r="B23" s="237" t="s">
        <v>350</v>
      </c>
      <c r="C23" s="238">
        <v>93918</v>
      </c>
      <c r="D23" s="238" t="s">
        <v>66</v>
      </c>
      <c r="E23" s="238">
        <v>89450</v>
      </c>
      <c r="F23" s="238" t="s">
        <v>66</v>
      </c>
      <c r="G23" s="238">
        <v>90978</v>
      </c>
      <c r="H23" s="238" t="s">
        <v>66</v>
      </c>
      <c r="I23" s="238">
        <v>91050</v>
      </c>
      <c r="J23" s="238" t="s">
        <v>66</v>
      </c>
      <c r="K23" s="238">
        <v>95465</v>
      </c>
      <c r="L23" s="238" t="s">
        <v>66</v>
      </c>
      <c r="M23" s="238">
        <v>95529</v>
      </c>
      <c r="N23" s="238" t="s">
        <v>66</v>
      </c>
      <c r="O23" s="238">
        <v>98161</v>
      </c>
      <c r="P23" s="238" t="s">
        <v>66</v>
      </c>
      <c r="Q23" s="238">
        <v>100252</v>
      </c>
      <c r="R23" s="238" t="s">
        <v>66</v>
      </c>
      <c r="S23" s="238">
        <v>57787</v>
      </c>
      <c r="T23" s="238" t="s">
        <v>66</v>
      </c>
      <c r="U23" s="238">
        <v>57518</v>
      </c>
      <c r="V23" s="238" t="s">
        <v>66</v>
      </c>
    </row>
    <row r="24" spans="1:22" ht="14.5" x14ac:dyDescent="0.35">
      <c r="A24" s="237" t="s">
        <v>378</v>
      </c>
      <c r="B24" s="237" t="s">
        <v>348</v>
      </c>
      <c r="C24" s="236">
        <v>2564498</v>
      </c>
      <c r="D24" s="236" t="s">
        <v>66</v>
      </c>
      <c r="E24" s="236">
        <v>2612764</v>
      </c>
      <c r="F24" s="236" t="s">
        <v>66</v>
      </c>
      <c r="G24" s="236">
        <v>2693080</v>
      </c>
      <c r="H24" s="236" t="s">
        <v>66</v>
      </c>
      <c r="I24" s="236">
        <v>2684908</v>
      </c>
      <c r="J24" s="236" t="s">
        <v>66</v>
      </c>
      <c r="K24" s="236">
        <v>2813782</v>
      </c>
      <c r="L24" s="236" t="s">
        <v>66</v>
      </c>
      <c r="M24" s="236">
        <v>2831443</v>
      </c>
      <c r="N24" s="236" t="s">
        <v>66</v>
      </c>
      <c r="O24" s="236">
        <v>2880558</v>
      </c>
      <c r="P24" s="236" t="s">
        <v>66</v>
      </c>
      <c r="Q24" s="236">
        <v>2938023</v>
      </c>
      <c r="R24" s="236" t="s">
        <v>66</v>
      </c>
      <c r="S24" s="236">
        <v>1752198</v>
      </c>
      <c r="T24" s="236" t="s">
        <v>66</v>
      </c>
      <c r="U24" s="236">
        <v>1761388</v>
      </c>
      <c r="V24" s="236" t="s">
        <v>66</v>
      </c>
    </row>
    <row r="25" spans="1:22" ht="14.5" x14ac:dyDescent="0.35">
      <c r="A25" s="237" t="s">
        <v>377</v>
      </c>
      <c r="B25" s="237" t="s">
        <v>350</v>
      </c>
      <c r="C25" s="238">
        <v>235</v>
      </c>
      <c r="D25" s="238" t="s">
        <v>66</v>
      </c>
      <c r="E25" s="238">
        <v>223</v>
      </c>
      <c r="F25" s="238" t="s">
        <v>66</v>
      </c>
      <c r="G25" s="238">
        <v>280</v>
      </c>
      <c r="H25" s="238" t="s">
        <v>66</v>
      </c>
      <c r="I25" s="238">
        <v>286</v>
      </c>
      <c r="J25" s="238" t="s">
        <v>66</v>
      </c>
      <c r="K25" s="238">
        <v>316</v>
      </c>
      <c r="L25" s="238" t="s">
        <v>66</v>
      </c>
      <c r="M25" s="238">
        <v>366</v>
      </c>
      <c r="N25" s="238" t="s">
        <v>66</v>
      </c>
      <c r="O25" s="238">
        <v>417</v>
      </c>
      <c r="P25" s="238" t="s">
        <v>66</v>
      </c>
      <c r="Q25" s="238">
        <v>392</v>
      </c>
      <c r="R25" s="238" t="s">
        <v>66</v>
      </c>
      <c r="S25" s="238">
        <v>263</v>
      </c>
      <c r="T25" s="238" t="s">
        <v>66</v>
      </c>
      <c r="U25" s="238">
        <v>290</v>
      </c>
      <c r="V25" s="238" t="s">
        <v>66</v>
      </c>
    </row>
    <row r="26" spans="1:22" ht="14.5" x14ac:dyDescent="0.35">
      <c r="A26" s="237" t="s">
        <v>377</v>
      </c>
      <c r="B26" s="237" t="s">
        <v>348</v>
      </c>
      <c r="C26" s="236">
        <v>4411</v>
      </c>
      <c r="D26" s="236" t="s">
        <v>66</v>
      </c>
      <c r="E26" s="236">
        <v>4199</v>
      </c>
      <c r="F26" s="236" t="s">
        <v>66</v>
      </c>
      <c r="G26" s="236">
        <v>5905</v>
      </c>
      <c r="H26" s="236" t="s">
        <v>66</v>
      </c>
      <c r="I26" s="236">
        <v>6659</v>
      </c>
      <c r="J26" s="236" t="s">
        <v>66</v>
      </c>
      <c r="K26" s="236">
        <v>6926</v>
      </c>
      <c r="L26" s="236" t="s">
        <v>66</v>
      </c>
      <c r="M26" s="236">
        <v>7433</v>
      </c>
      <c r="N26" s="236" t="s">
        <v>66</v>
      </c>
      <c r="O26" s="236">
        <v>7759</v>
      </c>
      <c r="P26" s="236" t="s">
        <v>66</v>
      </c>
      <c r="Q26" s="236">
        <v>8373</v>
      </c>
      <c r="R26" s="236" t="s">
        <v>66</v>
      </c>
      <c r="S26" s="236">
        <v>5984</v>
      </c>
      <c r="T26" s="236" t="s">
        <v>66</v>
      </c>
      <c r="U26" s="236">
        <v>6077</v>
      </c>
      <c r="V26" s="236" t="s">
        <v>66</v>
      </c>
    </row>
    <row r="27" spans="1:22" ht="14.5" x14ac:dyDescent="0.35">
      <c r="A27" s="237" t="s">
        <v>376</v>
      </c>
      <c r="B27" s="237" t="s">
        <v>350</v>
      </c>
      <c r="C27" s="238">
        <v>1578</v>
      </c>
      <c r="D27" s="238" t="s">
        <v>66</v>
      </c>
      <c r="E27" s="238">
        <v>1569</v>
      </c>
      <c r="F27" s="238" t="s">
        <v>66</v>
      </c>
      <c r="G27" s="238">
        <v>1728</v>
      </c>
      <c r="H27" s="238" t="s">
        <v>66</v>
      </c>
      <c r="I27" s="238">
        <v>1918</v>
      </c>
      <c r="J27" s="238" t="s">
        <v>66</v>
      </c>
      <c r="K27" s="238">
        <v>1991</v>
      </c>
      <c r="L27" s="238" t="s">
        <v>66</v>
      </c>
      <c r="M27" s="238">
        <v>2122</v>
      </c>
      <c r="N27" s="238" t="s">
        <v>66</v>
      </c>
      <c r="O27" s="238">
        <v>2281</v>
      </c>
      <c r="P27" s="238" t="s">
        <v>66</v>
      </c>
      <c r="Q27" s="238">
        <v>2399</v>
      </c>
      <c r="R27" s="238" t="s">
        <v>66</v>
      </c>
      <c r="S27" s="238">
        <v>834</v>
      </c>
      <c r="T27" s="238" t="s">
        <v>66</v>
      </c>
      <c r="U27" s="238">
        <v>870</v>
      </c>
      <c r="V27" s="238" t="s">
        <v>66</v>
      </c>
    </row>
    <row r="28" spans="1:22" ht="14.5" x14ac:dyDescent="0.35">
      <c r="A28" s="237" t="s">
        <v>376</v>
      </c>
      <c r="B28" s="237" t="s">
        <v>348</v>
      </c>
      <c r="C28" s="236">
        <v>36918</v>
      </c>
      <c r="D28" s="236" t="s">
        <v>66</v>
      </c>
      <c r="E28" s="236">
        <v>37130</v>
      </c>
      <c r="F28" s="236" t="s">
        <v>66</v>
      </c>
      <c r="G28" s="236">
        <v>38517</v>
      </c>
      <c r="H28" s="236" t="s">
        <v>66</v>
      </c>
      <c r="I28" s="236">
        <v>39660</v>
      </c>
      <c r="J28" s="236" t="s">
        <v>66</v>
      </c>
      <c r="K28" s="236">
        <v>42820</v>
      </c>
      <c r="L28" s="236" t="s">
        <v>66</v>
      </c>
      <c r="M28" s="236">
        <v>45505</v>
      </c>
      <c r="N28" s="236" t="s">
        <v>66</v>
      </c>
      <c r="O28" s="236">
        <v>47960</v>
      </c>
      <c r="P28" s="236" t="s">
        <v>66</v>
      </c>
      <c r="Q28" s="236">
        <v>50060</v>
      </c>
      <c r="R28" s="236" t="s">
        <v>66</v>
      </c>
      <c r="S28" s="236">
        <v>17930</v>
      </c>
      <c r="T28" s="236" t="s">
        <v>66</v>
      </c>
      <c r="U28" s="236">
        <v>17411</v>
      </c>
      <c r="V28" s="236" t="s">
        <v>66</v>
      </c>
    </row>
    <row r="29" spans="1:22" ht="14.5" x14ac:dyDescent="0.35">
      <c r="A29" s="237" t="s">
        <v>375</v>
      </c>
      <c r="B29" s="237" t="s">
        <v>350</v>
      </c>
      <c r="C29" s="238">
        <v>832</v>
      </c>
      <c r="D29" s="238" t="s">
        <v>66</v>
      </c>
      <c r="E29" s="238">
        <v>1056</v>
      </c>
      <c r="F29" s="238" t="s">
        <v>66</v>
      </c>
      <c r="G29" s="238">
        <v>1072</v>
      </c>
      <c r="H29" s="238" t="s">
        <v>66</v>
      </c>
      <c r="I29" s="238">
        <v>1263</v>
      </c>
      <c r="J29" s="238" t="s">
        <v>66</v>
      </c>
      <c r="K29" s="238">
        <v>1192</v>
      </c>
      <c r="L29" s="238" t="s">
        <v>66</v>
      </c>
      <c r="M29" s="238">
        <v>1112</v>
      </c>
      <c r="N29" s="238" t="s">
        <v>66</v>
      </c>
      <c r="O29" s="238">
        <v>1104</v>
      </c>
      <c r="P29" s="238" t="s">
        <v>66</v>
      </c>
      <c r="Q29" s="238">
        <v>1252</v>
      </c>
      <c r="R29" s="238" t="s">
        <v>66</v>
      </c>
      <c r="S29" s="238">
        <v>640</v>
      </c>
      <c r="T29" s="238" t="s">
        <v>66</v>
      </c>
      <c r="U29" s="238">
        <v>653</v>
      </c>
      <c r="V29" s="238" t="s">
        <v>66</v>
      </c>
    </row>
    <row r="30" spans="1:22" ht="14.5" x14ac:dyDescent="0.35">
      <c r="A30" s="237" t="s">
        <v>375</v>
      </c>
      <c r="B30" s="237" t="s">
        <v>348</v>
      </c>
      <c r="C30" s="236">
        <v>12658</v>
      </c>
      <c r="D30" s="236" t="s">
        <v>66</v>
      </c>
      <c r="E30" s="236">
        <v>13195</v>
      </c>
      <c r="F30" s="236" t="s">
        <v>66</v>
      </c>
      <c r="G30" s="236">
        <v>13399</v>
      </c>
      <c r="H30" s="236" t="s">
        <v>66</v>
      </c>
      <c r="I30" s="236">
        <v>16040</v>
      </c>
      <c r="J30" s="236" t="s">
        <v>66</v>
      </c>
      <c r="K30" s="236">
        <v>15582</v>
      </c>
      <c r="L30" s="236" t="s">
        <v>66</v>
      </c>
      <c r="M30" s="236">
        <v>15359</v>
      </c>
      <c r="N30" s="236" t="s">
        <v>66</v>
      </c>
      <c r="O30" s="236">
        <v>16795</v>
      </c>
      <c r="P30" s="236" t="s">
        <v>66</v>
      </c>
      <c r="Q30" s="236">
        <v>19599</v>
      </c>
      <c r="R30" s="236" t="s">
        <v>66</v>
      </c>
      <c r="S30" s="236">
        <v>10220</v>
      </c>
      <c r="T30" s="236" t="s">
        <v>66</v>
      </c>
      <c r="U30" s="236">
        <v>10029</v>
      </c>
      <c r="V30" s="236" t="s">
        <v>66</v>
      </c>
    </row>
    <row r="31" spans="1:22" ht="14.5" x14ac:dyDescent="0.35">
      <c r="A31" s="237" t="s">
        <v>374</v>
      </c>
      <c r="B31" s="237" t="s">
        <v>350</v>
      </c>
      <c r="C31" s="238">
        <v>22446</v>
      </c>
      <c r="D31" s="238" t="s">
        <v>66</v>
      </c>
      <c r="E31" s="238">
        <v>23755</v>
      </c>
      <c r="F31" s="238" t="s">
        <v>66</v>
      </c>
      <c r="G31" s="238">
        <v>25034</v>
      </c>
      <c r="H31" s="238" t="s">
        <v>66</v>
      </c>
      <c r="I31" s="238">
        <v>26108</v>
      </c>
      <c r="J31" s="238" t="s">
        <v>66</v>
      </c>
      <c r="K31" s="238">
        <v>26646</v>
      </c>
      <c r="L31" s="238" t="s">
        <v>66</v>
      </c>
      <c r="M31" s="238">
        <v>27490</v>
      </c>
      <c r="N31" s="238" t="s">
        <v>66</v>
      </c>
      <c r="O31" s="238">
        <v>28420</v>
      </c>
      <c r="P31" s="238" t="s">
        <v>66</v>
      </c>
      <c r="Q31" s="238">
        <v>28847</v>
      </c>
      <c r="R31" s="238" t="s">
        <v>66</v>
      </c>
      <c r="S31" s="238">
        <v>12060</v>
      </c>
      <c r="T31" s="238" t="s">
        <v>66</v>
      </c>
      <c r="U31" s="238">
        <v>17002</v>
      </c>
      <c r="V31" s="238" t="s">
        <v>66</v>
      </c>
    </row>
    <row r="32" spans="1:22" ht="14.5" x14ac:dyDescent="0.35">
      <c r="A32" s="237" t="s">
        <v>374</v>
      </c>
      <c r="B32" s="237" t="s">
        <v>348</v>
      </c>
      <c r="C32" s="236">
        <v>568596</v>
      </c>
      <c r="D32" s="236" t="s">
        <v>66</v>
      </c>
      <c r="E32" s="236">
        <v>563269</v>
      </c>
      <c r="F32" s="236" t="s">
        <v>66</v>
      </c>
      <c r="G32" s="236">
        <v>563801</v>
      </c>
      <c r="H32" s="236" t="s">
        <v>66</v>
      </c>
      <c r="I32" s="236">
        <v>567854</v>
      </c>
      <c r="J32" s="236" t="s">
        <v>66</v>
      </c>
      <c r="K32" s="236">
        <v>575572</v>
      </c>
      <c r="L32" s="236" t="s">
        <v>66</v>
      </c>
      <c r="M32" s="236">
        <v>600296</v>
      </c>
      <c r="N32" s="236" t="s">
        <v>66</v>
      </c>
      <c r="O32" s="236">
        <v>601912</v>
      </c>
      <c r="P32" s="236" t="s">
        <v>66</v>
      </c>
      <c r="Q32" s="236">
        <v>634954</v>
      </c>
      <c r="R32" s="236" t="s">
        <v>66</v>
      </c>
      <c r="S32" s="236">
        <v>333397</v>
      </c>
      <c r="T32" s="236" t="s">
        <v>66</v>
      </c>
      <c r="U32" s="236">
        <v>418501</v>
      </c>
      <c r="V32" s="236" t="s">
        <v>66</v>
      </c>
    </row>
    <row r="33" spans="1:22" ht="14.5" x14ac:dyDescent="0.35">
      <c r="A33" s="237" t="s">
        <v>373</v>
      </c>
      <c r="B33" s="237" t="s">
        <v>350</v>
      </c>
      <c r="C33" s="238">
        <v>91205</v>
      </c>
      <c r="D33" s="238" t="s">
        <v>66</v>
      </c>
      <c r="E33" s="238">
        <v>90485</v>
      </c>
      <c r="F33" s="238" t="s">
        <v>66</v>
      </c>
      <c r="G33" s="238">
        <v>89499</v>
      </c>
      <c r="H33" s="238" t="s">
        <v>66</v>
      </c>
      <c r="I33" s="238">
        <v>91377</v>
      </c>
      <c r="J33" s="238" t="s">
        <v>66</v>
      </c>
      <c r="K33" s="238">
        <v>91832</v>
      </c>
      <c r="L33" s="238" t="s">
        <v>66</v>
      </c>
      <c r="M33" s="238">
        <v>95024</v>
      </c>
      <c r="N33" s="238" t="s">
        <v>66</v>
      </c>
      <c r="O33" s="238">
        <v>91818</v>
      </c>
      <c r="P33" s="238" t="s">
        <v>66</v>
      </c>
      <c r="Q33" s="238">
        <v>96540</v>
      </c>
      <c r="R33" s="238" t="s">
        <v>66</v>
      </c>
      <c r="S33" s="238">
        <v>56606</v>
      </c>
      <c r="T33" s="238" t="s">
        <v>66</v>
      </c>
      <c r="U33" s="238">
        <v>75854</v>
      </c>
      <c r="V33" s="238" t="s">
        <v>66</v>
      </c>
    </row>
    <row r="34" spans="1:22" ht="14.5" x14ac:dyDescent="0.35">
      <c r="A34" s="237" t="s">
        <v>373</v>
      </c>
      <c r="B34" s="237" t="s">
        <v>348</v>
      </c>
      <c r="C34" s="236">
        <v>1150297</v>
      </c>
      <c r="D34" s="236" t="s">
        <v>66</v>
      </c>
      <c r="E34" s="236">
        <v>1164822</v>
      </c>
      <c r="F34" s="236" t="s">
        <v>66</v>
      </c>
      <c r="G34" s="236">
        <v>1157679</v>
      </c>
      <c r="H34" s="236" t="s">
        <v>66</v>
      </c>
      <c r="I34" s="236">
        <v>1204201</v>
      </c>
      <c r="J34" s="236" t="s">
        <v>66</v>
      </c>
      <c r="K34" s="236">
        <v>1234996</v>
      </c>
      <c r="L34" s="236" t="s">
        <v>66</v>
      </c>
      <c r="M34" s="236">
        <v>1277193</v>
      </c>
      <c r="N34" s="236" t="s">
        <v>66</v>
      </c>
      <c r="O34" s="236">
        <v>1246608</v>
      </c>
      <c r="P34" s="236" t="s">
        <v>66</v>
      </c>
      <c r="Q34" s="236">
        <v>1265330</v>
      </c>
      <c r="R34" s="236" t="s">
        <v>66</v>
      </c>
      <c r="S34" s="236">
        <v>723852</v>
      </c>
      <c r="T34" s="236" t="s">
        <v>66</v>
      </c>
      <c r="U34" s="236">
        <v>894397</v>
      </c>
      <c r="V34" s="236" t="s">
        <v>66</v>
      </c>
    </row>
    <row r="35" spans="1:22" ht="14.5" x14ac:dyDescent="0.35">
      <c r="A35" s="237" t="s">
        <v>372</v>
      </c>
      <c r="B35" s="237" t="s">
        <v>350</v>
      </c>
      <c r="C35" s="238">
        <v>1080</v>
      </c>
      <c r="D35" s="238" t="s">
        <v>66</v>
      </c>
      <c r="E35" s="238">
        <v>935</v>
      </c>
      <c r="F35" s="238" t="s">
        <v>66</v>
      </c>
      <c r="G35" s="238">
        <v>917</v>
      </c>
      <c r="H35" s="238" t="s">
        <v>66</v>
      </c>
      <c r="I35" s="238">
        <v>941</v>
      </c>
      <c r="J35" s="238" t="s">
        <v>66</v>
      </c>
      <c r="K35" s="238">
        <v>827</v>
      </c>
      <c r="L35" s="238" t="s">
        <v>66</v>
      </c>
      <c r="M35" s="238">
        <v>736</v>
      </c>
      <c r="N35" s="238" t="s">
        <v>66</v>
      </c>
      <c r="O35" s="238">
        <v>747</v>
      </c>
      <c r="P35" s="238" t="s">
        <v>66</v>
      </c>
      <c r="Q35" s="238">
        <v>724</v>
      </c>
      <c r="R35" s="238" t="s">
        <v>66</v>
      </c>
      <c r="S35" s="238">
        <v>448</v>
      </c>
      <c r="T35" s="238" t="s">
        <v>66</v>
      </c>
      <c r="U35" s="238">
        <v>538</v>
      </c>
      <c r="V35" s="238" t="s">
        <v>66</v>
      </c>
    </row>
    <row r="36" spans="1:22" ht="14.5" x14ac:dyDescent="0.35">
      <c r="A36" s="237" t="s">
        <v>372</v>
      </c>
      <c r="B36" s="237" t="s">
        <v>348</v>
      </c>
      <c r="C36" s="236">
        <v>27576</v>
      </c>
      <c r="D36" s="236" t="s">
        <v>66</v>
      </c>
      <c r="E36" s="236">
        <v>24216</v>
      </c>
      <c r="F36" s="236" t="s">
        <v>66</v>
      </c>
      <c r="G36" s="236">
        <v>21889</v>
      </c>
      <c r="H36" s="236" t="s">
        <v>66</v>
      </c>
      <c r="I36" s="236">
        <v>21649</v>
      </c>
      <c r="J36" s="236" t="s">
        <v>66</v>
      </c>
      <c r="K36" s="236">
        <v>20709</v>
      </c>
      <c r="L36" s="236" t="s">
        <v>66</v>
      </c>
      <c r="M36" s="236">
        <v>19803</v>
      </c>
      <c r="N36" s="236" t="s">
        <v>66</v>
      </c>
      <c r="O36" s="236">
        <v>20244</v>
      </c>
      <c r="P36" s="236" t="s">
        <v>66</v>
      </c>
      <c r="Q36" s="236">
        <v>19827</v>
      </c>
      <c r="R36" s="236" t="s">
        <v>66</v>
      </c>
      <c r="S36" s="236">
        <v>13100</v>
      </c>
      <c r="T36" s="236" t="s">
        <v>66</v>
      </c>
      <c r="U36" s="236">
        <v>13534</v>
      </c>
      <c r="V36" s="236" t="s">
        <v>66</v>
      </c>
    </row>
    <row r="37" spans="1:22" ht="14.5" x14ac:dyDescent="0.35">
      <c r="A37" s="237" t="s">
        <v>371</v>
      </c>
      <c r="B37" s="237" t="s">
        <v>350</v>
      </c>
      <c r="C37" s="238">
        <v>46759</v>
      </c>
      <c r="D37" s="238" t="s">
        <v>66</v>
      </c>
      <c r="E37" s="238">
        <v>48739</v>
      </c>
      <c r="F37" s="238" t="s">
        <v>66</v>
      </c>
      <c r="G37" s="238">
        <v>49957</v>
      </c>
      <c r="H37" s="238" t="s">
        <v>66</v>
      </c>
      <c r="I37" s="238">
        <v>52207</v>
      </c>
      <c r="J37" s="238" t="s">
        <v>66</v>
      </c>
      <c r="K37" s="238">
        <v>52178</v>
      </c>
      <c r="L37" s="238" t="s">
        <v>66</v>
      </c>
      <c r="M37" s="238">
        <v>53231</v>
      </c>
      <c r="N37" s="238" t="s">
        <v>66</v>
      </c>
      <c r="O37" s="238">
        <v>55493</v>
      </c>
      <c r="P37" s="238" t="s">
        <v>66</v>
      </c>
      <c r="Q37" s="238">
        <v>56586</v>
      </c>
      <c r="R37" s="238" t="s">
        <v>66</v>
      </c>
      <c r="S37" s="238">
        <v>22269</v>
      </c>
      <c r="T37" s="238" t="s">
        <v>66</v>
      </c>
      <c r="U37" s="238">
        <v>27693</v>
      </c>
      <c r="V37" s="238" t="s">
        <v>66</v>
      </c>
    </row>
    <row r="38" spans="1:22" ht="14.5" x14ac:dyDescent="0.35">
      <c r="A38" s="237" t="s">
        <v>371</v>
      </c>
      <c r="B38" s="237" t="s">
        <v>348</v>
      </c>
      <c r="C38" s="236">
        <v>854836</v>
      </c>
      <c r="D38" s="236" t="s">
        <v>66</v>
      </c>
      <c r="E38" s="236">
        <v>854756</v>
      </c>
      <c r="F38" s="236" t="s">
        <v>66</v>
      </c>
      <c r="G38" s="236">
        <v>864123</v>
      </c>
      <c r="H38" s="236" t="s">
        <v>66</v>
      </c>
      <c r="I38" s="236">
        <v>872623</v>
      </c>
      <c r="J38" s="236" t="s">
        <v>66</v>
      </c>
      <c r="K38" s="236">
        <v>869199</v>
      </c>
      <c r="L38" s="236" t="s">
        <v>66</v>
      </c>
      <c r="M38" s="236">
        <v>864570</v>
      </c>
      <c r="N38" s="236" t="s">
        <v>66</v>
      </c>
      <c r="O38" s="236">
        <v>882243</v>
      </c>
      <c r="P38" s="236" t="s">
        <v>66</v>
      </c>
      <c r="Q38" s="236">
        <v>898472</v>
      </c>
      <c r="R38" s="236" t="s">
        <v>66</v>
      </c>
      <c r="S38" s="236">
        <v>389883</v>
      </c>
      <c r="T38" s="236" t="s">
        <v>66</v>
      </c>
      <c r="U38" s="236">
        <v>491782</v>
      </c>
      <c r="V38" s="236" t="s">
        <v>66</v>
      </c>
    </row>
    <row r="39" spans="1:22" ht="14.5" x14ac:dyDescent="0.35">
      <c r="A39" s="237" t="s">
        <v>370</v>
      </c>
      <c r="B39" s="237" t="s">
        <v>350</v>
      </c>
      <c r="C39" s="238">
        <v>717</v>
      </c>
      <c r="D39" s="238" t="s">
        <v>66</v>
      </c>
      <c r="E39" s="238">
        <v>721</v>
      </c>
      <c r="F39" s="238" t="s">
        <v>66</v>
      </c>
      <c r="G39" s="238">
        <v>644</v>
      </c>
      <c r="H39" s="238" t="s">
        <v>66</v>
      </c>
      <c r="I39" s="238">
        <v>590</v>
      </c>
      <c r="J39" s="238" t="s">
        <v>66</v>
      </c>
      <c r="K39" s="238">
        <v>584</v>
      </c>
      <c r="L39" s="238" t="s">
        <v>66</v>
      </c>
      <c r="M39" s="238">
        <v>596</v>
      </c>
      <c r="N39" s="238" t="s">
        <v>66</v>
      </c>
      <c r="O39" s="238">
        <v>624</v>
      </c>
      <c r="P39" s="238" t="s">
        <v>66</v>
      </c>
      <c r="Q39" s="238">
        <v>643</v>
      </c>
      <c r="R39" s="238" t="s">
        <v>66</v>
      </c>
      <c r="S39" s="238">
        <v>413</v>
      </c>
      <c r="T39" s="238" t="s">
        <v>66</v>
      </c>
      <c r="U39" s="238">
        <v>361</v>
      </c>
      <c r="V39" s="238" t="s">
        <v>66</v>
      </c>
    </row>
    <row r="40" spans="1:22" ht="14.5" x14ac:dyDescent="0.35">
      <c r="A40" s="237" t="s">
        <v>370</v>
      </c>
      <c r="B40" s="237" t="s">
        <v>348</v>
      </c>
      <c r="C40" s="236">
        <v>19707</v>
      </c>
      <c r="D40" s="236" t="s">
        <v>66</v>
      </c>
      <c r="E40" s="236">
        <v>19730</v>
      </c>
      <c r="F40" s="236" t="s">
        <v>66</v>
      </c>
      <c r="G40" s="236">
        <v>19190</v>
      </c>
      <c r="H40" s="236" t="s">
        <v>66</v>
      </c>
      <c r="I40" s="236">
        <v>17065</v>
      </c>
      <c r="J40" s="236" t="s">
        <v>66</v>
      </c>
      <c r="K40" s="236">
        <v>17228</v>
      </c>
      <c r="L40" s="236" t="s">
        <v>66</v>
      </c>
      <c r="M40" s="236">
        <v>17494</v>
      </c>
      <c r="N40" s="236" t="s">
        <v>66</v>
      </c>
      <c r="O40" s="236">
        <v>18242</v>
      </c>
      <c r="P40" s="236" t="s">
        <v>66</v>
      </c>
      <c r="Q40" s="236">
        <v>18623</v>
      </c>
      <c r="R40" s="236" t="s">
        <v>66</v>
      </c>
      <c r="S40" s="236">
        <v>12862</v>
      </c>
      <c r="T40" s="236" t="s">
        <v>66</v>
      </c>
      <c r="U40" s="236">
        <v>11194</v>
      </c>
      <c r="V40" s="236" t="s">
        <v>66</v>
      </c>
    </row>
    <row r="41" spans="1:22" ht="14.5" x14ac:dyDescent="0.35">
      <c r="A41" s="237" t="s">
        <v>369</v>
      </c>
      <c r="B41" s="237" t="s">
        <v>350</v>
      </c>
      <c r="C41" s="238">
        <v>278</v>
      </c>
      <c r="D41" s="238" t="s">
        <v>66</v>
      </c>
      <c r="E41" s="238">
        <v>278</v>
      </c>
      <c r="F41" s="238" t="s">
        <v>66</v>
      </c>
      <c r="G41" s="238">
        <v>270</v>
      </c>
      <c r="H41" s="238" t="s">
        <v>66</v>
      </c>
      <c r="I41" s="238">
        <v>262</v>
      </c>
      <c r="J41" s="238" t="s">
        <v>66</v>
      </c>
      <c r="K41" s="238">
        <v>280</v>
      </c>
      <c r="L41" s="238" t="s">
        <v>66</v>
      </c>
      <c r="M41" s="238">
        <v>315</v>
      </c>
      <c r="N41" s="238" t="s">
        <v>66</v>
      </c>
      <c r="O41" s="238">
        <v>354</v>
      </c>
      <c r="P41" s="238" t="s">
        <v>66</v>
      </c>
      <c r="Q41" s="238">
        <v>359</v>
      </c>
      <c r="R41" s="238" t="s">
        <v>66</v>
      </c>
      <c r="S41" s="238">
        <v>237</v>
      </c>
      <c r="T41" s="238" t="s">
        <v>66</v>
      </c>
      <c r="U41" s="238">
        <v>287</v>
      </c>
      <c r="V41" s="238" t="s">
        <v>66</v>
      </c>
    </row>
    <row r="42" spans="1:22" ht="14.5" x14ac:dyDescent="0.35">
      <c r="A42" s="237" t="s">
        <v>369</v>
      </c>
      <c r="B42" s="237" t="s">
        <v>348</v>
      </c>
      <c r="C42" s="236">
        <v>4251</v>
      </c>
      <c r="D42" s="236" t="s">
        <v>66</v>
      </c>
      <c r="E42" s="236">
        <v>4346</v>
      </c>
      <c r="F42" s="236" t="s">
        <v>66</v>
      </c>
      <c r="G42" s="236">
        <v>4126</v>
      </c>
      <c r="H42" s="236" t="s">
        <v>66</v>
      </c>
      <c r="I42" s="236">
        <v>3790</v>
      </c>
      <c r="J42" s="236" t="s">
        <v>66</v>
      </c>
      <c r="K42" s="236">
        <v>3916</v>
      </c>
      <c r="L42" s="236" t="s">
        <v>66</v>
      </c>
      <c r="M42" s="236">
        <v>4176</v>
      </c>
      <c r="N42" s="236" t="s">
        <v>66</v>
      </c>
      <c r="O42" s="236">
        <v>4665</v>
      </c>
      <c r="P42" s="236" t="s">
        <v>66</v>
      </c>
      <c r="Q42" s="236">
        <v>4991</v>
      </c>
      <c r="R42" s="236" t="s">
        <v>66</v>
      </c>
      <c r="S42" s="236">
        <v>3238</v>
      </c>
      <c r="T42" s="236" t="s">
        <v>66</v>
      </c>
      <c r="U42" s="236">
        <v>3948</v>
      </c>
      <c r="V42" s="236" t="s">
        <v>66</v>
      </c>
    </row>
    <row r="43" spans="1:22" ht="14.5" x14ac:dyDescent="0.35">
      <c r="A43" s="237" t="s">
        <v>368</v>
      </c>
      <c r="B43" s="237" t="s">
        <v>350</v>
      </c>
      <c r="C43" s="238">
        <v>373</v>
      </c>
      <c r="D43" s="238" t="s">
        <v>66</v>
      </c>
      <c r="E43" s="238">
        <v>394</v>
      </c>
      <c r="F43" s="238" t="s">
        <v>66</v>
      </c>
      <c r="G43" s="238">
        <v>366</v>
      </c>
      <c r="H43" s="238" t="s">
        <v>66</v>
      </c>
      <c r="I43" s="238">
        <v>418</v>
      </c>
      <c r="J43" s="238" t="s">
        <v>66</v>
      </c>
      <c r="K43" s="238">
        <v>417</v>
      </c>
      <c r="L43" s="238" t="s">
        <v>66</v>
      </c>
      <c r="M43" s="238">
        <v>438</v>
      </c>
      <c r="N43" s="238" t="s">
        <v>66</v>
      </c>
      <c r="O43" s="238">
        <v>443</v>
      </c>
      <c r="P43" s="238" t="s">
        <v>66</v>
      </c>
      <c r="Q43" s="238">
        <v>463</v>
      </c>
      <c r="R43" s="238" t="s">
        <v>66</v>
      </c>
      <c r="S43" s="238">
        <v>268</v>
      </c>
      <c r="T43" s="238" t="s">
        <v>66</v>
      </c>
      <c r="U43" s="238">
        <v>304</v>
      </c>
      <c r="V43" s="238" t="s">
        <v>66</v>
      </c>
    </row>
    <row r="44" spans="1:22" ht="14.5" x14ac:dyDescent="0.35">
      <c r="A44" s="237" t="s">
        <v>368</v>
      </c>
      <c r="B44" s="237" t="s">
        <v>348</v>
      </c>
      <c r="C44" s="236">
        <v>19691</v>
      </c>
      <c r="D44" s="236" t="s">
        <v>66</v>
      </c>
      <c r="E44" s="236">
        <v>20549</v>
      </c>
      <c r="F44" s="236" t="s">
        <v>66</v>
      </c>
      <c r="G44" s="236">
        <v>21503</v>
      </c>
      <c r="H44" s="236" t="s">
        <v>66</v>
      </c>
      <c r="I44" s="236">
        <v>22496</v>
      </c>
      <c r="J44" s="236" t="s">
        <v>66</v>
      </c>
      <c r="K44" s="236">
        <v>22459</v>
      </c>
      <c r="L44" s="236" t="s">
        <v>66</v>
      </c>
      <c r="M44" s="236">
        <v>22930</v>
      </c>
      <c r="N44" s="236" t="s">
        <v>66</v>
      </c>
      <c r="O44" s="236">
        <v>23331</v>
      </c>
      <c r="P44" s="236" t="s">
        <v>66</v>
      </c>
      <c r="Q44" s="236">
        <v>25016</v>
      </c>
      <c r="R44" s="236" t="s">
        <v>66</v>
      </c>
      <c r="S44" s="236">
        <v>14527</v>
      </c>
      <c r="T44" s="236" t="s">
        <v>66</v>
      </c>
      <c r="U44" s="236">
        <v>16595</v>
      </c>
      <c r="V44" s="236" t="s">
        <v>66</v>
      </c>
    </row>
    <row r="45" spans="1:22" ht="14.5" x14ac:dyDescent="0.35">
      <c r="A45" s="237" t="s">
        <v>367</v>
      </c>
      <c r="B45" s="237" t="s">
        <v>350</v>
      </c>
      <c r="C45" s="238">
        <v>7769</v>
      </c>
      <c r="D45" s="238" t="s">
        <v>66</v>
      </c>
      <c r="E45" s="238">
        <v>7806</v>
      </c>
      <c r="F45" s="238" t="s">
        <v>66</v>
      </c>
      <c r="G45" s="238">
        <v>7710</v>
      </c>
      <c r="H45" s="238" t="s">
        <v>66</v>
      </c>
      <c r="I45" s="238" t="s">
        <v>346</v>
      </c>
      <c r="J45" s="238" t="s">
        <v>343</v>
      </c>
      <c r="K45" s="238" t="s">
        <v>346</v>
      </c>
      <c r="L45" s="238" t="s">
        <v>343</v>
      </c>
      <c r="M45" s="238" t="s">
        <v>346</v>
      </c>
      <c r="N45" s="238" t="s">
        <v>343</v>
      </c>
      <c r="O45" s="238" t="s">
        <v>346</v>
      </c>
      <c r="P45" s="238" t="s">
        <v>343</v>
      </c>
      <c r="Q45" s="238" t="s">
        <v>346</v>
      </c>
      <c r="R45" s="238" t="s">
        <v>343</v>
      </c>
      <c r="S45" s="238" t="s">
        <v>346</v>
      </c>
      <c r="T45" s="238" t="s">
        <v>343</v>
      </c>
      <c r="U45" s="238" t="s">
        <v>346</v>
      </c>
      <c r="V45" s="238" t="s">
        <v>343</v>
      </c>
    </row>
    <row r="46" spans="1:22" ht="14.5" x14ac:dyDescent="0.35">
      <c r="A46" s="237" t="s">
        <v>367</v>
      </c>
      <c r="B46" s="237" t="s">
        <v>348</v>
      </c>
      <c r="C46" s="236">
        <v>147688</v>
      </c>
      <c r="D46" s="236" t="s">
        <v>66</v>
      </c>
      <c r="E46" s="236">
        <v>148379</v>
      </c>
      <c r="F46" s="236" t="s">
        <v>66</v>
      </c>
      <c r="G46" s="236">
        <v>146010</v>
      </c>
      <c r="H46" s="236" t="s">
        <v>66</v>
      </c>
      <c r="I46" s="236" t="s">
        <v>346</v>
      </c>
      <c r="J46" s="236" t="s">
        <v>343</v>
      </c>
      <c r="K46" s="236" t="s">
        <v>346</v>
      </c>
      <c r="L46" s="236" t="s">
        <v>343</v>
      </c>
      <c r="M46" s="236" t="s">
        <v>346</v>
      </c>
      <c r="N46" s="236" t="s">
        <v>343</v>
      </c>
      <c r="O46" s="236" t="s">
        <v>346</v>
      </c>
      <c r="P46" s="236" t="s">
        <v>343</v>
      </c>
      <c r="Q46" s="236" t="s">
        <v>346</v>
      </c>
      <c r="R46" s="236" t="s">
        <v>343</v>
      </c>
      <c r="S46" s="236" t="s">
        <v>346</v>
      </c>
      <c r="T46" s="236" t="s">
        <v>343</v>
      </c>
      <c r="U46" s="236" t="s">
        <v>346</v>
      </c>
      <c r="V46" s="236" t="s">
        <v>343</v>
      </c>
    </row>
    <row r="47" spans="1:22" ht="14.5" x14ac:dyDescent="0.35">
      <c r="A47" s="237" t="s">
        <v>366</v>
      </c>
      <c r="B47" s="237" t="s">
        <v>350</v>
      </c>
      <c r="C47" s="238" t="s">
        <v>346</v>
      </c>
      <c r="D47" s="238" t="s">
        <v>343</v>
      </c>
      <c r="E47" s="238" t="s">
        <v>346</v>
      </c>
      <c r="F47" s="238" t="s">
        <v>343</v>
      </c>
      <c r="G47" s="238" t="s">
        <v>346</v>
      </c>
      <c r="H47" s="238" t="s">
        <v>343</v>
      </c>
      <c r="I47" s="238" t="s">
        <v>346</v>
      </c>
      <c r="J47" s="238" t="s">
        <v>343</v>
      </c>
      <c r="K47" s="238" t="s">
        <v>346</v>
      </c>
      <c r="L47" s="238" t="s">
        <v>343</v>
      </c>
      <c r="M47" s="238" t="s">
        <v>346</v>
      </c>
      <c r="N47" s="238" t="s">
        <v>343</v>
      </c>
      <c r="O47" s="238" t="s">
        <v>346</v>
      </c>
      <c r="P47" s="238" t="s">
        <v>343</v>
      </c>
      <c r="Q47" s="238" t="s">
        <v>346</v>
      </c>
      <c r="R47" s="238" t="s">
        <v>343</v>
      </c>
      <c r="S47" s="238" t="s">
        <v>346</v>
      </c>
      <c r="T47" s="238" t="s">
        <v>343</v>
      </c>
      <c r="U47" s="238" t="s">
        <v>346</v>
      </c>
      <c r="V47" s="238" t="s">
        <v>343</v>
      </c>
    </row>
    <row r="48" spans="1:22" ht="14.5" x14ac:dyDescent="0.35">
      <c r="A48" s="237" t="s">
        <v>366</v>
      </c>
      <c r="B48" s="237" t="s">
        <v>348</v>
      </c>
      <c r="C48" s="236" t="s">
        <v>346</v>
      </c>
      <c r="D48" s="236" t="s">
        <v>343</v>
      </c>
      <c r="E48" s="236" t="s">
        <v>346</v>
      </c>
      <c r="F48" s="236" t="s">
        <v>343</v>
      </c>
      <c r="G48" s="236" t="s">
        <v>346</v>
      </c>
      <c r="H48" s="236" t="s">
        <v>343</v>
      </c>
      <c r="I48" s="236" t="s">
        <v>346</v>
      </c>
      <c r="J48" s="236" t="s">
        <v>343</v>
      </c>
      <c r="K48" s="236" t="s">
        <v>346</v>
      </c>
      <c r="L48" s="236" t="s">
        <v>343</v>
      </c>
      <c r="M48" s="236" t="s">
        <v>346</v>
      </c>
      <c r="N48" s="236" t="s">
        <v>343</v>
      </c>
      <c r="O48" s="236" t="s">
        <v>346</v>
      </c>
      <c r="P48" s="236" t="s">
        <v>343</v>
      </c>
      <c r="Q48" s="236" t="s">
        <v>346</v>
      </c>
      <c r="R48" s="236" t="s">
        <v>343</v>
      </c>
      <c r="S48" s="236" t="s">
        <v>346</v>
      </c>
      <c r="T48" s="236" t="s">
        <v>343</v>
      </c>
      <c r="U48" s="236" t="s">
        <v>346</v>
      </c>
      <c r="V48" s="236" t="s">
        <v>343</v>
      </c>
    </row>
    <row r="49" spans="1:22" ht="14.5" x14ac:dyDescent="0.35">
      <c r="A49" s="237" t="s">
        <v>365</v>
      </c>
      <c r="B49" s="237" t="s">
        <v>350</v>
      </c>
      <c r="C49" s="238">
        <v>11211</v>
      </c>
      <c r="D49" s="238" t="s">
        <v>66</v>
      </c>
      <c r="E49" s="238">
        <v>11804</v>
      </c>
      <c r="F49" s="238" t="s">
        <v>66</v>
      </c>
      <c r="G49" s="238">
        <v>11981</v>
      </c>
      <c r="H49" s="238" t="s">
        <v>66</v>
      </c>
      <c r="I49" s="238">
        <v>12104</v>
      </c>
      <c r="J49" s="238" t="s">
        <v>66</v>
      </c>
      <c r="K49" s="238">
        <v>12497</v>
      </c>
      <c r="L49" s="238" t="s">
        <v>66</v>
      </c>
      <c r="M49" s="238">
        <v>12562</v>
      </c>
      <c r="N49" s="238" t="s">
        <v>66</v>
      </c>
      <c r="O49" s="238">
        <v>13122</v>
      </c>
      <c r="P49" s="238" t="s">
        <v>66</v>
      </c>
      <c r="Q49" s="238">
        <v>13252</v>
      </c>
      <c r="R49" s="238" t="s">
        <v>66</v>
      </c>
      <c r="S49" s="238">
        <v>7375</v>
      </c>
      <c r="T49" s="238" t="s">
        <v>66</v>
      </c>
      <c r="U49" s="238">
        <v>8380</v>
      </c>
      <c r="V49" s="238" t="s">
        <v>66</v>
      </c>
    </row>
    <row r="50" spans="1:22" ht="14.5" x14ac:dyDescent="0.35">
      <c r="A50" s="237" t="s">
        <v>365</v>
      </c>
      <c r="B50" s="237" t="s">
        <v>348</v>
      </c>
      <c r="C50" s="236">
        <v>260518</v>
      </c>
      <c r="D50" s="236" t="s">
        <v>66</v>
      </c>
      <c r="E50" s="236">
        <v>271888</v>
      </c>
      <c r="F50" s="236" t="s">
        <v>66</v>
      </c>
      <c r="G50" s="236">
        <v>270913</v>
      </c>
      <c r="H50" s="236" t="s">
        <v>66</v>
      </c>
      <c r="I50" s="236">
        <v>280060</v>
      </c>
      <c r="J50" s="236" t="s">
        <v>66</v>
      </c>
      <c r="K50" s="236">
        <v>286990</v>
      </c>
      <c r="L50" s="236" t="s">
        <v>66</v>
      </c>
      <c r="M50" s="236">
        <v>288503</v>
      </c>
      <c r="N50" s="236" t="s">
        <v>66</v>
      </c>
      <c r="O50" s="236">
        <v>307647</v>
      </c>
      <c r="P50" s="236" t="s">
        <v>66</v>
      </c>
      <c r="Q50" s="236">
        <v>314892</v>
      </c>
      <c r="R50" s="236" t="s">
        <v>66</v>
      </c>
      <c r="S50" s="236">
        <v>191272</v>
      </c>
      <c r="T50" s="236" t="s">
        <v>66</v>
      </c>
      <c r="U50" s="236">
        <v>217501</v>
      </c>
      <c r="V50" s="236" t="s">
        <v>66</v>
      </c>
    </row>
    <row r="51" spans="1:22" ht="14.5" x14ac:dyDescent="0.35">
      <c r="A51" s="237" t="s">
        <v>364</v>
      </c>
      <c r="B51" s="237" t="s">
        <v>350</v>
      </c>
      <c r="C51" s="238">
        <v>17674</v>
      </c>
      <c r="D51" s="238" t="s">
        <v>66</v>
      </c>
      <c r="E51" s="238">
        <v>16659</v>
      </c>
      <c r="F51" s="238" t="s">
        <v>66</v>
      </c>
      <c r="G51" s="238">
        <v>15885</v>
      </c>
      <c r="H51" s="238" t="s">
        <v>66</v>
      </c>
      <c r="I51" s="238">
        <v>17240</v>
      </c>
      <c r="J51" s="238" t="s">
        <v>66</v>
      </c>
      <c r="K51" s="238">
        <v>19067</v>
      </c>
      <c r="L51" s="238" t="s">
        <v>66</v>
      </c>
      <c r="M51" s="238">
        <v>20215</v>
      </c>
      <c r="N51" s="238" t="s">
        <v>66</v>
      </c>
      <c r="O51" s="238" t="s">
        <v>346</v>
      </c>
      <c r="P51" s="238" t="s">
        <v>343</v>
      </c>
      <c r="Q51" s="238" t="s">
        <v>346</v>
      </c>
      <c r="R51" s="238" t="s">
        <v>343</v>
      </c>
      <c r="S51" s="238" t="s">
        <v>346</v>
      </c>
      <c r="T51" s="238" t="s">
        <v>343</v>
      </c>
      <c r="U51" s="238" t="s">
        <v>346</v>
      </c>
      <c r="V51" s="238" t="s">
        <v>343</v>
      </c>
    </row>
    <row r="52" spans="1:22" ht="14.5" x14ac:dyDescent="0.35">
      <c r="A52" s="237" t="s">
        <v>364</v>
      </c>
      <c r="B52" s="237" t="s">
        <v>348</v>
      </c>
      <c r="C52" s="236">
        <v>266011</v>
      </c>
      <c r="D52" s="236" t="s">
        <v>66</v>
      </c>
      <c r="E52" s="236">
        <v>262382</v>
      </c>
      <c r="F52" s="236" t="s">
        <v>66</v>
      </c>
      <c r="G52" s="236">
        <v>260260</v>
      </c>
      <c r="H52" s="236" t="s">
        <v>66</v>
      </c>
      <c r="I52" s="236">
        <v>269664</v>
      </c>
      <c r="J52" s="236" t="s">
        <v>66</v>
      </c>
      <c r="K52" s="236">
        <v>285094</v>
      </c>
      <c r="L52" s="236" t="s">
        <v>66</v>
      </c>
      <c r="M52" s="236">
        <v>295394</v>
      </c>
      <c r="N52" s="236" t="s">
        <v>66</v>
      </c>
      <c r="O52" s="236" t="s">
        <v>346</v>
      </c>
      <c r="P52" s="236" t="s">
        <v>343</v>
      </c>
      <c r="Q52" s="236" t="s">
        <v>346</v>
      </c>
      <c r="R52" s="236" t="s">
        <v>343</v>
      </c>
      <c r="S52" s="236" t="s">
        <v>346</v>
      </c>
      <c r="T52" s="236" t="s">
        <v>343</v>
      </c>
      <c r="U52" s="236" t="s">
        <v>346</v>
      </c>
      <c r="V52" s="236" t="s">
        <v>343</v>
      </c>
    </row>
    <row r="53" spans="1:22" ht="14.5" x14ac:dyDescent="0.35">
      <c r="A53" s="237" t="s">
        <v>363</v>
      </c>
      <c r="B53" s="237" t="s">
        <v>350</v>
      </c>
      <c r="C53" s="238">
        <v>3803</v>
      </c>
      <c r="D53" s="238" t="s">
        <v>66</v>
      </c>
      <c r="E53" s="238">
        <v>3649</v>
      </c>
      <c r="F53" s="238" t="s">
        <v>66</v>
      </c>
      <c r="G53" s="238">
        <v>3852</v>
      </c>
      <c r="H53" s="238" t="s">
        <v>66</v>
      </c>
      <c r="I53" s="238">
        <v>3957</v>
      </c>
      <c r="J53" s="238" t="s">
        <v>66</v>
      </c>
      <c r="K53" s="238">
        <v>4266</v>
      </c>
      <c r="L53" s="238" t="s">
        <v>66</v>
      </c>
      <c r="M53" s="238">
        <v>4516</v>
      </c>
      <c r="N53" s="238" t="s">
        <v>66</v>
      </c>
      <c r="O53" s="238">
        <v>4570</v>
      </c>
      <c r="P53" s="238" t="s">
        <v>66</v>
      </c>
      <c r="Q53" s="238">
        <v>5055</v>
      </c>
      <c r="R53" s="238" t="s">
        <v>66</v>
      </c>
      <c r="S53" s="238">
        <v>2563</v>
      </c>
      <c r="T53" s="238" t="s">
        <v>66</v>
      </c>
      <c r="U53" s="238">
        <v>2912</v>
      </c>
      <c r="V53" s="238" t="s">
        <v>66</v>
      </c>
    </row>
    <row r="54" spans="1:22" ht="14.5" x14ac:dyDescent="0.35">
      <c r="A54" s="237" t="s">
        <v>363</v>
      </c>
      <c r="B54" s="237" t="s">
        <v>348</v>
      </c>
      <c r="C54" s="236">
        <v>132212</v>
      </c>
      <c r="D54" s="236" t="s">
        <v>66</v>
      </c>
      <c r="E54" s="236">
        <v>126079</v>
      </c>
      <c r="F54" s="236" t="s">
        <v>66</v>
      </c>
      <c r="G54" s="236">
        <v>128295</v>
      </c>
      <c r="H54" s="236" t="s">
        <v>66</v>
      </c>
      <c r="I54" s="236">
        <v>130421</v>
      </c>
      <c r="J54" s="236" t="s">
        <v>66</v>
      </c>
      <c r="K54" s="236">
        <v>133472</v>
      </c>
      <c r="L54" s="236" t="s">
        <v>66</v>
      </c>
      <c r="M54" s="236">
        <v>142127</v>
      </c>
      <c r="N54" s="236" t="s">
        <v>66</v>
      </c>
      <c r="O54" s="236">
        <v>147581</v>
      </c>
      <c r="P54" s="236" t="s">
        <v>66</v>
      </c>
      <c r="Q54" s="236">
        <v>175511</v>
      </c>
      <c r="R54" s="236" t="s">
        <v>66</v>
      </c>
      <c r="S54" s="236">
        <v>102247</v>
      </c>
      <c r="T54" s="236" t="s">
        <v>66</v>
      </c>
      <c r="U54" s="236">
        <v>120702</v>
      </c>
      <c r="V54" s="236" t="s">
        <v>66</v>
      </c>
    </row>
    <row r="55" spans="1:22" ht="14.5" x14ac:dyDescent="0.35">
      <c r="A55" s="237" t="s">
        <v>362</v>
      </c>
      <c r="B55" s="237" t="s">
        <v>350</v>
      </c>
      <c r="C55" s="238">
        <v>4550</v>
      </c>
      <c r="D55" s="238" t="s">
        <v>66</v>
      </c>
      <c r="E55" s="238">
        <v>4382</v>
      </c>
      <c r="F55" s="238" t="s">
        <v>66</v>
      </c>
      <c r="G55" s="238">
        <v>4971</v>
      </c>
      <c r="H55" s="238" t="s">
        <v>66</v>
      </c>
      <c r="I55" s="238">
        <v>5148</v>
      </c>
      <c r="J55" s="238" t="s">
        <v>66</v>
      </c>
      <c r="K55" s="238">
        <v>4988</v>
      </c>
      <c r="L55" s="238" t="s">
        <v>66</v>
      </c>
      <c r="M55" s="238">
        <v>5663</v>
      </c>
      <c r="N55" s="238" t="s">
        <v>66</v>
      </c>
      <c r="O55" s="238">
        <v>5577</v>
      </c>
      <c r="P55" s="238" t="s">
        <v>66</v>
      </c>
      <c r="Q55" s="238">
        <v>5906</v>
      </c>
      <c r="R55" s="238" t="s">
        <v>66</v>
      </c>
      <c r="S55" s="238">
        <v>3720</v>
      </c>
      <c r="T55" s="238" t="s">
        <v>66</v>
      </c>
      <c r="U55" s="238">
        <v>4271</v>
      </c>
      <c r="V55" s="238" t="s">
        <v>66</v>
      </c>
    </row>
    <row r="56" spans="1:22" ht="14.5" x14ac:dyDescent="0.35">
      <c r="A56" s="237" t="s">
        <v>362</v>
      </c>
      <c r="B56" s="237" t="s">
        <v>348</v>
      </c>
      <c r="C56" s="236">
        <v>57530</v>
      </c>
      <c r="D56" s="236" t="s">
        <v>66</v>
      </c>
      <c r="E56" s="236">
        <v>57393</v>
      </c>
      <c r="F56" s="236" t="s">
        <v>66</v>
      </c>
      <c r="G56" s="236">
        <v>64751</v>
      </c>
      <c r="H56" s="236" t="s">
        <v>66</v>
      </c>
      <c r="I56" s="236">
        <v>66479</v>
      </c>
      <c r="J56" s="236" t="s">
        <v>66</v>
      </c>
      <c r="K56" s="236">
        <v>64455</v>
      </c>
      <c r="L56" s="236" t="s">
        <v>66</v>
      </c>
      <c r="M56" s="236">
        <v>69056</v>
      </c>
      <c r="N56" s="236" t="s">
        <v>66</v>
      </c>
      <c r="O56" s="236">
        <v>66500</v>
      </c>
      <c r="P56" s="236" t="s">
        <v>66</v>
      </c>
      <c r="Q56" s="236">
        <v>69707</v>
      </c>
      <c r="R56" s="236" t="s">
        <v>66</v>
      </c>
      <c r="S56" s="236">
        <v>50559</v>
      </c>
      <c r="T56" s="236" t="s">
        <v>66</v>
      </c>
      <c r="U56" s="236">
        <v>54937</v>
      </c>
      <c r="V56" s="236" t="s">
        <v>66</v>
      </c>
    </row>
    <row r="57" spans="1:22" ht="14.5" x14ac:dyDescent="0.35">
      <c r="A57" s="237" t="s">
        <v>361</v>
      </c>
      <c r="B57" s="237" t="s">
        <v>350</v>
      </c>
      <c r="C57" s="238">
        <v>659</v>
      </c>
      <c r="D57" s="238" t="s">
        <v>66</v>
      </c>
      <c r="E57" s="238">
        <v>679</v>
      </c>
      <c r="F57" s="238" t="s">
        <v>66</v>
      </c>
      <c r="G57" s="238">
        <v>620</v>
      </c>
      <c r="H57" s="238" t="s">
        <v>66</v>
      </c>
      <c r="I57" s="238">
        <v>628</v>
      </c>
      <c r="J57" s="238" t="s">
        <v>66</v>
      </c>
      <c r="K57" s="238">
        <v>611</v>
      </c>
      <c r="L57" s="238" t="s">
        <v>66</v>
      </c>
      <c r="M57" s="238">
        <v>570</v>
      </c>
      <c r="N57" s="238" t="s">
        <v>66</v>
      </c>
      <c r="O57" s="238">
        <v>568</v>
      </c>
      <c r="P57" s="238" t="s">
        <v>66</v>
      </c>
      <c r="Q57" s="238">
        <v>572</v>
      </c>
      <c r="R57" s="238" t="s">
        <v>66</v>
      </c>
      <c r="S57" s="238">
        <v>338</v>
      </c>
      <c r="T57" s="238" t="s">
        <v>66</v>
      </c>
      <c r="U57" s="238">
        <v>504</v>
      </c>
      <c r="V57" s="238" t="s">
        <v>66</v>
      </c>
    </row>
    <row r="58" spans="1:22" ht="14.5" x14ac:dyDescent="0.35">
      <c r="A58" s="237" t="s">
        <v>361</v>
      </c>
      <c r="B58" s="237" t="s">
        <v>348</v>
      </c>
      <c r="C58" s="236">
        <v>15086</v>
      </c>
      <c r="D58" s="236" t="s">
        <v>66</v>
      </c>
      <c r="E58" s="236">
        <v>15995</v>
      </c>
      <c r="F58" s="236" t="s">
        <v>66</v>
      </c>
      <c r="G58" s="236">
        <v>14435</v>
      </c>
      <c r="H58" s="236" t="s">
        <v>66</v>
      </c>
      <c r="I58" s="236">
        <v>14135</v>
      </c>
      <c r="J58" s="236" t="s">
        <v>66</v>
      </c>
      <c r="K58" s="236">
        <v>13650</v>
      </c>
      <c r="L58" s="236" t="s">
        <v>66</v>
      </c>
      <c r="M58" s="236">
        <v>13002</v>
      </c>
      <c r="N58" s="236" t="s">
        <v>66</v>
      </c>
      <c r="O58" s="236">
        <v>13105</v>
      </c>
      <c r="P58" s="236" t="s">
        <v>66</v>
      </c>
      <c r="Q58" s="236">
        <v>13259</v>
      </c>
      <c r="R58" s="236" t="s">
        <v>66</v>
      </c>
      <c r="S58" s="236">
        <v>7924</v>
      </c>
      <c r="T58" s="236" t="s">
        <v>66</v>
      </c>
      <c r="U58" s="236">
        <v>11663</v>
      </c>
      <c r="V58" s="236" t="s">
        <v>66</v>
      </c>
    </row>
    <row r="59" spans="1:22" ht="14.5" x14ac:dyDescent="0.35">
      <c r="A59" s="237" t="s">
        <v>360</v>
      </c>
      <c r="B59" s="237" t="s">
        <v>350</v>
      </c>
      <c r="C59" s="238">
        <v>2459</v>
      </c>
      <c r="D59" s="238" t="s">
        <v>66</v>
      </c>
      <c r="E59" s="238">
        <v>2485</v>
      </c>
      <c r="F59" s="238" t="s">
        <v>66</v>
      </c>
      <c r="G59" s="238">
        <v>2583</v>
      </c>
      <c r="H59" s="238" t="s">
        <v>66</v>
      </c>
      <c r="I59" s="238">
        <v>3411</v>
      </c>
      <c r="J59" s="238" t="s">
        <v>66</v>
      </c>
      <c r="K59" s="238">
        <v>3484</v>
      </c>
      <c r="L59" s="238" t="s">
        <v>66</v>
      </c>
      <c r="M59" s="238">
        <v>3754</v>
      </c>
      <c r="N59" s="238" t="s">
        <v>66</v>
      </c>
      <c r="O59" s="238">
        <v>3792</v>
      </c>
      <c r="P59" s="238" t="s">
        <v>66</v>
      </c>
      <c r="Q59" s="238">
        <v>3957</v>
      </c>
      <c r="R59" s="238" t="s">
        <v>66</v>
      </c>
      <c r="S59" s="238">
        <v>2133</v>
      </c>
      <c r="T59" s="238" t="s">
        <v>66</v>
      </c>
      <c r="U59" s="238">
        <v>1969</v>
      </c>
      <c r="V59" s="238" t="s">
        <v>66</v>
      </c>
    </row>
    <row r="60" spans="1:22" ht="14.5" x14ac:dyDescent="0.35">
      <c r="A60" s="237" t="s">
        <v>360</v>
      </c>
      <c r="B60" s="237" t="s">
        <v>348</v>
      </c>
      <c r="C60" s="236">
        <v>44609</v>
      </c>
      <c r="D60" s="236" t="s">
        <v>66</v>
      </c>
      <c r="E60" s="236">
        <v>45946</v>
      </c>
      <c r="F60" s="236" t="s">
        <v>66</v>
      </c>
      <c r="G60" s="236">
        <v>49098</v>
      </c>
      <c r="H60" s="236" t="s">
        <v>66</v>
      </c>
      <c r="I60" s="236">
        <v>60292</v>
      </c>
      <c r="J60" s="236" t="s">
        <v>66</v>
      </c>
      <c r="K60" s="236">
        <v>69150</v>
      </c>
      <c r="L60" s="236" t="s">
        <v>66</v>
      </c>
      <c r="M60" s="236">
        <v>74916</v>
      </c>
      <c r="N60" s="236" t="s">
        <v>66</v>
      </c>
      <c r="O60" s="236">
        <v>77265</v>
      </c>
      <c r="P60" s="236" t="s">
        <v>66</v>
      </c>
      <c r="Q60" s="236">
        <v>80671</v>
      </c>
      <c r="R60" s="236" t="s">
        <v>66</v>
      </c>
      <c r="S60" s="236">
        <v>49421</v>
      </c>
      <c r="T60" s="236" t="s">
        <v>66</v>
      </c>
      <c r="U60" s="236">
        <v>45858</v>
      </c>
      <c r="V60" s="236" t="s">
        <v>66</v>
      </c>
    </row>
    <row r="61" spans="1:22" ht="14.5" x14ac:dyDescent="0.35">
      <c r="A61" s="237" t="s">
        <v>359</v>
      </c>
      <c r="B61" s="237" t="s">
        <v>350</v>
      </c>
      <c r="C61" s="238">
        <v>4035</v>
      </c>
      <c r="D61" s="238" t="s">
        <v>66</v>
      </c>
      <c r="E61" s="238">
        <v>4053</v>
      </c>
      <c r="F61" s="238" t="s">
        <v>66</v>
      </c>
      <c r="G61" s="238">
        <v>3874</v>
      </c>
      <c r="H61" s="238" t="s">
        <v>66</v>
      </c>
      <c r="I61" s="238">
        <v>4114</v>
      </c>
      <c r="J61" s="238" t="s">
        <v>66</v>
      </c>
      <c r="K61" s="238">
        <v>3868</v>
      </c>
      <c r="L61" s="238" t="s">
        <v>66</v>
      </c>
      <c r="M61" s="238">
        <v>4271</v>
      </c>
      <c r="N61" s="238" t="s">
        <v>66</v>
      </c>
      <c r="O61" s="238">
        <v>4535</v>
      </c>
      <c r="P61" s="238" t="s">
        <v>66</v>
      </c>
      <c r="Q61" s="238">
        <v>4924</v>
      </c>
      <c r="R61" s="238" t="s">
        <v>66</v>
      </c>
      <c r="S61" s="238">
        <v>2820</v>
      </c>
      <c r="T61" s="238" t="s">
        <v>66</v>
      </c>
      <c r="U61" s="238">
        <v>2903</v>
      </c>
      <c r="V61" s="238" t="s">
        <v>66</v>
      </c>
    </row>
    <row r="62" spans="1:22" ht="14.5" x14ac:dyDescent="0.35">
      <c r="A62" s="237" t="s">
        <v>359</v>
      </c>
      <c r="B62" s="237" t="s">
        <v>348</v>
      </c>
      <c r="C62" s="236">
        <v>69331</v>
      </c>
      <c r="D62" s="236" t="s">
        <v>66</v>
      </c>
      <c r="E62" s="236">
        <v>69318</v>
      </c>
      <c r="F62" s="236" t="s">
        <v>66</v>
      </c>
      <c r="G62" s="236">
        <v>68262</v>
      </c>
      <c r="H62" s="236" t="s">
        <v>66</v>
      </c>
      <c r="I62" s="236">
        <v>75952</v>
      </c>
      <c r="J62" s="236" t="s">
        <v>66</v>
      </c>
      <c r="K62" s="236">
        <v>82114</v>
      </c>
      <c r="L62" s="236" t="s">
        <v>66</v>
      </c>
      <c r="M62" s="236">
        <v>85703</v>
      </c>
      <c r="N62" s="236" t="s">
        <v>66</v>
      </c>
      <c r="O62" s="236">
        <v>87502</v>
      </c>
      <c r="P62" s="236" t="s">
        <v>66</v>
      </c>
      <c r="Q62" s="236">
        <v>92801</v>
      </c>
      <c r="R62" s="236" t="s">
        <v>66</v>
      </c>
      <c r="S62" s="236">
        <v>59550</v>
      </c>
      <c r="T62" s="236" t="s">
        <v>66</v>
      </c>
      <c r="U62" s="236">
        <v>55009</v>
      </c>
      <c r="V62" s="236" t="s">
        <v>66</v>
      </c>
    </row>
    <row r="63" spans="1:22" ht="14.5" x14ac:dyDescent="0.35">
      <c r="A63" s="237" t="s">
        <v>358</v>
      </c>
      <c r="B63" s="237" t="s">
        <v>350</v>
      </c>
      <c r="C63" s="238">
        <v>11792</v>
      </c>
      <c r="D63" s="238" t="s">
        <v>66</v>
      </c>
      <c r="E63" s="238">
        <v>11842</v>
      </c>
      <c r="F63" s="238" t="s">
        <v>66</v>
      </c>
      <c r="G63" s="238">
        <v>12121</v>
      </c>
      <c r="H63" s="238" t="s">
        <v>66</v>
      </c>
      <c r="I63" s="238">
        <v>12741</v>
      </c>
      <c r="J63" s="238" t="s">
        <v>66</v>
      </c>
      <c r="K63" s="238">
        <v>12800</v>
      </c>
      <c r="L63" s="238" t="s">
        <v>66</v>
      </c>
      <c r="M63" s="238">
        <v>13331</v>
      </c>
      <c r="N63" s="238" t="s">
        <v>66</v>
      </c>
      <c r="O63" s="238">
        <v>13547</v>
      </c>
      <c r="P63" s="238" t="s">
        <v>66</v>
      </c>
      <c r="Q63" s="238">
        <v>14617</v>
      </c>
      <c r="R63" s="238" t="s">
        <v>66</v>
      </c>
      <c r="S63" s="238">
        <v>8129</v>
      </c>
      <c r="T63" s="238" t="s">
        <v>66</v>
      </c>
      <c r="U63" s="238">
        <v>8027</v>
      </c>
      <c r="V63" s="238" t="s">
        <v>66</v>
      </c>
    </row>
    <row r="64" spans="1:22" ht="14.5" x14ac:dyDescent="0.35">
      <c r="A64" s="237" t="s">
        <v>358</v>
      </c>
      <c r="B64" s="237" t="s">
        <v>348</v>
      </c>
      <c r="C64" s="236">
        <v>193163</v>
      </c>
      <c r="D64" s="236" t="s">
        <v>66</v>
      </c>
      <c r="E64" s="236">
        <v>200706</v>
      </c>
      <c r="F64" s="236" t="s">
        <v>66</v>
      </c>
      <c r="G64" s="236">
        <v>207280</v>
      </c>
      <c r="H64" s="236" t="s">
        <v>66</v>
      </c>
      <c r="I64" s="236">
        <v>214434</v>
      </c>
      <c r="J64" s="236" t="s">
        <v>66</v>
      </c>
      <c r="K64" s="236">
        <v>220945</v>
      </c>
      <c r="L64" s="236" t="s">
        <v>66</v>
      </c>
      <c r="M64" s="236">
        <v>229817</v>
      </c>
      <c r="N64" s="236" t="s">
        <v>66</v>
      </c>
      <c r="O64" s="236">
        <v>246490</v>
      </c>
      <c r="P64" s="236" t="s">
        <v>66</v>
      </c>
      <c r="Q64" s="236">
        <v>264603</v>
      </c>
      <c r="R64" s="236" t="s">
        <v>66</v>
      </c>
      <c r="S64" s="236">
        <v>169163</v>
      </c>
      <c r="T64" s="236" t="s">
        <v>66</v>
      </c>
      <c r="U64" s="236">
        <v>164490</v>
      </c>
      <c r="V64" s="236" t="s">
        <v>66</v>
      </c>
    </row>
    <row r="65" spans="1:22" ht="14.5" x14ac:dyDescent="0.35">
      <c r="A65" s="237" t="s">
        <v>357</v>
      </c>
      <c r="B65" s="237" t="s">
        <v>350</v>
      </c>
      <c r="C65" s="238">
        <v>1</v>
      </c>
      <c r="D65" s="238" t="s">
        <v>66</v>
      </c>
      <c r="E65" s="238">
        <v>1</v>
      </c>
      <c r="F65" s="238" t="s">
        <v>66</v>
      </c>
      <c r="G65" s="238">
        <v>1</v>
      </c>
      <c r="H65" s="238" t="s">
        <v>66</v>
      </c>
      <c r="I65" s="238">
        <v>15</v>
      </c>
      <c r="J65" s="238" t="s">
        <v>66</v>
      </c>
      <c r="K65" s="238">
        <v>16</v>
      </c>
      <c r="L65" s="238" t="s">
        <v>66</v>
      </c>
      <c r="M65" s="238">
        <v>15</v>
      </c>
      <c r="N65" s="238" t="s">
        <v>66</v>
      </c>
      <c r="O65" s="238">
        <v>16</v>
      </c>
      <c r="P65" s="238" t="s">
        <v>66</v>
      </c>
      <c r="Q65" s="238">
        <v>18</v>
      </c>
      <c r="R65" s="238" t="s">
        <v>66</v>
      </c>
      <c r="S65" s="238">
        <v>8</v>
      </c>
      <c r="T65" s="238" t="s">
        <v>66</v>
      </c>
      <c r="U65" s="238">
        <v>12</v>
      </c>
      <c r="V65" s="238" t="s">
        <v>66</v>
      </c>
    </row>
    <row r="66" spans="1:22" ht="14.5" x14ac:dyDescent="0.35">
      <c r="A66" s="237" t="s">
        <v>357</v>
      </c>
      <c r="B66" s="237" t="s">
        <v>348</v>
      </c>
      <c r="C66" s="236">
        <v>96</v>
      </c>
      <c r="D66" s="236" t="s">
        <v>66</v>
      </c>
      <c r="E66" s="236">
        <v>96</v>
      </c>
      <c r="F66" s="236" t="s">
        <v>66</v>
      </c>
      <c r="G66" s="236">
        <v>97</v>
      </c>
      <c r="H66" s="236" t="s">
        <v>66</v>
      </c>
      <c r="I66" s="236">
        <v>950</v>
      </c>
      <c r="J66" s="236" t="s">
        <v>66</v>
      </c>
      <c r="K66" s="236">
        <v>936</v>
      </c>
      <c r="L66" s="236" t="s">
        <v>66</v>
      </c>
      <c r="M66" s="236">
        <v>855</v>
      </c>
      <c r="N66" s="236" t="s">
        <v>66</v>
      </c>
      <c r="O66" s="236">
        <v>940</v>
      </c>
      <c r="P66" s="236" t="s">
        <v>66</v>
      </c>
      <c r="Q66" s="236">
        <v>1081</v>
      </c>
      <c r="R66" s="236" t="s">
        <v>66</v>
      </c>
      <c r="S66" s="236">
        <v>479</v>
      </c>
      <c r="T66" s="236" t="s">
        <v>66</v>
      </c>
      <c r="U66" s="236">
        <v>710</v>
      </c>
      <c r="V66" s="236" t="s">
        <v>66</v>
      </c>
    </row>
    <row r="67" spans="1:22" ht="14.5" x14ac:dyDescent="0.35">
      <c r="A67" s="237" t="s">
        <v>356</v>
      </c>
      <c r="B67" s="237" t="s">
        <v>350</v>
      </c>
      <c r="C67" s="238">
        <v>3092</v>
      </c>
      <c r="D67" s="238" t="s">
        <v>66</v>
      </c>
      <c r="E67" s="238">
        <v>3260</v>
      </c>
      <c r="F67" s="238" t="s">
        <v>66</v>
      </c>
      <c r="G67" s="238">
        <v>3440</v>
      </c>
      <c r="H67" s="238" t="s">
        <v>66</v>
      </c>
      <c r="I67" s="238">
        <v>3555</v>
      </c>
      <c r="J67" s="238" t="s">
        <v>66</v>
      </c>
      <c r="K67" s="238">
        <v>3695</v>
      </c>
      <c r="L67" s="238" t="s">
        <v>66</v>
      </c>
      <c r="M67" s="238">
        <v>3584</v>
      </c>
      <c r="N67" s="238" t="s">
        <v>66</v>
      </c>
      <c r="O67" s="238">
        <v>3722</v>
      </c>
      <c r="P67" s="238" t="s">
        <v>66</v>
      </c>
      <c r="Q67" s="238">
        <v>3715</v>
      </c>
      <c r="R67" s="238" t="s">
        <v>66</v>
      </c>
      <c r="S67" s="238">
        <v>1801</v>
      </c>
      <c r="T67" s="238" t="s">
        <v>66</v>
      </c>
      <c r="U67" s="238">
        <v>1780</v>
      </c>
      <c r="V67" s="238" t="s">
        <v>66</v>
      </c>
    </row>
    <row r="68" spans="1:22" ht="14.5" x14ac:dyDescent="0.35">
      <c r="A68" s="237" t="s">
        <v>356</v>
      </c>
      <c r="B68" s="237" t="s">
        <v>348</v>
      </c>
      <c r="C68" s="236">
        <v>62689</v>
      </c>
      <c r="D68" s="236" t="s">
        <v>66</v>
      </c>
      <c r="E68" s="236">
        <v>67251</v>
      </c>
      <c r="F68" s="236" t="s">
        <v>66</v>
      </c>
      <c r="G68" s="236">
        <v>70341</v>
      </c>
      <c r="H68" s="236" t="s">
        <v>66</v>
      </c>
      <c r="I68" s="236">
        <v>73836</v>
      </c>
      <c r="J68" s="236" t="s">
        <v>66</v>
      </c>
      <c r="K68" s="236">
        <v>74293</v>
      </c>
      <c r="L68" s="236" t="s">
        <v>66</v>
      </c>
      <c r="M68" s="236">
        <v>73561</v>
      </c>
      <c r="N68" s="236" t="s">
        <v>66</v>
      </c>
      <c r="O68" s="236">
        <v>77740</v>
      </c>
      <c r="P68" s="236" t="s">
        <v>66</v>
      </c>
      <c r="Q68" s="236">
        <v>80402</v>
      </c>
      <c r="R68" s="236" t="s">
        <v>66</v>
      </c>
      <c r="S68" s="236">
        <v>42599</v>
      </c>
      <c r="T68" s="236" t="s">
        <v>66</v>
      </c>
      <c r="U68" s="236">
        <v>41401</v>
      </c>
      <c r="V68" s="236" t="s">
        <v>66</v>
      </c>
    </row>
    <row r="69" spans="1:22" ht="14.5" x14ac:dyDescent="0.35">
      <c r="A69" s="237" t="s">
        <v>355</v>
      </c>
      <c r="B69" s="237" t="s">
        <v>350</v>
      </c>
      <c r="C69" s="238">
        <v>19180</v>
      </c>
      <c r="D69" s="238" t="s">
        <v>66</v>
      </c>
      <c r="E69" s="238">
        <v>19368</v>
      </c>
      <c r="F69" s="238" t="s">
        <v>66</v>
      </c>
      <c r="G69" s="238">
        <v>19934</v>
      </c>
      <c r="H69" s="238" t="s">
        <v>66</v>
      </c>
      <c r="I69" s="238">
        <v>20228</v>
      </c>
      <c r="J69" s="238" t="s">
        <v>66</v>
      </c>
      <c r="K69" s="238">
        <v>20657</v>
      </c>
      <c r="L69" s="238" t="s">
        <v>66</v>
      </c>
      <c r="M69" s="238">
        <v>20707</v>
      </c>
      <c r="N69" s="238" t="s">
        <v>66</v>
      </c>
      <c r="O69" s="238">
        <v>20451</v>
      </c>
      <c r="P69" s="238" t="s">
        <v>66</v>
      </c>
      <c r="Q69" s="238">
        <v>21559</v>
      </c>
      <c r="R69" s="238" t="s">
        <v>66</v>
      </c>
      <c r="S69" s="238">
        <v>13261</v>
      </c>
      <c r="T69" s="238" t="s">
        <v>66</v>
      </c>
      <c r="U69" s="238">
        <v>14223</v>
      </c>
      <c r="V69" s="238" t="s">
        <v>66</v>
      </c>
    </row>
    <row r="70" spans="1:22" ht="14.5" x14ac:dyDescent="0.35">
      <c r="A70" s="237" t="s">
        <v>355</v>
      </c>
      <c r="B70" s="237" t="s">
        <v>348</v>
      </c>
      <c r="C70" s="236">
        <v>513860</v>
      </c>
      <c r="D70" s="236" t="s">
        <v>66</v>
      </c>
      <c r="E70" s="236">
        <v>540352</v>
      </c>
      <c r="F70" s="236" t="s">
        <v>66</v>
      </c>
      <c r="G70" s="236">
        <v>567049</v>
      </c>
      <c r="H70" s="236" t="s">
        <v>66</v>
      </c>
      <c r="I70" s="236">
        <v>582889</v>
      </c>
      <c r="J70" s="236" t="s">
        <v>66</v>
      </c>
      <c r="K70" s="236">
        <v>602659</v>
      </c>
      <c r="L70" s="236" t="s">
        <v>66</v>
      </c>
      <c r="M70" s="236">
        <v>607941</v>
      </c>
      <c r="N70" s="236" t="s">
        <v>66</v>
      </c>
      <c r="O70" s="236">
        <v>607567</v>
      </c>
      <c r="P70" s="236" t="s">
        <v>66</v>
      </c>
      <c r="Q70" s="236">
        <v>635595</v>
      </c>
      <c r="R70" s="236" t="s">
        <v>66</v>
      </c>
      <c r="S70" s="236">
        <v>402610</v>
      </c>
      <c r="T70" s="236" t="s">
        <v>66</v>
      </c>
      <c r="U70" s="236">
        <v>420912</v>
      </c>
      <c r="V70" s="236" t="s">
        <v>66</v>
      </c>
    </row>
    <row r="71" spans="1:22" ht="14.5" x14ac:dyDescent="0.35">
      <c r="A71" s="237" t="s">
        <v>354</v>
      </c>
      <c r="B71" s="237" t="s">
        <v>350</v>
      </c>
      <c r="C71" s="238">
        <v>60783</v>
      </c>
      <c r="D71" s="238" t="s">
        <v>66</v>
      </c>
      <c r="E71" s="238">
        <v>61950</v>
      </c>
      <c r="F71" s="238" t="s">
        <v>66</v>
      </c>
      <c r="G71" s="238">
        <v>64711</v>
      </c>
      <c r="H71" s="238" t="s">
        <v>66</v>
      </c>
      <c r="I71" s="238">
        <v>66594</v>
      </c>
      <c r="J71" s="238" t="s">
        <v>66</v>
      </c>
      <c r="K71" s="238">
        <v>68010</v>
      </c>
      <c r="L71" s="238" t="s">
        <v>66</v>
      </c>
      <c r="M71" s="238">
        <v>68912</v>
      </c>
      <c r="N71" s="238" t="s">
        <v>66</v>
      </c>
      <c r="O71" s="238">
        <v>69706</v>
      </c>
      <c r="P71" s="238" t="s">
        <v>66</v>
      </c>
      <c r="Q71" s="238">
        <v>71823</v>
      </c>
      <c r="R71" s="238" t="s">
        <v>66</v>
      </c>
      <c r="S71" s="238" t="s">
        <v>346</v>
      </c>
      <c r="T71" s="238" t="s">
        <v>66</v>
      </c>
      <c r="U71" s="238" t="s">
        <v>346</v>
      </c>
      <c r="V71" s="238" t="s">
        <v>66</v>
      </c>
    </row>
    <row r="72" spans="1:22" ht="14.5" x14ac:dyDescent="0.35">
      <c r="A72" s="237" t="s">
        <v>354</v>
      </c>
      <c r="B72" s="237" t="s">
        <v>348</v>
      </c>
      <c r="C72" s="236">
        <v>1543261</v>
      </c>
      <c r="D72" s="236" t="s">
        <v>66</v>
      </c>
      <c r="E72" s="236">
        <v>1599484</v>
      </c>
      <c r="F72" s="236" t="s">
        <v>66</v>
      </c>
      <c r="G72" s="236">
        <v>1679746</v>
      </c>
      <c r="H72" s="236" t="s">
        <v>66</v>
      </c>
      <c r="I72" s="236">
        <v>1741562</v>
      </c>
      <c r="J72" s="236" t="s">
        <v>66</v>
      </c>
      <c r="K72" s="236">
        <v>1772563</v>
      </c>
      <c r="L72" s="236" t="s">
        <v>66</v>
      </c>
      <c r="M72" s="236">
        <v>1757359</v>
      </c>
      <c r="N72" s="236" t="s">
        <v>66</v>
      </c>
      <c r="O72" s="236">
        <v>1783232</v>
      </c>
      <c r="P72" s="236" t="s">
        <v>66</v>
      </c>
      <c r="Q72" s="236">
        <v>1836886</v>
      </c>
      <c r="R72" s="236" t="s">
        <v>66</v>
      </c>
      <c r="S72" s="236" t="s">
        <v>346</v>
      </c>
      <c r="T72" s="236" t="s">
        <v>66</v>
      </c>
      <c r="U72" s="236" t="s">
        <v>346</v>
      </c>
      <c r="V72" s="236" t="s">
        <v>66</v>
      </c>
    </row>
    <row r="73" spans="1:22" ht="14.5" x14ac:dyDescent="0.35">
      <c r="A73" s="237" t="s">
        <v>353</v>
      </c>
      <c r="B73" s="237" t="s">
        <v>350</v>
      </c>
      <c r="C73" s="238" t="s">
        <v>346</v>
      </c>
      <c r="D73" s="238" t="s">
        <v>66</v>
      </c>
      <c r="E73" s="238">
        <v>73</v>
      </c>
      <c r="F73" s="238" t="s">
        <v>66</v>
      </c>
      <c r="G73" s="238">
        <v>76</v>
      </c>
      <c r="H73" s="238" t="s">
        <v>66</v>
      </c>
      <c r="I73" s="238">
        <v>81</v>
      </c>
      <c r="J73" s="238" t="s">
        <v>66</v>
      </c>
      <c r="K73" s="238">
        <v>84</v>
      </c>
      <c r="L73" s="238" t="s">
        <v>66</v>
      </c>
      <c r="M73" s="238">
        <v>60</v>
      </c>
      <c r="N73" s="238" t="s">
        <v>66</v>
      </c>
      <c r="O73" s="238">
        <v>67</v>
      </c>
      <c r="P73" s="238" t="s">
        <v>66</v>
      </c>
      <c r="Q73" s="238">
        <v>66</v>
      </c>
      <c r="R73" s="238" t="s">
        <v>66</v>
      </c>
      <c r="S73" s="238">
        <v>28</v>
      </c>
      <c r="T73" s="238" t="s">
        <v>66</v>
      </c>
      <c r="U73" s="238" t="s">
        <v>346</v>
      </c>
      <c r="V73" s="238" t="s">
        <v>66</v>
      </c>
    </row>
    <row r="74" spans="1:22" ht="14.5" x14ac:dyDescent="0.35">
      <c r="A74" s="237" t="s">
        <v>353</v>
      </c>
      <c r="B74" s="237" t="s">
        <v>348</v>
      </c>
      <c r="C74" s="236" t="s">
        <v>346</v>
      </c>
      <c r="D74" s="236" t="s">
        <v>66</v>
      </c>
      <c r="E74" s="236">
        <v>922</v>
      </c>
      <c r="F74" s="236" t="s">
        <v>66</v>
      </c>
      <c r="G74" s="236">
        <v>1122</v>
      </c>
      <c r="H74" s="236" t="s">
        <v>66</v>
      </c>
      <c r="I74" s="236">
        <v>1236</v>
      </c>
      <c r="J74" s="236" t="s">
        <v>66</v>
      </c>
      <c r="K74" s="236">
        <v>1285</v>
      </c>
      <c r="L74" s="236" t="s">
        <v>66</v>
      </c>
      <c r="M74" s="236">
        <v>927</v>
      </c>
      <c r="N74" s="236" t="s">
        <v>66</v>
      </c>
      <c r="O74" s="236">
        <v>992</v>
      </c>
      <c r="P74" s="236" t="s">
        <v>66</v>
      </c>
      <c r="Q74" s="236">
        <v>986</v>
      </c>
      <c r="R74" s="236" t="s">
        <v>66</v>
      </c>
      <c r="S74" s="236">
        <v>473</v>
      </c>
      <c r="T74" s="236" t="s">
        <v>66</v>
      </c>
      <c r="U74" s="236" t="s">
        <v>346</v>
      </c>
      <c r="V74" s="236" t="s">
        <v>66</v>
      </c>
    </row>
    <row r="75" spans="1:22" ht="14.5" x14ac:dyDescent="0.35">
      <c r="A75" s="237" t="s">
        <v>352</v>
      </c>
      <c r="B75" s="237" t="s">
        <v>350</v>
      </c>
      <c r="C75" s="238">
        <v>99</v>
      </c>
      <c r="D75" s="238" t="s">
        <v>66</v>
      </c>
      <c r="E75" s="238">
        <v>80</v>
      </c>
      <c r="F75" s="238" t="s">
        <v>66</v>
      </c>
      <c r="G75" s="238">
        <v>80</v>
      </c>
      <c r="H75" s="238" t="s">
        <v>66</v>
      </c>
      <c r="I75" s="238">
        <v>177</v>
      </c>
      <c r="J75" s="238" t="s">
        <v>66</v>
      </c>
      <c r="K75" s="238">
        <v>83</v>
      </c>
      <c r="L75" s="238" t="s">
        <v>66</v>
      </c>
      <c r="M75" s="238">
        <v>59</v>
      </c>
      <c r="N75" s="238" t="s">
        <v>66</v>
      </c>
      <c r="O75" s="238">
        <v>63</v>
      </c>
      <c r="P75" s="238" t="s">
        <v>66</v>
      </c>
      <c r="Q75" s="238">
        <v>62</v>
      </c>
      <c r="R75" s="238" t="s">
        <v>66</v>
      </c>
      <c r="S75" s="238">
        <v>25</v>
      </c>
      <c r="T75" s="238" t="s">
        <v>66</v>
      </c>
      <c r="U75" s="238">
        <v>25</v>
      </c>
      <c r="V75" s="238" t="s">
        <v>66</v>
      </c>
    </row>
    <row r="76" spans="1:22" ht="14.5" x14ac:dyDescent="0.35">
      <c r="A76" s="237" t="s">
        <v>352</v>
      </c>
      <c r="B76" s="237" t="s">
        <v>348</v>
      </c>
      <c r="C76" s="236">
        <v>1013</v>
      </c>
      <c r="D76" s="236" t="s">
        <v>66</v>
      </c>
      <c r="E76" s="236">
        <v>853</v>
      </c>
      <c r="F76" s="236" t="s">
        <v>66</v>
      </c>
      <c r="G76" s="236">
        <v>803</v>
      </c>
      <c r="H76" s="236" t="s">
        <v>66</v>
      </c>
      <c r="I76" s="236">
        <v>1022</v>
      </c>
      <c r="J76" s="236" t="s">
        <v>66</v>
      </c>
      <c r="K76" s="236">
        <v>663</v>
      </c>
      <c r="L76" s="236" t="s">
        <v>66</v>
      </c>
      <c r="M76" s="236">
        <v>500</v>
      </c>
      <c r="N76" s="236" t="s">
        <v>66</v>
      </c>
      <c r="O76" s="236">
        <v>540</v>
      </c>
      <c r="P76" s="236" t="s">
        <v>66</v>
      </c>
      <c r="Q76" s="236">
        <v>549</v>
      </c>
      <c r="R76" s="236" t="s">
        <v>66</v>
      </c>
      <c r="S76" s="236">
        <v>253</v>
      </c>
      <c r="T76" s="236" t="s">
        <v>66</v>
      </c>
      <c r="U76" s="236">
        <v>252</v>
      </c>
      <c r="V76" s="236" t="s">
        <v>66</v>
      </c>
    </row>
    <row r="77" spans="1:22" ht="14.5" x14ac:dyDescent="0.35">
      <c r="A77" s="237" t="s">
        <v>351</v>
      </c>
      <c r="B77" s="237" t="s">
        <v>350</v>
      </c>
      <c r="C77" s="238">
        <v>4598</v>
      </c>
      <c r="D77" s="238" t="s">
        <v>66</v>
      </c>
      <c r="E77" s="238">
        <v>3775</v>
      </c>
      <c r="F77" s="238" t="s">
        <v>66</v>
      </c>
      <c r="G77" s="238">
        <v>4393</v>
      </c>
      <c r="H77" s="238" t="s">
        <v>66</v>
      </c>
      <c r="I77" s="238">
        <v>4828</v>
      </c>
      <c r="J77" s="238" t="s">
        <v>66</v>
      </c>
      <c r="K77" s="238">
        <v>4325</v>
      </c>
      <c r="L77" s="238" t="s">
        <v>66</v>
      </c>
      <c r="M77" s="238">
        <v>4566</v>
      </c>
      <c r="N77" s="238" t="s">
        <v>66</v>
      </c>
      <c r="O77" s="238">
        <v>5560</v>
      </c>
      <c r="P77" s="238" t="s">
        <v>66</v>
      </c>
      <c r="Q77" s="238">
        <v>11068</v>
      </c>
      <c r="R77" s="238" t="s">
        <v>66</v>
      </c>
      <c r="S77" s="238">
        <v>6094</v>
      </c>
      <c r="T77" s="238" t="s">
        <v>66</v>
      </c>
      <c r="U77" s="238">
        <v>8544</v>
      </c>
      <c r="V77" s="238" t="s">
        <v>66</v>
      </c>
    </row>
    <row r="78" spans="1:22" ht="14.5" x14ac:dyDescent="0.35">
      <c r="A78" s="237" t="s">
        <v>351</v>
      </c>
      <c r="B78" s="237" t="s">
        <v>348</v>
      </c>
      <c r="C78" s="236">
        <v>70284</v>
      </c>
      <c r="D78" s="236" t="s">
        <v>66</v>
      </c>
      <c r="E78" s="236">
        <v>46442</v>
      </c>
      <c r="F78" s="236" t="s">
        <v>66</v>
      </c>
      <c r="G78" s="236">
        <v>78403</v>
      </c>
      <c r="H78" s="236" t="s">
        <v>66</v>
      </c>
      <c r="I78" s="236">
        <v>95318</v>
      </c>
      <c r="J78" s="236" t="s">
        <v>66</v>
      </c>
      <c r="K78" s="236">
        <v>89038</v>
      </c>
      <c r="L78" s="236" t="s">
        <v>66</v>
      </c>
      <c r="M78" s="236">
        <v>85338</v>
      </c>
      <c r="N78" s="236" t="s">
        <v>66</v>
      </c>
      <c r="O78" s="236">
        <v>100568</v>
      </c>
      <c r="P78" s="236" t="s">
        <v>66</v>
      </c>
      <c r="Q78" s="236">
        <v>164712</v>
      </c>
      <c r="R78" s="236" t="s">
        <v>66</v>
      </c>
      <c r="S78" s="236">
        <v>99470</v>
      </c>
      <c r="T78" s="236" t="s">
        <v>66</v>
      </c>
      <c r="U78" s="236">
        <v>136103</v>
      </c>
      <c r="V78" s="236" t="s">
        <v>66</v>
      </c>
    </row>
    <row r="79" spans="1:22" ht="14.5" x14ac:dyDescent="0.35">
      <c r="A79" s="237" t="s">
        <v>349</v>
      </c>
      <c r="B79" s="237" t="s">
        <v>350</v>
      </c>
      <c r="C79" s="238" t="s">
        <v>346</v>
      </c>
      <c r="D79" s="238" t="s">
        <v>66</v>
      </c>
      <c r="E79" s="238" t="s">
        <v>346</v>
      </c>
      <c r="F79" s="238" t="s">
        <v>66</v>
      </c>
      <c r="G79" s="238">
        <v>35</v>
      </c>
      <c r="H79" s="238" t="s">
        <v>66</v>
      </c>
      <c r="I79" s="238">
        <v>34</v>
      </c>
      <c r="J79" s="238" t="s">
        <v>66</v>
      </c>
      <c r="K79" s="238">
        <v>24</v>
      </c>
      <c r="L79" s="238" t="s">
        <v>66</v>
      </c>
      <c r="M79" s="238">
        <v>29</v>
      </c>
      <c r="N79" s="238" t="s">
        <v>66</v>
      </c>
      <c r="O79" s="238">
        <v>39</v>
      </c>
      <c r="P79" s="238" t="s">
        <v>66</v>
      </c>
      <c r="Q79" s="238">
        <v>56</v>
      </c>
      <c r="R79" s="238" t="s">
        <v>66</v>
      </c>
      <c r="S79" s="238">
        <v>14</v>
      </c>
      <c r="T79" s="238" t="s">
        <v>66</v>
      </c>
      <c r="U79" s="238">
        <v>18</v>
      </c>
      <c r="V79" s="238" t="s">
        <v>66</v>
      </c>
    </row>
    <row r="80" spans="1:22" ht="14.5" x14ac:dyDescent="0.35">
      <c r="A80" s="237" t="s">
        <v>349</v>
      </c>
      <c r="B80" s="237" t="s">
        <v>348</v>
      </c>
      <c r="C80" s="236" t="s">
        <v>346</v>
      </c>
      <c r="D80" s="236" t="s">
        <v>66</v>
      </c>
      <c r="E80" s="236" t="s">
        <v>346</v>
      </c>
      <c r="F80" s="236" t="s">
        <v>66</v>
      </c>
      <c r="G80" s="236">
        <v>528</v>
      </c>
      <c r="H80" s="236" t="s">
        <v>66</v>
      </c>
      <c r="I80" s="236">
        <v>512</v>
      </c>
      <c r="J80" s="236" t="s">
        <v>66</v>
      </c>
      <c r="K80" s="236">
        <v>418</v>
      </c>
      <c r="L80" s="236" t="s">
        <v>66</v>
      </c>
      <c r="M80" s="236">
        <v>472</v>
      </c>
      <c r="N80" s="236" t="s">
        <v>66</v>
      </c>
      <c r="O80" s="236">
        <v>549</v>
      </c>
      <c r="P80" s="236" t="s">
        <v>66</v>
      </c>
      <c r="Q80" s="236">
        <v>657</v>
      </c>
      <c r="R80" s="236" t="s">
        <v>66</v>
      </c>
      <c r="S80" s="236">
        <v>181</v>
      </c>
      <c r="T80" s="236" t="s">
        <v>66</v>
      </c>
      <c r="U80" s="236">
        <v>250</v>
      </c>
      <c r="V80" s="236" t="s">
        <v>66</v>
      </c>
    </row>
    <row r="82" spans="1:21" ht="14.5" x14ac:dyDescent="0.35">
      <c r="A82" s="235" t="s">
        <v>347</v>
      </c>
    </row>
    <row r="83" spans="1:21" ht="14.5" x14ac:dyDescent="0.35">
      <c r="A83" s="235" t="s">
        <v>346</v>
      </c>
      <c r="B83" s="234" t="s">
        <v>345</v>
      </c>
    </row>
    <row r="84" spans="1:21" ht="14.5" x14ac:dyDescent="0.35">
      <c r="A84" s="235" t="s">
        <v>344</v>
      </c>
    </row>
    <row r="85" spans="1:21" ht="14.5" x14ac:dyDescent="0.35">
      <c r="A85" s="235" t="s">
        <v>343</v>
      </c>
      <c r="B85" s="234" t="s">
        <v>342</v>
      </c>
    </row>
    <row r="87" spans="1:21" ht="11.4" customHeight="1" x14ac:dyDescent="0.35">
      <c r="B87" s="232" t="s">
        <v>341</v>
      </c>
      <c r="C87" s="232"/>
      <c r="D87" s="232"/>
      <c r="E87" s="232"/>
      <c r="F87" s="232"/>
      <c r="G87" s="232"/>
      <c r="H87" s="232"/>
      <c r="I87" s="232"/>
      <c r="J87" s="232"/>
      <c r="K87" s="232"/>
      <c r="L87" s="232"/>
      <c r="M87" s="232"/>
      <c r="N87" s="232"/>
      <c r="O87" s="232"/>
      <c r="P87" s="232"/>
      <c r="Q87" s="232"/>
      <c r="R87" s="232"/>
      <c r="S87" s="232"/>
      <c r="T87" s="232"/>
      <c r="U87" s="232">
        <f>U9*10^6</f>
        <v>261517000000</v>
      </c>
    </row>
    <row r="88" spans="1:21" ht="11.4" customHeight="1" x14ac:dyDescent="0.35">
      <c r="B88" s="232" t="s">
        <v>340</v>
      </c>
      <c r="C88" s="232"/>
      <c r="D88" s="232"/>
      <c r="E88" s="232"/>
      <c r="F88" s="232"/>
      <c r="G88" s="232"/>
      <c r="H88" s="232"/>
      <c r="I88" s="232"/>
      <c r="J88" s="232"/>
      <c r="K88" s="232"/>
      <c r="L88" s="232"/>
      <c r="M88" s="232"/>
      <c r="N88" s="232"/>
      <c r="O88" s="232"/>
      <c r="P88" s="232"/>
      <c r="Q88" s="232"/>
      <c r="R88" s="232"/>
      <c r="S88" s="232"/>
      <c r="T88" s="232"/>
      <c r="U88" s="232">
        <f>SUMIFS(U17:U80,B17:B80,B80)*1000</f>
        <v>5200945000</v>
      </c>
    </row>
    <row r="89" spans="1:21" ht="11.4" customHeight="1" x14ac:dyDescent="0.35">
      <c r="B89" s="232"/>
      <c r="C89" s="232"/>
      <c r="D89" s="232"/>
      <c r="E89" s="232"/>
      <c r="F89" s="232"/>
      <c r="G89" s="232"/>
      <c r="H89" s="232"/>
      <c r="I89" s="232"/>
      <c r="J89" s="232"/>
      <c r="K89" s="232"/>
      <c r="L89" s="232"/>
      <c r="M89" s="232"/>
      <c r="N89" s="232"/>
      <c r="O89" s="232"/>
      <c r="P89" s="232"/>
      <c r="Q89" s="232"/>
      <c r="R89" s="232"/>
      <c r="S89" s="232"/>
      <c r="T89" s="233" t="s">
        <v>339</v>
      </c>
      <c r="U89" s="232">
        <f>U87/U88</f>
        <v>50.282592874948691</v>
      </c>
    </row>
    <row r="90" spans="1:21" ht="11.4" customHeight="1" x14ac:dyDescent="0.35">
      <c r="B90" s="232"/>
      <c r="C90" s="232"/>
      <c r="D90" s="232"/>
      <c r="E90" s="232"/>
      <c r="F90" s="232"/>
      <c r="G90" s="232"/>
      <c r="H90" s="232"/>
      <c r="I90" s="232"/>
      <c r="J90" s="232"/>
      <c r="K90" s="232"/>
      <c r="L90" s="232"/>
      <c r="M90" s="232"/>
      <c r="N90" s="232"/>
      <c r="O90" s="232"/>
      <c r="P90" s="232"/>
      <c r="Q90" s="232"/>
      <c r="R90" s="232"/>
      <c r="S90" s="232"/>
      <c r="T90" s="233" t="s">
        <v>338</v>
      </c>
      <c r="U90" s="232">
        <f>CONVERT(U89,"km","mi")</f>
        <v>31.244154683491338</v>
      </c>
    </row>
  </sheetData>
  <mergeCells count="11">
    <mergeCell ref="A7:B7"/>
    <mergeCell ref="C7:D7"/>
    <mergeCell ref="E7:F7"/>
    <mergeCell ref="G7:H7"/>
    <mergeCell ref="I7:J7"/>
    <mergeCell ref="U7:V7"/>
    <mergeCell ref="K7:L7"/>
    <mergeCell ref="M7:N7"/>
    <mergeCell ref="O7:P7"/>
    <mergeCell ref="Q7:R7"/>
    <mergeCell ref="S7:T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948FC-C13A-455E-886E-F7EFFDBEFDD1}">
  <dimension ref="A1:R76"/>
  <sheetViews>
    <sheetView workbookViewId="0">
      <pane xSplit="2" ySplit="9" topLeftCell="C54" activePane="bottomRight" state="frozen"/>
      <selection pane="topRight"/>
      <selection pane="bottomLeft"/>
      <selection pane="bottomRight" activeCell="P80" sqref="P80"/>
    </sheetView>
  </sheetViews>
  <sheetFormatPr defaultRowHeight="11.4" customHeight="1" x14ac:dyDescent="0.35"/>
  <cols>
    <col min="1" max="2" width="29.90625" style="231" customWidth="1"/>
    <col min="3" max="3" width="10" style="231" customWidth="1"/>
    <col min="4" max="4" width="5" style="231" customWidth="1"/>
    <col min="5" max="5" width="10" style="231" customWidth="1"/>
    <col min="6" max="6" width="5" style="231" customWidth="1"/>
    <col min="7" max="7" width="10" style="231" customWidth="1"/>
    <col min="8" max="8" width="5" style="231" customWidth="1"/>
    <col min="9" max="9" width="10" style="231" customWidth="1"/>
    <col min="10" max="10" width="5" style="231" customWidth="1"/>
    <col min="11" max="11" width="10" style="231" customWidth="1"/>
    <col min="12" max="12" width="5" style="231" customWidth="1"/>
    <col min="13" max="13" width="10" style="231" customWidth="1"/>
    <col min="14" max="14" width="5" style="231" customWidth="1"/>
    <col min="15" max="15" width="10" style="231" customWidth="1"/>
    <col min="16" max="16" width="5" style="231" customWidth="1"/>
    <col min="17" max="17" width="10" style="231" customWidth="1"/>
    <col min="18" max="18" width="5" style="231" customWidth="1"/>
    <col min="19" max="16384" width="8.7265625" style="231"/>
  </cols>
  <sheetData>
    <row r="1" spans="1:18" ht="14.5" x14ac:dyDescent="0.35">
      <c r="A1" s="234" t="s">
        <v>427</v>
      </c>
    </row>
    <row r="2" spans="1:18" ht="14.5" x14ac:dyDescent="0.35">
      <c r="A2" s="234" t="s">
        <v>404</v>
      </c>
      <c r="B2" s="235" t="s">
        <v>426</v>
      </c>
    </row>
    <row r="3" spans="1:18" ht="14.5" x14ac:dyDescent="0.35">
      <c r="A3" s="234" t="s">
        <v>402</v>
      </c>
      <c r="B3" s="234" t="s">
        <v>425</v>
      </c>
    </row>
    <row r="4" spans="1:18" ht="14.5" x14ac:dyDescent="0.35"/>
    <row r="5" spans="1:18" ht="14.5" x14ac:dyDescent="0.35">
      <c r="A5" s="235" t="s">
        <v>400</v>
      </c>
      <c r="C5" s="234" t="s">
        <v>399</v>
      </c>
    </row>
    <row r="6" spans="1:18" ht="14.5" x14ac:dyDescent="0.35">
      <c r="A6" s="235" t="s">
        <v>424</v>
      </c>
      <c r="C6" s="234" t="s">
        <v>423</v>
      </c>
    </row>
    <row r="7" spans="1:18" ht="14.5" x14ac:dyDescent="0.35"/>
    <row r="8" spans="1:18" ht="14.5" x14ac:dyDescent="0.35">
      <c r="A8" s="315" t="s">
        <v>398</v>
      </c>
      <c r="B8" s="315" t="s">
        <v>398</v>
      </c>
      <c r="C8" s="314" t="s">
        <v>396</v>
      </c>
      <c r="D8" s="314" t="s">
        <v>66</v>
      </c>
      <c r="E8" s="314" t="s">
        <v>395</v>
      </c>
      <c r="F8" s="314" t="s">
        <v>66</v>
      </c>
      <c r="G8" s="314" t="s">
        <v>394</v>
      </c>
      <c r="H8" s="314" t="s">
        <v>66</v>
      </c>
      <c r="I8" s="314" t="s">
        <v>393</v>
      </c>
      <c r="J8" s="314" t="s">
        <v>66</v>
      </c>
      <c r="K8" s="314" t="s">
        <v>392</v>
      </c>
      <c r="L8" s="314" t="s">
        <v>66</v>
      </c>
      <c r="M8" s="314" t="s">
        <v>391</v>
      </c>
      <c r="N8" s="314" t="s">
        <v>66</v>
      </c>
      <c r="O8" s="314" t="s">
        <v>390</v>
      </c>
      <c r="P8" s="314" t="s">
        <v>66</v>
      </c>
      <c r="Q8" s="314" t="s">
        <v>389</v>
      </c>
      <c r="R8" s="314" t="s">
        <v>66</v>
      </c>
    </row>
    <row r="9" spans="1:18" ht="14.5" x14ac:dyDescent="0.35">
      <c r="A9" s="240" t="s">
        <v>387</v>
      </c>
      <c r="B9" s="240" t="s">
        <v>386</v>
      </c>
      <c r="C9" s="239" t="s">
        <v>66</v>
      </c>
      <c r="D9" s="239" t="s">
        <v>66</v>
      </c>
      <c r="E9" s="239" t="s">
        <v>66</v>
      </c>
      <c r="F9" s="239" t="s">
        <v>66</v>
      </c>
      <c r="G9" s="239" t="s">
        <v>66</v>
      </c>
      <c r="H9" s="239" t="s">
        <v>66</v>
      </c>
      <c r="I9" s="239" t="s">
        <v>66</v>
      </c>
      <c r="J9" s="239" t="s">
        <v>66</v>
      </c>
      <c r="K9" s="239" t="s">
        <v>66</v>
      </c>
      <c r="L9" s="239" t="s">
        <v>66</v>
      </c>
      <c r="M9" s="239" t="s">
        <v>66</v>
      </c>
      <c r="N9" s="239" t="s">
        <v>66</v>
      </c>
      <c r="O9" s="239" t="s">
        <v>66</v>
      </c>
      <c r="P9" s="239" t="s">
        <v>66</v>
      </c>
      <c r="Q9" s="239" t="s">
        <v>66</v>
      </c>
      <c r="R9" s="239" t="s">
        <v>66</v>
      </c>
    </row>
    <row r="10" spans="1:18" ht="14.5" x14ac:dyDescent="0.35">
      <c r="A10" s="237" t="s">
        <v>382</v>
      </c>
      <c r="B10" s="237" t="s">
        <v>350</v>
      </c>
      <c r="C10" s="236">
        <v>15452</v>
      </c>
      <c r="D10" s="236" t="s">
        <v>420</v>
      </c>
      <c r="E10" s="236">
        <v>15215</v>
      </c>
      <c r="F10" s="236" t="s">
        <v>66</v>
      </c>
      <c r="G10" s="236">
        <v>14201</v>
      </c>
      <c r="H10" s="236" t="s">
        <v>420</v>
      </c>
      <c r="I10" s="236">
        <v>13306</v>
      </c>
      <c r="J10" s="236" t="s">
        <v>66</v>
      </c>
      <c r="K10" s="236" t="s">
        <v>346</v>
      </c>
      <c r="L10" s="236" t="s">
        <v>66</v>
      </c>
      <c r="M10" s="236" t="s">
        <v>346</v>
      </c>
      <c r="N10" s="236" t="s">
        <v>66</v>
      </c>
      <c r="O10" s="236" t="s">
        <v>346</v>
      </c>
      <c r="P10" s="236" t="s">
        <v>66</v>
      </c>
      <c r="Q10" s="236" t="s">
        <v>346</v>
      </c>
      <c r="R10" s="236" t="s">
        <v>66</v>
      </c>
    </row>
    <row r="11" spans="1:18" ht="14.5" x14ac:dyDescent="0.35">
      <c r="A11" s="237" t="s">
        <v>382</v>
      </c>
      <c r="B11" s="237" t="s">
        <v>348</v>
      </c>
      <c r="C11" s="238">
        <v>857133</v>
      </c>
      <c r="D11" s="238" t="s">
        <v>66</v>
      </c>
      <c r="E11" s="238">
        <v>844535</v>
      </c>
      <c r="F11" s="238" t="s">
        <v>66</v>
      </c>
      <c r="G11" s="238">
        <v>761311</v>
      </c>
      <c r="H11" s="238" t="s">
        <v>420</v>
      </c>
      <c r="I11" s="238">
        <v>734675</v>
      </c>
      <c r="J11" s="238" t="s">
        <v>66</v>
      </c>
      <c r="K11" s="238" t="s">
        <v>346</v>
      </c>
      <c r="L11" s="238" t="s">
        <v>66</v>
      </c>
      <c r="M11" s="238" t="s">
        <v>346</v>
      </c>
      <c r="N11" s="238" t="s">
        <v>66</v>
      </c>
      <c r="O11" s="238" t="s">
        <v>346</v>
      </c>
      <c r="P11" s="238" t="s">
        <v>66</v>
      </c>
      <c r="Q11" s="238" t="s">
        <v>346</v>
      </c>
      <c r="R11" s="238" t="s">
        <v>66</v>
      </c>
    </row>
    <row r="12" spans="1:18" ht="14.5" x14ac:dyDescent="0.35">
      <c r="A12" s="237" t="s">
        <v>381</v>
      </c>
      <c r="B12" s="237" t="s">
        <v>350</v>
      </c>
      <c r="C12" s="247">
        <v>10316.799999999999</v>
      </c>
      <c r="D12" s="236" t="s">
        <v>66</v>
      </c>
      <c r="E12" s="247">
        <v>11447.1</v>
      </c>
      <c r="F12" s="236" t="s">
        <v>66</v>
      </c>
      <c r="G12" s="247">
        <v>12257.1</v>
      </c>
      <c r="H12" s="236" t="s">
        <v>66</v>
      </c>
      <c r="I12" s="247">
        <v>12210.2</v>
      </c>
      <c r="J12" s="236" t="s">
        <v>66</v>
      </c>
      <c r="K12" s="236">
        <v>10553</v>
      </c>
      <c r="L12" s="236" t="s">
        <v>66</v>
      </c>
      <c r="M12" s="247">
        <v>9886.5</v>
      </c>
      <c r="N12" s="236" t="s">
        <v>66</v>
      </c>
      <c r="O12" s="247">
        <v>10835.7</v>
      </c>
      <c r="P12" s="236" t="s">
        <v>66</v>
      </c>
      <c r="Q12" s="247">
        <v>5037.6000000000004</v>
      </c>
      <c r="R12" s="236" t="s">
        <v>66</v>
      </c>
    </row>
    <row r="13" spans="1:18" ht="14.5" x14ac:dyDescent="0.35">
      <c r="A13" s="237" t="s">
        <v>381</v>
      </c>
      <c r="B13" s="237" t="s">
        <v>348</v>
      </c>
      <c r="C13" s="246">
        <v>426763.1</v>
      </c>
      <c r="D13" s="238" t="s">
        <v>66</v>
      </c>
      <c r="E13" s="246">
        <v>425602.7</v>
      </c>
      <c r="F13" s="238" t="s">
        <v>66</v>
      </c>
      <c r="G13" s="246">
        <v>442243.8</v>
      </c>
      <c r="H13" s="238" t="s">
        <v>66</v>
      </c>
      <c r="I13" s="246">
        <v>447620.6</v>
      </c>
      <c r="J13" s="238" t="s">
        <v>66</v>
      </c>
      <c r="K13" s="246">
        <v>445331.7</v>
      </c>
      <c r="L13" s="238" t="s">
        <v>66</v>
      </c>
      <c r="M13" s="246">
        <v>422532.2</v>
      </c>
      <c r="N13" s="238" t="s">
        <v>66</v>
      </c>
      <c r="O13" s="246">
        <v>446184.8</v>
      </c>
      <c r="P13" s="238" t="s">
        <v>66</v>
      </c>
      <c r="Q13" s="246">
        <v>301958.40000000002</v>
      </c>
      <c r="R13" s="238" t="s">
        <v>66</v>
      </c>
    </row>
    <row r="14" spans="1:18" ht="14.5" x14ac:dyDescent="0.35">
      <c r="A14" s="237" t="s">
        <v>380</v>
      </c>
      <c r="B14" s="237" t="s">
        <v>350</v>
      </c>
      <c r="C14" s="236">
        <v>14703</v>
      </c>
      <c r="D14" s="236" t="s">
        <v>66</v>
      </c>
      <c r="E14" s="247">
        <v>15750.8</v>
      </c>
      <c r="F14" s="236" t="s">
        <v>66</v>
      </c>
      <c r="G14" s="247">
        <v>15406.91</v>
      </c>
      <c r="H14" s="236" t="s">
        <v>66</v>
      </c>
      <c r="I14" s="247">
        <v>15841.3</v>
      </c>
      <c r="J14" s="236" t="s">
        <v>66</v>
      </c>
      <c r="K14" s="236">
        <v>16846</v>
      </c>
      <c r="L14" s="236" t="s">
        <v>66</v>
      </c>
      <c r="M14" s="236">
        <v>17265</v>
      </c>
      <c r="N14" s="236" t="s">
        <v>66</v>
      </c>
      <c r="O14" s="236">
        <v>17056</v>
      </c>
      <c r="P14" s="236" t="s">
        <v>66</v>
      </c>
      <c r="Q14" s="247">
        <v>8593.4</v>
      </c>
      <c r="R14" s="236" t="s">
        <v>66</v>
      </c>
    </row>
    <row r="15" spans="1:18" ht="14.5" x14ac:dyDescent="0.35">
      <c r="A15" s="237" t="s">
        <v>380</v>
      </c>
      <c r="B15" s="237" t="s">
        <v>348</v>
      </c>
      <c r="C15" s="238">
        <v>1127390</v>
      </c>
      <c r="D15" s="238" t="s">
        <v>66</v>
      </c>
      <c r="E15" s="246">
        <v>1125375.1000000001</v>
      </c>
      <c r="F15" s="238" t="s">
        <v>66</v>
      </c>
      <c r="G15" s="246">
        <v>1131019.5</v>
      </c>
      <c r="H15" s="238" t="s">
        <v>66</v>
      </c>
      <c r="I15" s="246">
        <v>1127562.7</v>
      </c>
      <c r="J15" s="238" t="s">
        <v>66</v>
      </c>
      <c r="K15" s="238">
        <v>1130333</v>
      </c>
      <c r="L15" s="238" t="s">
        <v>66</v>
      </c>
      <c r="M15" s="238">
        <v>1200079</v>
      </c>
      <c r="N15" s="238" t="s">
        <v>66</v>
      </c>
      <c r="O15" s="238">
        <v>1237924</v>
      </c>
      <c r="P15" s="238" t="s">
        <v>66</v>
      </c>
      <c r="Q15" s="238">
        <v>872914</v>
      </c>
      <c r="R15" s="238" t="s">
        <v>66</v>
      </c>
    </row>
    <row r="16" spans="1:18" ht="14.5" x14ac:dyDescent="0.35">
      <c r="A16" s="237" t="s">
        <v>379</v>
      </c>
      <c r="B16" s="237" t="s">
        <v>350</v>
      </c>
      <c r="C16" s="236" t="s">
        <v>346</v>
      </c>
      <c r="D16" s="236" t="s">
        <v>66</v>
      </c>
      <c r="E16" s="236" t="s">
        <v>346</v>
      </c>
      <c r="F16" s="236" t="s">
        <v>66</v>
      </c>
      <c r="G16" s="236" t="s">
        <v>346</v>
      </c>
      <c r="H16" s="236" t="s">
        <v>66</v>
      </c>
      <c r="I16" s="236" t="s">
        <v>346</v>
      </c>
      <c r="J16" s="236" t="s">
        <v>66</v>
      </c>
      <c r="K16" s="236" t="s">
        <v>346</v>
      </c>
      <c r="L16" s="236" t="s">
        <v>66</v>
      </c>
      <c r="M16" s="236" t="s">
        <v>346</v>
      </c>
      <c r="N16" s="236" t="s">
        <v>66</v>
      </c>
      <c r="O16" s="236" t="s">
        <v>346</v>
      </c>
      <c r="P16" s="236" t="s">
        <v>66</v>
      </c>
      <c r="Q16" s="236" t="s">
        <v>346</v>
      </c>
      <c r="R16" s="236" t="s">
        <v>66</v>
      </c>
    </row>
    <row r="17" spans="1:18" ht="14.5" x14ac:dyDescent="0.35">
      <c r="A17" s="237" t="s">
        <v>379</v>
      </c>
      <c r="B17" s="237" t="s">
        <v>348</v>
      </c>
      <c r="C17" s="238" t="s">
        <v>346</v>
      </c>
      <c r="D17" s="238" t="s">
        <v>66</v>
      </c>
      <c r="E17" s="238" t="s">
        <v>346</v>
      </c>
      <c r="F17" s="238" t="s">
        <v>66</v>
      </c>
      <c r="G17" s="238" t="s">
        <v>346</v>
      </c>
      <c r="H17" s="238" t="s">
        <v>66</v>
      </c>
      <c r="I17" s="238" t="s">
        <v>346</v>
      </c>
      <c r="J17" s="238" t="s">
        <v>66</v>
      </c>
      <c r="K17" s="238" t="s">
        <v>346</v>
      </c>
      <c r="L17" s="238" t="s">
        <v>66</v>
      </c>
      <c r="M17" s="238" t="s">
        <v>346</v>
      </c>
      <c r="N17" s="238" t="s">
        <v>66</v>
      </c>
      <c r="O17" s="238" t="s">
        <v>346</v>
      </c>
      <c r="P17" s="238" t="s">
        <v>66</v>
      </c>
      <c r="Q17" s="238" t="s">
        <v>346</v>
      </c>
      <c r="R17" s="238" t="s">
        <v>66</v>
      </c>
    </row>
    <row r="18" spans="1:18" ht="14.5" x14ac:dyDescent="0.35">
      <c r="A18" s="237" t="s">
        <v>378</v>
      </c>
      <c r="B18" s="237" t="s">
        <v>350</v>
      </c>
      <c r="C18" s="236">
        <v>60479</v>
      </c>
      <c r="D18" s="236" t="s">
        <v>66</v>
      </c>
      <c r="E18" s="236">
        <v>62227</v>
      </c>
      <c r="F18" s="236" t="s">
        <v>66</v>
      </c>
      <c r="G18" s="236">
        <v>65075</v>
      </c>
      <c r="H18" s="236" t="s">
        <v>66</v>
      </c>
      <c r="I18" s="236">
        <v>64073</v>
      </c>
      <c r="J18" s="236" t="s">
        <v>66</v>
      </c>
      <c r="K18" s="236">
        <v>62481</v>
      </c>
      <c r="L18" s="236" t="s">
        <v>66</v>
      </c>
      <c r="M18" s="236">
        <v>62520</v>
      </c>
      <c r="N18" s="236" t="s">
        <v>66</v>
      </c>
      <c r="O18" s="236" t="s">
        <v>346</v>
      </c>
      <c r="P18" s="236" t="s">
        <v>66</v>
      </c>
      <c r="Q18" s="236">
        <v>34020</v>
      </c>
      <c r="R18" s="236" t="s">
        <v>66</v>
      </c>
    </row>
    <row r="19" spans="1:18" ht="14.5" x14ac:dyDescent="0.35">
      <c r="A19" s="237" t="s">
        <v>378</v>
      </c>
      <c r="B19" s="237" t="s">
        <v>348</v>
      </c>
      <c r="C19" s="238">
        <v>5587793</v>
      </c>
      <c r="D19" s="238" t="s">
        <v>66</v>
      </c>
      <c r="E19" s="238">
        <v>5592743</v>
      </c>
      <c r="F19" s="238" t="s">
        <v>66</v>
      </c>
      <c r="G19" s="238">
        <v>5574012</v>
      </c>
      <c r="H19" s="238" t="s">
        <v>66</v>
      </c>
      <c r="I19" s="238">
        <v>5585616</v>
      </c>
      <c r="J19" s="238" t="s">
        <v>66</v>
      </c>
      <c r="K19" s="238">
        <v>5545214</v>
      </c>
      <c r="L19" s="238" t="s">
        <v>66</v>
      </c>
      <c r="M19" s="238">
        <v>5546700</v>
      </c>
      <c r="N19" s="238" t="s">
        <v>66</v>
      </c>
      <c r="O19" s="238" t="s">
        <v>346</v>
      </c>
      <c r="P19" s="238" t="s">
        <v>66</v>
      </c>
      <c r="Q19" s="238">
        <v>4111700</v>
      </c>
      <c r="R19" s="238" t="s">
        <v>66</v>
      </c>
    </row>
    <row r="20" spans="1:18" ht="14.5" x14ac:dyDescent="0.35">
      <c r="A20" s="237" t="s">
        <v>377</v>
      </c>
      <c r="B20" s="237" t="s">
        <v>350</v>
      </c>
      <c r="C20" s="236">
        <v>2543</v>
      </c>
      <c r="D20" s="236" t="s">
        <v>66</v>
      </c>
      <c r="E20" s="236">
        <v>2511</v>
      </c>
      <c r="F20" s="236" t="s">
        <v>66</v>
      </c>
      <c r="G20" s="236">
        <v>3260</v>
      </c>
      <c r="H20" s="236" t="s">
        <v>66</v>
      </c>
      <c r="I20" s="236">
        <v>2938</v>
      </c>
      <c r="J20" s="236" t="s">
        <v>66</v>
      </c>
      <c r="K20" s="236">
        <v>2808</v>
      </c>
      <c r="L20" s="236" t="s">
        <v>420</v>
      </c>
      <c r="M20" s="236">
        <v>2787</v>
      </c>
      <c r="N20" s="236" t="s">
        <v>66</v>
      </c>
      <c r="O20" s="236">
        <v>3099</v>
      </c>
      <c r="P20" s="236" t="s">
        <v>66</v>
      </c>
      <c r="Q20" s="236">
        <v>1557</v>
      </c>
      <c r="R20" s="236" t="s">
        <v>66</v>
      </c>
    </row>
    <row r="21" spans="1:18" ht="14.5" x14ac:dyDescent="0.35">
      <c r="A21" s="237" t="s">
        <v>377</v>
      </c>
      <c r="B21" s="237" t="s">
        <v>348</v>
      </c>
      <c r="C21" s="238">
        <v>176440</v>
      </c>
      <c r="D21" s="238" t="s">
        <v>66</v>
      </c>
      <c r="E21" s="238">
        <v>175669</v>
      </c>
      <c r="F21" s="238" t="s">
        <v>66</v>
      </c>
      <c r="G21" s="238">
        <v>179120</v>
      </c>
      <c r="H21" s="238" t="s">
        <v>66</v>
      </c>
      <c r="I21" s="238">
        <v>171414</v>
      </c>
      <c r="J21" s="238" t="s">
        <v>66</v>
      </c>
      <c r="K21" s="238">
        <v>158075</v>
      </c>
      <c r="L21" s="238" t="s">
        <v>420</v>
      </c>
      <c r="M21" s="238">
        <v>150202</v>
      </c>
      <c r="N21" s="238" t="s">
        <v>66</v>
      </c>
      <c r="O21" s="238">
        <v>161800</v>
      </c>
      <c r="P21" s="238" t="s">
        <v>66</v>
      </c>
      <c r="Q21" s="238">
        <v>109222</v>
      </c>
      <c r="R21" s="238" t="s">
        <v>66</v>
      </c>
    </row>
    <row r="22" spans="1:18" ht="14.5" x14ac:dyDescent="0.35">
      <c r="A22" s="237" t="s">
        <v>376</v>
      </c>
      <c r="B22" s="237" t="s">
        <v>350</v>
      </c>
      <c r="C22" s="236" t="s">
        <v>346</v>
      </c>
      <c r="D22" s="236" t="s">
        <v>66</v>
      </c>
      <c r="E22" s="236" t="s">
        <v>346</v>
      </c>
      <c r="F22" s="236" t="s">
        <v>66</v>
      </c>
      <c r="G22" s="236" t="s">
        <v>346</v>
      </c>
      <c r="H22" s="236" t="s">
        <v>66</v>
      </c>
      <c r="I22" s="236" t="s">
        <v>346</v>
      </c>
      <c r="J22" s="236" t="s">
        <v>66</v>
      </c>
      <c r="K22" s="236" t="s">
        <v>346</v>
      </c>
      <c r="L22" s="236" t="s">
        <v>66</v>
      </c>
      <c r="M22" s="236" t="s">
        <v>346</v>
      </c>
      <c r="N22" s="236" t="s">
        <v>66</v>
      </c>
      <c r="O22" s="236" t="s">
        <v>346</v>
      </c>
      <c r="P22" s="236" t="s">
        <v>66</v>
      </c>
      <c r="Q22" s="236" t="s">
        <v>346</v>
      </c>
      <c r="R22" s="236" t="s">
        <v>66</v>
      </c>
    </row>
    <row r="23" spans="1:18" ht="14.5" x14ac:dyDescent="0.35">
      <c r="A23" s="237" t="s">
        <v>376</v>
      </c>
      <c r="B23" s="237" t="s">
        <v>348</v>
      </c>
      <c r="C23" s="238">
        <v>192535</v>
      </c>
      <c r="D23" s="238" t="s">
        <v>66</v>
      </c>
      <c r="E23" s="238">
        <v>197390</v>
      </c>
      <c r="F23" s="238" t="s">
        <v>66</v>
      </c>
      <c r="G23" s="238">
        <v>200994</v>
      </c>
      <c r="H23" s="238" t="s">
        <v>66</v>
      </c>
      <c r="I23" s="238">
        <v>205571</v>
      </c>
      <c r="J23" s="238" t="s">
        <v>66</v>
      </c>
      <c r="K23" s="238">
        <v>217605</v>
      </c>
      <c r="L23" s="238" t="s">
        <v>66</v>
      </c>
      <c r="M23" s="238">
        <v>226745</v>
      </c>
      <c r="N23" s="238" t="s">
        <v>66</v>
      </c>
      <c r="O23" s="238">
        <v>227698</v>
      </c>
      <c r="P23" s="238" t="s">
        <v>66</v>
      </c>
      <c r="Q23" s="238">
        <v>120225</v>
      </c>
      <c r="R23" s="238" t="s">
        <v>66</v>
      </c>
    </row>
    <row r="24" spans="1:18" ht="14.5" x14ac:dyDescent="0.35">
      <c r="A24" s="237" t="s">
        <v>374</v>
      </c>
      <c r="B24" s="237" t="s">
        <v>350</v>
      </c>
      <c r="C24" s="236" t="s">
        <v>346</v>
      </c>
      <c r="D24" s="236" t="s">
        <v>66</v>
      </c>
      <c r="E24" s="236" t="s">
        <v>346</v>
      </c>
      <c r="F24" s="236" t="s">
        <v>66</v>
      </c>
      <c r="G24" s="236" t="s">
        <v>346</v>
      </c>
      <c r="H24" s="236" t="s">
        <v>66</v>
      </c>
      <c r="I24" s="236" t="s">
        <v>346</v>
      </c>
      <c r="J24" s="236" t="s">
        <v>66</v>
      </c>
      <c r="K24" s="236" t="s">
        <v>346</v>
      </c>
      <c r="L24" s="236" t="s">
        <v>66</v>
      </c>
      <c r="M24" s="236" t="s">
        <v>346</v>
      </c>
      <c r="N24" s="236" t="s">
        <v>66</v>
      </c>
      <c r="O24" s="236" t="s">
        <v>346</v>
      </c>
      <c r="P24" s="236" t="s">
        <v>66</v>
      </c>
      <c r="Q24" s="236" t="s">
        <v>346</v>
      </c>
      <c r="R24" s="236" t="s">
        <v>66</v>
      </c>
    </row>
    <row r="25" spans="1:18" ht="14.5" x14ac:dyDescent="0.35">
      <c r="A25" s="237" t="s">
        <v>374</v>
      </c>
      <c r="B25" s="237" t="s">
        <v>348</v>
      </c>
      <c r="C25" s="238" t="s">
        <v>346</v>
      </c>
      <c r="D25" s="238" t="s">
        <v>66</v>
      </c>
      <c r="E25" s="238" t="s">
        <v>346</v>
      </c>
      <c r="F25" s="238" t="s">
        <v>66</v>
      </c>
      <c r="G25" s="238" t="s">
        <v>346</v>
      </c>
      <c r="H25" s="238" t="s">
        <v>66</v>
      </c>
      <c r="I25" s="238" t="s">
        <v>346</v>
      </c>
      <c r="J25" s="238" t="s">
        <v>66</v>
      </c>
      <c r="K25" s="238" t="s">
        <v>346</v>
      </c>
      <c r="L25" s="238" t="s">
        <v>66</v>
      </c>
      <c r="M25" s="238" t="s">
        <v>346</v>
      </c>
      <c r="N25" s="238" t="s">
        <v>66</v>
      </c>
      <c r="O25" s="238" t="s">
        <v>346</v>
      </c>
      <c r="P25" s="238" t="s">
        <v>66</v>
      </c>
      <c r="Q25" s="238" t="s">
        <v>346</v>
      </c>
      <c r="R25" s="238" t="s">
        <v>66</v>
      </c>
    </row>
    <row r="26" spans="1:18" ht="14.5" x14ac:dyDescent="0.35">
      <c r="A26" s="237" t="s">
        <v>373</v>
      </c>
      <c r="B26" s="237" t="s">
        <v>350</v>
      </c>
      <c r="C26" s="236">
        <v>48932</v>
      </c>
      <c r="D26" s="236" t="s">
        <v>66</v>
      </c>
      <c r="E26" s="236">
        <v>49914</v>
      </c>
      <c r="F26" s="236" t="s">
        <v>66</v>
      </c>
      <c r="G26" s="236">
        <v>50532</v>
      </c>
      <c r="H26" s="236" t="s">
        <v>66</v>
      </c>
      <c r="I26" s="236">
        <v>51307</v>
      </c>
      <c r="J26" s="236" t="s">
        <v>66</v>
      </c>
      <c r="K26" s="236">
        <v>51370</v>
      </c>
      <c r="L26" s="236" t="s">
        <v>66</v>
      </c>
      <c r="M26" s="236">
        <v>51905</v>
      </c>
      <c r="N26" s="236" t="s">
        <v>66</v>
      </c>
      <c r="O26" s="236">
        <v>53819</v>
      </c>
      <c r="P26" s="236" t="s">
        <v>66</v>
      </c>
      <c r="Q26" s="236">
        <v>33651</v>
      </c>
      <c r="R26" s="236" t="s">
        <v>66</v>
      </c>
    </row>
    <row r="27" spans="1:18" ht="14.5" x14ac:dyDescent="0.35">
      <c r="A27" s="237" t="s">
        <v>373</v>
      </c>
      <c r="B27" s="237" t="s">
        <v>348</v>
      </c>
      <c r="C27" s="238" t="s">
        <v>346</v>
      </c>
      <c r="D27" s="238" t="s">
        <v>66</v>
      </c>
      <c r="E27" s="238" t="s">
        <v>346</v>
      </c>
      <c r="F27" s="238" t="s">
        <v>66</v>
      </c>
      <c r="G27" s="238" t="s">
        <v>346</v>
      </c>
      <c r="H27" s="238" t="s">
        <v>66</v>
      </c>
      <c r="I27" s="238" t="s">
        <v>346</v>
      </c>
      <c r="J27" s="238" t="s">
        <v>66</v>
      </c>
      <c r="K27" s="238" t="s">
        <v>346</v>
      </c>
      <c r="L27" s="238" t="s">
        <v>66</v>
      </c>
      <c r="M27" s="238" t="s">
        <v>346</v>
      </c>
      <c r="N27" s="238" t="s">
        <v>66</v>
      </c>
      <c r="O27" s="238" t="s">
        <v>346</v>
      </c>
      <c r="P27" s="238" t="s">
        <v>66</v>
      </c>
      <c r="Q27" s="238" t="s">
        <v>346</v>
      </c>
      <c r="R27" s="238" t="s">
        <v>66</v>
      </c>
    </row>
    <row r="28" spans="1:18" ht="14.5" x14ac:dyDescent="0.35">
      <c r="A28" s="237" t="s">
        <v>372</v>
      </c>
      <c r="B28" s="237" t="s">
        <v>350</v>
      </c>
      <c r="C28" s="236">
        <v>3507</v>
      </c>
      <c r="D28" s="236" t="s">
        <v>66</v>
      </c>
      <c r="E28" s="236">
        <v>3648</v>
      </c>
      <c r="F28" s="236" t="s">
        <v>66</v>
      </c>
      <c r="G28" s="236">
        <v>3377</v>
      </c>
      <c r="H28" s="236" t="s">
        <v>66</v>
      </c>
      <c r="I28" s="236">
        <v>3802</v>
      </c>
      <c r="J28" s="236" t="s">
        <v>66</v>
      </c>
      <c r="K28" s="236">
        <v>4150</v>
      </c>
      <c r="L28" s="236" t="s">
        <v>66</v>
      </c>
      <c r="M28" s="236">
        <v>3843</v>
      </c>
      <c r="N28" s="236" t="s">
        <v>66</v>
      </c>
      <c r="O28" s="236">
        <v>4022</v>
      </c>
      <c r="P28" s="236" t="s">
        <v>66</v>
      </c>
      <c r="Q28" s="236">
        <v>2076</v>
      </c>
      <c r="R28" s="236" t="s">
        <v>66</v>
      </c>
    </row>
    <row r="29" spans="1:18" ht="14.5" x14ac:dyDescent="0.35">
      <c r="A29" s="237" t="s">
        <v>372</v>
      </c>
      <c r="B29" s="237" t="s">
        <v>348</v>
      </c>
      <c r="C29" s="238">
        <v>248536</v>
      </c>
      <c r="D29" s="238" t="s">
        <v>66</v>
      </c>
      <c r="E29" s="238">
        <v>250396</v>
      </c>
      <c r="F29" s="238" t="s">
        <v>66</v>
      </c>
      <c r="G29" s="238">
        <v>250964</v>
      </c>
      <c r="H29" s="238" t="s">
        <v>66</v>
      </c>
      <c r="I29" s="238">
        <v>252132</v>
      </c>
      <c r="J29" s="238" t="s">
        <v>66</v>
      </c>
      <c r="K29" s="238">
        <v>249382</v>
      </c>
      <c r="L29" s="238" t="s">
        <v>66</v>
      </c>
      <c r="M29" s="238">
        <v>238117</v>
      </c>
      <c r="N29" s="238" t="s">
        <v>66</v>
      </c>
      <c r="O29" s="238">
        <v>231878</v>
      </c>
      <c r="P29" s="238" t="s">
        <v>66</v>
      </c>
      <c r="Q29" s="238">
        <v>151873</v>
      </c>
      <c r="R29" s="238" t="s">
        <v>66</v>
      </c>
    </row>
    <row r="30" spans="1:18" ht="14.5" x14ac:dyDescent="0.35">
      <c r="A30" s="237" t="s">
        <v>371</v>
      </c>
      <c r="B30" s="237" t="s">
        <v>350</v>
      </c>
      <c r="C30" s="236" t="s">
        <v>346</v>
      </c>
      <c r="D30" s="236" t="s">
        <v>66</v>
      </c>
      <c r="E30" s="236" t="s">
        <v>346</v>
      </c>
      <c r="F30" s="236" t="s">
        <v>66</v>
      </c>
      <c r="G30" s="236" t="s">
        <v>346</v>
      </c>
      <c r="H30" s="236" t="s">
        <v>66</v>
      </c>
      <c r="I30" s="236" t="s">
        <v>346</v>
      </c>
      <c r="J30" s="236" t="s">
        <v>66</v>
      </c>
      <c r="K30" s="236" t="s">
        <v>346</v>
      </c>
      <c r="L30" s="236" t="s">
        <v>66</v>
      </c>
      <c r="M30" s="236">
        <v>29</v>
      </c>
      <c r="N30" s="236" t="s">
        <v>416</v>
      </c>
      <c r="O30" s="236">
        <v>28</v>
      </c>
      <c r="P30" s="236" t="s">
        <v>418</v>
      </c>
      <c r="Q30" s="236">
        <v>17</v>
      </c>
      <c r="R30" s="236" t="s">
        <v>66</v>
      </c>
    </row>
    <row r="31" spans="1:18" ht="14.5" x14ac:dyDescent="0.35">
      <c r="A31" s="237" t="s">
        <v>371</v>
      </c>
      <c r="B31" s="237" t="s">
        <v>348</v>
      </c>
      <c r="C31" s="238">
        <v>3832</v>
      </c>
      <c r="D31" s="238" t="s">
        <v>418</v>
      </c>
      <c r="E31" s="238" t="s">
        <v>346</v>
      </c>
      <c r="F31" s="238" t="s">
        <v>66</v>
      </c>
      <c r="G31" s="238" t="s">
        <v>346</v>
      </c>
      <c r="H31" s="238" t="s">
        <v>66</v>
      </c>
      <c r="I31" s="238" t="s">
        <v>346</v>
      </c>
      <c r="J31" s="238" t="s">
        <v>66</v>
      </c>
      <c r="K31" s="238">
        <v>3833</v>
      </c>
      <c r="L31" s="238" t="s">
        <v>66</v>
      </c>
      <c r="M31" s="238">
        <v>3831</v>
      </c>
      <c r="N31" s="238" t="s">
        <v>416</v>
      </c>
      <c r="O31" s="238">
        <v>3760</v>
      </c>
      <c r="P31" s="238" t="s">
        <v>418</v>
      </c>
      <c r="Q31" s="238">
        <v>2214</v>
      </c>
      <c r="R31" s="238" t="s">
        <v>66</v>
      </c>
    </row>
    <row r="32" spans="1:18" ht="14.5" x14ac:dyDescent="0.35">
      <c r="A32" s="237" t="s">
        <v>370</v>
      </c>
      <c r="B32" s="237" t="s">
        <v>350</v>
      </c>
      <c r="C32" s="247">
        <v>2324.62</v>
      </c>
      <c r="D32" s="236" t="s">
        <v>66</v>
      </c>
      <c r="E32" s="247">
        <v>2345.3200000000002</v>
      </c>
      <c r="F32" s="236" t="s">
        <v>66</v>
      </c>
      <c r="G32" s="247">
        <v>2231.7600000000002</v>
      </c>
      <c r="H32" s="236" t="s">
        <v>66</v>
      </c>
      <c r="I32" s="236" t="s">
        <v>346</v>
      </c>
      <c r="J32" s="236" t="s">
        <v>66</v>
      </c>
      <c r="K32" s="236" t="s">
        <v>346</v>
      </c>
      <c r="L32" s="236" t="s">
        <v>66</v>
      </c>
      <c r="M32" s="236" t="s">
        <v>346</v>
      </c>
      <c r="N32" s="236" t="s">
        <v>66</v>
      </c>
      <c r="O32" s="236" t="s">
        <v>346</v>
      </c>
      <c r="P32" s="236" t="s">
        <v>66</v>
      </c>
      <c r="Q32" s="236" t="s">
        <v>346</v>
      </c>
      <c r="R32" s="236" t="s">
        <v>66</v>
      </c>
    </row>
    <row r="33" spans="1:18" ht="14.5" x14ac:dyDescent="0.35">
      <c r="A33" s="237" t="s">
        <v>370</v>
      </c>
      <c r="B33" s="237" t="s">
        <v>348</v>
      </c>
      <c r="C33" s="246">
        <v>147221.9</v>
      </c>
      <c r="D33" s="238" t="s">
        <v>66</v>
      </c>
      <c r="E33" s="246">
        <v>146114.76</v>
      </c>
      <c r="F33" s="238" t="s">
        <v>66</v>
      </c>
      <c r="G33" s="246">
        <v>144375.01999999999</v>
      </c>
      <c r="H33" s="238" t="s">
        <v>66</v>
      </c>
      <c r="I33" s="238" t="s">
        <v>346</v>
      </c>
      <c r="J33" s="238" t="s">
        <v>66</v>
      </c>
      <c r="K33" s="238" t="s">
        <v>346</v>
      </c>
      <c r="L33" s="238" t="s">
        <v>66</v>
      </c>
      <c r="M33" s="238" t="s">
        <v>346</v>
      </c>
      <c r="N33" s="238" t="s">
        <v>66</v>
      </c>
      <c r="O33" s="238" t="s">
        <v>346</v>
      </c>
      <c r="P33" s="238" t="s">
        <v>66</v>
      </c>
      <c r="Q33" s="238" t="s">
        <v>346</v>
      </c>
      <c r="R33" s="238" t="s">
        <v>66</v>
      </c>
    </row>
    <row r="34" spans="1:18" ht="14.5" x14ac:dyDescent="0.35">
      <c r="A34" s="237" t="s">
        <v>369</v>
      </c>
      <c r="B34" s="237" t="s">
        <v>350</v>
      </c>
      <c r="C34" s="247">
        <v>2521.4</v>
      </c>
      <c r="D34" s="236" t="s">
        <v>66</v>
      </c>
      <c r="E34" s="247">
        <v>2671.7</v>
      </c>
      <c r="F34" s="236" t="s">
        <v>66</v>
      </c>
      <c r="G34" s="247">
        <v>2457.4</v>
      </c>
      <c r="H34" s="236" t="s">
        <v>66</v>
      </c>
      <c r="I34" s="247">
        <v>2361.1999999999998</v>
      </c>
      <c r="J34" s="236" t="s">
        <v>66</v>
      </c>
      <c r="K34" s="247">
        <v>2474.4</v>
      </c>
      <c r="L34" s="236" t="s">
        <v>66</v>
      </c>
      <c r="M34" s="247">
        <v>2583.1999999999998</v>
      </c>
      <c r="N34" s="236" t="s">
        <v>66</v>
      </c>
      <c r="O34" s="247">
        <v>2645.5</v>
      </c>
      <c r="P34" s="236" t="s">
        <v>66</v>
      </c>
      <c r="Q34" s="236">
        <v>1486</v>
      </c>
      <c r="R34" s="236" t="s">
        <v>66</v>
      </c>
    </row>
    <row r="35" spans="1:18" ht="14.5" x14ac:dyDescent="0.35">
      <c r="A35" s="237" t="s">
        <v>369</v>
      </c>
      <c r="B35" s="237" t="s">
        <v>348</v>
      </c>
      <c r="C35" s="246">
        <v>298173.2</v>
      </c>
      <c r="D35" s="238" t="s">
        <v>66</v>
      </c>
      <c r="E35" s="246">
        <v>321450.90000000002</v>
      </c>
      <c r="F35" s="238" t="s">
        <v>66</v>
      </c>
      <c r="G35" s="246">
        <v>300566.7</v>
      </c>
      <c r="H35" s="238" t="s">
        <v>66</v>
      </c>
      <c r="I35" s="246">
        <v>291504.90000000002</v>
      </c>
      <c r="J35" s="238" t="s">
        <v>66</v>
      </c>
      <c r="K35" s="246">
        <v>292243.20000000001</v>
      </c>
      <c r="L35" s="238" t="s">
        <v>66</v>
      </c>
      <c r="M35" s="246">
        <v>288684.40000000002</v>
      </c>
      <c r="N35" s="238" t="s">
        <v>66</v>
      </c>
      <c r="O35" s="246">
        <v>290106.09999999998</v>
      </c>
      <c r="P35" s="238" t="s">
        <v>66</v>
      </c>
      <c r="Q35" s="246">
        <v>182371.1</v>
      </c>
      <c r="R35" s="238" t="s">
        <v>66</v>
      </c>
    </row>
    <row r="36" spans="1:18" ht="14.5" x14ac:dyDescent="0.35">
      <c r="A36" s="237" t="s">
        <v>367</v>
      </c>
      <c r="B36" s="237" t="s">
        <v>350</v>
      </c>
      <c r="C36" s="245">
        <v>16964.907999999999</v>
      </c>
      <c r="D36" s="236" t="s">
        <v>66</v>
      </c>
      <c r="E36" s="247">
        <v>17440.669999999998</v>
      </c>
      <c r="F36" s="236" t="s">
        <v>66</v>
      </c>
      <c r="G36" s="247">
        <v>17617.78</v>
      </c>
      <c r="H36" s="236" t="s">
        <v>66</v>
      </c>
      <c r="I36" s="245">
        <v>17622.878000000001</v>
      </c>
      <c r="J36" s="236" t="s">
        <v>66</v>
      </c>
      <c r="K36" s="247">
        <v>17997.28</v>
      </c>
      <c r="L36" s="236" t="s">
        <v>66</v>
      </c>
      <c r="M36" s="247">
        <v>18659.990000000002</v>
      </c>
      <c r="N36" s="236" t="s">
        <v>66</v>
      </c>
      <c r="O36" s="247">
        <v>18721.759999999998</v>
      </c>
      <c r="P36" s="236" t="s">
        <v>66</v>
      </c>
      <c r="Q36" s="245">
        <v>12424.981</v>
      </c>
      <c r="R36" s="236" t="s">
        <v>66</v>
      </c>
    </row>
    <row r="37" spans="1:18" ht="14.5" x14ac:dyDescent="0.35">
      <c r="A37" s="237" t="s">
        <v>367</v>
      </c>
      <c r="B37" s="237" t="s">
        <v>348</v>
      </c>
      <c r="C37" s="238">
        <v>1632681</v>
      </c>
      <c r="D37" s="238" t="s">
        <v>66</v>
      </c>
      <c r="E37" s="238">
        <v>1651105</v>
      </c>
      <c r="F37" s="238" t="s">
        <v>66</v>
      </c>
      <c r="G37" s="238">
        <v>1630622</v>
      </c>
      <c r="H37" s="238" t="s">
        <v>66</v>
      </c>
      <c r="I37" s="246">
        <v>1596912.5</v>
      </c>
      <c r="J37" s="238" t="s">
        <v>66</v>
      </c>
      <c r="K37" s="246">
        <v>1590255.4</v>
      </c>
      <c r="L37" s="238" t="s">
        <v>66</v>
      </c>
      <c r="M37" s="246">
        <v>1631027.7</v>
      </c>
      <c r="N37" s="238" t="s">
        <v>66</v>
      </c>
      <c r="O37" s="246">
        <v>1587928.9</v>
      </c>
      <c r="P37" s="238" t="s">
        <v>66</v>
      </c>
      <c r="Q37" s="246">
        <v>1111628.8999999999</v>
      </c>
      <c r="R37" s="238" t="s">
        <v>66</v>
      </c>
    </row>
    <row r="38" spans="1:18" ht="14.5" x14ac:dyDescent="0.35">
      <c r="A38" s="237" t="s">
        <v>422</v>
      </c>
      <c r="B38" s="237" t="s">
        <v>350</v>
      </c>
      <c r="C38" s="236" t="s">
        <v>346</v>
      </c>
      <c r="D38" s="236" t="s">
        <v>66</v>
      </c>
      <c r="E38" s="236" t="s">
        <v>346</v>
      </c>
      <c r="F38" s="236" t="s">
        <v>66</v>
      </c>
      <c r="G38" s="236" t="s">
        <v>346</v>
      </c>
      <c r="H38" s="236" t="s">
        <v>66</v>
      </c>
      <c r="I38" s="236" t="s">
        <v>346</v>
      </c>
      <c r="J38" s="236" t="s">
        <v>66</v>
      </c>
      <c r="K38" s="236" t="s">
        <v>346</v>
      </c>
      <c r="L38" s="236" t="s">
        <v>66</v>
      </c>
      <c r="M38" s="236" t="s">
        <v>346</v>
      </c>
      <c r="N38" s="236" t="s">
        <v>66</v>
      </c>
      <c r="O38" s="236" t="s">
        <v>346</v>
      </c>
      <c r="P38" s="236" t="s">
        <v>414</v>
      </c>
      <c r="Q38" s="236" t="s">
        <v>346</v>
      </c>
      <c r="R38" s="236" t="s">
        <v>66</v>
      </c>
    </row>
    <row r="39" spans="1:18" ht="14.5" x14ac:dyDescent="0.35">
      <c r="A39" s="237" t="s">
        <v>422</v>
      </c>
      <c r="B39" s="237" t="s">
        <v>348</v>
      </c>
      <c r="C39" s="238" t="s">
        <v>346</v>
      </c>
      <c r="D39" s="238" t="s">
        <v>66</v>
      </c>
      <c r="E39" s="238" t="s">
        <v>346</v>
      </c>
      <c r="F39" s="238" t="s">
        <v>66</v>
      </c>
      <c r="G39" s="238" t="s">
        <v>346</v>
      </c>
      <c r="H39" s="238" t="s">
        <v>66</v>
      </c>
      <c r="I39" s="238" t="s">
        <v>346</v>
      </c>
      <c r="J39" s="238" t="s">
        <v>66</v>
      </c>
      <c r="K39" s="238" t="s">
        <v>346</v>
      </c>
      <c r="L39" s="238" t="s">
        <v>66</v>
      </c>
      <c r="M39" s="244">
        <v>53467.404000000002</v>
      </c>
      <c r="N39" s="238" t="s">
        <v>66</v>
      </c>
      <c r="O39" s="246">
        <v>57409.39</v>
      </c>
      <c r="P39" s="238" t="s">
        <v>66</v>
      </c>
      <c r="Q39" s="238">
        <v>33779</v>
      </c>
      <c r="R39" s="238" t="s">
        <v>66</v>
      </c>
    </row>
    <row r="40" spans="1:18" ht="14.5" x14ac:dyDescent="0.35">
      <c r="A40" s="237" t="s">
        <v>365</v>
      </c>
      <c r="B40" s="237" t="s">
        <v>350</v>
      </c>
      <c r="C40" s="236">
        <v>9517</v>
      </c>
      <c r="D40" s="236" t="s">
        <v>66</v>
      </c>
      <c r="E40" s="236" t="s">
        <v>346</v>
      </c>
      <c r="F40" s="236" t="s">
        <v>66</v>
      </c>
      <c r="G40" s="236" t="s">
        <v>346</v>
      </c>
      <c r="H40" s="236" t="s">
        <v>66</v>
      </c>
      <c r="I40" s="236" t="s">
        <v>346</v>
      </c>
      <c r="J40" s="236" t="s">
        <v>66</v>
      </c>
      <c r="K40" s="236" t="s">
        <v>346</v>
      </c>
      <c r="L40" s="236" t="s">
        <v>66</v>
      </c>
      <c r="M40" s="236" t="s">
        <v>346</v>
      </c>
      <c r="N40" s="236" t="s">
        <v>66</v>
      </c>
      <c r="O40" s="236" t="s">
        <v>346</v>
      </c>
      <c r="P40" s="236" t="s">
        <v>66</v>
      </c>
      <c r="Q40" s="236" t="s">
        <v>346</v>
      </c>
      <c r="R40" s="236" t="s">
        <v>66</v>
      </c>
    </row>
    <row r="41" spans="1:18" ht="14.5" x14ac:dyDescent="0.35">
      <c r="A41" s="237" t="s">
        <v>365</v>
      </c>
      <c r="B41" s="237" t="s">
        <v>348</v>
      </c>
      <c r="C41" s="238">
        <v>179909</v>
      </c>
      <c r="D41" s="238" t="s">
        <v>66</v>
      </c>
      <c r="E41" s="238" t="s">
        <v>346</v>
      </c>
      <c r="F41" s="238" t="s">
        <v>66</v>
      </c>
      <c r="G41" s="238" t="s">
        <v>346</v>
      </c>
      <c r="H41" s="238" t="s">
        <v>66</v>
      </c>
      <c r="I41" s="238" t="s">
        <v>346</v>
      </c>
      <c r="J41" s="238" t="s">
        <v>66</v>
      </c>
      <c r="K41" s="238" t="s">
        <v>346</v>
      </c>
      <c r="L41" s="238" t="s">
        <v>66</v>
      </c>
      <c r="M41" s="238" t="s">
        <v>346</v>
      </c>
      <c r="N41" s="238" t="s">
        <v>66</v>
      </c>
      <c r="O41" s="238" t="s">
        <v>346</v>
      </c>
      <c r="P41" s="238" t="s">
        <v>66</v>
      </c>
      <c r="Q41" s="238" t="s">
        <v>346</v>
      </c>
      <c r="R41" s="238" t="s">
        <v>66</v>
      </c>
    </row>
    <row r="42" spans="1:18" ht="14.5" x14ac:dyDescent="0.35">
      <c r="A42" s="237" t="s">
        <v>364</v>
      </c>
      <c r="B42" s="237" t="s">
        <v>350</v>
      </c>
      <c r="C42" s="236">
        <v>20039</v>
      </c>
      <c r="D42" s="236" t="s">
        <v>66</v>
      </c>
      <c r="E42" s="236">
        <v>21449</v>
      </c>
      <c r="F42" s="236" t="s">
        <v>66</v>
      </c>
      <c r="G42" s="236">
        <v>21570</v>
      </c>
      <c r="H42" s="236" t="s">
        <v>66</v>
      </c>
      <c r="I42" s="236">
        <v>19168</v>
      </c>
      <c r="J42" s="236" t="s">
        <v>66</v>
      </c>
      <c r="K42" s="236">
        <v>18930</v>
      </c>
      <c r="L42" s="236" t="s">
        <v>66</v>
      </c>
      <c r="M42" s="236">
        <v>16969</v>
      </c>
      <c r="N42" s="236" t="s">
        <v>66</v>
      </c>
      <c r="O42" s="236">
        <v>19914</v>
      </c>
      <c r="P42" s="236" t="s">
        <v>66</v>
      </c>
      <c r="Q42" s="236">
        <v>7177</v>
      </c>
      <c r="R42" s="236" t="s">
        <v>66</v>
      </c>
    </row>
    <row r="43" spans="1:18" ht="14.5" x14ac:dyDescent="0.35">
      <c r="A43" s="237" t="s">
        <v>364</v>
      </c>
      <c r="B43" s="237" t="s">
        <v>348</v>
      </c>
      <c r="C43" s="238">
        <v>4080846</v>
      </c>
      <c r="D43" s="238" t="s">
        <v>66</v>
      </c>
      <c r="E43" s="238">
        <v>4142660</v>
      </c>
      <c r="F43" s="238" t="s">
        <v>66</v>
      </c>
      <c r="G43" s="238">
        <v>4088929</v>
      </c>
      <c r="H43" s="238" t="s">
        <v>66</v>
      </c>
      <c r="I43" s="238">
        <v>4156665</v>
      </c>
      <c r="J43" s="238" t="s">
        <v>66</v>
      </c>
      <c r="K43" s="238">
        <v>4117974</v>
      </c>
      <c r="L43" s="238" t="s">
        <v>66</v>
      </c>
      <c r="M43" s="238">
        <v>4110605</v>
      </c>
      <c r="N43" s="238" t="s">
        <v>66</v>
      </c>
      <c r="O43" s="238">
        <v>4192345</v>
      </c>
      <c r="P43" s="238" t="s">
        <v>66</v>
      </c>
      <c r="Q43" s="238">
        <v>2430501</v>
      </c>
      <c r="R43" s="238" t="s">
        <v>66</v>
      </c>
    </row>
    <row r="44" spans="1:18" ht="14.5" x14ac:dyDescent="0.35">
      <c r="A44" s="237" t="s">
        <v>363</v>
      </c>
      <c r="B44" s="237" t="s">
        <v>350</v>
      </c>
      <c r="C44" s="236">
        <v>6315</v>
      </c>
      <c r="D44" s="236" t="s">
        <v>66</v>
      </c>
      <c r="E44" s="236" t="s">
        <v>346</v>
      </c>
      <c r="F44" s="236" t="s">
        <v>66</v>
      </c>
      <c r="G44" s="247">
        <v>6574.78</v>
      </c>
      <c r="H44" s="236" t="s">
        <v>66</v>
      </c>
      <c r="I44" s="247">
        <v>7612.12</v>
      </c>
      <c r="J44" s="236" t="s">
        <v>66</v>
      </c>
      <c r="K44" s="247">
        <v>7414.81</v>
      </c>
      <c r="L44" s="236" t="s">
        <v>66</v>
      </c>
      <c r="M44" s="247">
        <v>7925.71</v>
      </c>
      <c r="N44" s="236" t="s">
        <v>66</v>
      </c>
      <c r="O44" s="247">
        <v>7941.4</v>
      </c>
      <c r="P44" s="236" t="s">
        <v>66</v>
      </c>
      <c r="Q44" s="247">
        <v>3939.5</v>
      </c>
      <c r="R44" s="236" t="s">
        <v>66</v>
      </c>
    </row>
    <row r="45" spans="1:18" ht="14.5" x14ac:dyDescent="0.35">
      <c r="A45" s="237" t="s">
        <v>363</v>
      </c>
      <c r="B45" s="237" t="s">
        <v>348</v>
      </c>
      <c r="C45" s="238">
        <v>546383</v>
      </c>
      <c r="D45" s="238" t="s">
        <v>66</v>
      </c>
      <c r="E45" s="238">
        <v>476348</v>
      </c>
      <c r="F45" s="238" t="s">
        <v>66</v>
      </c>
      <c r="G45" s="246">
        <v>515092.22</v>
      </c>
      <c r="H45" s="238" t="s">
        <v>66</v>
      </c>
      <c r="I45" s="246">
        <v>513389.22</v>
      </c>
      <c r="J45" s="238" t="s">
        <v>66</v>
      </c>
      <c r="K45" s="246">
        <v>514831.52</v>
      </c>
      <c r="L45" s="238" t="s">
        <v>66</v>
      </c>
      <c r="M45" s="246">
        <v>543144.02</v>
      </c>
      <c r="N45" s="238" t="s">
        <v>66</v>
      </c>
      <c r="O45" s="246">
        <v>565911.19999999995</v>
      </c>
      <c r="P45" s="238" t="s">
        <v>66</v>
      </c>
      <c r="Q45" s="246">
        <v>328174.7</v>
      </c>
      <c r="R45" s="238" t="s">
        <v>66</v>
      </c>
    </row>
    <row r="46" spans="1:18" ht="14.5" x14ac:dyDescent="0.35">
      <c r="A46" s="237" t="s">
        <v>362</v>
      </c>
      <c r="B46" s="237" t="s">
        <v>350</v>
      </c>
      <c r="C46" s="236">
        <v>17082</v>
      </c>
      <c r="D46" s="236" t="s">
        <v>66</v>
      </c>
      <c r="E46" s="236">
        <v>18339</v>
      </c>
      <c r="F46" s="236" t="s">
        <v>66</v>
      </c>
      <c r="G46" s="236">
        <v>23893</v>
      </c>
      <c r="H46" s="236" t="s">
        <v>66</v>
      </c>
      <c r="I46" s="236">
        <v>24724</v>
      </c>
      <c r="J46" s="236" t="s">
        <v>66</v>
      </c>
      <c r="K46" s="236">
        <v>24137</v>
      </c>
      <c r="L46" s="236" t="s">
        <v>66</v>
      </c>
      <c r="M46" s="236">
        <v>25856</v>
      </c>
      <c r="N46" s="236" t="s">
        <v>66</v>
      </c>
      <c r="O46" s="236">
        <v>25819</v>
      </c>
      <c r="P46" s="236" t="s">
        <v>66</v>
      </c>
      <c r="Q46" s="236">
        <v>17858</v>
      </c>
      <c r="R46" s="236" t="s">
        <v>66</v>
      </c>
    </row>
    <row r="47" spans="1:18" ht="14.5" x14ac:dyDescent="0.35">
      <c r="A47" s="237" t="s">
        <v>362</v>
      </c>
      <c r="B47" s="237" t="s">
        <v>348</v>
      </c>
      <c r="C47" s="238">
        <v>274393</v>
      </c>
      <c r="D47" s="238" t="s">
        <v>66</v>
      </c>
      <c r="E47" s="238">
        <v>282019</v>
      </c>
      <c r="F47" s="238" t="s">
        <v>66</v>
      </c>
      <c r="G47" s="238">
        <v>1488456</v>
      </c>
      <c r="H47" s="238" t="s">
        <v>66</v>
      </c>
      <c r="I47" s="238">
        <v>1374841</v>
      </c>
      <c r="J47" s="238" t="s">
        <v>66</v>
      </c>
      <c r="K47" s="238">
        <v>1401316</v>
      </c>
      <c r="L47" s="238" t="s">
        <v>66</v>
      </c>
      <c r="M47" s="238">
        <v>1432919</v>
      </c>
      <c r="N47" s="238" t="s">
        <v>66</v>
      </c>
      <c r="O47" s="238">
        <v>1317893</v>
      </c>
      <c r="P47" s="238" t="s">
        <v>66</v>
      </c>
      <c r="Q47" s="238">
        <v>1049024</v>
      </c>
      <c r="R47" s="238" t="s">
        <v>66</v>
      </c>
    </row>
    <row r="48" spans="1:18" ht="14.5" x14ac:dyDescent="0.35">
      <c r="A48" s="237" t="s">
        <v>361</v>
      </c>
      <c r="B48" s="237" t="s">
        <v>350</v>
      </c>
      <c r="C48" s="236" t="s">
        <v>346</v>
      </c>
      <c r="D48" s="236" t="s">
        <v>66</v>
      </c>
      <c r="E48" s="236" t="s">
        <v>346</v>
      </c>
      <c r="F48" s="236" t="s">
        <v>66</v>
      </c>
      <c r="G48" s="236" t="s">
        <v>346</v>
      </c>
      <c r="H48" s="236" t="s">
        <v>66</v>
      </c>
      <c r="I48" s="236" t="s">
        <v>346</v>
      </c>
      <c r="J48" s="236" t="s">
        <v>66</v>
      </c>
      <c r="K48" s="236" t="s">
        <v>346</v>
      </c>
      <c r="L48" s="236" t="s">
        <v>66</v>
      </c>
      <c r="M48" s="236" t="s">
        <v>346</v>
      </c>
      <c r="N48" s="236" t="s">
        <v>66</v>
      </c>
      <c r="O48" s="236" t="s">
        <v>346</v>
      </c>
      <c r="P48" s="236" t="s">
        <v>66</v>
      </c>
      <c r="Q48" s="236" t="s">
        <v>346</v>
      </c>
      <c r="R48" s="236" t="s">
        <v>66</v>
      </c>
    </row>
    <row r="49" spans="1:18" ht="14.5" x14ac:dyDescent="0.35">
      <c r="A49" s="237" t="s">
        <v>361</v>
      </c>
      <c r="B49" s="237" t="s">
        <v>348</v>
      </c>
      <c r="C49" s="238" t="s">
        <v>346</v>
      </c>
      <c r="D49" s="238" t="s">
        <v>66</v>
      </c>
      <c r="E49" s="238" t="s">
        <v>346</v>
      </c>
      <c r="F49" s="238" t="s">
        <v>66</v>
      </c>
      <c r="G49" s="238" t="s">
        <v>346</v>
      </c>
      <c r="H49" s="238" t="s">
        <v>66</v>
      </c>
      <c r="I49" s="238" t="s">
        <v>346</v>
      </c>
      <c r="J49" s="238" t="s">
        <v>66</v>
      </c>
      <c r="K49" s="238" t="s">
        <v>346</v>
      </c>
      <c r="L49" s="238" t="s">
        <v>66</v>
      </c>
      <c r="M49" s="238" t="s">
        <v>346</v>
      </c>
      <c r="N49" s="238" t="s">
        <v>66</v>
      </c>
      <c r="O49" s="238" t="s">
        <v>346</v>
      </c>
      <c r="P49" s="238" t="s">
        <v>66</v>
      </c>
      <c r="Q49" s="238" t="s">
        <v>346</v>
      </c>
      <c r="R49" s="238" t="s">
        <v>66</v>
      </c>
    </row>
    <row r="50" spans="1:18" ht="14.5" x14ac:dyDescent="0.35">
      <c r="A50" s="237" t="s">
        <v>359</v>
      </c>
      <c r="B50" s="237" t="s">
        <v>350</v>
      </c>
      <c r="C50" s="236">
        <v>4737</v>
      </c>
      <c r="D50" s="236" t="s">
        <v>66</v>
      </c>
      <c r="E50" s="236">
        <v>4627</v>
      </c>
      <c r="F50" s="236" t="s">
        <v>66</v>
      </c>
      <c r="G50" s="236">
        <v>4946</v>
      </c>
      <c r="H50" s="236" t="s">
        <v>66</v>
      </c>
      <c r="I50" s="236" t="s">
        <v>346</v>
      </c>
      <c r="J50" s="236" t="s">
        <v>66</v>
      </c>
      <c r="K50" s="236" t="s">
        <v>346</v>
      </c>
      <c r="L50" s="236" t="s">
        <v>66</v>
      </c>
      <c r="M50" s="236" t="s">
        <v>346</v>
      </c>
      <c r="N50" s="236" t="s">
        <v>66</v>
      </c>
      <c r="O50" s="236" t="s">
        <v>346</v>
      </c>
      <c r="P50" s="236" t="s">
        <v>66</v>
      </c>
      <c r="Q50" s="236">
        <v>2589</v>
      </c>
      <c r="R50" s="236" t="s">
        <v>66</v>
      </c>
    </row>
    <row r="51" spans="1:18" ht="14.5" x14ac:dyDescent="0.35">
      <c r="A51" s="237" t="s">
        <v>359</v>
      </c>
      <c r="B51" s="237" t="s">
        <v>348</v>
      </c>
      <c r="C51" s="238">
        <v>352736</v>
      </c>
      <c r="D51" s="238" t="s">
        <v>66</v>
      </c>
      <c r="E51" s="238">
        <v>349416</v>
      </c>
      <c r="F51" s="238" t="s">
        <v>66</v>
      </c>
      <c r="G51" s="238">
        <v>347612</v>
      </c>
      <c r="H51" s="238" t="s">
        <v>66</v>
      </c>
      <c r="I51" s="238" t="s">
        <v>346</v>
      </c>
      <c r="J51" s="238" t="s">
        <v>66</v>
      </c>
      <c r="K51" s="238" t="s">
        <v>346</v>
      </c>
      <c r="L51" s="238" t="s">
        <v>66</v>
      </c>
      <c r="M51" s="238" t="s">
        <v>346</v>
      </c>
      <c r="N51" s="238" t="s">
        <v>66</v>
      </c>
      <c r="O51" s="238" t="s">
        <v>346</v>
      </c>
      <c r="P51" s="238" t="s">
        <v>66</v>
      </c>
      <c r="Q51" s="238">
        <v>228950</v>
      </c>
      <c r="R51" s="238" t="s">
        <v>66</v>
      </c>
    </row>
    <row r="52" spans="1:18" ht="14.5" x14ac:dyDescent="0.35">
      <c r="A52" s="237" t="s">
        <v>358</v>
      </c>
      <c r="B52" s="237" t="s">
        <v>350</v>
      </c>
      <c r="C52" s="236" t="s">
        <v>346</v>
      </c>
      <c r="D52" s="236" t="s">
        <v>66</v>
      </c>
      <c r="E52" s="236" t="s">
        <v>346</v>
      </c>
      <c r="F52" s="236" t="s">
        <v>66</v>
      </c>
      <c r="G52" s="236" t="s">
        <v>346</v>
      </c>
      <c r="H52" s="236" t="s">
        <v>66</v>
      </c>
      <c r="I52" s="236" t="s">
        <v>346</v>
      </c>
      <c r="J52" s="236" t="s">
        <v>66</v>
      </c>
      <c r="K52" s="236" t="s">
        <v>346</v>
      </c>
      <c r="L52" s="236" t="s">
        <v>66</v>
      </c>
      <c r="M52" s="236" t="s">
        <v>346</v>
      </c>
      <c r="N52" s="236" t="s">
        <v>66</v>
      </c>
      <c r="O52" s="236" t="s">
        <v>346</v>
      </c>
      <c r="P52" s="236" t="s">
        <v>66</v>
      </c>
      <c r="Q52" s="236" t="s">
        <v>346</v>
      </c>
      <c r="R52" s="236" t="s">
        <v>66</v>
      </c>
    </row>
    <row r="53" spans="1:18" ht="14.5" x14ac:dyDescent="0.35">
      <c r="A53" s="237" t="s">
        <v>358</v>
      </c>
      <c r="B53" s="237" t="s">
        <v>348</v>
      </c>
      <c r="C53" s="238" t="s">
        <v>346</v>
      </c>
      <c r="D53" s="238" t="s">
        <v>66</v>
      </c>
      <c r="E53" s="238" t="s">
        <v>346</v>
      </c>
      <c r="F53" s="238" t="s">
        <v>66</v>
      </c>
      <c r="G53" s="238" t="s">
        <v>346</v>
      </c>
      <c r="H53" s="238" t="s">
        <v>66</v>
      </c>
      <c r="I53" s="238" t="s">
        <v>346</v>
      </c>
      <c r="J53" s="238" t="s">
        <v>66</v>
      </c>
      <c r="K53" s="238" t="s">
        <v>346</v>
      </c>
      <c r="L53" s="238" t="s">
        <v>66</v>
      </c>
      <c r="M53" s="238" t="s">
        <v>346</v>
      </c>
      <c r="N53" s="238" t="s">
        <v>66</v>
      </c>
      <c r="O53" s="238" t="s">
        <v>346</v>
      </c>
      <c r="P53" s="238" t="s">
        <v>66</v>
      </c>
      <c r="Q53" s="238" t="s">
        <v>346</v>
      </c>
      <c r="R53" s="238" t="s">
        <v>66</v>
      </c>
    </row>
    <row r="54" spans="1:18" ht="14.5" x14ac:dyDescent="0.35">
      <c r="A54" s="237" t="s">
        <v>356</v>
      </c>
      <c r="B54" s="237" t="s">
        <v>350</v>
      </c>
      <c r="C54" s="236" t="s">
        <v>346</v>
      </c>
      <c r="D54" s="236" t="s">
        <v>66</v>
      </c>
      <c r="E54" s="236" t="s">
        <v>346</v>
      </c>
      <c r="F54" s="236" t="s">
        <v>66</v>
      </c>
      <c r="G54" s="236" t="s">
        <v>346</v>
      </c>
      <c r="H54" s="236" t="s">
        <v>66</v>
      </c>
      <c r="I54" s="236" t="s">
        <v>346</v>
      </c>
      <c r="J54" s="236" t="s">
        <v>66</v>
      </c>
      <c r="K54" s="236" t="s">
        <v>346</v>
      </c>
      <c r="L54" s="236" t="s">
        <v>66</v>
      </c>
      <c r="M54" s="236" t="s">
        <v>346</v>
      </c>
      <c r="N54" s="236" t="s">
        <v>66</v>
      </c>
      <c r="O54" s="236" t="s">
        <v>346</v>
      </c>
      <c r="P54" s="236" t="s">
        <v>66</v>
      </c>
      <c r="Q54" s="236" t="s">
        <v>346</v>
      </c>
      <c r="R54" s="236" t="s">
        <v>66</v>
      </c>
    </row>
    <row r="55" spans="1:18" ht="14.5" x14ac:dyDescent="0.35">
      <c r="A55" s="237" t="s">
        <v>356</v>
      </c>
      <c r="B55" s="237" t="s">
        <v>348</v>
      </c>
      <c r="C55" s="238" t="s">
        <v>346</v>
      </c>
      <c r="D55" s="238" t="s">
        <v>66</v>
      </c>
      <c r="E55" s="238" t="s">
        <v>346</v>
      </c>
      <c r="F55" s="238" t="s">
        <v>66</v>
      </c>
      <c r="G55" s="238" t="s">
        <v>346</v>
      </c>
      <c r="H55" s="238" t="s">
        <v>66</v>
      </c>
      <c r="I55" s="238" t="s">
        <v>346</v>
      </c>
      <c r="J55" s="238" t="s">
        <v>66</v>
      </c>
      <c r="K55" s="238" t="s">
        <v>346</v>
      </c>
      <c r="L55" s="238" t="s">
        <v>66</v>
      </c>
      <c r="M55" s="238" t="s">
        <v>346</v>
      </c>
      <c r="N55" s="238" t="s">
        <v>66</v>
      </c>
      <c r="O55" s="238" t="s">
        <v>346</v>
      </c>
      <c r="P55" s="238" t="s">
        <v>66</v>
      </c>
      <c r="Q55" s="238" t="s">
        <v>346</v>
      </c>
      <c r="R55" s="238" t="s">
        <v>66</v>
      </c>
    </row>
    <row r="56" spans="1:18" ht="14.5" x14ac:dyDescent="0.35">
      <c r="A56" s="237" t="s">
        <v>355</v>
      </c>
      <c r="B56" s="237" t="s">
        <v>350</v>
      </c>
      <c r="C56" s="236">
        <v>5259</v>
      </c>
      <c r="D56" s="236" t="s">
        <v>66</v>
      </c>
      <c r="E56" s="236">
        <v>5376</v>
      </c>
      <c r="F56" s="236" t="s">
        <v>66</v>
      </c>
      <c r="G56" s="236">
        <v>5494</v>
      </c>
      <c r="H56" s="236" t="s">
        <v>66</v>
      </c>
      <c r="I56" s="236">
        <v>5609</v>
      </c>
      <c r="J56" s="236" t="s">
        <v>66</v>
      </c>
      <c r="K56" s="236">
        <v>5652</v>
      </c>
      <c r="L56" s="236" t="s">
        <v>66</v>
      </c>
      <c r="M56" s="236">
        <v>5729</v>
      </c>
      <c r="N56" s="236" t="s">
        <v>66</v>
      </c>
      <c r="O56" s="236">
        <v>6011</v>
      </c>
      <c r="P56" s="236" t="s">
        <v>66</v>
      </c>
      <c r="Q56" s="236">
        <v>5017</v>
      </c>
      <c r="R56" s="236" t="s">
        <v>66</v>
      </c>
    </row>
    <row r="57" spans="1:18" ht="14.5" x14ac:dyDescent="0.35">
      <c r="A57" s="237" t="s">
        <v>355</v>
      </c>
      <c r="B57" s="237" t="s">
        <v>348</v>
      </c>
      <c r="C57" s="238">
        <v>745840</v>
      </c>
      <c r="D57" s="238" t="s">
        <v>66</v>
      </c>
      <c r="E57" s="238">
        <v>747261</v>
      </c>
      <c r="F57" s="238" t="s">
        <v>66</v>
      </c>
      <c r="G57" s="238">
        <v>764485</v>
      </c>
      <c r="H57" s="238" t="s">
        <v>66</v>
      </c>
      <c r="I57" s="238">
        <v>784784</v>
      </c>
      <c r="J57" s="238" t="s">
        <v>66</v>
      </c>
      <c r="K57" s="238">
        <v>782200</v>
      </c>
      <c r="L57" s="238" t="s">
        <v>66</v>
      </c>
      <c r="M57" s="238">
        <v>789343</v>
      </c>
      <c r="N57" s="238" t="s">
        <v>66</v>
      </c>
      <c r="O57" s="238">
        <v>841823</v>
      </c>
      <c r="P57" s="238" t="s">
        <v>66</v>
      </c>
      <c r="Q57" s="238">
        <v>615722</v>
      </c>
      <c r="R57" s="238" t="s">
        <v>66</v>
      </c>
    </row>
    <row r="58" spans="1:18" ht="14.5" x14ac:dyDescent="0.35">
      <c r="A58" s="237" t="s">
        <v>354</v>
      </c>
      <c r="B58" s="237" t="s">
        <v>350</v>
      </c>
      <c r="C58" s="236" t="s">
        <v>346</v>
      </c>
      <c r="D58" s="236" t="s">
        <v>66</v>
      </c>
      <c r="E58" s="236" t="s">
        <v>346</v>
      </c>
      <c r="F58" s="236" t="s">
        <v>66</v>
      </c>
      <c r="G58" s="236" t="s">
        <v>346</v>
      </c>
      <c r="H58" s="236" t="s">
        <v>66</v>
      </c>
      <c r="I58" s="236" t="s">
        <v>346</v>
      </c>
      <c r="J58" s="236" t="s">
        <v>66</v>
      </c>
      <c r="K58" s="236" t="s">
        <v>346</v>
      </c>
      <c r="L58" s="236" t="s">
        <v>66</v>
      </c>
      <c r="M58" s="236" t="s">
        <v>346</v>
      </c>
      <c r="N58" s="236" t="s">
        <v>66</v>
      </c>
      <c r="O58" s="236" t="s">
        <v>346</v>
      </c>
      <c r="P58" s="236" t="s">
        <v>66</v>
      </c>
      <c r="Q58" s="236" t="s">
        <v>346</v>
      </c>
      <c r="R58" s="236" t="s">
        <v>66</v>
      </c>
    </row>
    <row r="59" spans="1:18" ht="14.5" x14ac:dyDescent="0.35">
      <c r="A59" s="237" t="s">
        <v>354</v>
      </c>
      <c r="B59" s="237" t="s">
        <v>348</v>
      </c>
      <c r="C59" s="238" t="s">
        <v>346</v>
      </c>
      <c r="D59" s="238" t="s">
        <v>66</v>
      </c>
      <c r="E59" s="238" t="s">
        <v>346</v>
      </c>
      <c r="F59" s="238" t="s">
        <v>66</v>
      </c>
      <c r="G59" s="238" t="s">
        <v>346</v>
      </c>
      <c r="H59" s="238" t="s">
        <v>66</v>
      </c>
      <c r="I59" s="238" t="s">
        <v>346</v>
      </c>
      <c r="J59" s="238" t="s">
        <v>66</v>
      </c>
      <c r="K59" s="238" t="s">
        <v>346</v>
      </c>
      <c r="L59" s="238" t="s">
        <v>66</v>
      </c>
      <c r="M59" s="238" t="s">
        <v>346</v>
      </c>
      <c r="N59" s="238" t="s">
        <v>66</v>
      </c>
      <c r="O59" s="238" t="s">
        <v>346</v>
      </c>
      <c r="P59" s="238" t="s">
        <v>66</v>
      </c>
      <c r="Q59" s="238" t="s">
        <v>346</v>
      </c>
      <c r="R59" s="238" t="s">
        <v>66</v>
      </c>
    </row>
    <row r="60" spans="1:18" ht="14.5" x14ac:dyDescent="0.35">
      <c r="A60" s="237" t="s">
        <v>352</v>
      </c>
      <c r="B60" s="237" t="s">
        <v>350</v>
      </c>
      <c r="C60" s="236" t="s">
        <v>346</v>
      </c>
      <c r="D60" s="236" t="s">
        <v>66</v>
      </c>
      <c r="E60" s="236" t="s">
        <v>346</v>
      </c>
      <c r="F60" s="236" t="s">
        <v>66</v>
      </c>
      <c r="G60" s="245">
        <v>2251.509</v>
      </c>
      <c r="H60" s="236" t="s">
        <v>66</v>
      </c>
      <c r="I60" s="245">
        <v>2068.9430000000002</v>
      </c>
      <c r="J60" s="236" t="s">
        <v>66</v>
      </c>
      <c r="K60" s="245">
        <v>2329.6320000000001</v>
      </c>
      <c r="L60" s="236" t="s">
        <v>66</v>
      </c>
      <c r="M60" s="245">
        <v>2246.9679999999998</v>
      </c>
      <c r="N60" s="236" t="s">
        <v>66</v>
      </c>
      <c r="O60" s="245">
        <v>2027.8050000000001</v>
      </c>
      <c r="P60" s="236" t="s">
        <v>66</v>
      </c>
      <c r="Q60" s="245">
        <v>661.947</v>
      </c>
      <c r="R60" s="236" t="s">
        <v>66</v>
      </c>
    </row>
    <row r="61" spans="1:18" ht="14.5" x14ac:dyDescent="0.35">
      <c r="A61" s="237" t="s">
        <v>352</v>
      </c>
      <c r="B61" s="237" t="s">
        <v>348</v>
      </c>
      <c r="C61" s="238" t="s">
        <v>346</v>
      </c>
      <c r="D61" s="238" t="s">
        <v>66</v>
      </c>
      <c r="E61" s="238" t="s">
        <v>346</v>
      </c>
      <c r="F61" s="238" t="s">
        <v>66</v>
      </c>
      <c r="G61" s="238">
        <v>88390</v>
      </c>
      <c r="H61" s="238" t="s">
        <v>66</v>
      </c>
      <c r="I61" s="238">
        <v>83523</v>
      </c>
      <c r="J61" s="238" t="s">
        <v>66</v>
      </c>
      <c r="K61" s="238">
        <v>79892</v>
      </c>
      <c r="L61" s="238" t="s">
        <v>66</v>
      </c>
      <c r="M61" s="238">
        <v>79926</v>
      </c>
      <c r="N61" s="238" t="s">
        <v>66</v>
      </c>
      <c r="O61" s="238">
        <v>78511</v>
      </c>
      <c r="P61" s="238" t="s">
        <v>66</v>
      </c>
      <c r="Q61" s="244">
        <v>43457.343999999997</v>
      </c>
      <c r="R61" s="238" t="s">
        <v>66</v>
      </c>
    </row>
    <row r="62" spans="1:18" ht="14.5" x14ac:dyDescent="0.35">
      <c r="A62" s="237" t="s">
        <v>421</v>
      </c>
      <c r="B62" s="237" t="s">
        <v>350</v>
      </c>
      <c r="C62" s="236" t="s">
        <v>346</v>
      </c>
      <c r="D62" s="236" t="s">
        <v>66</v>
      </c>
      <c r="E62" s="236" t="s">
        <v>346</v>
      </c>
      <c r="F62" s="236" t="s">
        <v>66</v>
      </c>
      <c r="G62" s="236" t="s">
        <v>346</v>
      </c>
      <c r="H62" s="236" t="s">
        <v>66</v>
      </c>
      <c r="I62" s="236" t="s">
        <v>346</v>
      </c>
      <c r="J62" s="236" t="s">
        <v>66</v>
      </c>
      <c r="K62" s="236" t="s">
        <v>346</v>
      </c>
      <c r="L62" s="236" t="s">
        <v>66</v>
      </c>
      <c r="M62" s="236" t="s">
        <v>346</v>
      </c>
      <c r="N62" s="236" t="s">
        <v>66</v>
      </c>
      <c r="O62" s="236" t="s">
        <v>346</v>
      </c>
      <c r="P62" s="236" t="s">
        <v>66</v>
      </c>
      <c r="Q62" s="236">
        <v>3086</v>
      </c>
      <c r="R62" s="236" t="s">
        <v>66</v>
      </c>
    </row>
    <row r="63" spans="1:18" ht="14.5" x14ac:dyDescent="0.35">
      <c r="A63" s="237" t="s">
        <v>421</v>
      </c>
      <c r="B63" s="237" t="s">
        <v>348</v>
      </c>
      <c r="C63" s="238" t="s">
        <v>346</v>
      </c>
      <c r="D63" s="238" t="s">
        <v>66</v>
      </c>
      <c r="E63" s="238" t="s">
        <v>346</v>
      </c>
      <c r="F63" s="238" t="s">
        <v>66</v>
      </c>
      <c r="G63" s="238" t="s">
        <v>346</v>
      </c>
      <c r="H63" s="238" t="s">
        <v>66</v>
      </c>
      <c r="I63" s="238" t="s">
        <v>346</v>
      </c>
      <c r="J63" s="238" t="s">
        <v>66</v>
      </c>
      <c r="K63" s="238" t="s">
        <v>346</v>
      </c>
      <c r="L63" s="238" t="s">
        <v>66</v>
      </c>
      <c r="M63" s="238" t="s">
        <v>346</v>
      </c>
      <c r="N63" s="238" t="s">
        <v>66</v>
      </c>
      <c r="O63" s="238" t="s">
        <v>346</v>
      </c>
      <c r="P63" s="238" t="s">
        <v>66</v>
      </c>
      <c r="Q63" s="238">
        <v>40019</v>
      </c>
      <c r="R63" s="238" t="s">
        <v>66</v>
      </c>
    </row>
    <row r="65" spans="1:17" ht="14.5" x14ac:dyDescent="0.35">
      <c r="A65" s="235" t="s">
        <v>347</v>
      </c>
    </row>
    <row r="66" spans="1:17" ht="14.5" x14ac:dyDescent="0.35">
      <c r="A66" s="235" t="s">
        <v>346</v>
      </c>
      <c r="B66" s="234" t="s">
        <v>345</v>
      </c>
    </row>
    <row r="67" spans="1:17" ht="14.5" x14ac:dyDescent="0.35">
      <c r="A67" s="235" t="s">
        <v>344</v>
      </c>
    </row>
    <row r="68" spans="1:17" ht="14.5" x14ac:dyDescent="0.35">
      <c r="A68" s="235" t="s">
        <v>420</v>
      </c>
      <c r="B68" s="234" t="s">
        <v>419</v>
      </c>
    </row>
    <row r="69" spans="1:17" ht="14.5" x14ac:dyDescent="0.35">
      <c r="A69" s="235" t="s">
        <v>418</v>
      </c>
      <c r="B69" s="234" t="s">
        <v>417</v>
      </c>
    </row>
    <row r="70" spans="1:17" ht="14.5" x14ac:dyDescent="0.35">
      <c r="A70" s="235" t="s">
        <v>416</v>
      </c>
      <c r="B70" s="234" t="s">
        <v>415</v>
      </c>
    </row>
    <row r="71" spans="1:17" ht="14.5" x14ac:dyDescent="0.35">
      <c r="A71" s="235" t="s">
        <v>414</v>
      </c>
      <c r="B71" s="234" t="s">
        <v>413</v>
      </c>
    </row>
    <row r="73" spans="1:17" ht="11.4" customHeight="1" x14ac:dyDescent="0.35">
      <c r="A73" s="243" t="s">
        <v>350</v>
      </c>
      <c r="B73" s="232" t="s">
        <v>341</v>
      </c>
      <c r="C73" s="232"/>
      <c r="D73" s="232"/>
      <c r="E73" s="232"/>
      <c r="F73" s="232"/>
      <c r="G73" s="232"/>
      <c r="H73" s="232"/>
      <c r="I73" s="232"/>
      <c r="J73" s="232"/>
      <c r="K73" s="232"/>
      <c r="L73" s="232"/>
      <c r="M73" s="232"/>
      <c r="N73" s="232"/>
      <c r="O73" s="232"/>
      <c r="P73" s="232"/>
      <c r="Q73" s="232">
        <f>SUMIF(B$9:B$63,A73,Q$9:Q$63)*10^6</f>
        <v>139191428000</v>
      </c>
    </row>
    <row r="74" spans="1:17" ht="11.4" customHeight="1" x14ac:dyDescent="0.35">
      <c r="A74" s="243" t="s">
        <v>348</v>
      </c>
      <c r="B74" s="232" t="s">
        <v>340</v>
      </c>
      <c r="C74" s="232"/>
      <c r="D74" s="232"/>
      <c r="E74" s="232"/>
      <c r="F74" s="232"/>
      <c r="G74" s="232"/>
      <c r="H74" s="232"/>
      <c r="I74" s="232"/>
      <c r="J74" s="232"/>
      <c r="K74" s="232"/>
      <c r="L74" s="232"/>
      <c r="M74" s="232"/>
      <c r="N74" s="232"/>
      <c r="O74" s="232"/>
      <c r="P74" s="232"/>
      <c r="Q74" s="232">
        <f>SUMIF(B$9:B$63,A74,Q$9:Q$63)*1000</f>
        <v>11733733444</v>
      </c>
    </row>
    <row r="75" spans="1:17" ht="11.4" customHeight="1" x14ac:dyDescent="0.35">
      <c r="B75" s="232"/>
      <c r="C75" s="232"/>
      <c r="D75" s="232"/>
      <c r="E75" s="232"/>
      <c r="F75" s="232"/>
      <c r="G75" s="232"/>
      <c r="H75" s="232"/>
      <c r="I75" s="232"/>
      <c r="J75" s="232"/>
      <c r="K75" s="232"/>
      <c r="L75" s="232"/>
      <c r="M75" s="232"/>
      <c r="N75" s="232"/>
      <c r="O75" s="232"/>
      <c r="P75" s="233" t="s">
        <v>339</v>
      </c>
      <c r="Q75" s="232">
        <f>Q73/Q74</f>
        <v>11.862501280116859</v>
      </c>
    </row>
    <row r="76" spans="1:17" ht="11.4" customHeight="1" x14ac:dyDescent="0.35">
      <c r="B76" s="232"/>
      <c r="C76" s="232"/>
      <c r="D76" s="232"/>
      <c r="E76" s="232"/>
      <c r="F76" s="232"/>
      <c r="G76" s="232"/>
      <c r="H76" s="232"/>
      <c r="I76" s="232"/>
      <c r="J76" s="232"/>
      <c r="K76" s="232"/>
      <c r="L76" s="232"/>
      <c r="M76" s="232"/>
      <c r="N76" s="232"/>
      <c r="O76" s="232"/>
      <c r="P76" s="233" t="s">
        <v>338</v>
      </c>
      <c r="Q76" s="232">
        <f>CONVERT(Q75,"km","mi")</f>
        <v>7.3710165633431135</v>
      </c>
    </row>
  </sheetData>
  <mergeCells count="9">
    <mergeCell ref="K8:L8"/>
    <mergeCell ref="M8:N8"/>
    <mergeCell ref="O8:P8"/>
    <mergeCell ref="Q8:R8"/>
    <mergeCell ref="A8:B8"/>
    <mergeCell ref="C8:D8"/>
    <mergeCell ref="E8:F8"/>
    <mergeCell ref="G8:H8"/>
    <mergeCell ref="I8:J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E24"/>
  <sheetViews>
    <sheetView workbookViewId="0">
      <selection activeCell="G20" sqref="G20"/>
    </sheetView>
  </sheetViews>
  <sheetFormatPr defaultRowHeight="14.5" x14ac:dyDescent="0.35"/>
  <cols>
    <col min="1" max="1" width="38.26953125" customWidth="1"/>
    <col min="2" max="2" width="27.6328125" customWidth="1"/>
    <col min="3" max="3" width="25.7265625" customWidth="1"/>
    <col min="4" max="4" width="28.1796875" customWidth="1"/>
    <col min="5" max="5" width="27.26953125" customWidth="1"/>
  </cols>
  <sheetData>
    <row r="1" spans="1:5" x14ac:dyDescent="0.35">
      <c r="A1" t="s">
        <v>241</v>
      </c>
    </row>
    <row r="3" spans="1:5" x14ac:dyDescent="0.35">
      <c r="A3" t="s">
        <v>242</v>
      </c>
    </row>
    <row r="4" spans="1:5" x14ac:dyDescent="0.35">
      <c r="A4" t="s">
        <v>243</v>
      </c>
    </row>
    <row r="5" spans="1:5" x14ac:dyDescent="0.35">
      <c r="A5" t="s">
        <v>244</v>
      </c>
    </row>
    <row r="7" spans="1:5" x14ac:dyDescent="0.35">
      <c r="A7" t="s">
        <v>455</v>
      </c>
    </row>
    <row r="9" spans="1:5" x14ac:dyDescent="0.35">
      <c r="A9" t="s">
        <v>456</v>
      </c>
      <c r="B9">
        <v>38411.1</v>
      </c>
    </row>
    <row r="10" spans="1:5" x14ac:dyDescent="0.35">
      <c r="A10" t="s">
        <v>457</v>
      </c>
      <c r="B10">
        <v>70248.600000000006</v>
      </c>
    </row>
    <row r="11" spans="1:5" x14ac:dyDescent="0.35">
      <c r="A11" t="s">
        <v>451</v>
      </c>
      <c r="B11" s="252">
        <f>B9/B10</f>
        <v>0.54678812104440511</v>
      </c>
    </row>
    <row r="13" spans="1:5" x14ac:dyDescent="0.35">
      <c r="B13" s="2" t="s">
        <v>458</v>
      </c>
      <c r="C13" s="1" t="s">
        <v>459</v>
      </c>
      <c r="D13" s="197" t="s">
        <v>247</v>
      </c>
      <c r="E13" s="197" t="s">
        <v>277</v>
      </c>
    </row>
    <row r="14" spans="1:5" x14ac:dyDescent="0.35">
      <c r="A14" s="249" t="s">
        <v>245</v>
      </c>
      <c r="B14" s="250">
        <f>'BTS NTS Table 3-18'!AK6</f>
        <v>6.5317722647971062</v>
      </c>
      <c r="C14" s="250">
        <f>B14*B$11</f>
        <v>3.5714954837583681</v>
      </c>
      <c r="D14" s="251">
        <f>RAIL_PA_TOTAL!U90</f>
        <v>31.244154683491338</v>
      </c>
      <c r="E14" s="250">
        <f>C14/D14</f>
        <v>0.11430923703771895</v>
      </c>
    </row>
    <row r="15" spans="1:5" x14ac:dyDescent="0.35">
      <c r="A15" t="s">
        <v>246</v>
      </c>
      <c r="B15" s="33">
        <f>'93'!E36</f>
        <v>1.181</v>
      </c>
      <c r="C15" s="33">
        <f>B15*B$11</f>
        <v>0.64575677095344242</v>
      </c>
      <c r="D15" s="188">
        <f>ROAD_PA_BUSCOA!Q76</f>
        <v>7.3710165633431135</v>
      </c>
      <c r="E15" s="188">
        <f>C15/D15</f>
        <v>8.7607559337861587E-2</v>
      </c>
    </row>
    <row r="16" spans="1:5" x14ac:dyDescent="0.35">
      <c r="A16" t="s">
        <v>460</v>
      </c>
      <c r="B16" s="33" cm="1">
        <f t="array" ref="B16">TREND('BTS NTS Table 3-20'!$K$3:$AK$3,'BTS NTS Table 3-20'!$K$2:$AK$2,2020)/100</f>
        <v>0.18670767604320332</v>
      </c>
      <c r="C16" s="33">
        <f>B16*B11</f>
        <v>0.10208953936823063</v>
      </c>
      <c r="E16" s="33">
        <f>C16</f>
        <v>0.10208953936823063</v>
      </c>
    </row>
    <row r="23" spans="2:4" ht="10.5" customHeight="1" x14ac:dyDescent="0.35"/>
    <row r="24" spans="2:4" x14ac:dyDescent="0.35">
      <c r="B24" s="197"/>
      <c r="C24" s="197"/>
      <c r="D24" s="19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election activeCell="B4" sqref="B4"/>
    </sheetView>
  </sheetViews>
  <sheetFormatPr defaultRowHeight="14.5" x14ac:dyDescent="0.35"/>
  <cols>
    <col min="1" max="1" width="19.26953125" customWidth="1"/>
    <col min="2" max="3" width="9.1796875" customWidth="1"/>
  </cols>
  <sheetData>
    <row r="1" spans="1:32" x14ac:dyDescent="0.35">
      <c r="A1" t="s">
        <v>279</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x14ac:dyDescent="0.35">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5">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5">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5">
      <c r="A5" t="s">
        <v>5</v>
      </c>
      <c r="B5" s="33">
        <f>'Rail Fare Revenue'!A19</f>
        <v>0.10345870000000001</v>
      </c>
      <c r="C5" s="33">
        <f>B5</f>
        <v>0.10345870000000001</v>
      </c>
      <c r="D5" s="33">
        <f t="shared" ref="D5:AF5" si="0">C5</f>
        <v>0.10345870000000001</v>
      </c>
      <c r="E5" s="33">
        <f t="shared" si="0"/>
        <v>0.10345870000000001</v>
      </c>
      <c r="F5" s="33">
        <f t="shared" si="0"/>
        <v>0.10345870000000001</v>
      </c>
      <c r="G5" s="33">
        <f t="shared" si="0"/>
        <v>0.10345870000000001</v>
      </c>
      <c r="H5" s="33">
        <f t="shared" si="0"/>
        <v>0.10345870000000001</v>
      </c>
      <c r="I5" s="33">
        <f t="shared" si="0"/>
        <v>0.10345870000000001</v>
      </c>
      <c r="J5" s="33">
        <f t="shared" si="0"/>
        <v>0.10345870000000001</v>
      </c>
      <c r="K5" s="33">
        <f t="shared" si="0"/>
        <v>0.10345870000000001</v>
      </c>
      <c r="L5" s="33">
        <f t="shared" si="0"/>
        <v>0.10345870000000001</v>
      </c>
      <c r="M5" s="33">
        <f t="shared" si="0"/>
        <v>0.10345870000000001</v>
      </c>
      <c r="N5" s="33">
        <f t="shared" si="0"/>
        <v>0.10345870000000001</v>
      </c>
      <c r="O5" s="33">
        <f t="shared" si="0"/>
        <v>0.10345870000000001</v>
      </c>
      <c r="P5" s="33">
        <f t="shared" si="0"/>
        <v>0.10345870000000001</v>
      </c>
      <c r="Q5" s="33">
        <f t="shared" si="0"/>
        <v>0.10345870000000001</v>
      </c>
      <c r="R5" s="33">
        <f t="shared" si="0"/>
        <v>0.10345870000000001</v>
      </c>
      <c r="S5" s="33">
        <f t="shared" si="0"/>
        <v>0.10345870000000001</v>
      </c>
      <c r="T5" s="33">
        <f t="shared" si="0"/>
        <v>0.10345870000000001</v>
      </c>
      <c r="U5" s="33">
        <f t="shared" si="0"/>
        <v>0.10345870000000001</v>
      </c>
      <c r="V5" s="33">
        <f t="shared" si="0"/>
        <v>0.10345870000000001</v>
      </c>
      <c r="W5" s="33">
        <f t="shared" si="0"/>
        <v>0.10345870000000001</v>
      </c>
      <c r="X5" s="33">
        <f t="shared" si="0"/>
        <v>0.10345870000000001</v>
      </c>
      <c r="Y5" s="33">
        <f t="shared" si="0"/>
        <v>0.10345870000000001</v>
      </c>
      <c r="Z5" s="33">
        <f t="shared" si="0"/>
        <v>0.10345870000000001</v>
      </c>
      <c r="AA5" s="33">
        <f t="shared" si="0"/>
        <v>0.10345870000000001</v>
      </c>
      <c r="AB5" s="33">
        <f t="shared" si="0"/>
        <v>0.10345870000000001</v>
      </c>
      <c r="AC5" s="33">
        <f t="shared" si="0"/>
        <v>0.10345870000000001</v>
      </c>
      <c r="AD5" s="33">
        <f t="shared" si="0"/>
        <v>0.10345870000000001</v>
      </c>
      <c r="AE5" s="33">
        <f t="shared" si="0"/>
        <v>0.10345870000000001</v>
      </c>
      <c r="AF5" s="33">
        <f t="shared" si="0"/>
        <v>0.10345870000000001</v>
      </c>
    </row>
    <row r="6" spans="1:32" x14ac:dyDescent="0.35">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5">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election activeCell="B4" sqref="B4"/>
    </sheetView>
  </sheetViews>
  <sheetFormatPr defaultRowHeight="14.5" x14ac:dyDescent="0.35"/>
  <cols>
    <col min="1" max="1" width="19.26953125" customWidth="1"/>
    <col min="2" max="3" width="9.1796875" customWidth="1"/>
  </cols>
  <sheetData>
    <row r="1" spans="1:32" x14ac:dyDescent="0.35">
      <c r="A1" t="s">
        <v>278</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x14ac:dyDescent="0.35">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5">
      <c r="A3" t="s">
        <v>3</v>
      </c>
      <c r="B3" s="33">
        <f>Calcs!E15</f>
        <v>8.7607559337861587E-2</v>
      </c>
      <c r="C3" s="33">
        <f>$B3</f>
        <v>8.7607559337861587E-2</v>
      </c>
      <c r="D3" s="33">
        <f t="shared" ref="D3:AF5" si="0">$B3</f>
        <v>8.7607559337861587E-2</v>
      </c>
      <c r="E3" s="33">
        <f t="shared" si="0"/>
        <v>8.7607559337861587E-2</v>
      </c>
      <c r="F3" s="33">
        <f t="shared" si="0"/>
        <v>8.7607559337861587E-2</v>
      </c>
      <c r="G3" s="33">
        <f t="shared" si="0"/>
        <v>8.7607559337861587E-2</v>
      </c>
      <c r="H3" s="33">
        <f t="shared" si="0"/>
        <v>8.7607559337861587E-2</v>
      </c>
      <c r="I3" s="33">
        <f t="shared" si="0"/>
        <v>8.7607559337861587E-2</v>
      </c>
      <c r="J3" s="33">
        <f t="shared" si="0"/>
        <v>8.7607559337861587E-2</v>
      </c>
      <c r="K3" s="33">
        <f t="shared" si="0"/>
        <v>8.7607559337861587E-2</v>
      </c>
      <c r="L3" s="33">
        <f t="shared" si="0"/>
        <v>8.7607559337861587E-2</v>
      </c>
      <c r="M3" s="33">
        <f t="shared" si="0"/>
        <v>8.7607559337861587E-2</v>
      </c>
      <c r="N3" s="33">
        <f t="shared" si="0"/>
        <v>8.7607559337861587E-2</v>
      </c>
      <c r="O3" s="33">
        <f t="shared" si="0"/>
        <v>8.7607559337861587E-2</v>
      </c>
      <c r="P3" s="33">
        <f t="shared" si="0"/>
        <v>8.7607559337861587E-2</v>
      </c>
      <c r="Q3" s="33">
        <f t="shared" si="0"/>
        <v>8.7607559337861587E-2</v>
      </c>
      <c r="R3" s="33">
        <f t="shared" si="0"/>
        <v>8.7607559337861587E-2</v>
      </c>
      <c r="S3" s="33">
        <f t="shared" si="0"/>
        <v>8.7607559337861587E-2</v>
      </c>
      <c r="T3" s="33">
        <f t="shared" si="0"/>
        <v>8.7607559337861587E-2</v>
      </c>
      <c r="U3" s="33">
        <f t="shared" si="0"/>
        <v>8.7607559337861587E-2</v>
      </c>
      <c r="V3" s="33">
        <f t="shared" si="0"/>
        <v>8.7607559337861587E-2</v>
      </c>
      <c r="W3" s="33">
        <f t="shared" si="0"/>
        <v>8.7607559337861587E-2</v>
      </c>
      <c r="X3" s="33">
        <f t="shared" si="0"/>
        <v>8.7607559337861587E-2</v>
      </c>
      <c r="Y3" s="33">
        <f t="shared" si="0"/>
        <v>8.7607559337861587E-2</v>
      </c>
      <c r="Z3" s="33">
        <f t="shared" si="0"/>
        <v>8.7607559337861587E-2</v>
      </c>
      <c r="AA3" s="33">
        <f t="shared" si="0"/>
        <v>8.7607559337861587E-2</v>
      </c>
      <c r="AB3" s="33">
        <f t="shared" si="0"/>
        <v>8.7607559337861587E-2</v>
      </c>
      <c r="AC3" s="33">
        <f t="shared" si="0"/>
        <v>8.7607559337861587E-2</v>
      </c>
      <c r="AD3" s="33">
        <f t="shared" si="0"/>
        <v>8.7607559337861587E-2</v>
      </c>
      <c r="AE3" s="33">
        <f t="shared" si="0"/>
        <v>8.7607559337861587E-2</v>
      </c>
      <c r="AF3" s="33">
        <f t="shared" si="0"/>
        <v>8.7607559337861587E-2</v>
      </c>
    </row>
    <row r="4" spans="1:32" x14ac:dyDescent="0.35">
      <c r="A4" t="s">
        <v>4</v>
      </c>
      <c r="B4" s="33">
        <f>Calcs!C16</f>
        <v>0.10208953936823063</v>
      </c>
      <c r="C4" s="33">
        <f t="shared" ref="C4:R4" si="1">$B4</f>
        <v>0.10208953936823063</v>
      </c>
      <c r="D4" s="33">
        <f t="shared" si="1"/>
        <v>0.10208953936823063</v>
      </c>
      <c r="E4" s="33">
        <f t="shared" si="1"/>
        <v>0.10208953936823063</v>
      </c>
      <c r="F4" s="33">
        <f t="shared" si="1"/>
        <v>0.10208953936823063</v>
      </c>
      <c r="G4" s="33">
        <f t="shared" si="1"/>
        <v>0.10208953936823063</v>
      </c>
      <c r="H4" s="33">
        <f t="shared" si="1"/>
        <v>0.10208953936823063</v>
      </c>
      <c r="I4" s="33">
        <f t="shared" si="1"/>
        <v>0.10208953936823063</v>
      </c>
      <c r="J4" s="33">
        <f t="shared" si="1"/>
        <v>0.10208953936823063</v>
      </c>
      <c r="K4" s="33">
        <f t="shared" si="1"/>
        <v>0.10208953936823063</v>
      </c>
      <c r="L4" s="33">
        <f t="shared" si="1"/>
        <v>0.10208953936823063</v>
      </c>
      <c r="M4" s="33">
        <f t="shared" si="1"/>
        <v>0.10208953936823063</v>
      </c>
      <c r="N4" s="33">
        <f t="shared" si="1"/>
        <v>0.10208953936823063</v>
      </c>
      <c r="O4" s="33">
        <f t="shared" si="1"/>
        <v>0.10208953936823063</v>
      </c>
      <c r="P4" s="33">
        <f t="shared" si="1"/>
        <v>0.10208953936823063</v>
      </c>
      <c r="Q4" s="33">
        <f t="shared" si="1"/>
        <v>0.10208953936823063</v>
      </c>
      <c r="R4" s="33">
        <f t="shared" si="1"/>
        <v>0.10208953936823063</v>
      </c>
      <c r="S4" s="33">
        <f t="shared" si="0"/>
        <v>0.10208953936823063</v>
      </c>
      <c r="T4" s="33">
        <f t="shared" si="0"/>
        <v>0.10208953936823063</v>
      </c>
      <c r="U4" s="33">
        <f t="shared" si="0"/>
        <v>0.10208953936823063</v>
      </c>
      <c r="V4" s="33">
        <f t="shared" si="0"/>
        <v>0.10208953936823063</v>
      </c>
      <c r="W4" s="33">
        <f t="shared" si="0"/>
        <v>0.10208953936823063</v>
      </c>
      <c r="X4" s="33">
        <f t="shared" si="0"/>
        <v>0.10208953936823063</v>
      </c>
      <c r="Y4" s="33">
        <f t="shared" si="0"/>
        <v>0.10208953936823063</v>
      </c>
      <c r="Z4" s="33">
        <f t="shared" si="0"/>
        <v>0.10208953936823063</v>
      </c>
      <c r="AA4" s="33">
        <f t="shared" si="0"/>
        <v>0.10208953936823063</v>
      </c>
      <c r="AB4" s="33">
        <f t="shared" si="0"/>
        <v>0.10208953936823063</v>
      </c>
      <c r="AC4" s="33">
        <f t="shared" si="0"/>
        <v>0.10208953936823063</v>
      </c>
      <c r="AD4" s="33">
        <f t="shared" si="0"/>
        <v>0.10208953936823063</v>
      </c>
      <c r="AE4" s="33">
        <f t="shared" si="0"/>
        <v>0.10208953936823063</v>
      </c>
      <c r="AF4" s="33">
        <f t="shared" si="0"/>
        <v>0.10208953936823063</v>
      </c>
    </row>
    <row r="5" spans="1:32" x14ac:dyDescent="0.35">
      <c r="A5" t="s">
        <v>5</v>
      </c>
      <c r="B5" s="33">
        <f>'Rail Fare Revenue'!A7</f>
        <v>0.22760914000000002</v>
      </c>
      <c r="C5" s="33">
        <f>$B5</f>
        <v>0.22760914000000002</v>
      </c>
      <c r="D5" s="33">
        <f t="shared" si="0"/>
        <v>0.22760914000000002</v>
      </c>
      <c r="E5" s="33">
        <f t="shared" si="0"/>
        <v>0.22760914000000002</v>
      </c>
      <c r="F5" s="33">
        <f t="shared" si="0"/>
        <v>0.22760914000000002</v>
      </c>
      <c r="G5" s="33">
        <f t="shared" si="0"/>
        <v>0.22760914000000002</v>
      </c>
      <c r="H5" s="33">
        <f t="shared" si="0"/>
        <v>0.22760914000000002</v>
      </c>
      <c r="I5" s="33">
        <f t="shared" si="0"/>
        <v>0.22760914000000002</v>
      </c>
      <c r="J5" s="33">
        <f t="shared" si="0"/>
        <v>0.22760914000000002</v>
      </c>
      <c r="K5" s="33">
        <f t="shared" si="0"/>
        <v>0.22760914000000002</v>
      </c>
      <c r="L5" s="33">
        <f t="shared" si="0"/>
        <v>0.22760914000000002</v>
      </c>
      <c r="M5" s="33">
        <f t="shared" si="0"/>
        <v>0.22760914000000002</v>
      </c>
      <c r="N5" s="33">
        <f t="shared" si="0"/>
        <v>0.22760914000000002</v>
      </c>
      <c r="O5" s="33">
        <f t="shared" si="0"/>
        <v>0.22760914000000002</v>
      </c>
      <c r="P5" s="33">
        <f t="shared" si="0"/>
        <v>0.22760914000000002</v>
      </c>
      <c r="Q5" s="33">
        <f t="shared" si="0"/>
        <v>0.22760914000000002</v>
      </c>
      <c r="R5" s="33">
        <f t="shared" si="0"/>
        <v>0.22760914000000002</v>
      </c>
      <c r="S5" s="33">
        <f t="shared" si="0"/>
        <v>0.22760914000000002</v>
      </c>
      <c r="T5" s="33">
        <f t="shared" si="0"/>
        <v>0.22760914000000002</v>
      </c>
      <c r="U5" s="33">
        <f t="shared" si="0"/>
        <v>0.22760914000000002</v>
      </c>
      <c r="V5" s="33">
        <f t="shared" si="0"/>
        <v>0.22760914000000002</v>
      </c>
      <c r="W5" s="33">
        <f t="shared" si="0"/>
        <v>0.22760914000000002</v>
      </c>
      <c r="X5" s="33">
        <f t="shared" si="0"/>
        <v>0.22760914000000002</v>
      </c>
      <c r="Y5" s="33">
        <f t="shared" si="0"/>
        <v>0.22760914000000002</v>
      </c>
      <c r="Z5" s="33">
        <f t="shared" si="0"/>
        <v>0.22760914000000002</v>
      </c>
      <c r="AA5" s="33">
        <f t="shared" si="0"/>
        <v>0.22760914000000002</v>
      </c>
      <c r="AB5" s="33">
        <f t="shared" si="0"/>
        <v>0.22760914000000002</v>
      </c>
      <c r="AC5" s="33">
        <f t="shared" si="0"/>
        <v>0.22760914000000002</v>
      </c>
      <c r="AD5" s="33">
        <f t="shared" si="0"/>
        <v>0.22760914000000002</v>
      </c>
      <c r="AE5" s="33">
        <f t="shared" si="0"/>
        <v>0.22760914000000002</v>
      </c>
      <c r="AF5" s="33">
        <f t="shared" si="0"/>
        <v>0.22760914000000002</v>
      </c>
    </row>
    <row r="6" spans="1:32" x14ac:dyDescent="0.35">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5">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8BDF573E2FFD46A5F05DED9AF68025" ma:contentTypeVersion="13" ma:contentTypeDescription="Create a new document." ma:contentTypeScope="" ma:versionID="f85c0eb68479ad8b8987805fd5b8836b">
  <xsd:schema xmlns:xsd="http://www.w3.org/2001/XMLSchema" xmlns:xs="http://www.w3.org/2001/XMLSchema" xmlns:p="http://schemas.microsoft.com/office/2006/metadata/properties" xmlns:ns2="00484652-42e1-479e-92f4-fb0efddcdf60" xmlns:ns3="41b1c9bf-5b6b-463b-ba12-a3b9bfbff0d3" targetNamespace="http://schemas.microsoft.com/office/2006/metadata/properties" ma:root="true" ma:fieldsID="f7dbc72841229da9eaa30ebb1456cd70" ns2:_="" ns3:_="">
    <xsd:import namespace="00484652-42e1-479e-92f4-fb0efddcdf60"/>
    <xsd:import namespace="41b1c9bf-5b6b-463b-ba12-a3b9bfbff0d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484652-42e1-479e-92f4-fb0efddcdf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ca5b831-c3dc-41cf-bd85-218b82cecb2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1b1c9bf-5b6b-463b-ba12-a3b9bfbff0d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5b79d03-3bfd-4c46-9947-056a2403f6c9}" ma:internalName="TaxCatchAll" ma:showField="CatchAllData" ma:web="41b1c9bf-5b6b-463b-ba12-a3b9bfbff0d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0484652-42e1-479e-92f4-fb0efddcdf60">
      <Terms xmlns="http://schemas.microsoft.com/office/infopath/2007/PartnerControls"/>
    </lcf76f155ced4ddcb4097134ff3c332f>
    <TaxCatchAll xmlns="41b1c9bf-5b6b-463b-ba12-a3b9bfbff0d3" xsi:nil="true"/>
  </documentManagement>
</p:properties>
</file>

<file path=customXml/itemProps1.xml><?xml version="1.0" encoding="utf-8"?>
<ds:datastoreItem xmlns:ds="http://schemas.openxmlformats.org/officeDocument/2006/customXml" ds:itemID="{763B1ABA-6BF0-48D9-B421-239420A35151}"/>
</file>

<file path=customXml/itemProps2.xml><?xml version="1.0" encoding="utf-8"?>
<ds:datastoreItem xmlns:ds="http://schemas.openxmlformats.org/officeDocument/2006/customXml" ds:itemID="{9DABB045-4A7C-4784-8CFF-D9B470586323}"/>
</file>

<file path=customXml/itemProps3.xml><?xml version="1.0" encoding="utf-8"?>
<ds:datastoreItem xmlns:ds="http://schemas.openxmlformats.org/officeDocument/2006/customXml" ds:itemID="{C765CFC5-A8E1-4B18-AD97-7900C349627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BTS NTS Table 3-20</vt:lpstr>
      <vt:lpstr>BTS NTS Table 3-18</vt:lpstr>
      <vt:lpstr>BTS 2019 DB Service</vt:lpstr>
      <vt:lpstr>5</vt:lpstr>
      <vt:lpstr>93</vt:lpstr>
      <vt:lpstr>Rail Fare Revenue</vt:lpstr>
      <vt:lpstr>RAIL_PA_TOTAL</vt:lpstr>
      <vt:lpstr>ROAD_PA_BUSCOA</vt:lpstr>
      <vt:lpstr>Calcs</vt:lpstr>
      <vt:lpstr>FpUCD-freight</vt:lpstr>
      <vt:lpstr>FpUCD-passenger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Claire Trevisan</cp:lastModifiedBy>
  <dcterms:created xsi:type="dcterms:W3CDTF">2021-11-09T03:34:27Z</dcterms:created>
  <dcterms:modified xsi:type="dcterms:W3CDTF">2023-01-18T17:20:29Z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0x010100A08BDF573E2FFD46A5F05DED9AF68025</vt:lpwstr>
  </property>
</Properties>
</file>